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swecogroup.sharepoint.com/sites/MU_AanbestedingWaddenveren/Shared Documents/Nota van Inlichtingen/NvI-2b/Versies lijn/"/>
    </mc:Choice>
  </mc:AlternateContent>
  <xr:revisionPtr revIDLastSave="8224" documentId="8_{C9F9E90A-FF3B-48AB-BAF2-41ED50B8FE29}" xr6:coauthVersionLast="47" xr6:coauthVersionMax="47" xr10:uidLastSave="{60C02818-F173-46B3-B04E-1AEDE6C2353F}"/>
  <bookViews>
    <workbookView xWindow="-110" yWindow="-110" windowWidth="19420" windowHeight="11500" xr2:uid="{5DCB7999-677A-4E45-AB97-63E734EB9CAC}"/>
  </bookViews>
  <sheets>
    <sheet name="Winst en verlies rekening" sheetId="1" r:id="rId1"/>
    <sheet name="A.01" sheetId="2" r:id="rId2"/>
    <sheet name="B.01" sheetId="5" r:id="rId3"/>
    <sheet name="B.03" sheetId="8" r:id="rId4"/>
    <sheet name="B.04" sheetId="23" r:id="rId5"/>
    <sheet name="C.03" sheetId="34" r:id="rId6"/>
    <sheet name="D.01" sheetId="13" r:id="rId7"/>
    <sheet name="E.02" sheetId="18" r:id="rId8"/>
    <sheet name="G.01" sheetId="22" r:id="rId9"/>
    <sheet name="G.02" sheetId="30" r:id="rId10"/>
    <sheet name="G.04" sheetId="37" r:id="rId11"/>
    <sheet name="L.01" sheetId="29" r:id="rId12"/>
    <sheet name="Balans" sheetId="19" r:id="rId13"/>
    <sheet name="Kasstromenoverzicht" sheetId="20" r:id="rId14"/>
    <sheet name="Verwachte afvaarten " sheetId="21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5" l="1"/>
  <c r="B44" i="5"/>
  <c r="B31" i="5"/>
  <c r="F31" i="5"/>
  <c r="H23" i="5"/>
  <c r="C23" i="5"/>
  <c r="B25" i="5"/>
  <c r="B23" i="5"/>
  <c r="C20" i="5"/>
  <c r="D20" i="5"/>
  <c r="E20" i="5"/>
  <c r="F20" i="5"/>
  <c r="G20" i="5"/>
  <c r="H20" i="5"/>
  <c r="I20" i="5"/>
  <c r="J20" i="5"/>
  <c r="K20" i="5"/>
  <c r="L20" i="5"/>
  <c r="M20" i="5"/>
  <c r="B19" i="5"/>
  <c r="D16" i="5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H55" i="1"/>
  <c r="I55" i="1"/>
  <c r="T55" i="1"/>
  <c r="S55" i="1"/>
  <c r="R55" i="1"/>
  <c r="Q55" i="1"/>
  <c r="P55" i="1"/>
  <c r="O55" i="1"/>
  <c r="N55" i="1"/>
  <c r="M55" i="1"/>
  <c r="L55" i="1"/>
  <c r="K55" i="1"/>
  <c r="J55" i="1"/>
  <c r="J151" i="30"/>
  <c r="J150" i="30"/>
  <c r="J149" i="30"/>
  <c r="J148" i="30"/>
  <c r="J141" i="30"/>
  <c r="J140" i="30"/>
  <c r="J139" i="30"/>
  <c r="J138" i="30"/>
  <c r="J142" i="30" s="1"/>
  <c r="J131" i="30"/>
  <c r="J130" i="30"/>
  <c r="J129" i="30"/>
  <c r="J128" i="30"/>
  <c r="J132" i="30" s="1"/>
  <c r="J121" i="30"/>
  <c r="J120" i="30"/>
  <c r="J119" i="30"/>
  <c r="J118" i="30"/>
  <c r="J122" i="30" s="1"/>
  <c r="J111" i="30"/>
  <c r="J110" i="30"/>
  <c r="J109" i="30"/>
  <c r="J108" i="30"/>
  <c r="J101" i="30"/>
  <c r="J100" i="30"/>
  <c r="J99" i="30"/>
  <c r="J98" i="30"/>
  <c r="J102" i="30" s="1"/>
  <c r="J91" i="30"/>
  <c r="J90" i="30"/>
  <c r="J89" i="30"/>
  <c r="J88" i="30"/>
  <c r="J92" i="30" s="1"/>
  <c r="J81" i="30"/>
  <c r="J80" i="30"/>
  <c r="J79" i="30"/>
  <c r="J78" i="30"/>
  <c r="J71" i="30"/>
  <c r="J70" i="30"/>
  <c r="J69" i="30"/>
  <c r="J68" i="30"/>
  <c r="J61" i="30"/>
  <c r="J60" i="30"/>
  <c r="J59" i="30"/>
  <c r="J58" i="30"/>
  <c r="J62" i="30" s="1"/>
  <c r="J51" i="30"/>
  <c r="J50" i="30"/>
  <c r="J49" i="30"/>
  <c r="J48" i="30"/>
  <c r="J52" i="30" s="1"/>
  <c r="J41" i="30"/>
  <c r="J40" i="30"/>
  <c r="J39" i="30"/>
  <c r="J38" i="30"/>
  <c r="J31" i="30"/>
  <c r="J30" i="30"/>
  <c r="J29" i="30"/>
  <c r="J28" i="30"/>
  <c r="J18" i="30"/>
  <c r="J19" i="30"/>
  <c r="J20" i="30"/>
  <c r="J21" i="30"/>
  <c r="J22" i="30"/>
  <c r="J9" i="30"/>
  <c r="J10" i="30"/>
  <c r="J11" i="30"/>
  <c r="J8" i="30"/>
  <c r="J12" i="30" s="1"/>
  <c r="J433" i="22"/>
  <c r="J432" i="22"/>
  <c r="J434" i="22" s="1"/>
  <c r="J429" i="22"/>
  <c r="J426" i="22"/>
  <c r="J425" i="22"/>
  <c r="J424" i="22"/>
  <c r="J423" i="22"/>
  <c r="J422" i="22"/>
  <c r="J421" i="22"/>
  <c r="J420" i="22"/>
  <c r="J416" i="22"/>
  <c r="J415" i="22"/>
  <c r="J414" i="22"/>
  <c r="J413" i="22"/>
  <c r="J405" i="22"/>
  <c r="J404" i="22"/>
  <c r="J403" i="22"/>
  <c r="J400" i="22"/>
  <c r="J397" i="22"/>
  <c r="J396" i="22"/>
  <c r="J395" i="22"/>
  <c r="J394" i="22"/>
  <c r="J393" i="22"/>
  <c r="J392" i="22"/>
  <c r="J391" i="22"/>
  <c r="J387" i="22"/>
  <c r="J386" i="22"/>
  <c r="J385" i="22"/>
  <c r="J384" i="22"/>
  <c r="J388" i="22" s="1"/>
  <c r="J375" i="22"/>
  <c r="J374" i="22"/>
  <c r="J371" i="22"/>
  <c r="J368" i="22"/>
  <c r="J367" i="22"/>
  <c r="J366" i="22"/>
  <c r="J365" i="22"/>
  <c r="J364" i="22"/>
  <c r="J363" i="22"/>
  <c r="J362" i="22"/>
  <c r="J358" i="22"/>
  <c r="J357" i="22"/>
  <c r="J356" i="22"/>
  <c r="J355" i="22"/>
  <c r="J346" i="22"/>
  <c r="J345" i="22"/>
  <c r="J347" i="22" s="1"/>
  <c r="J342" i="22"/>
  <c r="J339" i="22"/>
  <c r="J338" i="22"/>
  <c r="J337" i="22"/>
  <c r="J336" i="22"/>
  <c r="J335" i="22"/>
  <c r="J334" i="22"/>
  <c r="J333" i="22"/>
  <c r="J329" i="22"/>
  <c r="J328" i="22"/>
  <c r="J327" i="22"/>
  <c r="J326" i="22"/>
  <c r="J317" i="22"/>
  <c r="J316" i="22"/>
  <c r="J318" i="22" s="1"/>
  <c r="J313" i="22"/>
  <c r="J310" i="22"/>
  <c r="J309" i="22"/>
  <c r="J308" i="22"/>
  <c r="J307" i="22"/>
  <c r="J306" i="22"/>
  <c r="J305" i="22"/>
  <c r="J304" i="22"/>
  <c r="J300" i="22"/>
  <c r="J299" i="22"/>
  <c r="J298" i="22"/>
  <c r="J297" i="22"/>
  <c r="J288" i="22"/>
  <c r="J287" i="22"/>
  <c r="J289" i="22" s="1"/>
  <c r="J284" i="22"/>
  <c r="J281" i="22"/>
  <c r="J280" i="22"/>
  <c r="J279" i="22"/>
  <c r="J278" i="22"/>
  <c r="J277" i="22"/>
  <c r="J276" i="22"/>
  <c r="J275" i="22"/>
  <c r="J271" i="22"/>
  <c r="J270" i="22"/>
  <c r="J269" i="22"/>
  <c r="J268" i="22"/>
  <c r="J259" i="22"/>
  <c r="J258" i="22"/>
  <c r="J260" i="22" s="1"/>
  <c r="J255" i="22"/>
  <c r="J252" i="22"/>
  <c r="J251" i="22"/>
  <c r="J250" i="22"/>
  <c r="J249" i="22"/>
  <c r="J248" i="22"/>
  <c r="J247" i="22"/>
  <c r="J246" i="22"/>
  <c r="J253" i="22" s="1"/>
  <c r="J242" i="22"/>
  <c r="J241" i="22"/>
  <c r="J240" i="22"/>
  <c r="J239" i="22"/>
  <c r="J230" i="22"/>
  <c r="J229" i="22"/>
  <c r="J226" i="22"/>
  <c r="J223" i="22"/>
  <c r="J222" i="22"/>
  <c r="J221" i="22"/>
  <c r="J220" i="22"/>
  <c r="J219" i="22"/>
  <c r="J218" i="22"/>
  <c r="J217" i="22"/>
  <c r="J224" i="22" s="1"/>
  <c r="J213" i="22"/>
  <c r="J212" i="22"/>
  <c r="J214" i="22" s="1"/>
  <c r="J211" i="22"/>
  <c r="J210" i="22"/>
  <c r="J201" i="22"/>
  <c r="J200" i="22"/>
  <c r="J202" i="22" s="1"/>
  <c r="J197" i="22"/>
  <c r="J194" i="22"/>
  <c r="J193" i="22"/>
  <c r="J192" i="22"/>
  <c r="J191" i="22"/>
  <c r="J190" i="22"/>
  <c r="J189" i="22"/>
  <c r="J188" i="22"/>
  <c r="J195" i="22" s="1"/>
  <c r="J184" i="22"/>
  <c r="J183" i="22"/>
  <c r="J182" i="22"/>
  <c r="J181" i="22"/>
  <c r="J185" i="22" s="1"/>
  <c r="J204" i="22" s="1"/>
  <c r="J172" i="22"/>
  <c r="J171" i="22"/>
  <c r="J168" i="22"/>
  <c r="J165" i="22"/>
  <c r="J164" i="22"/>
  <c r="J163" i="22"/>
  <c r="J162" i="22"/>
  <c r="J161" i="22"/>
  <c r="J160" i="22"/>
  <c r="J159" i="22"/>
  <c r="J155" i="22"/>
  <c r="J154" i="22"/>
  <c r="J153" i="22"/>
  <c r="J152" i="22"/>
  <c r="J143" i="22"/>
  <c r="J142" i="22"/>
  <c r="J144" i="22" s="1"/>
  <c r="J139" i="22"/>
  <c r="J136" i="22"/>
  <c r="J135" i="22"/>
  <c r="J134" i="22"/>
  <c r="J133" i="22"/>
  <c r="J132" i="22"/>
  <c r="J131" i="22"/>
  <c r="J130" i="22"/>
  <c r="J126" i="22"/>
  <c r="J125" i="22"/>
  <c r="J124" i="22"/>
  <c r="J123" i="22"/>
  <c r="J114" i="22"/>
  <c r="J113" i="22"/>
  <c r="J110" i="22"/>
  <c r="J107" i="22"/>
  <c r="J106" i="22"/>
  <c r="J105" i="22"/>
  <c r="J104" i="22"/>
  <c r="J103" i="22"/>
  <c r="J102" i="22"/>
  <c r="J101" i="22"/>
  <c r="J97" i="22"/>
  <c r="J96" i="22"/>
  <c r="J95" i="22"/>
  <c r="J94" i="22"/>
  <c r="J85" i="22"/>
  <c r="J84" i="22"/>
  <c r="J81" i="22"/>
  <c r="J78" i="22"/>
  <c r="J77" i="22"/>
  <c r="J76" i="22"/>
  <c r="J75" i="22"/>
  <c r="J74" i="22"/>
  <c r="J73" i="22"/>
  <c r="J72" i="22"/>
  <c r="J68" i="22"/>
  <c r="J67" i="22"/>
  <c r="J66" i="22"/>
  <c r="J65" i="22"/>
  <c r="J56" i="22"/>
  <c r="J55" i="22"/>
  <c r="J57" i="22" s="1"/>
  <c r="J52" i="22"/>
  <c r="J49" i="22"/>
  <c r="J48" i="22"/>
  <c r="J47" i="22"/>
  <c r="J46" i="22"/>
  <c r="J45" i="22"/>
  <c r="J44" i="22"/>
  <c r="J43" i="22"/>
  <c r="J39" i="22"/>
  <c r="J38" i="22"/>
  <c r="J37" i="22"/>
  <c r="J36" i="22"/>
  <c r="J26" i="22"/>
  <c r="J27" i="22"/>
  <c r="J28" i="22" s="1"/>
  <c r="J23" i="22"/>
  <c r="J14" i="22"/>
  <c r="J15" i="22"/>
  <c r="J16" i="22"/>
  <c r="J17" i="22"/>
  <c r="J18" i="22"/>
  <c r="J19" i="22"/>
  <c r="J20" i="22"/>
  <c r="J8" i="22"/>
  <c r="J11" i="22" s="1"/>
  <c r="J9" i="22"/>
  <c r="J10" i="22"/>
  <c r="J7" i="22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J376" i="22" l="1"/>
  <c r="J40" i="22"/>
  <c r="J79" i="22"/>
  <c r="J272" i="22"/>
  <c r="J311" i="22"/>
  <c r="J243" i="22"/>
  <c r="J262" i="22" s="1"/>
  <c r="J50" i="22"/>
  <c r="J173" i="22"/>
  <c r="J282" i="22"/>
  <c r="J359" i="22"/>
  <c r="J378" i="22" s="1"/>
  <c r="J166" i="22"/>
  <c r="J369" i="22"/>
  <c r="J156" i="22"/>
  <c r="J115" i="22"/>
  <c r="J417" i="22"/>
  <c r="J86" i="22"/>
  <c r="J427" i="22"/>
  <c r="J127" i="22"/>
  <c r="J398" i="22"/>
  <c r="J407" i="22" s="1"/>
  <c r="J98" i="22"/>
  <c r="J117" i="22" s="1"/>
  <c r="J137" i="22"/>
  <c r="J330" i="22"/>
  <c r="J349" i="22" s="1"/>
  <c r="J69" i="22"/>
  <c r="J88" i="22" s="1"/>
  <c r="J108" i="22"/>
  <c r="J231" i="22"/>
  <c r="J233" i="22" s="1"/>
  <c r="J301" i="22"/>
  <c r="J320" i="22" s="1"/>
  <c r="J340" i="22"/>
  <c r="J42" i="30"/>
  <c r="J32" i="30"/>
  <c r="J72" i="30"/>
  <c r="J112" i="30"/>
  <c r="J152" i="30"/>
  <c r="J82" i="30"/>
  <c r="J21" i="22"/>
  <c r="J30" i="22" s="1"/>
  <c r="F55" i="1" s="1"/>
  <c r="N8" i="5"/>
  <c r="B7" i="19" s="1"/>
  <c r="G69" i="1"/>
  <c r="H69" i="1"/>
  <c r="I69" i="1"/>
  <c r="J69" i="1"/>
  <c r="K69" i="1"/>
  <c r="L69" i="1"/>
  <c r="M69" i="1"/>
  <c r="N69" i="1"/>
  <c r="O69" i="1"/>
  <c r="P69" i="1"/>
  <c r="Q69" i="1"/>
  <c r="R69" i="1"/>
  <c r="S69" i="1"/>
  <c r="T69" i="1"/>
  <c r="F69" i="1"/>
  <c r="F67" i="1" s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J37" i="18"/>
  <c r="J38" i="18"/>
  <c r="J39" i="18"/>
  <c r="J40" i="18"/>
  <c r="J41" i="18"/>
  <c r="J42" i="18"/>
  <c r="J43" i="18"/>
  <c r="J44" i="18"/>
  <c r="J45" i="18"/>
  <c r="J46" i="18"/>
  <c r="J47" i="18"/>
  <c r="J48" i="18"/>
  <c r="J49" i="18"/>
  <c r="J50" i="18"/>
  <c r="J36" i="18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F24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F15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J175" i="22" l="1"/>
  <c r="J59" i="22"/>
  <c r="G55" i="1" s="1"/>
  <c r="J146" i="22"/>
  <c r="J291" i="22"/>
  <c r="J436" i="22"/>
  <c r="G45" i="5"/>
  <c r="H45" i="5"/>
  <c r="I45" i="5"/>
  <c r="J45" i="5"/>
  <c r="K45" i="5"/>
  <c r="L45" i="5"/>
  <c r="M45" i="5"/>
  <c r="G46" i="5"/>
  <c r="H46" i="5"/>
  <c r="I46" i="5"/>
  <c r="J46" i="5"/>
  <c r="K46" i="5"/>
  <c r="L46" i="5"/>
  <c r="M46" i="5"/>
  <c r="G47" i="5"/>
  <c r="H47" i="5"/>
  <c r="I47" i="5"/>
  <c r="J47" i="5"/>
  <c r="K47" i="5"/>
  <c r="L47" i="5"/>
  <c r="M47" i="5"/>
  <c r="G48" i="5"/>
  <c r="H48" i="5"/>
  <c r="I48" i="5"/>
  <c r="J48" i="5"/>
  <c r="K48" i="5"/>
  <c r="L48" i="5"/>
  <c r="M48" i="5"/>
  <c r="G49" i="5"/>
  <c r="H49" i="5"/>
  <c r="I49" i="5"/>
  <c r="J49" i="5"/>
  <c r="K49" i="5"/>
  <c r="L49" i="5"/>
  <c r="M49" i="5"/>
  <c r="G50" i="5"/>
  <c r="H50" i="5"/>
  <c r="I50" i="5"/>
  <c r="J50" i="5"/>
  <c r="K50" i="5"/>
  <c r="L50" i="5"/>
  <c r="M50" i="5"/>
  <c r="G51" i="5"/>
  <c r="H51" i="5"/>
  <c r="I51" i="5"/>
  <c r="J51" i="5"/>
  <c r="K51" i="5"/>
  <c r="L51" i="5"/>
  <c r="M51" i="5"/>
  <c r="G52" i="5"/>
  <c r="H52" i="5"/>
  <c r="I52" i="5"/>
  <c r="J52" i="5"/>
  <c r="K52" i="5"/>
  <c r="L52" i="5"/>
  <c r="M52" i="5"/>
  <c r="G53" i="5"/>
  <c r="H53" i="5"/>
  <c r="I53" i="5"/>
  <c r="J53" i="5"/>
  <c r="K53" i="5"/>
  <c r="L53" i="5"/>
  <c r="M53" i="5"/>
  <c r="G54" i="5"/>
  <c r="H54" i="5"/>
  <c r="I54" i="5"/>
  <c r="J54" i="5"/>
  <c r="K54" i="5"/>
  <c r="L54" i="5"/>
  <c r="M54" i="5"/>
  <c r="G55" i="5"/>
  <c r="H55" i="5"/>
  <c r="I55" i="5"/>
  <c r="J55" i="5"/>
  <c r="K55" i="5"/>
  <c r="L55" i="5"/>
  <c r="M55" i="5"/>
  <c r="G56" i="5"/>
  <c r="H56" i="5"/>
  <c r="I56" i="5"/>
  <c r="J56" i="5"/>
  <c r="K56" i="5"/>
  <c r="L56" i="5"/>
  <c r="M56" i="5"/>
  <c r="G57" i="5"/>
  <c r="H57" i="5"/>
  <c r="I57" i="5"/>
  <c r="J57" i="5"/>
  <c r="K57" i="5"/>
  <c r="L57" i="5"/>
  <c r="M57" i="5"/>
  <c r="G58" i="5"/>
  <c r="H58" i="5"/>
  <c r="I58" i="5"/>
  <c r="J58" i="5"/>
  <c r="K58" i="5"/>
  <c r="L58" i="5"/>
  <c r="M58" i="5"/>
  <c r="H44" i="5"/>
  <c r="I44" i="5"/>
  <c r="J44" i="5"/>
  <c r="K44" i="5"/>
  <c r="L44" i="5"/>
  <c r="M44" i="5"/>
  <c r="I23" i="5"/>
  <c r="J23" i="5"/>
  <c r="K23" i="5"/>
  <c r="L23" i="5"/>
  <c r="M23" i="5"/>
  <c r="H19" i="5"/>
  <c r="I19" i="5"/>
  <c r="J19" i="5"/>
  <c r="K19" i="5"/>
  <c r="L19" i="5"/>
  <c r="M19" i="5"/>
  <c r="H16" i="5"/>
  <c r="I16" i="5"/>
  <c r="J16" i="5"/>
  <c r="K16" i="5"/>
  <c r="L16" i="5"/>
  <c r="M16" i="5"/>
  <c r="H13" i="5"/>
  <c r="I13" i="5"/>
  <c r="J13" i="5"/>
  <c r="K13" i="5"/>
  <c r="L13" i="5"/>
  <c r="M13" i="5"/>
  <c r="H12" i="5"/>
  <c r="I12" i="5"/>
  <c r="J12" i="5"/>
  <c r="K12" i="5"/>
  <c r="L12" i="5"/>
  <c r="M12" i="5"/>
  <c r="C46" i="5"/>
  <c r="D46" i="5"/>
  <c r="E46" i="5"/>
  <c r="F46" i="5"/>
  <c r="C47" i="5"/>
  <c r="D47" i="5"/>
  <c r="E47" i="5"/>
  <c r="F47" i="5"/>
  <c r="C48" i="5"/>
  <c r="D48" i="5"/>
  <c r="E48" i="5"/>
  <c r="F48" i="5"/>
  <c r="C49" i="5"/>
  <c r="D49" i="5"/>
  <c r="E49" i="5"/>
  <c r="F49" i="5"/>
  <c r="C50" i="5"/>
  <c r="D50" i="5"/>
  <c r="E50" i="5"/>
  <c r="F50" i="5"/>
  <c r="C51" i="5"/>
  <c r="D51" i="5"/>
  <c r="E51" i="5"/>
  <c r="F51" i="5"/>
  <c r="C52" i="5"/>
  <c r="D52" i="5"/>
  <c r="E52" i="5"/>
  <c r="F52" i="5"/>
  <c r="C53" i="5"/>
  <c r="D53" i="5"/>
  <c r="E53" i="5"/>
  <c r="F53" i="5"/>
  <c r="C54" i="5"/>
  <c r="D54" i="5"/>
  <c r="E54" i="5"/>
  <c r="F54" i="5"/>
  <c r="C55" i="5"/>
  <c r="D55" i="5"/>
  <c r="E55" i="5"/>
  <c r="F55" i="5"/>
  <c r="C56" i="5"/>
  <c r="D56" i="5"/>
  <c r="E56" i="5"/>
  <c r="F56" i="5"/>
  <c r="C57" i="5"/>
  <c r="D57" i="5"/>
  <c r="E57" i="5"/>
  <c r="F57" i="5"/>
  <c r="C58" i="5"/>
  <c r="D58" i="5"/>
  <c r="E58" i="5"/>
  <c r="F58" i="5"/>
  <c r="C45" i="5"/>
  <c r="D45" i="5"/>
  <c r="E45" i="5"/>
  <c r="F45" i="5"/>
  <c r="C44" i="5"/>
  <c r="D44" i="5"/>
  <c r="E44" i="5"/>
  <c r="F44" i="5"/>
  <c r="G44" i="5"/>
  <c r="D23" i="5"/>
  <c r="E23" i="5"/>
  <c r="F23" i="5"/>
  <c r="G23" i="5"/>
  <c r="C19" i="5"/>
  <c r="D19" i="5"/>
  <c r="E19" i="5"/>
  <c r="F19" i="5"/>
  <c r="G19" i="5"/>
  <c r="B16" i="5"/>
  <c r="C16" i="5"/>
  <c r="E16" i="5"/>
  <c r="F16" i="5"/>
  <c r="G16" i="5"/>
  <c r="D13" i="5"/>
  <c r="E13" i="5"/>
  <c r="F13" i="5"/>
  <c r="G13" i="5"/>
  <c r="D12" i="5"/>
  <c r="E12" i="5"/>
  <c r="F12" i="5"/>
  <c r="G12" i="5"/>
  <c r="C12" i="5"/>
  <c r="C13" i="5"/>
  <c r="B13" i="5"/>
  <c r="B12" i="5" l="1"/>
  <c r="G23" i="1" l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F23" i="1"/>
  <c r="C28" i="23"/>
  <c r="D28" i="23"/>
  <c r="E28" i="23"/>
  <c r="F28" i="23"/>
  <c r="G28" i="23"/>
  <c r="H28" i="23"/>
  <c r="I28" i="23"/>
  <c r="J28" i="23"/>
  <c r="K28" i="23"/>
  <c r="L28" i="23"/>
  <c r="M28" i="23"/>
  <c r="N28" i="23"/>
  <c r="O28" i="23"/>
  <c r="P28" i="23"/>
  <c r="B28" i="23"/>
  <c r="B25" i="23"/>
  <c r="N23" i="5" l="1"/>
  <c r="F20" i="1" s="1"/>
  <c r="A45" i="5"/>
  <c r="A24" i="5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T10" i="1"/>
  <c r="H10" i="1"/>
  <c r="I10" i="1"/>
  <c r="J10" i="1"/>
  <c r="K10" i="1"/>
  <c r="L10" i="1"/>
  <c r="M10" i="1"/>
  <c r="N10" i="1"/>
  <c r="O10" i="1"/>
  <c r="P10" i="1"/>
  <c r="Q10" i="1"/>
  <c r="R10" i="1"/>
  <c r="S10" i="1"/>
  <c r="G10" i="1"/>
  <c r="F10" i="1"/>
  <c r="C45" i="21"/>
  <c r="D45" i="21"/>
  <c r="E45" i="21"/>
  <c r="F45" i="21"/>
  <c r="G45" i="21"/>
  <c r="H45" i="21"/>
  <c r="I45" i="21"/>
  <c r="J45" i="21"/>
  <c r="K45" i="21"/>
  <c r="L45" i="21"/>
  <c r="M45" i="21"/>
  <c r="N45" i="21"/>
  <c r="O45" i="21"/>
  <c r="P45" i="21"/>
  <c r="B45" i="21"/>
  <c r="C43" i="21"/>
  <c r="D43" i="21" s="1"/>
  <c r="E43" i="21" s="1"/>
  <c r="F43" i="21" s="1"/>
  <c r="G43" i="21" s="1"/>
  <c r="H43" i="21" s="1"/>
  <c r="I43" i="21" s="1"/>
  <c r="J43" i="21" s="1"/>
  <c r="K43" i="21" s="1"/>
  <c r="L43" i="21" s="1"/>
  <c r="M43" i="21" s="1"/>
  <c r="N43" i="21" s="1"/>
  <c r="O43" i="21" s="1"/>
  <c r="P43" i="21" s="1"/>
  <c r="P36" i="21"/>
  <c r="O36" i="21"/>
  <c r="N36" i="21"/>
  <c r="M36" i="21"/>
  <c r="L36" i="21"/>
  <c r="K36" i="21"/>
  <c r="J36" i="21"/>
  <c r="I36" i="21"/>
  <c r="H36" i="21"/>
  <c r="G36" i="21"/>
  <c r="F36" i="21"/>
  <c r="E36" i="21"/>
  <c r="D36" i="21"/>
  <c r="C36" i="21"/>
  <c r="B36" i="21"/>
  <c r="P32" i="21"/>
  <c r="O32" i="21"/>
  <c r="N32" i="21"/>
  <c r="M32" i="21"/>
  <c r="L32" i="21"/>
  <c r="K32" i="21"/>
  <c r="J32" i="21"/>
  <c r="I32" i="21"/>
  <c r="H32" i="21"/>
  <c r="G32" i="21"/>
  <c r="F32" i="21"/>
  <c r="E32" i="21"/>
  <c r="D32" i="21"/>
  <c r="C32" i="21"/>
  <c r="B32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9" i="21"/>
  <c r="C29" i="21"/>
  <c r="B29" i="21"/>
  <c r="P25" i="21"/>
  <c r="P39" i="21" s="1"/>
  <c r="O25" i="21"/>
  <c r="O39" i="21" s="1"/>
  <c r="N25" i="21"/>
  <c r="M25" i="21"/>
  <c r="M39" i="21" s="1"/>
  <c r="L25" i="21"/>
  <c r="L39" i="21" s="1"/>
  <c r="K25" i="21"/>
  <c r="K39" i="21" s="1"/>
  <c r="J25" i="21"/>
  <c r="J39" i="21" s="1"/>
  <c r="I25" i="21"/>
  <c r="I39" i="21" s="1"/>
  <c r="H25" i="21"/>
  <c r="H39" i="21" s="1"/>
  <c r="G25" i="21"/>
  <c r="F25" i="21"/>
  <c r="F39" i="21" s="1"/>
  <c r="E25" i="21"/>
  <c r="E39" i="21" s="1"/>
  <c r="D25" i="21"/>
  <c r="D39" i="21" s="1"/>
  <c r="C25" i="21"/>
  <c r="C39" i="21" s="1"/>
  <c r="B25" i="21"/>
  <c r="B39" i="21" s="1"/>
  <c r="C24" i="21"/>
  <c r="D24" i="21" s="1"/>
  <c r="E24" i="21" s="1"/>
  <c r="F24" i="21" s="1"/>
  <c r="G24" i="21" s="1"/>
  <c r="H24" i="21" s="1"/>
  <c r="I24" i="21" s="1"/>
  <c r="J24" i="21" s="1"/>
  <c r="K24" i="21" s="1"/>
  <c r="L24" i="21" s="1"/>
  <c r="M24" i="21" s="1"/>
  <c r="N24" i="21" s="1"/>
  <c r="O24" i="21" s="1"/>
  <c r="P24" i="21" s="1"/>
  <c r="C17" i="21"/>
  <c r="D17" i="21"/>
  <c r="E17" i="21"/>
  <c r="F17" i="21"/>
  <c r="G17" i="21"/>
  <c r="H17" i="21"/>
  <c r="I17" i="21"/>
  <c r="J17" i="21"/>
  <c r="K17" i="21"/>
  <c r="L17" i="21"/>
  <c r="M17" i="21"/>
  <c r="N17" i="21"/>
  <c r="O17" i="21"/>
  <c r="P17" i="21"/>
  <c r="B17" i="21"/>
  <c r="C13" i="21"/>
  <c r="D13" i="21"/>
  <c r="E13" i="21"/>
  <c r="F13" i="21"/>
  <c r="G13" i="21"/>
  <c r="H13" i="21"/>
  <c r="I13" i="21"/>
  <c r="J13" i="21"/>
  <c r="K13" i="21"/>
  <c r="L13" i="21"/>
  <c r="M13" i="21"/>
  <c r="N13" i="21"/>
  <c r="O13" i="21"/>
  <c r="P13" i="21"/>
  <c r="B13" i="21"/>
  <c r="C10" i="21"/>
  <c r="D10" i="21"/>
  <c r="E10" i="21"/>
  <c r="F10" i="21"/>
  <c r="G10" i="21"/>
  <c r="H10" i="21"/>
  <c r="I10" i="21"/>
  <c r="J10" i="21"/>
  <c r="K10" i="21"/>
  <c r="L10" i="21"/>
  <c r="M10" i="21"/>
  <c r="N10" i="21"/>
  <c r="O10" i="21"/>
  <c r="P10" i="21"/>
  <c r="B10" i="21"/>
  <c r="C6" i="21"/>
  <c r="C20" i="21" s="1"/>
  <c r="D6" i="21"/>
  <c r="D20" i="21" s="1"/>
  <c r="E6" i="21"/>
  <c r="E20" i="21" s="1"/>
  <c r="F6" i="21"/>
  <c r="F20" i="21" s="1"/>
  <c r="G6" i="21"/>
  <c r="G20" i="21" s="1"/>
  <c r="H6" i="21"/>
  <c r="H20" i="21" s="1"/>
  <c r="I6" i="21"/>
  <c r="I20" i="21" s="1"/>
  <c r="J6" i="21"/>
  <c r="J20" i="21" s="1"/>
  <c r="K6" i="21"/>
  <c r="K20" i="21" s="1"/>
  <c r="L6" i="21"/>
  <c r="L20" i="21" s="1"/>
  <c r="M6" i="21"/>
  <c r="M20" i="21" s="1"/>
  <c r="N6" i="21"/>
  <c r="N20" i="21" s="1"/>
  <c r="O6" i="21"/>
  <c r="O20" i="21" s="1"/>
  <c r="P6" i="21"/>
  <c r="B6" i="21"/>
  <c r="B20" i="21" s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F84" i="1"/>
  <c r="B37" i="18"/>
  <c r="C37" i="18"/>
  <c r="D37" i="18"/>
  <c r="E37" i="18"/>
  <c r="F37" i="18"/>
  <c r="G37" i="18"/>
  <c r="H37" i="18"/>
  <c r="I37" i="18"/>
  <c r="B38" i="18"/>
  <c r="C38" i="18"/>
  <c r="D38" i="18"/>
  <c r="E38" i="18"/>
  <c r="F38" i="18"/>
  <c r="G38" i="18"/>
  <c r="H38" i="18"/>
  <c r="I38" i="18"/>
  <c r="B39" i="18"/>
  <c r="C39" i="18"/>
  <c r="D39" i="18"/>
  <c r="E39" i="18"/>
  <c r="F39" i="18"/>
  <c r="G39" i="18"/>
  <c r="H39" i="18"/>
  <c r="I39" i="18"/>
  <c r="B40" i="18"/>
  <c r="C40" i="18"/>
  <c r="D40" i="18"/>
  <c r="E40" i="18"/>
  <c r="F40" i="18"/>
  <c r="G40" i="18"/>
  <c r="H40" i="18"/>
  <c r="I40" i="18"/>
  <c r="B41" i="18"/>
  <c r="C41" i="18"/>
  <c r="D41" i="18"/>
  <c r="E41" i="18"/>
  <c r="F41" i="18"/>
  <c r="G41" i="18"/>
  <c r="H41" i="18"/>
  <c r="I41" i="18"/>
  <c r="B42" i="18"/>
  <c r="C42" i="18"/>
  <c r="D42" i="18"/>
  <c r="E42" i="18"/>
  <c r="F42" i="18"/>
  <c r="G42" i="18"/>
  <c r="H42" i="18"/>
  <c r="I42" i="18"/>
  <c r="B43" i="18"/>
  <c r="C43" i="18"/>
  <c r="D43" i="18"/>
  <c r="E43" i="18"/>
  <c r="F43" i="18"/>
  <c r="G43" i="18"/>
  <c r="H43" i="18"/>
  <c r="I43" i="18"/>
  <c r="B44" i="18"/>
  <c r="C44" i="18"/>
  <c r="D44" i="18"/>
  <c r="E44" i="18"/>
  <c r="F44" i="18"/>
  <c r="G44" i="18"/>
  <c r="H44" i="18"/>
  <c r="I44" i="18"/>
  <c r="B45" i="18"/>
  <c r="C45" i="18"/>
  <c r="D45" i="18"/>
  <c r="E45" i="18"/>
  <c r="F45" i="18"/>
  <c r="G45" i="18"/>
  <c r="H45" i="18"/>
  <c r="I45" i="18"/>
  <c r="B46" i="18"/>
  <c r="C46" i="18"/>
  <c r="D46" i="18"/>
  <c r="E46" i="18"/>
  <c r="F46" i="18"/>
  <c r="G46" i="18"/>
  <c r="H46" i="18"/>
  <c r="I46" i="18"/>
  <c r="B47" i="18"/>
  <c r="C47" i="18"/>
  <c r="D47" i="18"/>
  <c r="E47" i="18"/>
  <c r="F47" i="18"/>
  <c r="G47" i="18"/>
  <c r="H47" i="18"/>
  <c r="I47" i="18"/>
  <c r="B48" i="18"/>
  <c r="C48" i="18"/>
  <c r="D48" i="18"/>
  <c r="E48" i="18"/>
  <c r="F48" i="18"/>
  <c r="G48" i="18"/>
  <c r="H48" i="18"/>
  <c r="I48" i="18"/>
  <c r="B49" i="18"/>
  <c r="C49" i="18"/>
  <c r="D49" i="18"/>
  <c r="E49" i="18"/>
  <c r="F49" i="18"/>
  <c r="G49" i="18"/>
  <c r="H49" i="18"/>
  <c r="I49" i="18"/>
  <c r="B50" i="18"/>
  <c r="C50" i="18"/>
  <c r="D50" i="18"/>
  <c r="E50" i="18"/>
  <c r="F50" i="18"/>
  <c r="G50" i="18"/>
  <c r="H50" i="18"/>
  <c r="I50" i="18"/>
  <c r="C36" i="18"/>
  <c r="D36" i="18"/>
  <c r="E36" i="18"/>
  <c r="F36" i="18"/>
  <c r="G36" i="18"/>
  <c r="H36" i="18"/>
  <c r="I36" i="18"/>
  <c r="B36" i="18"/>
  <c r="G67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CZ10" i="37"/>
  <c r="CZ9" i="37"/>
  <c r="CZ8" i="37"/>
  <c r="CZ7" i="37"/>
  <c r="CZ11" i="37" s="1"/>
  <c r="CS10" i="37"/>
  <c r="CS9" i="37"/>
  <c r="CS8" i="37"/>
  <c r="CS7" i="37"/>
  <c r="CS11" i="37" s="1"/>
  <c r="CL10" i="37"/>
  <c r="CL9" i="37"/>
  <c r="CL8" i="37"/>
  <c r="CL7" i="37"/>
  <c r="CL11" i="37" s="1"/>
  <c r="CE10" i="37"/>
  <c r="CE9" i="37"/>
  <c r="CE8" i="37"/>
  <c r="CE7" i="37"/>
  <c r="CE11" i="37" s="1"/>
  <c r="BX10" i="37"/>
  <c r="BX9" i="37"/>
  <c r="BX8" i="37"/>
  <c r="BX7" i="37"/>
  <c r="BX11" i="37" s="1"/>
  <c r="BQ10" i="37"/>
  <c r="BQ9" i="37"/>
  <c r="BQ8" i="37"/>
  <c r="BQ7" i="37"/>
  <c r="BQ11" i="37" s="1"/>
  <c r="BJ10" i="37"/>
  <c r="BJ9" i="37"/>
  <c r="BJ8" i="37"/>
  <c r="BJ7" i="37"/>
  <c r="BJ11" i="37" s="1"/>
  <c r="BC10" i="37"/>
  <c r="BC9" i="37"/>
  <c r="BC8" i="37"/>
  <c r="BC7" i="37"/>
  <c r="BC11" i="37" s="1"/>
  <c r="AV10" i="37"/>
  <c r="AV9" i="37"/>
  <c r="AV8" i="37"/>
  <c r="AV7" i="37"/>
  <c r="AV11" i="37" s="1"/>
  <c r="AO10" i="37"/>
  <c r="AO9" i="37"/>
  <c r="AO8" i="37"/>
  <c r="AO7" i="37"/>
  <c r="AO11" i="37" s="1"/>
  <c r="AH10" i="37"/>
  <c r="AH9" i="37"/>
  <c r="AH8" i="37"/>
  <c r="AH7" i="37"/>
  <c r="AH11" i="37" s="1"/>
  <c r="AA10" i="37"/>
  <c r="AA9" i="37"/>
  <c r="AA8" i="37"/>
  <c r="AA7" i="37"/>
  <c r="AA11" i="37" s="1"/>
  <c r="T10" i="37"/>
  <c r="T9" i="37"/>
  <c r="T8" i="37"/>
  <c r="T7" i="37"/>
  <c r="T11" i="37" s="1"/>
  <c r="M10" i="37"/>
  <c r="M9" i="37"/>
  <c r="M8" i="37"/>
  <c r="M7" i="37"/>
  <c r="M11" i="37" s="1"/>
  <c r="F8" i="37"/>
  <c r="F9" i="37"/>
  <c r="F10" i="37"/>
  <c r="F7" i="37"/>
  <c r="F11" i="37" s="1"/>
  <c r="P22" i="23"/>
  <c r="P25" i="23" s="1"/>
  <c r="O22" i="23"/>
  <c r="O25" i="23" s="1"/>
  <c r="N22" i="23"/>
  <c r="N25" i="23" s="1"/>
  <c r="M22" i="23"/>
  <c r="M25" i="23" s="1"/>
  <c r="L22" i="23"/>
  <c r="L25" i="23" s="1"/>
  <c r="K22" i="23"/>
  <c r="K25" i="23" s="1"/>
  <c r="J22" i="23"/>
  <c r="J25" i="23" s="1"/>
  <c r="I22" i="23"/>
  <c r="I25" i="23" s="1"/>
  <c r="H22" i="23"/>
  <c r="H25" i="23" s="1"/>
  <c r="G22" i="23"/>
  <c r="G25" i="23" s="1"/>
  <c r="F22" i="23"/>
  <c r="F25" i="23" s="1"/>
  <c r="E22" i="23"/>
  <c r="E25" i="23" s="1"/>
  <c r="D22" i="23"/>
  <c r="D25" i="23" s="1"/>
  <c r="C22" i="23"/>
  <c r="C25" i="23" s="1"/>
  <c r="B22" i="23"/>
  <c r="C18" i="23"/>
  <c r="D18" i="23" s="1"/>
  <c r="E18" i="23" s="1"/>
  <c r="F18" i="23" s="1"/>
  <c r="G18" i="23" s="1"/>
  <c r="H18" i="23" s="1"/>
  <c r="I18" i="23" s="1"/>
  <c r="J18" i="23" s="1"/>
  <c r="K18" i="23" s="1"/>
  <c r="L18" i="23" s="1"/>
  <c r="M18" i="23" s="1"/>
  <c r="N18" i="23" s="1"/>
  <c r="O18" i="23" s="1"/>
  <c r="P18" i="23" s="1"/>
  <c r="B11" i="29"/>
  <c r="B9" i="29"/>
  <c r="B8" i="29"/>
  <c r="B32" i="19"/>
  <c r="B25" i="19"/>
  <c r="B36" i="19" s="1"/>
  <c r="F22" i="1"/>
  <c r="F19" i="1" l="1"/>
  <c r="I82" i="1"/>
  <c r="I29" i="1" s="1"/>
  <c r="H82" i="1"/>
  <c r="H29" i="1" s="1"/>
  <c r="G82" i="1"/>
  <c r="G29" i="1" s="1"/>
  <c r="T82" i="1"/>
  <c r="T29" i="1" s="1"/>
  <c r="S82" i="1"/>
  <c r="S29" i="1" s="1"/>
  <c r="L82" i="1"/>
  <c r="L29" i="1" s="1"/>
  <c r="K82" i="1"/>
  <c r="K29" i="1" s="1"/>
  <c r="J82" i="1"/>
  <c r="J29" i="1" s="1"/>
  <c r="F82" i="1"/>
  <c r="F30" i="1" s="1"/>
  <c r="F29" i="1" s="1"/>
  <c r="R82" i="1"/>
  <c r="R29" i="1" s="1"/>
  <c r="Q82" i="1"/>
  <c r="Q29" i="1" s="1"/>
  <c r="P82" i="1"/>
  <c r="P29" i="1" s="1"/>
  <c r="O82" i="1"/>
  <c r="O29" i="1" s="1"/>
  <c r="N82" i="1"/>
  <c r="N29" i="1" s="1"/>
  <c r="M82" i="1"/>
  <c r="M29" i="1" s="1"/>
  <c r="I24" i="5"/>
  <c r="L24" i="5"/>
  <c r="G24" i="5"/>
  <c r="J24" i="5"/>
  <c r="K24" i="5"/>
  <c r="M24" i="5"/>
  <c r="H24" i="5"/>
  <c r="C24" i="5"/>
  <c r="D24" i="5"/>
  <c r="E24" i="5"/>
  <c r="F24" i="5"/>
  <c r="B24" i="5"/>
  <c r="A46" i="5"/>
  <c r="A25" i="5"/>
  <c r="G39" i="21"/>
  <c r="N39" i="21"/>
  <c r="P20" i="21"/>
  <c r="I25" i="34"/>
  <c r="H25" i="34"/>
  <c r="G25" i="34"/>
  <c r="F25" i="34"/>
  <c r="E25" i="34"/>
  <c r="D25" i="34"/>
  <c r="C25" i="34"/>
  <c r="J23" i="34"/>
  <c r="J22" i="34"/>
  <c r="J21" i="34"/>
  <c r="J20" i="34"/>
  <c r="J19" i="34"/>
  <c r="J18" i="34"/>
  <c r="J17" i="34"/>
  <c r="J16" i="34"/>
  <c r="J15" i="34"/>
  <c r="J14" i="34"/>
  <c r="J13" i="34"/>
  <c r="J12" i="34"/>
  <c r="J11" i="34"/>
  <c r="B11" i="34"/>
  <c r="B12" i="34" s="1"/>
  <c r="B13" i="34" s="1"/>
  <c r="B14" i="34" s="1"/>
  <c r="B15" i="34" s="1"/>
  <c r="B16" i="34" s="1"/>
  <c r="B17" i="34" s="1"/>
  <c r="B18" i="34" s="1"/>
  <c r="B19" i="34" s="1"/>
  <c r="B20" i="34" s="1"/>
  <c r="B21" i="34" s="1"/>
  <c r="B22" i="34" s="1"/>
  <c r="B23" i="34" s="1"/>
  <c r="A11" i="34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J10" i="34"/>
  <c r="J25" i="34" s="1"/>
  <c r="B10" i="34"/>
  <c r="A10" i="34"/>
  <c r="J9" i="34"/>
  <c r="I8" i="34"/>
  <c r="H8" i="34"/>
  <c r="G8" i="34"/>
  <c r="F8" i="34"/>
  <c r="E8" i="34"/>
  <c r="D8" i="34"/>
  <c r="C8" i="34"/>
  <c r="B45" i="5" l="1"/>
  <c r="H25" i="5"/>
  <c r="G25" i="5"/>
  <c r="L25" i="5"/>
  <c r="I25" i="5"/>
  <c r="J25" i="5"/>
  <c r="K25" i="5"/>
  <c r="M25" i="5"/>
  <c r="C25" i="5"/>
  <c r="D25" i="5"/>
  <c r="B46" i="5"/>
  <c r="E25" i="5"/>
  <c r="F25" i="5"/>
  <c r="N24" i="5"/>
  <c r="A47" i="5"/>
  <c r="A26" i="5"/>
  <c r="K26" i="5" l="1"/>
  <c r="L26" i="5"/>
  <c r="M26" i="5"/>
  <c r="G26" i="5"/>
  <c r="I26" i="5"/>
  <c r="J26" i="5"/>
  <c r="H26" i="5"/>
  <c r="F26" i="5"/>
  <c r="D26" i="5"/>
  <c r="B26" i="5"/>
  <c r="C26" i="5"/>
  <c r="E26" i="5"/>
  <c r="N25" i="5"/>
  <c r="D7" i="20" s="1"/>
  <c r="A48" i="5"/>
  <c r="A27" i="5"/>
  <c r="B47" i="5" l="1"/>
  <c r="H27" i="5"/>
  <c r="I27" i="5"/>
  <c r="J27" i="5"/>
  <c r="G27" i="5"/>
  <c r="K27" i="5"/>
  <c r="L27" i="5"/>
  <c r="M27" i="5"/>
  <c r="N26" i="5"/>
  <c r="B27" i="5"/>
  <c r="C27" i="5"/>
  <c r="D27" i="5"/>
  <c r="E27" i="5"/>
  <c r="F27" i="5"/>
  <c r="A49" i="5"/>
  <c r="H20" i="1"/>
  <c r="A28" i="5"/>
  <c r="I20" i="1" l="1"/>
  <c r="E7" i="20"/>
  <c r="M28" i="5"/>
  <c r="L28" i="5"/>
  <c r="G28" i="5"/>
  <c r="I28" i="5"/>
  <c r="K28" i="5"/>
  <c r="H28" i="5"/>
  <c r="J28" i="5"/>
  <c r="B28" i="5"/>
  <c r="D28" i="5"/>
  <c r="E28" i="5"/>
  <c r="F28" i="5"/>
  <c r="C28" i="5"/>
  <c r="N27" i="5"/>
  <c r="B48" i="5"/>
  <c r="C7" i="20"/>
  <c r="G20" i="1"/>
  <c r="B7" i="20"/>
  <c r="A50" i="5"/>
  <c r="A29" i="5"/>
  <c r="J20" i="1" l="1"/>
  <c r="F7" i="20"/>
  <c r="G29" i="5"/>
  <c r="I29" i="5"/>
  <c r="J29" i="5"/>
  <c r="H29" i="5"/>
  <c r="K29" i="5"/>
  <c r="L29" i="5"/>
  <c r="M29" i="5"/>
  <c r="B49" i="5"/>
  <c r="N28" i="5"/>
  <c r="B29" i="5"/>
  <c r="D29" i="5"/>
  <c r="E29" i="5"/>
  <c r="F29" i="5"/>
  <c r="C29" i="5"/>
  <c r="A51" i="5"/>
  <c r="N48" i="5"/>
  <c r="G7" i="19" s="1"/>
  <c r="A30" i="5"/>
  <c r="B50" i="5" l="1"/>
  <c r="K20" i="1"/>
  <c r="G7" i="20"/>
  <c r="I30" i="5"/>
  <c r="K30" i="5"/>
  <c r="G30" i="5"/>
  <c r="H30" i="5"/>
  <c r="M30" i="5"/>
  <c r="J30" i="5"/>
  <c r="L30" i="5"/>
  <c r="C30" i="5"/>
  <c r="D30" i="5"/>
  <c r="E30" i="5"/>
  <c r="B30" i="5"/>
  <c r="B51" i="5" s="1"/>
  <c r="F30" i="5"/>
  <c r="N29" i="5"/>
  <c r="A52" i="5"/>
  <c r="N49" i="5"/>
  <c r="H7" i="19" s="1"/>
  <c r="A31" i="5"/>
  <c r="L20" i="1" l="1"/>
  <c r="H7" i="20"/>
  <c r="H31" i="5"/>
  <c r="L31" i="5"/>
  <c r="G31" i="5"/>
  <c r="I31" i="5"/>
  <c r="J31" i="5"/>
  <c r="K31" i="5"/>
  <c r="M31" i="5"/>
  <c r="C31" i="5"/>
  <c r="B52" i="5"/>
  <c r="E31" i="5"/>
  <c r="D31" i="5"/>
  <c r="N30" i="5"/>
  <c r="A53" i="5"/>
  <c r="N50" i="5"/>
  <c r="I7" i="19" s="1"/>
  <c r="A32" i="5"/>
  <c r="M20" i="1" l="1"/>
  <c r="I7" i="20"/>
  <c r="G32" i="5"/>
  <c r="H32" i="5"/>
  <c r="I32" i="5"/>
  <c r="J32" i="5"/>
  <c r="K32" i="5"/>
  <c r="M32" i="5"/>
  <c r="L32" i="5"/>
  <c r="B32" i="5"/>
  <c r="E32" i="5"/>
  <c r="F32" i="5"/>
  <c r="C32" i="5"/>
  <c r="D32" i="5"/>
  <c r="N31" i="5"/>
  <c r="A54" i="5"/>
  <c r="N51" i="5"/>
  <c r="J7" i="19" s="1"/>
  <c r="A33" i="5"/>
  <c r="N20" i="1" l="1"/>
  <c r="J7" i="20"/>
  <c r="J33" i="5"/>
  <c r="K33" i="5"/>
  <c r="L33" i="5"/>
  <c r="M33" i="5"/>
  <c r="H33" i="5"/>
  <c r="I33" i="5"/>
  <c r="G33" i="5"/>
  <c r="C33" i="5"/>
  <c r="D33" i="5"/>
  <c r="E33" i="5"/>
  <c r="F33" i="5"/>
  <c r="B33" i="5"/>
  <c r="N32" i="5"/>
  <c r="B53" i="5"/>
  <c r="A55" i="5"/>
  <c r="N52" i="5"/>
  <c r="K7" i="19" s="1"/>
  <c r="A34" i="5"/>
  <c r="O20" i="1" l="1"/>
  <c r="K7" i="20"/>
  <c r="H34" i="5"/>
  <c r="M34" i="5"/>
  <c r="G34" i="5"/>
  <c r="I34" i="5"/>
  <c r="J34" i="5"/>
  <c r="K34" i="5"/>
  <c r="L34" i="5"/>
  <c r="B54" i="5"/>
  <c r="N33" i="5"/>
  <c r="C34" i="5"/>
  <c r="D34" i="5"/>
  <c r="F34" i="5"/>
  <c r="E34" i="5"/>
  <c r="B34" i="5"/>
  <c r="B55" i="5" s="1"/>
  <c r="A56" i="5"/>
  <c r="N53" i="5"/>
  <c r="L7" i="19" s="1"/>
  <c r="A35" i="5"/>
  <c r="P20" i="1" l="1"/>
  <c r="L7" i="20"/>
  <c r="L35" i="5"/>
  <c r="J35" i="5"/>
  <c r="M35" i="5"/>
  <c r="H35" i="5"/>
  <c r="K35" i="5"/>
  <c r="G35" i="5"/>
  <c r="I35" i="5"/>
  <c r="F35" i="5"/>
  <c r="B35" i="5"/>
  <c r="C35" i="5"/>
  <c r="D35" i="5"/>
  <c r="E35" i="5"/>
  <c r="N34" i="5"/>
  <c r="A57" i="5"/>
  <c r="N54" i="5"/>
  <c r="M7" i="19" s="1"/>
  <c r="A36" i="5"/>
  <c r="Q20" i="1" l="1"/>
  <c r="M7" i="20"/>
  <c r="J36" i="5"/>
  <c r="K36" i="5"/>
  <c r="H36" i="5"/>
  <c r="G36" i="5"/>
  <c r="I36" i="5"/>
  <c r="L36" i="5"/>
  <c r="M36" i="5"/>
  <c r="D36" i="5"/>
  <c r="E36" i="5"/>
  <c r="B36" i="5"/>
  <c r="F36" i="5"/>
  <c r="C36" i="5"/>
  <c r="N35" i="5"/>
  <c r="B56" i="5"/>
  <c r="A58" i="5"/>
  <c r="N55" i="5"/>
  <c r="N7" i="19" s="1"/>
  <c r="A37" i="5"/>
  <c r="R20" i="1" l="1"/>
  <c r="N7" i="20"/>
  <c r="B57" i="5"/>
  <c r="M37" i="5"/>
  <c r="M39" i="5" s="1"/>
  <c r="J37" i="5"/>
  <c r="J39" i="5" s="1"/>
  <c r="H37" i="5"/>
  <c r="H39" i="5" s="1"/>
  <c r="G37" i="5"/>
  <c r="G39" i="5" s="1"/>
  <c r="L37" i="5"/>
  <c r="L39" i="5" s="1"/>
  <c r="I37" i="5"/>
  <c r="I39" i="5" s="1"/>
  <c r="K37" i="5"/>
  <c r="K39" i="5" s="1"/>
  <c r="B37" i="5"/>
  <c r="C37" i="5"/>
  <c r="C39" i="5" s="1"/>
  <c r="D37" i="5"/>
  <c r="D39" i="5" s="1"/>
  <c r="E37" i="5"/>
  <c r="E39" i="5" s="1"/>
  <c r="F37" i="5"/>
  <c r="F39" i="5" s="1"/>
  <c r="N36" i="5"/>
  <c r="O7" i="20" s="1"/>
  <c r="N56" i="5"/>
  <c r="O7" i="19" s="1"/>
  <c r="B58" i="5" l="1"/>
  <c r="B39" i="5"/>
  <c r="S20" i="1"/>
  <c r="N37" i="5"/>
  <c r="N57" i="5"/>
  <c r="P7" i="19" s="1"/>
  <c r="T20" i="1" l="1"/>
  <c r="P7" i="20"/>
  <c r="N58" i="5"/>
  <c r="Q7" i="19" s="1"/>
  <c r="G40" i="1" l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G22" i="1"/>
  <c r="G19" i="1" s="1"/>
  <c r="H22" i="1"/>
  <c r="H19" i="1" s="1"/>
  <c r="I22" i="1"/>
  <c r="I19" i="1" s="1"/>
  <c r="J22" i="1"/>
  <c r="J19" i="1" s="1"/>
  <c r="K22" i="1"/>
  <c r="K19" i="1" s="1"/>
  <c r="L22" i="1"/>
  <c r="L19" i="1" s="1"/>
  <c r="M22" i="1"/>
  <c r="M19" i="1" s="1"/>
  <c r="N22" i="1"/>
  <c r="N19" i="1" s="1"/>
  <c r="O22" i="1"/>
  <c r="O19" i="1" s="1"/>
  <c r="P22" i="1"/>
  <c r="P19" i="1" s="1"/>
  <c r="Q22" i="1"/>
  <c r="Q19" i="1" s="1"/>
  <c r="R22" i="1"/>
  <c r="R19" i="1" s="1"/>
  <c r="S22" i="1"/>
  <c r="S19" i="1" s="1"/>
  <c r="T22" i="1"/>
  <c r="T19" i="1" s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F40" i="1"/>
  <c r="N44" i="1"/>
  <c r="O44" i="1"/>
  <c r="P44" i="1"/>
  <c r="Q44" i="1"/>
  <c r="R44" i="1"/>
  <c r="S44" i="1"/>
  <c r="T44" i="1"/>
  <c r="L38" i="1" l="1"/>
  <c r="I38" i="1"/>
  <c r="N13" i="1"/>
  <c r="H38" i="1"/>
  <c r="O13" i="1"/>
  <c r="Q38" i="1"/>
  <c r="M38" i="1"/>
  <c r="J38" i="1"/>
  <c r="P13" i="1"/>
  <c r="K38" i="1"/>
  <c r="Q13" i="1"/>
  <c r="Q51" i="1" s="1"/>
  <c r="T38" i="1"/>
  <c r="S38" i="1"/>
  <c r="G38" i="1"/>
  <c r="M13" i="1"/>
  <c r="J13" i="1"/>
  <c r="O38" i="1"/>
  <c r="I13" i="1"/>
  <c r="T13" i="1"/>
  <c r="H13" i="1"/>
  <c r="K13" i="1"/>
  <c r="P38" i="1"/>
  <c r="N38" i="1"/>
  <c r="S13" i="1"/>
  <c r="G13" i="1"/>
  <c r="R13" i="1"/>
  <c r="R38" i="1"/>
  <c r="L13" i="1"/>
  <c r="F38" i="1"/>
  <c r="D11" i="29"/>
  <c r="E11" i="29"/>
  <c r="F11" i="29"/>
  <c r="G11" i="29"/>
  <c r="H11" i="29"/>
  <c r="I11" i="29"/>
  <c r="J11" i="29"/>
  <c r="K11" i="29"/>
  <c r="L11" i="29"/>
  <c r="M11" i="29"/>
  <c r="N11" i="29"/>
  <c r="O11" i="29"/>
  <c r="P11" i="29"/>
  <c r="Q11" i="29"/>
  <c r="C11" i="29"/>
  <c r="D9" i="29"/>
  <c r="E9" i="29"/>
  <c r="F9" i="29"/>
  <c r="G9" i="29"/>
  <c r="H9" i="29"/>
  <c r="I9" i="29"/>
  <c r="J9" i="29"/>
  <c r="K9" i="29"/>
  <c r="L9" i="29"/>
  <c r="M9" i="29"/>
  <c r="N9" i="29"/>
  <c r="O9" i="29"/>
  <c r="P9" i="29"/>
  <c r="Q9" i="29"/>
  <c r="C9" i="29"/>
  <c r="D8" i="29"/>
  <c r="E8" i="29"/>
  <c r="F8" i="29"/>
  <c r="G8" i="29"/>
  <c r="H8" i="29"/>
  <c r="I8" i="29"/>
  <c r="J8" i="29"/>
  <c r="K8" i="29"/>
  <c r="L8" i="29"/>
  <c r="M8" i="29"/>
  <c r="N8" i="29"/>
  <c r="O8" i="29"/>
  <c r="P8" i="29"/>
  <c r="Q8" i="29"/>
  <c r="C8" i="29"/>
  <c r="P51" i="1" l="1"/>
  <c r="S51" i="1"/>
  <c r="T51" i="1"/>
  <c r="N51" i="1"/>
  <c r="O51" i="1"/>
  <c r="R51" i="1"/>
  <c r="C28" i="20"/>
  <c r="D28" i="20"/>
  <c r="E28" i="20"/>
  <c r="F28" i="20"/>
  <c r="G28" i="20"/>
  <c r="H28" i="20"/>
  <c r="I28" i="20"/>
  <c r="J28" i="20"/>
  <c r="K28" i="20"/>
  <c r="L28" i="20"/>
  <c r="M28" i="20"/>
  <c r="N28" i="20"/>
  <c r="O28" i="20"/>
  <c r="P28" i="20"/>
  <c r="B28" i="20"/>
  <c r="C25" i="20"/>
  <c r="D25" i="20"/>
  <c r="E25" i="20"/>
  <c r="F25" i="20"/>
  <c r="G25" i="20"/>
  <c r="H25" i="20"/>
  <c r="I25" i="20"/>
  <c r="J25" i="20"/>
  <c r="K25" i="20"/>
  <c r="L25" i="20"/>
  <c r="M25" i="20"/>
  <c r="N25" i="20"/>
  <c r="O25" i="20"/>
  <c r="P25" i="20"/>
  <c r="B25" i="20"/>
  <c r="C4" i="20"/>
  <c r="D4" i="20" s="1"/>
  <c r="E4" i="20" s="1"/>
  <c r="F4" i="20" s="1"/>
  <c r="G4" i="20" s="1"/>
  <c r="H4" i="20" s="1"/>
  <c r="I4" i="20" s="1"/>
  <c r="J4" i="20" s="1"/>
  <c r="K4" i="20" s="1"/>
  <c r="L4" i="20" s="1"/>
  <c r="M4" i="20" s="1"/>
  <c r="N4" i="20" s="1"/>
  <c r="O4" i="20" s="1"/>
  <c r="P4" i="20" s="1"/>
  <c r="O4" i="29"/>
  <c r="P4" i="29"/>
  <c r="Q4" i="29"/>
  <c r="G25" i="19" l="1"/>
  <c r="H25" i="19"/>
  <c r="I25" i="19"/>
  <c r="J25" i="19"/>
  <c r="K25" i="19"/>
  <c r="L25" i="19"/>
  <c r="M25" i="19"/>
  <c r="N25" i="19"/>
  <c r="O25" i="19"/>
  <c r="P25" i="19"/>
  <c r="Q25" i="19"/>
  <c r="G32" i="19"/>
  <c r="H32" i="19"/>
  <c r="I32" i="19"/>
  <c r="J32" i="19"/>
  <c r="K32" i="19"/>
  <c r="L32" i="19"/>
  <c r="M32" i="19"/>
  <c r="N32" i="19"/>
  <c r="O32" i="19"/>
  <c r="P32" i="19"/>
  <c r="Q32" i="19"/>
  <c r="D21" i="19"/>
  <c r="E21" i="19" s="1"/>
  <c r="F21" i="19" s="1"/>
  <c r="G21" i="19" s="1"/>
  <c r="H21" i="19" s="1"/>
  <c r="I21" i="19" s="1"/>
  <c r="J21" i="19" s="1"/>
  <c r="K21" i="19" s="1"/>
  <c r="L21" i="19" s="1"/>
  <c r="M21" i="19" s="1"/>
  <c r="N21" i="19" s="1"/>
  <c r="O21" i="19" s="1"/>
  <c r="P21" i="19" s="1"/>
  <c r="Q21" i="19" s="1"/>
  <c r="C25" i="19"/>
  <c r="C32" i="19"/>
  <c r="D4" i="19"/>
  <c r="E4" i="19" s="1"/>
  <c r="F4" i="19" s="1"/>
  <c r="G4" i="19" s="1"/>
  <c r="H4" i="19" s="1"/>
  <c r="I4" i="19" s="1"/>
  <c r="J4" i="19" s="1"/>
  <c r="K4" i="19" s="1"/>
  <c r="L4" i="19" s="1"/>
  <c r="M4" i="19" s="1"/>
  <c r="N4" i="19" s="1"/>
  <c r="O4" i="19" s="1"/>
  <c r="P4" i="19" s="1"/>
  <c r="Q4" i="19" s="1"/>
  <c r="C5" i="21"/>
  <c r="D5" i="21" s="1"/>
  <c r="E5" i="21" s="1"/>
  <c r="F5" i="21" s="1"/>
  <c r="G5" i="21" s="1"/>
  <c r="H5" i="21" s="1"/>
  <c r="I5" i="21" s="1"/>
  <c r="J5" i="21" s="1"/>
  <c r="K5" i="21" s="1"/>
  <c r="L5" i="21" s="1"/>
  <c r="M5" i="21" s="1"/>
  <c r="N5" i="21" s="1"/>
  <c r="O5" i="21" s="1"/>
  <c r="P5" i="21" s="1"/>
  <c r="D3" i="29"/>
  <c r="E3" i="29" s="1"/>
  <c r="F3" i="29" s="1"/>
  <c r="G3" i="29" s="1"/>
  <c r="H3" i="29" s="1"/>
  <c r="I3" i="29" s="1"/>
  <c r="J3" i="29" s="1"/>
  <c r="K3" i="29" s="1"/>
  <c r="L3" i="29" s="1"/>
  <c r="M3" i="29" s="1"/>
  <c r="N3" i="29" s="1"/>
  <c r="O3" i="29" s="1"/>
  <c r="P3" i="29" s="1"/>
  <c r="Q3" i="29" s="1"/>
  <c r="D32" i="19"/>
  <c r="E32" i="19"/>
  <c r="F32" i="19"/>
  <c r="D25" i="19"/>
  <c r="E25" i="19"/>
  <c r="F25" i="19"/>
  <c r="F12" i="23"/>
  <c r="F15" i="23" s="1"/>
  <c r="G12" i="23"/>
  <c r="G15" i="23" s="1"/>
  <c r="H12" i="23"/>
  <c r="H15" i="23" s="1"/>
  <c r="I12" i="23"/>
  <c r="I15" i="23" s="1"/>
  <c r="J12" i="23"/>
  <c r="J15" i="23" s="1"/>
  <c r="K12" i="23"/>
  <c r="K15" i="23" s="1"/>
  <c r="L12" i="23"/>
  <c r="L15" i="23" s="1"/>
  <c r="M12" i="23"/>
  <c r="M15" i="23" s="1"/>
  <c r="N12" i="23"/>
  <c r="N15" i="23" s="1"/>
  <c r="O12" i="23"/>
  <c r="O15" i="23" s="1"/>
  <c r="P12" i="23"/>
  <c r="P15" i="23" s="1"/>
  <c r="C5" i="23"/>
  <c r="D5" i="23" s="1"/>
  <c r="E5" i="23" s="1"/>
  <c r="F5" i="23" s="1"/>
  <c r="G5" i="23" s="1"/>
  <c r="H5" i="23" s="1"/>
  <c r="I5" i="23" s="1"/>
  <c r="J5" i="23" s="1"/>
  <c r="K5" i="23" s="1"/>
  <c r="L5" i="23" s="1"/>
  <c r="M5" i="23" s="1"/>
  <c r="N5" i="23" s="1"/>
  <c r="O5" i="23" s="1"/>
  <c r="P5" i="23" s="1"/>
  <c r="E12" i="23"/>
  <c r="E15" i="23" s="1"/>
  <c r="C12" i="23"/>
  <c r="C15" i="23" s="1"/>
  <c r="D12" i="23"/>
  <c r="D15" i="23" s="1"/>
  <c r="B12" i="23"/>
  <c r="B15" i="23" s="1"/>
  <c r="C36" i="19" l="1"/>
  <c r="G36" i="19"/>
  <c r="L36" i="19"/>
  <c r="F36" i="19"/>
  <c r="D36" i="19"/>
  <c r="I36" i="19"/>
  <c r="H36" i="19"/>
  <c r="P36" i="19"/>
  <c r="O36" i="19"/>
  <c r="N36" i="19"/>
  <c r="M36" i="19"/>
  <c r="E36" i="19"/>
  <c r="J36" i="19"/>
  <c r="K36" i="19"/>
  <c r="Q36" i="19"/>
  <c r="F54" i="1" l="1"/>
  <c r="J54" i="1"/>
  <c r="I54" i="1"/>
  <c r="M54" i="1" l="1"/>
  <c r="L54" i="1"/>
  <c r="G54" i="1"/>
  <c r="R54" i="1"/>
  <c r="R62" i="1" s="1"/>
  <c r="H54" i="1"/>
  <c r="Q54" i="1"/>
  <c r="Q62" i="1" s="1"/>
  <c r="O54" i="1"/>
  <c r="O62" i="1" s="1"/>
  <c r="T54" i="1"/>
  <c r="T62" i="1" s="1"/>
  <c r="N54" i="1"/>
  <c r="N62" i="1" s="1"/>
  <c r="S54" i="1"/>
  <c r="S62" i="1" s="1"/>
  <c r="P54" i="1"/>
  <c r="P62" i="1" s="1"/>
  <c r="K54" i="1"/>
  <c r="C52" i="18"/>
  <c r="G44" i="1" s="1"/>
  <c r="G51" i="1" s="1"/>
  <c r="G62" i="1" s="1"/>
  <c r="D52" i="18"/>
  <c r="H44" i="1" s="1"/>
  <c r="H51" i="1" s="1"/>
  <c r="E52" i="18"/>
  <c r="I44" i="1" s="1"/>
  <c r="I51" i="1" s="1"/>
  <c r="I62" i="1" s="1"/>
  <c r="F52" i="18"/>
  <c r="J44" i="1" s="1"/>
  <c r="J51" i="1" s="1"/>
  <c r="J62" i="1" s="1"/>
  <c r="G52" i="18"/>
  <c r="K44" i="1" s="1"/>
  <c r="K51" i="1" s="1"/>
  <c r="H52" i="18"/>
  <c r="L44" i="1" s="1"/>
  <c r="L51" i="1" s="1"/>
  <c r="I52" i="18"/>
  <c r="M44" i="1" s="1"/>
  <c r="M51" i="1" s="1"/>
  <c r="C33" i="18"/>
  <c r="D33" i="18"/>
  <c r="E33" i="18"/>
  <c r="F33" i="18"/>
  <c r="G33" i="18"/>
  <c r="H33" i="18"/>
  <c r="I33" i="18"/>
  <c r="C32" i="18"/>
  <c r="D32" i="18"/>
  <c r="E32" i="18"/>
  <c r="F32" i="18"/>
  <c r="G32" i="18"/>
  <c r="H32" i="18"/>
  <c r="I32" i="18"/>
  <c r="B32" i="18"/>
  <c r="C29" i="18"/>
  <c r="G29" i="18"/>
  <c r="H29" i="18"/>
  <c r="I29" i="18"/>
  <c r="D29" i="18"/>
  <c r="E29" i="18"/>
  <c r="F29" i="18"/>
  <c r="B29" i="18"/>
  <c r="A37" i="18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P7" i="13"/>
  <c r="O7" i="13"/>
  <c r="N7" i="13"/>
  <c r="M7" i="13"/>
  <c r="L7" i="13"/>
  <c r="K7" i="13"/>
  <c r="J7" i="13"/>
  <c r="I7" i="13"/>
  <c r="H7" i="13"/>
  <c r="G7" i="13"/>
  <c r="F7" i="13"/>
  <c r="E7" i="13"/>
  <c r="D7" i="13"/>
  <c r="C7" i="13"/>
  <c r="B7" i="13"/>
  <c r="C4" i="13"/>
  <c r="D4" i="13" s="1"/>
  <c r="E4" i="13" s="1"/>
  <c r="F4" i="13" s="1"/>
  <c r="G4" i="13" s="1"/>
  <c r="H4" i="13" s="1"/>
  <c r="I4" i="13" s="1"/>
  <c r="J4" i="13" s="1"/>
  <c r="K4" i="13" s="1"/>
  <c r="L4" i="13" s="1"/>
  <c r="M4" i="13" s="1"/>
  <c r="N4" i="13" s="1"/>
  <c r="O4" i="13" s="1"/>
  <c r="P4" i="13" s="1"/>
  <c r="C51" i="8"/>
  <c r="J51" i="8" s="1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D25" i="8"/>
  <c r="E25" i="8"/>
  <c r="F25" i="8"/>
  <c r="G25" i="8"/>
  <c r="H25" i="8"/>
  <c r="I25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D47" i="8"/>
  <c r="E47" i="8"/>
  <c r="F47" i="8"/>
  <c r="G47" i="8"/>
  <c r="H47" i="8"/>
  <c r="I47" i="8"/>
  <c r="H67" i="8"/>
  <c r="J52" i="8"/>
  <c r="J53" i="8"/>
  <c r="J54" i="8"/>
  <c r="J55" i="8"/>
  <c r="J56" i="8"/>
  <c r="J57" i="8"/>
  <c r="J58" i="8"/>
  <c r="J59" i="8"/>
  <c r="J60" i="8"/>
  <c r="J61" i="8"/>
  <c r="J62" i="8"/>
  <c r="J63" i="8"/>
  <c r="J64" i="8"/>
  <c r="J65" i="8"/>
  <c r="D67" i="8"/>
  <c r="E67" i="8"/>
  <c r="F67" i="8"/>
  <c r="G67" i="8"/>
  <c r="I67" i="8"/>
  <c r="D65" i="8"/>
  <c r="E65" i="8"/>
  <c r="F65" i="8"/>
  <c r="G65" i="8"/>
  <c r="H65" i="8"/>
  <c r="I65" i="8"/>
  <c r="D64" i="8"/>
  <c r="E64" i="8"/>
  <c r="F64" i="8"/>
  <c r="G64" i="8"/>
  <c r="H64" i="8"/>
  <c r="I64" i="8"/>
  <c r="D63" i="8"/>
  <c r="E63" i="8"/>
  <c r="F63" i="8"/>
  <c r="G63" i="8"/>
  <c r="H63" i="8"/>
  <c r="I63" i="8"/>
  <c r="D62" i="8"/>
  <c r="E62" i="8"/>
  <c r="F62" i="8"/>
  <c r="G62" i="8"/>
  <c r="H62" i="8"/>
  <c r="I62" i="8"/>
  <c r="D61" i="8"/>
  <c r="E61" i="8"/>
  <c r="F61" i="8"/>
  <c r="G61" i="8"/>
  <c r="H61" i="8"/>
  <c r="I61" i="8"/>
  <c r="D60" i="8"/>
  <c r="E60" i="8"/>
  <c r="F60" i="8"/>
  <c r="G60" i="8"/>
  <c r="H60" i="8"/>
  <c r="I60" i="8"/>
  <c r="D59" i="8"/>
  <c r="E59" i="8"/>
  <c r="F59" i="8"/>
  <c r="G59" i="8"/>
  <c r="H59" i="8"/>
  <c r="I59" i="8"/>
  <c r="D58" i="8"/>
  <c r="E58" i="8"/>
  <c r="F58" i="8"/>
  <c r="G58" i="8"/>
  <c r="H58" i="8"/>
  <c r="I58" i="8"/>
  <c r="I57" i="8"/>
  <c r="D57" i="8"/>
  <c r="E57" i="8"/>
  <c r="F57" i="8"/>
  <c r="G57" i="8"/>
  <c r="H57" i="8"/>
  <c r="D56" i="8"/>
  <c r="E56" i="8"/>
  <c r="F56" i="8"/>
  <c r="G56" i="8"/>
  <c r="H56" i="8"/>
  <c r="I56" i="8"/>
  <c r="D55" i="8"/>
  <c r="E55" i="8"/>
  <c r="F55" i="8"/>
  <c r="G55" i="8"/>
  <c r="H55" i="8"/>
  <c r="I55" i="8"/>
  <c r="D54" i="8"/>
  <c r="E54" i="8"/>
  <c r="F54" i="8"/>
  <c r="G54" i="8"/>
  <c r="H54" i="8"/>
  <c r="I54" i="8"/>
  <c r="D53" i="8"/>
  <c r="E53" i="8"/>
  <c r="F53" i="8"/>
  <c r="G53" i="8"/>
  <c r="H53" i="8"/>
  <c r="I53" i="8"/>
  <c r="D52" i="8"/>
  <c r="E52" i="8"/>
  <c r="F52" i="8"/>
  <c r="G52" i="8"/>
  <c r="H52" i="8"/>
  <c r="I52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D51" i="8"/>
  <c r="E51" i="8"/>
  <c r="F51" i="8"/>
  <c r="G51" i="8"/>
  <c r="H51" i="8"/>
  <c r="I51" i="8"/>
  <c r="D50" i="8"/>
  <c r="E50" i="8"/>
  <c r="F50" i="8"/>
  <c r="G50" i="8"/>
  <c r="H50" i="8"/>
  <c r="I50" i="8"/>
  <c r="C50" i="8"/>
  <c r="B52" i="8"/>
  <c r="B53" i="8" s="1"/>
  <c r="B54" i="8" s="1"/>
  <c r="B55" i="8" s="1"/>
  <c r="B56" i="8" s="1"/>
  <c r="B57" i="8" s="1"/>
  <c r="B58" i="8" s="1"/>
  <c r="B59" i="8" s="1"/>
  <c r="B60" i="8" s="1"/>
  <c r="B61" i="8" s="1"/>
  <c r="B62" i="8" s="1"/>
  <c r="B63" i="8" s="1"/>
  <c r="B64" i="8" s="1"/>
  <c r="B65" i="8" s="1"/>
  <c r="A52" i="8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J31" i="8"/>
  <c r="C47" i="8"/>
  <c r="D30" i="8"/>
  <c r="E30" i="8"/>
  <c r="F30" i="8"/>
  <c r="G30" i="8"/>
  <c r="H30" i="8"/>
  <c r="I30" i="8"/>
  <c r="C30" i="8"/>
  <c r="B32" i="8"/>
  <c r="B33" i="8" s="1"/>
  <c r="B34" i="8" s="1"/>
  <c r="B35" i="8" s="1"/>
  <c r="B36" i="8" s="1"/>
  <c r="B37" i="8" s="1"/>
  <c r="B38" i="8" s="1"/>
  <c r="B39" i="8" s="1"/>
  <c r="B40" i="8" s="1"/>
  <c r="B41" i="8" s="1"/>
  <c r="B42" i="8" s="1"/>
  <c r="B43" i="8" s="1"/>
  <c r="B44" i="8" s="1"/>
  <c r="B45" i="8" s="1"/>
  <c r="A32" i="8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J9" i="8"/>
  <c r="C25" i="8"/>
  <c r="D8" i="8"/>
  <c r="E8" i="8"/>
  <c r="F8" i="8"/>
  <c r="G8" i="8"/>
  <c r="H8" i="8"/>
  <c r="I8" i="8"/>
  <c r="C8" i="8"/>
  <c r="B10" i="8"/>
  <c r="B11" i="8" s="1"/>
  <c r="B12" i="8" s="1"/>
  <c r="B13" i="8" s="1"/>
  <c r="B14" i="8" s="1"/>
  <c r="B15" i="8" s="1"/>
  <c r="B16" i="8" s="1"/>
  <c r="B17" i="8" s="1"/>
  <c r="B18" i="8" s="1"/>
  <c r="B19" i="8" s="1"/>
  <c r="B20" i="8" s="1"/>
  <c r="B21" i="8" s="1"/>
  <c r="B22" i="8" s="1"/>
  <c r="B23" i="8" s="1"/>
  <c r="A10" i="8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H62" i="1" l="1"/>
  <c r="L62" i="1"/>
  <c r="M62" i="1"/>
  <c r="K62" i="1"/>
  <c r="B33" i="18"/>
  <c r="J25" i="8"/>
  <c r="J67" i="8"/>
  <c r="C67" i="8"/>
  <c r="C7" i="2"/>
  <c r="D7" i="2"/>
  <c r="E7" i="2"/>
  <c r="F7" i="2"/>
  <c r="G7" i="2"/>
  <c r="H7" i="2"/>
  <c r="I7" i="2"/>
  <c r="J7" i="2"/>
  <c r="K7" i="2"/>
  <c r="L7" i="2"/>
  <c r="M7" i="2"/>
  <c r="N7" i="2"/>
  <c r="O7" i="2"/>
  <c r="P7" i="2"/>
  <c r="B7" i="2"/>
  <c r="F14" i="1" s="1"/>
  <c r="F13" i="1" s="1"/>
  <c r="C4" i="2"/>
  <c r="D4" i="2" s="1"/>
  <c r="E4" i="2" s="1"/>
  <c r="F4" i="2" s="1"/>
  <c r="G4" i="2" s="1"/>
  <c r="H4" i="2" s="1"/>
  <c r="I4" i="2" s="1"/>
  <c r="J4" i="2" s="1"/>
  <c r="K4" i="2" s="1"/>
  <c r="L4" i="2" s="1"/>
  <c r="M4" i="2" s="1"/>
  <c r="N4" i="2" s="1"/>
  <c r="O4" i="2" s="1"/>
  <c r="P4" i="2" s="1"/>
  <c r="B11" i="19" l="1"/>
  <c r="B6" i="29" s="1"/>
  <c r="R64" i="1"/>
  <c r="R76" i="1" s="1"/>
  <c r="S64" i="1"/>
  <c r="N5" i="20" l="1"/>
  <c r="B13" i="29"/>
  <c r="B19" i="19"/>
  <c r="B38" i="19" s="1"/>
  <c r="S76" i="1"/>
  <c r="O5" i="20"/>
  <c r="Q64" i="1"/>
  <c r="O64" i="1"/>
  <c r="M64" i="1"/>
  <c r="N64" i="1"/>
  <c r="L64" i="1"/>
  <c r="K64" i="1"/>
  <c r="T64" i="1"/>
  <c r="H64" i="1"/>
  <c r="G64" i="1"/>
  <c r="G76" i="1" s="1"/>
  <c r="J64" i="1"/>
  <c r="I64" i="1"/>
  <c r="P64" i="1"/>
  <c r="B52" i="18"/>
  <c r="F44" i="1" l="1"/>
  <c r="F51" i="1" s="1"/>
  <c r="F62" i="1" s="1"/>
  <c r="C5" i="20"/>
  <c r="J76" i="1"/>
  <c r="F5" i="20"/>
  <c r="I76" i="1"/>
  <c r="E5" i="20"/>
  <c r="P76" i="1"/>
  <c r="L5" i="20"/>
  <c r="Q76" i="1"/>
  <c r="M5" i="20"/>
  <c r="O76" i="1"/>
  <c r="K5" i="20"/>
  <c r="N76" i="1"/>
  <c r="J5" i="20"/>
  <c r="L76" i="1"/>
  <c r="H5" i="20"/>
  <c r="M76" i="1"/>
  <c r="I5" i="20"/>
  <c r="K76" i="1"/>
  <c r="G5" i="20"/>
  <c r="T76" i="1"/>
  <c r="P5" i="20"/>
  <c r="H76" i="1"/>
  <c r="D5" i="20"/>
  <c r="F64" i="1" l="1"/>
  <c r="F76" i="1" s="1"/>
  <c r="C13" i="20"/>
  <c r="C18" i="20" s="1"/>
  <c r="C30" i="20" s="1"/>
  <c r="D13" i="20"/>
  <c r="D18" i="20" s="1"/>
  <c r="D30" i="20" s="1"/>
  <c r="B5" i="20" l="1"/>
  <c r="B13" i="20" s="1"/>
  <c r="B18" i="20" s="1"/>
  <c r="B30" i="20" s="1"/>
  <c r="C4" i="29"/>
  <c r="E13" i="20"/>
  <c r="E18" i="20" s="1"/>
  <c r="E30" i="20" s="1"/>
  <c r="F13" i="20" l="1"/>
  <c r="F18" i="20" s="1"/>
  <c r="F30" i="20" s="1"/>
  <c r="G13" i="20" l="1"/>
  <c r="G18" i="20" s="1"/>
  <c r="G30" i="20" s="1"/>
  <c r="G11" i="19"/>
  <c r="H13" i="20" l="1"/>
  <c r="H18" i="20" s="1"/>
  <c r="H30" i="20" s="1"/>
  <c r="G19" i="19"/>
  <c r="G38" i="19" s="1"/>
  <c r="G6" i="29"/>
  <c r="G13" i="29" s="1"/>
  <c r="H11" i="19"/>
  <c r="I13" i="20" l="1"/>
  <c r="I18" i="20" s="1"/>
  <c r="I30" i="20" s="1"/>
  <c r="H19" i="19"/>
  <c r="H38" i="19" s="1"/>
  <c r="H6" i="29"/>
  <c r="H13" i="29" s="1"/>
  <c r="I11" i="19"/>
  <c r="J13" i="20" l="1"/>
  <c r="J18" i="20" s="1"/>
  <c r="J30" i="20" s="1"/>
  <c r="J11" i="19"/>
  <c r="I19" i="19"/>
  <c r="I38" i="19" s="1"/>
  <c r="I6" i="29"/>
  <c r="I13" i="29" s="1"/>
  <c r="K13" i="20" l="1"/>
  <c r="K18" i="20" s="1"/>
  <c r="K30" i="20" s="1"/>
  <c r="J6" i="29"/>
  <c r="J13" i="29" s="1"/>
  <c r="J19" i="19"/>
  <c r="J38" i="19" s="1"/>
  <c r="K11" i="19"/>
  <c r="L13" i="20" l="1"/>
  <c r="L18" i="20" s="1"/>
  <c r="L30" i="20" s="1"/>
  <c r="J15" i="29"/>
  <c r="K19" i="19"/>
  <c r="K38" i="19" s="1"/>
  <c r="K6" i="29"/>
  <c r="K13" i="29" s="1"/>
  <c r="L11" i="19"/>
  <c r="K15" i="29" l="1"/>
  <c r="L19" i="19"/>
  <c r="L38" i="19" s="1"/>
  <c r="L6" i="29"/>
  <c r="L13" i="29" s="1"/>
  <c r="M11" i="19"/>
  <c r="M13" i="20"/>
  <c r="M18" i="20" s="1"/>
  <c r="M30" i="20" s="1"/>
  <c r="N13" i="20" l="1"/>
  <c r="N18" i="20" s="1"/>
  <c r="N30" i="20" s="1"/>
  <c r="L15" i="29"/>
  <c r="N11" i="19"/>
  <c r="M19" i="19"/>
  <c r="M38" i="19" s="1"/>
  <c r="M6" i="29"/>
  <c r="M13" i="29" s="1"/>
  <c r="O13" i="20" l="1"/>
  <c r="O18" i="20" s="1"/>
  <c r="O30" i="20" s="1"/>
  <c r="M15" i="29"/>
  <c r="N6" i="29"/>
  <c r="N13" i="29" s="1"/>
  <c r="N19" i="19"/>
  <c r="N38" i="19" s="1"/>
  <c r="O11" i="19"/>
  <c r="D4" i="29"/>
  <c r="P13" i="20" l="1"/>
  <c r="P18" i="20" s="1"/>
  <c r="P30" i="20" s="1"/>
  <c r="N15" i="29"/>
  <c r="O6" i="29"/>
  <c r="O13" i="29" s="1"/>
  <c r="O19" i="19"/>
  <c r="O38" i="19" s="1"/>
  <c r="P11" i="19"/>
  <c r="Q11" i="19"/>
  <c r="K4" i="29"/>
  <c r="L4" i="29"/>
  <c r="F4" i="29"/>
  <c r="N4" i="29"/>
  <c r="H4" i="29"/>
  <c r="M4" i="29"/>
  <c r="E4" i="29"/>
  <c r="I4" i="29"/>
  <c r="J4" i="29"/>
  <c r="G4" i="29"/>
  <c r="L17" i="29" l="1"/>
  <c r="O79" i="1" s="1"/>
  <c r="N17" i="29"/>
  <c r="Q79" i="1" s="1"/>
  <c r="O15" i="29"/>
  <c r="M17" i="29"/>
  <c r="P79" i="1" s="1"/>
  <c r="J17" i="29"/>
  <c r="M79" i="1" s="1"/>
  <c r="K17" i="29"/>
  <c r="N79" i="1" s="1"/>
  <c r="O17" i="29"/>
  <c r="R79" i="1" s="1"/>
  <c r="Q6" i="29"/>
  <c r="Q13" i="29" s="1"/>
  <c r="Q19" i="19"/>
  <c r="Q38" i="19" s="1"/>
  <c r="P19" i="19"/>
  <c r="P38" i="19" s="1"/>
  <c r="P6" i="29"/>
  <c r="P13" i="29" s="1"/>
  <c r="P15" i="29" s="1"/>
  <c r="Q15" i="29" l="1"/>
  <c r="Q17" i="29"/>
  <c r="T79" i="1" s="1"/>
  <c r="P17" i="29"/>
  <c r="S79" i="1" s="1"/>
  <c r="N44" i="5"/>
  <c r="C7" i="19" l="1"/>
  <c r="C11" i="19" s="1"/>
  <c r="N47" i="5"/>
  <c r="N46" i="5"/>
  <c r="N45" i="5"/>
  <c r="C19" i="19" l="1"/>
  <c r="C38" i="19" s="1"/>
  <c r="C6" i="29"/>
  <c r="C13" i="29" s="1"/>
  <c r="D7" i="19"/>
  <c r="D11" i="19" s="1"/>
  <c r="E7" i="19"/>
  <c r="E11" i="19" s="1"/>
  <c r="F7" i="19"/>
  <c r="F11" i="19" s="1"/>
  <c r="F6" i="29" s="1"/>
  <c r="F13" i="29" s="1"/>
  <c r="E19" i="19" l="1"/>
  <c r="E38" i="19" s="1"/>
  <c r="E6" i="29"/>
  <c r="E13" i="29" s="1"/>
  <c r="D6" i="29"/>
  <c r="D13" i="29" s="1"/>
  <c r="G17" i="29" s="1"/>
  <c r="J79" i="1" s="1"/>
  <c r="D19" i="19"/>
  <c r="D38" i="19" s="1"/>
  <c r="F19" i="19"/>
  <c r="F38" i="19" s="1"/>
  <c r="I17" i="29"/>
  <c r="L79" i="1" s="1"/>
  <c r="I15" i="29"/>
  <c r="H15" i="29"/>
  <c r="H17" i="29"/>
  <c r="K79" i="1" s="1"/>
  <c r="E17" i="29" l="1"/>
  <c r="H79" i="1" s="1"/>
  <c r="G15" i="29"/>
  <c r="F15" i="29"/>
  <c r="E15" i="29"/>
  <c r="F17" i="29"/>
  <c r="I79" i="1" s="1"/>
</calcChain>
</file>

<file path=xl/sharedStrings.xml><?xml version="1.0" encoding="utf-8"?>
<sst xmlns="http://schemas.openxmlformats.org/spreadsheetml/2006/main" count="2011" uniqueCount="289">
  <si>
    <t xml:space="preserve">Instructie </t>
  </si>
  <si>
    <t>Vul de oranje cellen in</t>
  </si>
  <si>
    <t xml:space="preserve">Inschrijver </t>
  </si>
  <si>
    <t>Directe kosten</t>
  </si>
  <si>
    <t>A</t>
  </si>
  <si>
    <t>Loonkosten direct Personeel</t>
  </si>
  <si>
    <t>A.01</t>
  </si>
  <si>
    <t>A.02</t>
  </si>
  <si>
    <t>Overige personeelskosten direct Pers.</t>
  </si>
  <si>
    <t>A.02.1</t>
  </si>
  <si>
    <t>… &lt; specificeren &gt; …</t>
  </si>
  <si>
    <t>B</t>
  </si>
  <si>
    <t>Kosten schepen</t>
  </si>
  <si>
    <t>B.01</t>
  </si>
  <si>
    <t>Afschrijvingskosten Schepen</t>
  </si>
  <si>
    <t>B.02</t>
  </si>
  <si>
    <t>B.03</t>
  </si>
  <si>
    <t>B.04</t>
  </si>
  <si>
    <t>Onderhoudskosten Schepen</t>
  </si>
  <si>
    <t>B.05</t>
  </si>
  <si>
    <t>Brandstof Schepen</t>
  </si>
  <si>
    <t>Overige kosten Schepen</t>
  </si>
  <si>
    <t>C</t>
  </si>
  <si>
    <t>C.01</t>
  </si>
  <si>
    <t xml:space="preserve"> </t>
  </si>
  <si>
    <t>C.02</t>
  </si>
  <si>
    <t>C.03</t>
  </si>
  <si>
    <t>Indirecte kosten</t>
  </si>
  <si>
    <t>D</t>
  </si>
  <si>
    <t>Loonkosten indirect personeel</t>
  </si>
  <si>
    <t>D.01</t>
  </si>
  <si>
    <t>Loonkosten indirect Personeel</t>
  </si>
  <si>
    <t>D.02</t>
  </si>
  <si>
    <t>Overige personeelkst indirect Pers.</t>
  </si>
  <si>
    <t>D.02.1</t>
  </si>
  <si>
    <t>D.02.2</t>
  </si>
  <si>
    <t>E</t>
  </si>
  <si>
    <t>Overige indirecte kosten</t>
  </si>
  <si>
    <t>E.01</t>
  </si>
  <si>
    <t>Huisvestingskosten (hoofd)kantoor</t>
  </si>
  <si>
    <t>E.02</t>
  </si>
  <si>
    <t>Implementatie en overdracht</t>
  </si>
  <si>
    <t>E.03</t>
  </si>
  <si>
    <t>E.03.1</t>
  </si>
  <si>
    <t>E.03.2</t>
  </si>
  <si>
    <t>F</t>
  </si>
  <si>
    <t>G</t>
  </si>
  <si>
    <t>H</t>
  </si>
  <si>
    <t xml:space="preserve">Opbrengsten </t>
  </si>
  <si>
    <t>Opbrengsten kaartverkoop Reguliere dienst</t>
  </si>
  <si>
    <t>Opbrengsten kaartverkoop Sneldienst</t>
  </si>
  <si>
    <t>Opbrengsten uit catering aan boord van de Schepen</t>
  </si>
  <si>
    <t>I</t>
  </si>
  <si>
    <t>EBITDA</t>
  </si>
  <si>
    <t>J</t>
  </si>
  <si>
    <t>EBIT</t>
  </si>
  <si>
    <t>K</t>
  </si>
  <si>
    <t>Overige lasten</t>
  </si>
  <si>
    <t>Rentebaten</t>
  </si>
  <si>
    <t xml:space="preserve">Rentelasten </t>
  </si>
  <si>
    <t>Rentelasten Financial lease Schepen</t>
  </si>
  <si>
    <t>Overige rentelasten</t>
  </si>
  <si>
    <t>Resultaat deelneming</t>
  </si>
  <si>
    <t xml:space="preserve">Vennootschapbelasting </t>
  </si>
  <si>
    <t>L</t>
  </si>
  <si>
    <t xml:space="preserve">Netto resultaat </t>
  </si>
  <si>
    <t>M</t>
  </si>
  <si>
    <t>M.01</t>
  </si>
  <si>
    <t>A.01 Loonkosten direct Personeel</t>
  </si>
  <si>
    <t>terug</t>
  </si>
  <si>
    <t>Jaar</t>
  </si>
  <si>
    <t xml:space="preserve">Gemiddelde jaarloonsom per fte </t>
  </si>
  <si>
    <t xml:space="preserve">Aantal fte </t>
  </si>
  <si>
    <t>Totale loonsom</t>
  </si>
  <si>
    <t>Omschrijving type schip</t>
  </si>
  <si>
    <t>&lt;tekst&gt;</t>
  </si>
  <si>
    <t>Datum Instroom Concessie</t>
  </si>
  <si>
    <t>Datum Uitstroom Concessie</t>
  </si>
  <si>
    <t>Afschrijving per dag</t>
  </si>
  <si>
    <t>Totaal</t>
  </si>
  <si>
    <t xml:space="preserve">Totaal </t>
  </si>
  <si>
    <t>Jaren</t>
  </si>
  <si>
    <t>…</t>
  </si>
  <si>
    <t>Totaal Onderhoudskosten op jaarbasis</t>
  </si>
  <si>
    <t>Nr</t>
  </si>
  <si>
    <t>Kalenderjaar</t>
  </si>
  <si>
    <t xml:space="preserve">Totaal aantal draaiuren op jaarbasis </t>
  </si>
  <si>
    <t>Gemiddeld onderhoudstarief per draaiuur per jaar</t>
  </si>
  <si>
    <t>Verwacht verbruik in liters</t>
  </si>
  <si>
    <t>&lt;type schip&gt;</t>
  </si>
  <si>
    <t xml:space="preserve">Totaal liters </t>
  </si>
  <si>
    <t>Brandstofprijf per liter</t>
  </si>
  <si>
    <t>Kosten brandstofverbruik</t>
  </si>
  <si>
    <t>Omschrijving productiemiddel</t>
  </si>
  <si>
    <t>Productiemiddel X</t>
  </si>
  <si>
    <t xml:space="preserve">Productiemiddel X </t>
  </si>
  <si>
    <t>D.01 Loonkosten indirect Personeel</t>
  </si>
  <si>
    <t>E.02 Implementatie- en overdracht</t>
  </si>
  <si>
    <t>Omschrijving</t>
  </si>
  <si>
    <t>Type kosten</t>
  </si>
  <si>
    <t xml:space="preserve">Restwaarde </t>
  </si>
  <si>
    <t>Totaal investeringen</t>
  </si>
  <si>
    <t>Datum start afschrijving</t>
  </si>
  <si>
    <t>Datum laatste termijn afschrijving</t>
  </si>
  <si>
    <t>Afschrijvingstermijn in dagen (dagen in concessie)</t>
  </si>
  <si>
    <t xml:space="preserve">Jaar </t>
  </si>
  <si>
    <t>Totaal opbrengsten</t>
  </si>
  <si>
    <t>Personenauto</t>
  </si>
  <si>
    <t xml:space="preserve">Motor </t>
  </si>
  <si>
    <t xml:space="preserve">Brommer </t>
  </si>
  <si>
    <t xml:space="preserve">Fiets </t>
  </si>
  <si>
    <t>Soort reisproduct sneldienst</t>
  </si>
  <si>
    <t xml:space="preserve">Materiele vaste activa </t>
  </si>
  <si>
    <t>Vorderingen deelnemingen</t>
  </si>
  <si>
    <t xml:space="preserve">Vlottende activa </t>
  </si>
  <si>
    <t>Liquide middelen</t>
  </si>
  <si>
    <t>Correctie excess cash</t>
  </si>
  <si>
    <t>Kortlopende schulden</t>
  </si>
  <si>
    <t>Netto activa waarde</t>
  </si>
  <si>
    <t>Terug</t>
  </si>
  <si>
    <t xml:space="preserve">Activa </t>
  </si>
  <si>
    <t>Materiële vaste activa</t>
  </si>
  <si>
    <t xml:space="preserve">Gebouwen en terreinen </t>
  </si>
  <si>
    <t xml:space="preserve">Schepen </t>
  </si>
  <si>
    <t xml:space="preserve">Installaties </t>
  </si>
  <si>
    <t>Inrichting</t>
  </si>
  <si>
    <t>Overige bedrijfsmiddelen</t>
  </si>
  <si>
    <t>Totaal materiële vaste activa</t>
  </si>
  <si>
    <t xml:space="preserve">Financiële vaste activa </t>
  </si>
  <si>
    <t>Totaal activa</t>
  </si>
  <si>
    <t>Credit (passiva)</t>
  </si>
  <si>
    <t>Eigen vermogen</t>
  </si>
  <si>
    <t>Kapitaal en reserves</t>
  </si>
  <si>
    <t xml:space="preserve">Herwaarderingsreserve </t>
  </si>
  <si>
    <t>Totaal eigen vermogen</t>
  </si>
  <si>
    <t>Lang vreemd vermogen</t>
  </si>
  <si>
    <t>Belastinglatentie</t>
  </si>
  <si>
    <t>Voorzieningen</t>
  </si>
  <si>
    <t>Langlopende schulden</t>
  </si>
  <si>
    <t>Aflossingsverplichting</t>
  </si>
  <si>
    <t>Totaal lang vreemd vermogen</t>
  </si>
  <si>
    <t>Kort vreemd vermogen</t>
  </si>
  <si>
    <t>Totaal Passiva</t>
  </si>
  <si>
    <t>Afschrijvingen schepen</t>
  </si>
  <si>
    <t>Afschrijvingen installaties op locaties</t>
  </si>
  <si>
    <t>Afschrijvingen inrichting van locaties</t>
  </si>
  <si>
    <t xml:space="preserve">Mutaties </t>
  </si>
  <si>
    <t>Kastroom uit bedrijfsoperaties</t>
  </si>
  <si>
    <t>Ontvangen interest</t>
  </si>
  <si>
    <t>Betaalde interest</t>
  </si>
  <si>
    <t xml:space="preserve">Betaalde vennootschapbelasting </t>
  </si>
  <si>
    <t xml:space="preserve">Kasstroom uit operationele activiteiten </t>
  </si>
  <si>
    <t xml:space="preserve">Verstrekte langlopende leningen </t>
  </si>
  <si>
    <t>Investeringen materiële vaste activa</t>
  </si>
  <si>
    <t xml:space="preserve">Kasstroom uit investeringsactiviteiten </t>
  </si>
  <si>
    <t xml:space="preserve">Aflossingen langlopende schulden </t>
  </si>
  <si>
    <t xml:space="preserve">Kastroom uit financieringsactiviteiten </t>
  </si>
  <si>
    <t xml:space="preserve">Nettokasstroom </t>
  </si>
  <si>
    <t xml:space="preserve">Verwachte afvaarten </t>
  </si>
  <si>
    <t>Reguliere Dienst</t>
  </si>
  <si>
    <t>Sneldienst</t>
  </si>
  <si>
    <t>Extra Reguliere Dienst</t>
  </si>
  <si>
    <t>Extra Sneldienst</t>
  </si>
  <si>
    <t xml:space="preserve">Balans 31 december </t>
  </si>
  <si>
    <t>Kasstromenoverzicht 31 december</t>
  </si>
  <si>
    <t>Nieuw/Overname</t>
  </si>
  <si>
    <t>Ms Willem de Vlamingh</t>
  </si>
  <si>
    <t>Ms Friesland</t>
  </si>
  <si>
    <t>Ms Vlieland</t>
  </si>
  <si>
    <t>Ms Koegelwieck</t>
  </si>
  <si>
    <t>Ms Tiger</t>
  </si>
  <si>
    <t xml:space="preserve">Kosten Productiemiddelen </t>
  </si>
  <si>
    <t>Maximale rendement</t>
  </si>
  <si>
    <t>2029 1 jan</t>
  </si>
  <si>
    <t>Gemiddelde rendement over 3 jaar (RONAT)</t>
  </si>
  <si>
    <t xml:space="preserve">Opbrengsten Afvaarten Vlieland - Terschelling </t>
  </si>
  <si>
    <t xml:space="preserve">Aantal regulier tarief </t>
  </si>
  <si>
    <t>Regulier tarief</t>
  </si>
  <si>
    <t>Aantal Eilandbewoners Scholieren tarief</t>
  </si>
  <si>
    <t>Eilandbewoners scholieren tarief</t>
  </si>
  <si>
    <t xml:space="preserve">Totaal opbrengsten Afvaarten Vlieland - Terschelling </t>
  </si>
  <si>
    <t xml:space="preserve">Beleidsinformatie overige opbrengsten n.v.t. berekening rendement </t>
  </si>
  <si>
    <t>Genormaliseerde activawaarde</t>
  </si>
  <si>
    <t>B.01 Afschrijvingskosten Schepen</t>
  </si>
  <si>
    <t>Kosten Operational lease/inhuur Schepen</t>
  </si>
  <si>
    <t xml:space="preserve">Horecavoorzieningen aan wal </t>
  </si>
  <si>
    <t xml:space="preserve">Overige commerciële activiteiten </t>
  </si>
  <si>
    <t>&lt;Schip&gt;</t>
  </si>
  <si>
    <t>Terschelling - Harlingen v.v</t>
  </si>
  <si>
    <t>Vlieland - Harlingen v.v.</t>
  </si>
  <si>
    <t>Vlieland - Terschelling v.v.</t>
  </si>
  <si>
    <t>Van</t>
  </si>
  <si>
    <t>tot en met</t>
  </si>
  <si>
    <t xml:space="preserve">Dagen </t>
  </si>
  <si>
    <t xml:space="preserve">Controle </t>
  </si>
  <si>
    <t>M.01 Gemiddelde rendement over 3 jaar (RONA)</t>
  </si>
  <si>
    <t>Gemiddelde rendement jaar T (RONA)</t>
  </si>
  <si>
    <t>Ms Willem Barentsz</t>
  </si>
  <si>
    <t xml:space="preserve">Overname </t>
  </si>
  <si>
    <t>Personenauto + aanhangwagen</t>
  </si>
  <si>
    <t>Soort Reisproduct personen</t>
  </si>
  <si>
    <t>Totaal Reisproduct personen</t>
  </si>
  <si>
    <t xml:space="preserve">Soort Reisproduct voertuigen </t>
  </si>
  <si>
    <t xml:space="preserve">Totaal Reisproduct voertuigen  </t>
  </si>
  <si>
    <t>Soort Reisproduct overig</t>
  </si>
  <si>
    <t>Totaal Reisproduct overig</t>
  </si>
  <si>
    <t xml:space="preserve">Totaal Opbrengsten </t>
  </si>
  <si>
    <t>Brandstof</t>
  </si>
  <si>
    <t>Overige kosten</t>
  </si>
  <si>
    <t>Totale kosten (A+B+C+D+E)</t>
  </si>
  <si>
    <t>G.01</t>
  </si>
  <si>
    <t>G.02</t>
  </si>
  <si>
    <t>G.03</t>
  </si>
  <si>
    <t>G.04</t>
  </si>
  <si>
    <t>J.01</t>
  </si>
  <si>
    <t>J.02</t>
  </si>
  <si>
    <t>J.02.01</t>
  </si>
  <si>
    <t>J.02.02</t>
  </si>
  <si>
    <t>J.03</t>
  </si>
  <si>
    <t>J.04</t>
  </si>
  <si>
    <t>M.02</t>
  </si>
  <si>
    <t>M.02.01</t>
  </si>
  <si>
    <t>M.02.02</t>
  </si>
  <si>
    <t>M.02.03</t>
  </si>
  <si>
    <t>L.01</t>
  </si>
  <si>
    <t>Soort Reisproduct Sneldienst</t>
  </si>
  <si>
    <t>Totaal Opbrengsten Sneldienst</t>
  </si>
  <si>
    <t xml:space="preserve">Sneldienst kind 4 tot 11 jaar </t>
  </si>
  <si>
    <t xml:space="preserve">Reguliere dienst vanaf 11 jaar </t>
  </si>
  <si>
    <t xml:space="preserve">Reguliere dienst kind 4 tot 11 jaar </t>
  </si>
  <si>
    <t xml:space="preserve">Sneldienst vanaf 11 jaar </t>
  </si>
  <si>
    <t>Sneldienst kind tot 4 jaar</t>
  </si>
  <si>
    <t>Voorstuwing</t>
  </si>
  <si>
    <t>Hulpsystemen</t>
  </si>
  <si>
    <t>Totale afschrijving per jaar</t>
  </si>
  <si>
    <t>Component</t>
  </si>
  <si>
    <t xml:space="preserve">Totale Schip </t>
  </si>
  <si>
    <t xml:space="preserve">Bouwjaar  </t>
  </si>
  <si>
    <t>Jaarlijkse Afschrijving Component</t>
  </si>
  <si>
    <t>Totaal per Component</t>
  </si>
  <si>
    <t xml:space="preserve">Afschrijvingstermijn in dagen totaal Component  </t>
  </si>
  <si>
    <t>Afschrijving per dag per Component</t>
  </si>
  <si>
    <t>&lt;Nieuw Schip&gt;</t>
  </si>
  <si>
    <t xml:space="preserve">Nieuw </t>
  </si>
  <si>
    <t>Nieuw</t>
  </si>
  <si>
    <t>Casco (hull)</t>
  </si>
  <si>
    <t xml:space="preserve">Motoren </t>
  </si>
  <si>
    <t>Elektrische &amp; Nautische installaties</t>
  </si>
  <si>
    <t>Interieur &amp; passagiers-voorzieningen</t>
  </si>
  <si>
    <t>Aanschafprijs Component</t>
  </si>
  <si>
    <t>Leeftijd (Lc)</t>
  </si>
  <si>
    <t>Afschrijvingstermijn  (Tc)</t>
  </si>
  <si>
    <t>Effectieve afschrijvingstermijn (T*c)</t>
  </si>
  <si>
    <t>Resterende levensduur (RL*c)</t>
  </si>
  <si>
    <t>Effectieve resterende levernsduur (ERLc)</t>
  </si>
  <si>
    <t xml:space="preserve">Minimale restwaarde % (r) </t>
  </si>
  <si>
    <t>Minimale restwaarde (RLc)</t>
  </si>
  <si>
    <t>Vergoeding Productiemiddelen Vastgoedovereenkomst</t>
  </si>
  <si>
    <t xml:space="preserve">Onderhoudskosten Productiemiddelen </t>
  </si>
  <si>
    <t>C.04</t>
  </si>
  <si>
    <t>C.05</t>
  </si>
  <si>
    <t>Afschrijvingskosten overige roerende zaken</t>
  </si>
  <si>
    <t>Versie juli 2026</t>
  </si>
  <si>
    <t>Standaardformulier W15 Financieel economische onderbouwing Waddenveren West</t>
  </si>
  <si>
    <t>Boekwaarde 31-12 Componenten</t>
  </si>
  <si>
    <t>C.03 Onderhoudskosten Productiemiddelen</t>
  </si>
  <si>
    <t>G.01 Opbrengsten kaartverkoop Reguliere dienst</t>
  </si>
  <si>
    <t>G.02 Opbrengsten kaartverkoop Sneldienst</t>
  </si>
  <si>
    <t xml:space="preserve">G.04 Opbrengsten Afvaarten Vlieland - Terschelling </t>
  </si>
  <si>
    <t>Onderhoudskosten overige roerende zaken</t>
  </si>
  <si>
    <t>B.05.01</t>
  </si>
  <si>
    <t>B.05.02</t>
  </si>
  <si>
    <t>B.03 Reguliere onderhoudskosten Schepen</t>
  </si>
  <si>
    <t>B.04 Brandstof Schepen</t>
  </si>
  <si>
    <t>Sneldienst toeslag</t>
  </si>
  <si>
    <t>Wintertarief</t>
  </si>
  <si>
    <t xml:space="preserve">Aantal </t>
  </si>
  <si>
    <t xml:space="preserve">Aantal  </t>
  </si>
  <si>
    <t>Zomertarief</t>
  </si>
  <si>
    <t xml:space="preserve">Eilandbewoner wintertarief </t>
  </si>
  <si>
    <t>Aantal</t>
  </si>
  <si>
    <t>Eilandbewoner Zomertarief</t>
  </si>
  <si>
    <r>
      <rPr>
        <b/>
        <sz val="10"/>
        <color theme="1"/>
        <rFont val="Verdana"/>
        <family val="2"/>
      </rPr>
      <t>Totaal Reisproduct Vrachtwagens</t>
    </r>
    <r>
      <rPr>
        <b/>
        <i/>
        <sz val="10"/>
        <color theme="1"/>
        <rFont val="Verdana"/>
        <family val="2"/>
      </rPr>
      <t xml:space="preserve"> </t>
    </r>
  </si>
  <si>
    <t>Totaal Opbrengsten</t>
  </si>
  <si>
    <t xml:space="preserve">Wintertarief </t>
  </si>
  <si>
    <t>Eilandbewoner wintertarief</t>
  </si>
  <si>
    <t xml:space="preserve">Eilandbewoner zomertarief </t>
  </si>
  <si>
    <t>Totaal aanschafprijs 1 jan 2029</t>
  </si>
  <si>
    <t>Kosten opstalrecht Terminalgebouwen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</si>
</sst>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€&quot;\ 0;&quot;€&quot;\ \-0;&quot;€&quot;\ 0;@"/>
    <numFmt numFmtId="165" formatCode="_ &quot;€&quot;\ *#\.##0_ ;_ &quot;€&quot;\ * \-#,##0_ ;_ &quot;€&quot;\ * &quot;-&quot;??_ ;_ @_ "/>
    <numFmt numFmtId="166" formatCode="_(* #,##0_);_(* \(#,##0\);_(* &quot;-&quot;??_);_(@_)"/>
    <numFmt numFmtId="167" formatCode="&quot;€&quot;\ 0;\-&quot;€&quot;\ 0;_ &quot;€&quot;\ * &quot;-&quot;??_ ;_ @_ "/>
    <numFmt numFmtId="168" formatCode="\ &quot;€&quot;\ 0;&quot;€&quot;\ \-0;&quot;€&quot;\ 0;@"/>
    <numFmt numFmtId="169" formatCode="0%;\-0%;&quot;-&quot;"/>
    <numFmt numFmtId="170" formatCode="0;\-0;&quot;-&quot;"/>
    <numFmt numFmtId="171" formatCode="&quot;€&quot;\ #,##0.00;\-&quot;€&quot;\ #,##0.00;&quot;€&quot;\ \-"/>
  </numFmts>
  <fonts count="37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u/>
      <sz val="11"/>
      <color theme="1"/>
      <name val="Aptos Narrow"/>
      <family val="2"/>
      <scheme val="minor"/>
    </font>
    <font>
      <b/>
      <sz val="10"/>
      <color theme="1"/>
      <name val="Verdana"/>
      <family val="2"/>
    </font>
    <font>
      <u/>
      <sz val="10"/>
      <color theme="1"/>
      <name val="Verdana"/>
      <family val="2"/>
    </font>
    <font>
      <sz val="10"/>
      <color rgb="FFFF0000"/>
      <name val="Verdana"/>
      <family val="2"/>
    </font>
    <font>
      <b/>
      <u/>
      <sz val="11"/>
      <color theme="1"/>
      <name val="Aptos Narrow"/>
      <family val="2"/>
      <scheme val="minor"/>
    </font>
    <font>
      <b/>
      <u/>
      <sz val="10"/>
      <color theme="1"/>
      <name val="Verdana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Verdana"/>
      <family val="2"/>
    </font>
    <font>
      <sz val="10"/>
      <color rgb="FF000000"/>
      <name val="Verdana"/>
      <family val="2"/>
    </font>
    <font>
      <sz val="10"/>
      <color theme="3" tint="0.499984740745262"/>
      <name val="Verdana"/>
      <family val="2"/>
    </font>
    <font>
      <b/>
      <sz val="10"/>
      <color theme="3" tint="0.499984740745262"/>
      <name val="Verdana"/>
      <family val="2"/>
    </font>
    <font>
      <sz val="11"/>
      <color theme="3" tint="0.499984740745262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Verdana"/>
      <family val="2"/>
    </font>
    <font>
      <b/>
      <sz val="11"/>
      <color theme="3" tint="0.49998474074526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Verdana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10"/>
      <name val="Arial"/>
      <family val="2"/>
    </font>
    <font>
      <i/>
      <sz val="10"/>
      <color theme="1"/>
      <name val="Verdana"/>
      <family val="2"/>
    </font>
    <font>
      <b/>
      <u val="singleAccounting"/>
      <sz val="11"/>
      <color theme="1"/>
      <name val="Aptos Narrow"/>
      <family val="2"/>
      <scheme val="minor"/>
    </font>
    <font>
      <b/>
      <i/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B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0" fontId="19" fillId="0" borderId="0" applyNumberFormat="0" applyFill="0" applyBorder="0" applyAlignment="0" applyProtection="0"/>
    <xf numFmtId="9" fontId="31" fillId="0" borderId="0" applyFont="0" applyFill="0" applyBorder="0" applyAlignment="0" applyProtection="0"/>
    <xf numFmtId="0" fontId="33" fillId="0" borderId="0"/>
  </cellStyleXfs>
  <cellXfs count="170">
    <xf numFmtId="0" fontId="0" fillId="0" borderId="0" xfId="0"/>
    <xf numFmtId="0" fontId="0" fillId="0" borderId="1" xfId="0" applyBorder="1"/>
    <xf numFmtId="0" fontId="14" fillId="0" borderId="0" xfId="0" applyFont="1"/>
    <xf numFmtId="0" fontId="14" fillId="0" borderId="1" xfId="0" applyFont="1" applyBorder="1"/>
    <xf numFmtId="0" fontId="15" fillId="0" borderId="4" xfId="0" applyFont="1" applyBorder="1"/>
    <xf numFmtId="0" fontId="15" fillId="0" borderId="0" xfId="0" applyFont="1"/>
    <xf numFmtId="0" fontId="16" fillId="0" borderId="0" xfId="0" applyFont="1"/>
    <xf numFmtId="0" fontId="18" fillId="0" borderId="0" xfId="0" applyFont="1"/>
    <xf numFmtId="0" fontId="15" fillId="0" borderId="1" xfId="0" applyFont="1" applyBorder="1"/>
    <xf numFmtId="0" fontId="15" fillId="0" borderId="0" xfId="0" applyFont="1" applyAlignment="1">
      <alignment horizontal="center"/>
    </xf>
    <xf numFmtId="0" fontId="18" fillId="0" borderId="4" xfId="0" applyFont="1" applyBorder="1"/>
    <xf numFmtId="0" fontId="18" fillId="0" borderId="9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1"/>
    <xf numFmtId="0" fontId="14" fillId="0" borderId="3" xfId="0" applyFont="1" applyBorder="1"/>
    <xf numFmtId="0" fontId="20" fillId="0" borderId="0" xfId="1" applyFont="1"/>
    <xf numFmtId="167" fontId="14" fillId="0" borderId="0" xfId="0" applyNumberFormat="1" applyFont="1"/>
    <xf numFmtId="167" fontId="0" fillId="2" borderId="3" xfId="0" applyNumberFormat="1" applyFill="1" applyBorder="1"/>
    <xf numFmtId="167" fontId="14" fillId="0" borderId="4" xfId="0" applyNumberFormat="1" applyFont="1" applyBorder="1"/>
    <xf numFmtId="0" fontId="21" fillId="0" borderId="3" xfId="0" applyFont="1" applyBorder="1" applyAlignment="1">
      <alignment vertical="center" wrapText="1"/>
    </xf>
    <xf numFmtId="0" fontId="22" fillId="2" borderId="3" xfId="0" applyFont="1" applyFill="1" applyBorder="1"/>
    <xf numFmtId="164" fontId="22" fillId="0" borderId="3" xfId="0" applyNumberFormat="1" applyFont="1" applyBorder="1"/>
    <xf numFmtId="0" fontId="22" fillId="0" borderId="3" xfId="0" applyFont="1" applyBorder="1"/>
    <xf numFmtId="164" fontId="23" fillId="0" borderId="3" xfId="0" applyNumberFormat="1" applyFont="1" applyBorder="1"/>
    <xf numFmtId="0" fontId="22" fillId="0" borderId="0" xfId="0" applyFont="1"/>
    <xf numFmtId="166" fontId="22" fillId="0" borderId="3" xfId="0" applyNumberFormat="1" applyFont="1" applyBorder="1"/>
    <xf numFmtId="164" fontId="22" fillId="0" borderId="3" xfId="0" applyNumberFormat="1" applyFont="1" applyBorder="1" applyAlignment="1">
      <alignment wrapText="1"/>
    </xf>
    <xf numFmtId="164" fontId="23" fillId="0" borderId="0" xfId="0" applyNumberFormat="1" applyFont="1"/>
    <xf numFmtId="14" fontId="22" fillId="2" borderId="3" xfId="0" applyNumberFormat="1" applyFont="1" applyFill="1" applyBorder="1"/>
    <xf numFmtId="0" fontId="24" fillId="0" borderId="0" xfId="0" applyFont="1"/>
    <xf numFmtId="0" fontId="25" fillId="0" borderId="0" xfId="0" applyFont="1"/>
    <xf numFmtId="168" fontId="22" fillId="0" borderId="3" xfId="0" applyNumberFormat="1" applyFont="1" applyBorder="1"/>
    <xf numFmtId="167" fontId="0" fillId="3" borderId="3" xfId="0" applyNumberFormat="1" applyFill="1" applyBorder="1" applyAlignment="1">
      <alignment horizontal="center"/>
    </xf>
    <xf numFmtId="167" fontId="0" fillId="3" borderId="3" xfId="0" applyNumberFormat="1" applyFill="1" applyBorder="1"/>
    <xf numFmtId="14" fontId="22" fillId="2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0" fillId="0" borderId="3" xfId="0" applyBorder="1"/>
    <xf numFmtId="0" fontId="14" fillId="0" borderId="11" xfId="0" applyFont="1" applyBorder="1"/>
    <xf numFmtId="0" fontId="15" fillId="0" borderId="11" xfId="0" applyFont="1" applyBorder="1"/>
    <xf numFmtId="0" fontId="15" fillId="0" borderId="12" xfId="0" applyFont="1" applyBorder="1"/>
    <xf numFmtId="0" fontId="0" fillId="2" borderId="3" xfId="0" applyFill="1" applyBorder="1"/>
    <xf numFmtId="0" fontId="15" fillId="0" borderId="13" xfId="0" applyFont="1" applyBorder="1"/>
    <xf numFmtId="0" fontId="0" fillId="0" borderId="11" xfId="0" applyBorder="1"/>
    <xf numFmtId="0" fontId="22" fillId="0" borderId="3" xfId="0" applyFont="1" applyBorder="1" applyAlignment="1">
      <alignment horizontal="left"/>
    </xf>
    <xf numFmtId="0" fontId="22" fillId="0" borderId="0" xfId="0" applyFont="1" applyAlignment="1">
      <alignment horizontal="left"/>
    </xf>
    <xf numFmtId="164" fontId="14" fillId="0" borderId="3" xfId="0" applyNumberFormat="1" applyFont="1" applyBorder="1"/>
    <xf numFmtId="0" fontId="15" fillId="2" borderId="11" xfId="0" applyFont="1" applyFill="1" applyBorder="1"/>
    <xf numFmtId="0" fontId="14" fillId="2" borderId="11" xfId="0" applyFont="1" applyFill="1" applyBorder="1"/>
    <xf numFmtId="168" fontId="14" fillId="0" borderId="11" xfId="0" applyNumberFormat="1" applyFont="1" applyBorder="1"/>
    <xf numFmtId="0" fontId="26" fillId="0" borderId="3" xfId="1" applyFont="1" applyFill="1" applyBorder="1"/>
    <xf numFmtId="0" fontId="0" fillId="0" borderId="6" xfId="0" applyBorder="1"/>
    <xf numFmtId="0" fontId="14" fillId="2" borderId="3" xfId="0" applyFont="1" applyFill="1" applyBorder="1"/>
    <xf numFmtId="0" fontId="22" fillId="0" borderId="8" xfId="0" applyFont="1" applyBorder="1"/>
    <xf numFmtId="0" fontId="22" fillId="0" borderId="2" xfId="0" applyFont="1" applyBorder="1"/>
    <xf numFmtId="164" fontId="24" fillId="0" borderId="3" xfId="0" applyNumberFormat="1" applyFont="1" applyBorder="1"/>
    <xf numFmtId="164" fontId="28" fillId="0" borderId="3" xfId="0" applyNumberFormat="1" applyFont="1" applyBorder="1"/>
    <xf numFmtId="167" fontId="0" fillId="0" borderId="0" xfId="0" applyNumberFormat="1"/>
    <xf numFmtId="167" fontId="13" fillId="0" borderId="0" xfId="0" applyNumberFormat="1" applyFont="1" applyAlignment="1">
      <alignment horizontal="center"/>
    </xf>
    <xf numFmtId="0" fontId="18" fillId="0" borderId="5" xfId="0" applyFont="1" applyBorder="1"/>
    <xf numFmtId="0" fontId="18" fillId="0" borderId="1" xfId="0" applyFont="1" applyBorder="1"/>
    <xf numFmtId="168" fontId="14" fillId="0" borderId="3" xfId="0" applyNumberFormat="1" applyFont="1" applyBorder="1"/>
    <xf numFmtId="0" fontId="29" fillId="0" borderId="0" xfId="0" applyFont="1"/>
    <xf numFmtId="164" fontId="29" fillId="0" borderId="3" xfId="0" applyNumberFormat="1" applyFont="1" applyBorder="1"/>
    <xf numFmtId="0" fontId="14" fillId="0" borderId="6" xfId="0" applyFont="1" applyBorder="1"/>
    <xf numFmtId="168" fontId="14" fillId="2" borderId="3" xfId="0" applyNumberFormat="1" applyFont="1" applyFill="1" applyBorder="1"/>
    <xf numFmtId="0" fontId="12" fillId="0" borderId="0" xfId="0" applyFont="1"/>
    <xf numFmtId="167" fontId="17" fillId="5" borderId="0" xfId="0" applyNumberFormat="1" applyFont="1" applyFill="1" applyAlignment="1">
      <alignment horizontal="center"/>
    </xf>
    <xf numFmtId="167" fontId="0" fillId="5" borderId="3" xfId="0" applyNumberFormat="1" applyFill="1" applyBorder="1" applyAlignment="1">
      <alignment horizontal="center"/>
    </xf>
    <xf numFmtId="167" fontId="0" fillId="5" borderId="3" xfId="0" applyNumberFormat="1" applyFill="1" applyBorder="1"/>
    <xf numFmtId="167" fontId="13" fillId="5" borderId="0" xfId="0" applyNumberFormat="1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3" xfId="0" applyFont="1" applyBorder="1"/>
    <xf numFmtId="0" fontId="12" fillId="2" borderId="3" xfId="0" quotePrefix="1" applyFont="1" applyFill="1" applyBorder="1"/>
    <xf numFmtId="0" fontId="12" fillId="0" borderId="4" xfId="0" applyFont="1" applyBorder="1"/>
    <xf numFmtId="0" fontId="12" fillId="0" borderId="4" xfId="0" applyFont="1" applyBorder="1" applyAlignment="1">
      <alignment horizontal="right"/>
    </xf>
    <xf numFmtId="0" fontId="12" fillId="0" borderId="1" xfId="0" applyFont="1" applyBorder="1"/>
    <xf numFmtId="0" fontId="12" fillId="5" borderId="0" xfId="0" applyFont="1" applyFill="1" applyAlignment="1">
      <alignment horizontal="center"/>
    </xf>
    <xf numFmtId="0" fontId="12" fillId="0" borderId="4" xfId="0" applyFont="1" applyBorder="1" applyAlignment="1">
      <alignment horizontal="left"/>
    </xf>
    <xf numFmtId="0" fontId="12" fillId="0" borderId="5" xfId="0" applyFont="1" applyBorder="1"/>
    <xf numFmtId="0" fontId="12" fillId="0" borderId="7" xfId="0" applyFont="1" applyBorder="1"/>
    <xf numFmtId="0" fontId="12" fillId="0" borderId="6" xfId="0" applyFont="1" applyBorder="1"/>
    <xf numFmtId="0" fontId="12" fillId="2" borderId="3" xfId="0" applyFont="1" applyFill="1" applyBorder="1"/>
    <xf numFmtId="167" fontId="12" fillId="2" borderId="3" xfId="0" applyNumberFormat="1" applyFont="1" applyFill="1" applyBorder="1"/>
    <xf numFmtId="168" fontId="12" fillId="4" borderId="3" xfId="0" applyNumberFormat="1" applyFont="1" applyFill="1" applyBorder="1"/>
    <xf numFmtId="168" fontId="12" fillId="0" borderId="3" xfId="0" applyNumberFormat="1" applyFont="1" applyBorder="1"/>
    <xf numFmtId="0" fontId="12" fillId="0" borderId="11" xfId="0" applyFont="1" applyBorder="1"/>
    <xf numFmtId="0" fontId="12" fillId="2" borderId="11" xfId="0" applyFont="1" applyFill="1" applyBorder="1"/>
    <xf numFmtId="168" fontId="12" fillId="0" borderId="11" xfId="0" applyNumberFormat="1" applyFont="1" applyBorder="1"/>
    <xf numFmtId="0" fontId="12" fillId="0" borderId="8" xfId="0" applyFont="1" applyBorder="1"/>
    <xf numFmtId="0" fontId="12" fillId="0" borderId="13" xfId="0" applyFont="1" applyBorder="1"/>
    <xf numFmtId="0" fontId="12" fillId="0" borderId="15" xfId="0" applyFont="1" applyBorder="1"/>
    <xf numFmtId="0" fontId="32" fillId="0" borderId="0" xfId="0" applyFont="1"/>
    <xf numFmtId="10" fontId="14" fillId="0" borderId="3" xfId="2" applyNumberFormat="1" applyFont="1" applyBorder="1"/>
    <xf numFmtId="9" fontId="11" fillId="0" borderId="3" xfId="0" applyNumberFormat="1" applyFont="1" applyBorder="1"/>
    <xf numFmtId="0" fontId="22" fillId="0" borderId="8" xfId="0" applyFont="1" applyBorder="1" applyAlignment="1">
      <alignment horizontal="right"/>
    </xf>
    <xf numFmtId="168" fontId="10" fillId="0" borderId="3" xfId="0" applyNumberFormat="1" applyFont="1" applyBorder="1"/>
    <xf numFmtId="9" fontId="10" fillId="0" borderId="3" xfId="0" applyNumberFormat="1" applyFont="1" applyBorder="1"/>
    <xf numFmtId="169" fontId="17" fillId="5" borderId="0" xfId="0" applyNumberFormat="1" applyFont="1" applyFill="1" applyAlignment="1">
      <alignment horizontal="center"/>
    </xf>
    <xf numFmtId="9" fontId="9" fillId="0" borderId="3" xfId="0" applyNumberFormat="1" applyFont="1" applyBorder="1"/>
    <xf numFmtId="0" fontId="9" fillId="0" borderId="0" xfId="0" applyFont="1"/>
    <xf numFmtId="0" fontId="9" fillId="0" borderId="3" xfId="0" applyFont="1" applyBorder="1"/>
    <xf numFmtId="0" fontId="9" fillId="0" borderId="3" xfId="0" applyFont="1" applyBorder="1" applyAlignment="1">
      <alignment wrapText="1"/>
    </xf>
    <xf numFmtId="0" fontId="13" fillId="0" borderId="4" xfId="0" applyFont="1" applyBorder="1"/>
    <xf numFmtId="0" fontId="0" fillId="0" borderId="5" xfId="0" applyBorder="1"/>
    <xf numFmtId="0" fontId="0" fillId="0" borderId="0" xfId="0" quotePrefix="1"/>
    <xf numFmtId="0" fontId="8" fillId="0" borderId="0" xfId="0" quotePrefix="1" applyFont="1" applyAlignment="1">
      <alignment vertical="top"/>
    </xf>
    <xf numFmtId="0" fontId="21" fillId="0" borderId="0" xfId="0" applyFont="1" applyAlignment="1">
      <alignment vertical="center"/>
    </xf>
    <xf numFmtId="0" fontId="7" fillId="0" borderId="0" xfId="0" applyFont="1"/>
    <xf numFmtId="0" fontId="6" fillId="0" borderId="1" xfId="0" applyFont="1" applyBorder="1"/>
    <xf numFmtId="0" fontId="5" fillId="2" borderId="3" xfId="0" applyFont="1" applyFill="1" applyBorder="1" applyAlignment="1">
      <alignment horizontal="center"/>
    </xf>
    <xf numFmtId="0" fontId="5" fillId="0" borderId="0" xfId="0" applyFont="1"/>
    <xf numFmtId="0" fontId="14" fillId="4" borderId="3" xfId="0" applyFont="1" applyFill="1" applyBorder="1"/>
    <xf numFmtId="170" fontId="14" fillId="4" borderId="3" xfId="0" applyNumberFormat="1" applyFont="1" applyFill="1" applyBorder="1"/>
    <xf numFmtId="170" fontId="28" fillId="4" borderId="3" xfId="0" applyNumberFormat="1" applyFont="1" applyFill="1" applyBorder="1"/>
    <xf numFmtId="170" fontId="27" fillId="0" borderId="3" xfId="0" applyNumberFormat="1" applyFont="1" applyBorder="1"/>
    <xf numFmtId="14" fontId="0" fillId="0" borderId="0" xfId="0" applyNumberFormat="1"/>
    <xf numFmtId="0" fontId="4" fillId="0" borderId="0" xfId="0" applyFont="1"/>
    <xf numFmtId="1" fontId="0" fillId="0" borderId="0" xfId="0" applyNumberFormat="1" applyAlignment="1">
      <alignment wrapText="1"/>
    </xf>
    <xf numFmtId="168" fontId="0" fillId="0" borderId="11" xfId="0" applyNumberFormat="1" applyBorder="1"/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23" fillId="4" borderId="3" xfId="0" applyFont="1" applyFill="1" applyBorder="1" applyAlignment="1">
      <alignment horizontal="center"/>
    </xf>
    <xf numFmtId="0" fontId="3" fillId="0" borderId="11" xfId="0" applyFont="1" applyBorder="1"/>
    <xf numFmtId="0" fontId="22" fillId="4" borderId="3" xfId="0" applyFont="1" applyFill="1" applyBorder="1"/>
    <xf numFmtId="0" fontId="14" fillId="4" borderId="3" xfId="0" applyFont="1" applyFill="1" applyBorder="1" applyAlignment="1">
      <alignment wrapText="1"/>
    </xf>
    <xf numFmtId="0" fontId="3" fillId="4" borderId="3" xfId="0" applyFont="1" applyFill="1" applyBorder="1"/>
    <xf numFmtId="0" fontId="14" fillId="4" borderId="0" xfId="0" applyFont="1" applyFill="1"/>
    <xf numFmtId="0" fontId="14" fillId="4" borderId="0" xfId="0" applyFont="1" applyFill="1" applyAlignment="1">
      <alignment wrapText="1"/>
    </xf>
    <xf numFmtId="2" fontId="22" fillId="2" borderId="3" xfId="0" applyNumberFormat="1" applyFont="1" applyFill="1" applyBorder="1"/>
    <xf numFmtId="0" fontId="2" fillId="0" borderId="3" xfId="0" applyFont="1" applyBorder="1"/>
    <xf numFmtId="0" fontId="34" fillId="0" borderId="3" xfId="0" applyFont="1" applyBorder="1"/>
    <xf numFmtId="0" fontId="2" fillId="0" borderId="4" xfId="0" applyFont="1" applyBorder="1"/>
    <xf numFmtId="0" fontId="2" fillId="0" borderId="0" xfId="0" applyFont="1"/>
    <xf numFmtId="164" fontId="2" fillId="0" borderId="3" xfId="0" applyNumberFormat="1" applyFont="1" applyBorder="1"/>
    <xf numFmtId="0" fontId="2" fillId="0" borderId="4" xfId="0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3" fillId="4" borderId="3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left" wrapText="1"/>
    </xf>
    <xf numFmtId="9" fontId="22" fillId="4" borderId="3" xfId="0" applyNumberFormat="1" applyFont="1" applyFill="1" applyBorder="1"/>
    <xf numFmtId="0" fontId="22" fillId="4" borderId="14" xfId="0" applyFont="1" applyFill="1" applyBorder="1" applyAlignment="1">
      <alignment horizontal="center"/>
    </xf>
    <xf numFmtId="0" fontId="29" fillId="0" borderId="3" xfId="0" applyFont="1" applyBorder="1" applyAlignment="1">
      <alignment wrapText="1"/>
    </xf>
    <xf numFmtId="167" fontId="0" fillId="4" borderId="3" xfId="0" applyNumberFormat="1" applyFill="1" applyBorder="1"/>
    <xf numFmtId="0" fontId="1" fillId="4" borderId="3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1" fontId="22" fillId="2" borderId="3" xfId="0" applyNumberFormat="1" applyFont="1" applyFill="1" applyBorder="1"/>
    <xf numFmtId="165" fontId="22" fillId="2" borderId="3" xfId="0" applyNumberFormat="1" applyFont="1" applyFill="1" applyBorder="1" applyAlignment="1">
      <alignment horizontal="right"/>
    </xf>
    <xf numFmtId="0" fontId="1" fillId="0" borderId="0" xfId="0" applyFont="1"/>
    <xf numFmtId="0" fontId="1" fillId="0" borderId="4" xfId="0" applyFont="1" applyBorder="1"/>
    <xf numFmtId="0" fontId="1" fillId="0" borderId="1" xfId="0" applyFont="1" applyBorder="1"/>
    <xf numFmtId="0" fontId="12" fillId="0" borderId="3" xfId="0" applyFont="1" applyBorder="1" applyAlignment="1">
      <alignment wrapText="1"/>
    </xf>
    <xf numFmtId="167" fontId="35" fillId="5" borderId="0" xfId="0" applyNumberFormat="1" applyFont="1" applyFill="1"/>
    <xf numFmtId="168" fontId="26" fillId="0" borderId="11" xfId="0" quotePrefix="1" applyNumberFormat="1" applyFont="1" applyBorder="1"/>
    <xf numFmtId="0" fontId="1" fillId="0" borderId="4" xfId="0" applyFont="1" applyBorder="1" applyAlignment="1">
      <alignment horizontal="right"/>
    </xf>
    <xf numFmtId="0" fontId="1" fillId="0" borderId="3" xfId="0" applyFont="1" applyBorder="1"/>
    <xf numFmtId="0" fontId="18" fillId="0" borderId="5" xfId="0" applyFont="1" applyBorder="1" applyAlignment="1">
      <alignment horizontal="center"/>
    </xf>
    <xf numFmtId="0" fontId="36" fillId="0" borderId="3" xfId="0" applyFont="1" applyBorder="1"/>
    <xf numFmtId="0" fontId="1" fillId="4" borderId="3" xfId="0" applyFont="1" applyFill="1" applyBorder="1"/>
    <xf numFmtId="168" fontId="14" fillId="4" borderId="3" xfId="0" applyNumberFormat="1" applyFont="1" applyFill="1" applyBorder="1"/>
    <xf numFmtId="171" fontId="22" fillId="0" borderId="3" xfId="0" applyNumberFormat="1" applyFont="1" applyBorder="1"/>
    <xf numFmtId="0" fontId="12" fillId="2" borderId="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22" fillId="4" borderId="14" xfId="0" applyFont="1" applyFill="1" applyBorder="1" applyAlignment="1">
      <alignment horizontal="center"/>
    </xf>
    <xf numFmtId="0" fontId="22" fillId="4" borderId="8" xfId="0" applyFont="1" applyFill="1" applyBorder="1" applyAlignment="1">
      <alignment horizontal="center"/>
    </xf>
    <xf numFmtId="0" fontId="22" fillId="4" borderId="2" xfId="0" applyFont="1" applyFill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</cellXfs>
  <cellStyles count="4">
    <cellStyle name="Hyperlink" xfId="1" builtinId="8"/>
    <cellStyle name="Procent" xfId="2" builtinId="5"/>
    <cellStyle name="Standaard" xfId="0" builtinId="0"/>
    <cellStyle name="Standaard 2" xfId="3" xr:uid="{25B753CA-301D-4C4C-A20F-215D358A76E7}"/>
  </cellStyles>
  <dxfs count="0"/>
  <tableStyles count="0" defaultTableStyle="TableStyleMedium2" defaultPivotStyle="PivotStyleLight16"/>
  <colors>
    <mruColors>
      <color rgb="FFFFF2B3"/>
      <color rgb="FFFF3300"/>
      <color rgb="FFED4713"/>
      <color rgb="FFF75753"/>
      <color rgb="FFFF7C80"/>
      <color rgb="FFEAF9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545815</xdr:colOff>
      <xdr:row>4</xdr:row>
      <xdr:rowOff>54688</xdr:rowOff>
    </xdr:from>
    <xdr:to>
      <xdr:col>31</xdr:col>
      <xdr:colOff>151738</xdr:colOff>
      <xdr:row>12</xdr:row>
      <xdr:rowOff>53511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D1DC521A-A6E3-E082-B9F6-8DF08C774CA1}"/>
            </a:ext>
          </a:extLst>
        </xdr:cNvPr>
        <xdr:cNvSpPr/>
      </xdr:nvSpPr>
      <xdr:spPr>
        <a:xfrm>
          <a:off x="20494804" y="782441"/>
          <a:ext cx="6316232" cy="1090452"/>
        </a:xfrm>
        <a:prstGeom prst="rect">
          <a:avLst/>
        </a:prstGeom>
        <a:solidFill>
          <a:srgbClr val="FFF2B3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000" b="1">
              <a:latin typeface="Verdana" panose="020B0604030504040204" pitchFamily="34" charset="0"/>
              <a:ea typeface="Verdana" panose="020B0604030504040204" pitchFamily="34" charset="0"/>
            </a:rPr>
            <a:t>Algemene instructies voor het invullen van de Financieel economische onderbouwing:  </a:t>
          </a:r>
        </a:p>
        <a:p>
          <a:pPr algn="l"/>
          <a:r>
            <a:rPr lang="en-US" sz="1000" b="0">
              <a:latin typeface="Verdana" panose="020B0604030504040204" pitchFamily="34" charset="0"/>
              <a:ea typeface="Verdana" panose="020B0604030504040204" pitchFamily="34" charset="0"/>
            </a:rPr>
            <a:t>-</a:t>
          </a:r>
          <a:r>
            <a:rPr lang="en-US" sz="1000" b="0" baseline="0">
              <a:latin typeface="Verdana" panose="020B0604030504040204" pitchFamily="34" charset="0"/>
              <a:ea typeface="Verdana" panose="020B0604030504040204" pitchFamily="34" charset="0"/>
            </a:rPr>
            <a:t> Alle</a:t>
          </a:r>
          <a:r>
            <a:rPr lang="en-US" sz="1000" b="0">
              <a:latin typeface="Verdana" panose="020B0604030504040204" pitchFamily="34" charset="0"/>
              <a:ea typeface="Verdana" panose="020B0604030504040204" pitchFamily="34" charset="0"/>
            </a:rPr>
            <a:t> bedragen moeten worden opgegeven in prijspeil 2026</a:t>
          </a:r>
        </a:p>
        <a:p>
          <a:pPr algn="l"/>
          <a:r>
            <a:rPr lang="en-US" sz="1000" b="0">
              <a:latin typeface="Verdana" panose="020B0604030504040204" pitchFamily="34" charset="0"/>
              <a:ea typeface="Verdana" panose="020B0604030504040204" pitchFamily="34" charset="0"/>
            </a:rPr>
            <a:t>- Uitsluitend </a:t>
          </a:r>
          <a:r>
            <a:rPr lang="en-US" sz="1000">
              <a:latin typeface="Verdana" panose="020B0604030504040204" pitchFamily="34" charset="0"/>
              <a:ea typeface="Verdana" panose="020B0604030504040204" pitchFamily="34" charset="0"/>
            </a:rPr>
            <a:t>de oranje cellen moeten ingevuld worden </a:t>
          </a:r>
        </a:p>
        <a:p>
          <a:pPr algn="l"/>
          <a:r>
            <a:rPr lang="en-US" sz="1000">
              <a:latin typeface="Verdana" panose="020B0604030504040204" pitchFamily="34" charset="0"/>
              <a:ea typeface="Verdana" panose="020B0604030504040204" pitchFamily="34" charset="0"/>
            </a:rPr>
            <a:t>-</a:t>
          </a:r>
          <a:r>
            <a:rPr lang="en-US" sz="1000" baseline="0">
              <a:latin typeface="Verdana" panose="020B0604030504040204" pitchFamily="34" charset="0"/>
              <a:ea typeface="Verdana" panose="020B0604030504040204" pitchFamily="34" charset="0"/>
            </a:rPr>
            <a:t> Alle bedragen moeten als positieve getallen ingevoerd worden</a:t>
          </a:r>
        </a:p>
        <a:p>
          <a:pPr algn="l"/>
          <a:r>
            <a:rPr lang="en-US" sz="1000" baseline="0">
              <a:latin typeface="Verdana" panose="020B0604030504040204" pitchFamily="34" charset="0"/>
              <a:ea typeface="Verdana" panose="020B0604030504040204" pitchFamily="34" charset="0"/>
            </a:rPr>
            <a:t>- Alle bedragen zijn in hele euro's</a:t>
          </a:r>
          <a:endParaRPr lang="en-US" sz="10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l"/>
          <a:endParaRPr lang="nl" sz="1000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A375C-26C0-422D-AF00-638CCE34A47A}">
  <sheetPr>
    <pageSetUpPr autoPageBreaks="0"/>
  </sheetPr>
  <dimension ref="A1:AF88"/>
  <sheetViews>
    <sheetView tabSelected="1" topLeftCell="A23" zoomScale="91" zoomScaleNormal="89" workbookViewId="0">
      <selection activeCell="C31" sqref="C31"/>
    </sheetView>
  </sheetViews>
  <sheetFormatPr defaultRowHeight="14.5" x14ac:dyDescent="0.35"/>
  <cols>
    <col min="1" max="1" width="4.453125" customWidth="1"/>
    <col min="2" max="2" width="13.36328125" customWidth="1"/>
    <col min="3" max="3" width="53.36328125" customWidth="1"/>
    <col min="4" max="4" width="18.36328125" customWidth="1"/>
    <col min="5" max="5" width="22.54296875" customWidth="1"/>
    <col min="6" max="6" width="16.08984375" customWidth="1"/>
    <col min="7" max="7" width="14.90625" customWidth="1"/>
    <col min="8" max="8" width="12.6328125" customWidth="1"/>
    <col min="9" max="9" width="14" customWidth="1"/>
    <col min="10" max="10" width="11.6328125" customWidth="1"/>
    <col min="11" max="11" width="13" customWidth="1"/>
    <col min="12" max="13" width="12.36328125" customWidth="1"/>
    <col min="14" max="14" width="11.6328125" customWidth="1"/>
    <col min="15" max="15" width="12" customWidth="1"/>
    <col min="16" max="16" width="11.6328125" customWidth="1"/>
    <col min="17" max="17" width="12.54296875" customWidth="1"/>
    <col min="18" max="18" width="11.54296875" customWidth="1"/>
    <col min="19" max="19" width="12" customWidth="1"/>
    <col min="20" max="20" width="11.08984375" bestFit="1" customWidth="1"/>
  </cols>
  <sheetData>
    <row r="1" spans="2:32" x14ac:dyDescent="0.35">
      <c r="B1" s="65"/>
      <c r="C1" s="65"/>
      <c r="D1" s="65"/>
      <c r="E1" s="65"/>
    </row>
    <row r="2" spans="2:32" x14ac:dyDescent="0.35">
      <c r="B2" s="2" t="s">
        <v>263</v>
      </c>
      <c r="C2" s="65"/>
      <c r="D2" s="65"/>
      <c r="E2" s="65"/>
      <c r="H2" s="166" t="s">
        <v>0</v>
      </c>
      <c r="I2" s="167"/>
    </row>
    <row r="3" spans="2:32" x14ac:dyDescent="0.35">
      <c r="C3" s="3" t="s">
        <v>24</v>
      </c>
      <c r="D3" s="8"/>
      <c r="E3" s="149" t="s">
        <v>262</v>
      </c>
      <c r="F3" s="1"/>
      <c r="G3" s="108" t="s">
        <v>24</v>
      </c>
      <c r="H3" s="168" t="s">
        <v>1</v>
      </c>
      <c r="I3" s="169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32" x14ac:dyDescent="0.35">
      <c r="B4" s="63" t="s">
        <v>2</v>
      </c>
      <c r="C4" s="81"/>
      <c r="D4" s="65"/>
      <c r="E4" s="65"/>
    </row>
    <row r="5" spans="2:32" x14ac:dyDescent="0.35">
      <c r="B5" s="73"/>
      <c r="C5" s="65"/>
      <c r="D5" s="65"/>
      <c r="E5" s="65"/>
      <c r="W5" t="s">
        <v>24</v>
      </c>
    </row>
    <row r="6" spans="2:32" x14ac:dyDescent="0.35">
      <c r="B6" s="73"/>
      <c r="C6" s="65"/>
      <c r="D6" s="65"/>
      <c r="E6" s="65"/>
      <c r="W6" s="104"/>
    </row>
    <row r="7" spans="2:32" x14ac:dyDescent="0.35">
      <c r="B7" s="73"/>
      <c r="C7" s="65"/>
      <c r="D7" s="65"/>
      <c r="E7" s="65"/>
      <c r="F7" s="76">
        <v>2029</v>
      </c>
      <c r="G7" s="76">
        <v>2030</v>
      </c>
      <c r="H7" s="76">
        <v>2031</v>
      </c>
      <c r="I7" s="76">
        <v>2032</v>
      </c>
      <c r="J7" s="76">
        <v>2033</v>
      </c>
      <c r="K7" s="76">
        <v>2034</v>
      </c>
      <c r="L7" s="76">
        <v>2035</v>
      </c>
      <c r="M7" s="76">
        <v>2036</v>
      </c>
      <c r="N7" s="76">
        <v>2037</v>
      </c>
      <c r="O7" s="76">
        <v>2038</v>
      </c>
      <c r="P7" s="76">
        <v>2039</v>
      </c>
      <c r="Q7" s="76">
        <v>2040</v>
      </c>
      <c r="R7" s="76">
        <v>2041</v>
      </c>
      <c r="S7" s="76">
        <v>2042</v>
      </c>
      <c r="T7" s="76">
        <v>2043</v>
      </c>
      <c r="W7" s="104" t="s">
        <v>24</v>
      </c>
    </row>
    <row r="8" spans="2:32" x14ac:dyDescent="0.35">
      <c r="B8" s="73"/>
      <c r="C8" s="65"/>
      <c r="D8" s="65"/>
      <c r="E8" s="65" t="s">
        <v>191</v>
      </c>
      <c r="F8" s="115">
        <v>47127</v>
      </c>
      <c r="G8" s="115">
        <v>47484</v>
      </c>
      <c r="H8" s="115">
        <v>47849</v>
      </c>
      <c r="I8" s="115">
        <v>48214</v>
      </c>
      <c r="J8" s="115">
        <v>48580</v>
      </c>
      <c r="K8" s="115">
        <v>48945</v>
      </c>
      <c r="L8" s="115">
        <v>49310</v>
      </c>
      <c r="M8" s="115">
        <v>49675</v>
      </c>
      <c r="N8" s="115">
        <v>50041</v>
      </c>
      <c r="O8" s="115">
        <v>50406</v>
      </c>
      <c r="P8" s="115">
        <v>50771</v>
      </c>
      <c r="Q8" s="115">
        <v>51136</v>
      </c>
      <c r="R8" s="115">
        <v>51502</v>
      </c>
      <c r="S8" s="115">
        <v>51867</v>
      </c>
      <c r="T8" s="115">
        <v>52232</v>
      </c>
      <c r="W8" s="104" t="s">
        <v>24</v>
      </c>
    </row>
    <row r="9" spans="2:32" x14ac:dyDescent="0.35">
      <c r="B9" s="73"/>
      <c r="C9" s="65"/>
      <c r="D9" s="65"/>
      <c r="E9" s="65" t="s">
        <v>192</v>
      </c>
      <c r="F9" s="115">
        <v>47483</v>
      </c>
      <c r="G9" s="115">
        <v>47848</v>
      </c>
      <c r="H9" s="115">
        <v>48213</v>
      </c>
      <c r="I9" s="115">
        <v>48579</v>
      </c>
      <c r="J9" s="115">
        <v>48944</v>
      </c>
      <c r="K9" s="115">
        <v>49309</v>
      </c>
      <c r="L9" s="115">
        <v>49674</v>
      </c>
      <c r="M9" s="115">
        <v>50040</v>
      </c>
      <c r="N9" s="115">
        <v>50405</v>
      </c>
      <c r="O9" s="115">
        <v>50770</v>
      </c>
      <c r="P9" s="115">
        <v>51135</v>
      </c>
      <c r="Q9" s="115">
        <v>51501</v>
      </c>
      <c r="R9" s="115">
        <v>51866</v>
      </c>
      <c r="S9" s="115">
        <v>52231</v>
      </c>
      <c r="T9" s="115">
        <v>52600</v>
      </c>
      <c r="W9" s="104"/>
    </row>
    <row r="10" spans="2:32" x14ac:dyDescent="0.35">
      <c r="B10" s="73"/>
      <c r="C10" s="65"/>
      <c r="D10" s="65"/>
      <c r="E10" s="116" t="s">
        <v>193</v>
      </c>
      <c r="F10" s="117">
        <f>(DATEDIF(F8,F9,"D"))+1</f>
        <v>357</v>
      </c>
      <c r="G10" s="117">
        <f>(DATEDIF(G8,G9,"D"))+1</f>
        <v>365</v>
      </c>
      <c r="H10" s="117">
        <f t="shared" ref="H10:T10" si="0">(DATEDIF(H8,H9,"D"))+1</f>
        <v>365</v>
      </c>
      <c r="I10" s="117">
        <f t="shared" si="0"/>
        <v>366</v>
      </c>
      <c r="J10" s="117">
        <f t="shared" si="0"/>
        <v>365</v>
      </c>
      <c r="K10" s="117">
        <f t="shared" si="0"/>
        <v>365</v>
      </c>
      <c r="L10" s="117">
        <f t="shared" si="0"/>
        <v>365</v>
      </c>
      <c r="M10" s="117">
        <f t="shared" si="0"/>
        <v>366</v>
      </c>
      <c r="N10" s="117">
        <f t="shared" si="0"/>
        <v>365</v>
      </c>
      <c r="O10" s="117">
        <f t="shared" si="0"/>
        <v>365</v>
      </c>
      <c r="P10" s="117">
        <f t="shared" si="0"/>
        <v>365</v>
      </c>
      <c r="Q10" s="117">
        <f t="shared" si="0"/>
        <v>366</v>
      </c>
      <c r="R10" s="117">
        <f t="shared" si="0"/>
        <v>365</v>
      </c>
      <c r="S10" s="117">
        <f t="shared" si="0"/>
        <v>365</v>
      </c>
      <c r="T10" s="117">
        <f t="shared" si="0"/>
        <v>369</v>
      </c>
      <c r="W10" s="104"/>
    </row>
    <row r="11" spans="2:32" x14ac:dyDescent="0.35">
      <c r="B11" s="73"/>
      <c r="C11" s="6" t="s">
        <v>3</v>
      </c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W11" t="s">
        <v>24</v>
      </c>
    </row>
    <row r="12" spans="2:32" x14ac:dyDescent="0.35">
      <c r="B12" s="73"/>
      <c r="C12" s="65"/>
      <c r="D12" s="65"/>
      <c r="E12" s="65"/>
      <c r="W12" t="s">
        <v>24</v>
      </c>
    </row>
    <row r="13" spans="2:32" x14ac:dyDescent="0.35">
      <c r="B13" s="4" t="s">
        <v>4</v>
      </c>
      <c r="C13" s="5" t="s">
        <v>5</v>
      </c>
      <c r="D13" s="65"/>
      <c r="E13" s="9"/>
      <c r="F13" s="66">
        <f t="shared" ref="F13:T13" si="1" xml:space="preserve"> SUM(F14:F15)</f>
        <v>0</v>
      </c>
      <c r="G13" s="66">
        <f t="shared" si="1"/>
        <v>0</v>
      </c>
      <c r="H13" s="66">
        <f t="shared" si="1"/>
        <v>0</v>
      </c>
      <c r="I13" s="66">
        <f t="shared" si="1"/>
        <v>0</v>
      </c>
      <c r="J13" s="66">
        <f t="shared" si="1"/>
        <v>0</v>
      </c>
      <c r="K13" s="66">
        <f t="shared" si="1"/>
        <v>0</v>
      </c>
      <c r="L13" s="66">
        <f t="shared" si="1"/>
        <v>0</v>
      </c>
      <c r="M13" s="66">
        <f t="shared" si="1"/>
        <v>0</v>
      </c>
      <c r="N13" s="66">
        <f t="shared" si="1"/>
        <v>0</v>
      </c>
      <c r="O13" s="66">
        <f t="shared" si="1"/>
        <v>0</v>
      </c>
      <c r="P13" s="66">
        <f t="shared" si="1"/>
        <v>0</v>
      </c>
      <c r="Q13" s="66">
        <f t="shared" si="1"/>
        <v>0</v>
      </c>
      <c r="R13" s="66">
        <f t="shared" si="1"/>
        <v>0</v>
      </c>
      <c r="S13" s="66">
        <f t="shared" si="1"/>
        <v>0</v>
      </c>
      <c r="T13" s="66">
        <f t="shared" si="1"/>
        <v>0</v>
      </c>
      <c r="V13" s="106" t="s">
        <v>24</v>
      </c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</row>
    <row r="14" spans="2:32" x14ac:dyDescent="0.35">
      <c r="B14" s="73" t="s">
        <v>6</v>
      </c>
      <c r="C14" s="65" t="s">
        <v>5</v>
      </c>
      <c r="D14" s="13" t="s">
        <v>6</v>
      </c>
      <c r="E14" s="65"/>
      <c r="F14" s="32">
        <f>A.01!B7</f>
        <v>0</v>
      </c>
      <c r="G14" s="32">
        <f>A.01!C7</f>
        <v>0</v>
      </c>
      <c r="H14" s="32">
        <f>A.01!D7</f>
        <v>0</v>
      </c>
      <c r="I14" s="32">
        <f>A.01!E7</f>
        <v>0</v>
      </c>
      <c r="J14" s="32">
        <f>A.01!F7</f>
        <v>0</v>
      </c>
      <c r="K14" s="32">
        <f>A.01!G7</f>
        <v>0</v>
      </c>
      <c r="L14" s="32">
        <f>A.01!H7</f>
        <v>0</v>
      </c>
      <c r="M14" s="32">
        <f>A.01!I7</f>
        <v>0</v>
      </c>
      <c r="N14" s="32">
        <f>A.01!J7</f>
        <v>0</v>
      </c>
      <c r="O14" s="32">
        <f>A.01!K7</f>
        <v>0</v>
      </c>
      <c r="P14" s="32">
        <f>A.01!L7</f>
        <v>0</v>
      </c>
      <c r="Q14" s="32">
        <f>A.01!M7</f>
        <v>0</v>
      </c>
      <c r="R14" s="32">
        <f>A.01!N7</f>
        <v>0</v>
      </c>
      <c r="S14" s="32">
        <f>A.01!O7</f>
        <v>0</v>
      </c>
      <c r="T14" s="32">
        <f>A.01!P7</f>
        <v>0</v>
      </c>
      <c r="V14" s="105" t="s">
        <v>24</v>
      </c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</row>
    <row r="15" spans="2:32" x14ac:dyDescent="0.35">
      <c r="B15" s="73" t="s">
        <v>7</v>
      </c>
      <c r="C15" s="65" t="s">
        <v>8</v>
      </c>
      <c r="D15" s="65"/>
      <c r="E15" s="65"/>
      <c r="F15" s="67">
        <f>SUM(F16:F17)</f>
        <v>0</v>
      </c>
      <c r="G15" s="67">
        <f t="shared" ref="G15:T15" si="2">SUM(G16:G17)</f>
        <v>0</v>
      </c>
      <c r="H15" s="67">
        <f t="shared" si="2"/>
        <v>0</v>
      </c>
      <c r="I15" s="67">
        <f t="shared" si="2"/>
        <v>0</v>
      </c>
      <c r="J15" s="67">
        <f t="shared" si="2"/>
        <v>0</v>
      </c>
      <c r="K15" s="67">
        <f t="shared" si="2"/>
        <v>0</v>
      </c>
      <c r="L15" s="67">
        <f t="shared" si="2"/>
        <v>0</v>
      </c>
      <c r="M15" s="67">
        <f t="shared" si="2"/>
        <v>0</v>
      </c>
      <c r="N15" s="67">
        <f t="shared" si="2"/>
        <v>0</v>
      </c>
      <c r="O15" s="67">
        <f t="shared" si="2"/>
        <v>0</v>
      </c>
      <c r="P15" s="67">
        <f t="shared" si="2"/>
        <v>0</v>
      </c>
      <c r="Q15" s="67">
        <f t="shared" si="2"/>
        <v>0</v>
      </c>
      <c r="R15" s="67">
        <f t="shared" si="2"/>
        <v>0</v>
      </c>
      <c r="S15" s="67">
        <f t="shared" si="2"/>
        <v>0</v>
      </c>
      <c r="T15" s="67">
        <f t="shared" si="2"/>
        <v>0</v>
      </c>
      <c r="V15" s="105" t="s">
        <v>24</v>
      </c>
      <c r="W15" s="105"/>
      <c r="X15" s="105"/>
      <c r="Y15" s="105"/>
      <c r="Z15" s="105"/>
      <c r="AA15" s="105"/>
      <c r="AB15" s="105"/>
      <c r="AC15" s="105"/>
      <c r="AD15" s="105"/>
      <c r="AE15" s="105"/>
    </row>
    <row r="16" spans="2:32" x14ac:dyDescent="0.35">
      <c r="B16" s="74" t="s">
        <v>9</v>
      </c>
      <c r="C16" s="65" t="s">
        <v>10</v>
      </c>
      <c r="D16" s="65"/>
      <c r="E16" s="65"/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V16" s="104"/>
      <c r="W16" t="s">
        <v>24</v>
      </c>
    </row>
    <row r="17" spans="1:23" x14ac:dyDescent="0.35">
      <c r="B17" s="74" t="s">
        <v>9</v>
      </c>
      <c r="C17" s="65" t="s">
        <v>10</v>
      </c>
      <c r="D17" s="65"/>
      <c r="E17" s="65"/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W17" t="s">
        <v>24</v>
      </c>
    </row>
    <row r="18" spans="1:23" x14ac:dyDescent="0.35">
      <c r="B18" s="73"/>
      <c r="C18" s="65"/>
      <c r="D18" s="65"/>
      <c r="E18" s="65"/>
    </row>
    <row r="19" spans="1:23" x14ac:dyDescent="0.35">
      <c r="B19" s="4" t="s">
        <v>11</v>
      </c>
      <c r="C19" s="5" t="s">
        <v>12</v>
      </c>
      <c r="D19" s="65"/>
      <c r="E19" s="65"/>
      <c r="F19" s="66">
        <f t="shared" ref="F19:T19" si="3">SUM(F20:F24)</f>
        <v>0</v>
      </c>
      <c r="G19" s="66">
        <f t="shared" si="3"/>
        <v>0</v>
      </c>
      <c r="H19" s="66">
        <f t="shared" si="3"/>
        <v>0</v>
      </c>
      <c r="I19" s="66">
        <f t="shared" si="3"/>
        <v>0</v>
      </c>
      <c r="J19" s="66">
        <f t="shared" si="3"/>
        <v>0</v>
      </c>
      <c r="K19" s="66">
        <f t="shared" si="3"/>
        <v>0</v>
      </c>
      <c r="L19" s="66">
        <f t="shared" si="3"/>
        <v>0</v>
      </c>
      <c r="M19" s="66">
        <f t="shared" si="3"/>
        <v>0</v>
      </c>
      <c r="N19" s="66">
        <f t="shared" si="3"/>
        <v>0</v>
      </c>
      <c r="O19" s="66">
        <f t="shared" si="3"/>
        <v>0</v>
      </c>
      <c r="P19" s="66">
        <f t="shared" si="3"/>
        <v>0</v>
      </c>
      <c r="Q19" s="66">
        <f t="shared" si="3"/>
        <v>0</v>
      </c>
      <c r="R19" s="66">
        <f t="shared" si="3"/>
        <v>0</v>
      </c>
      <c r="S19" s="66">
        <f t="shared" si="3"/>
        <v>0</v>
      </c>
      <c r="T19" s="66">
        <f t="shared" si="3"/>
        <v>0</v>
      </c>
    </row>
    <row r="20" spans="1:23" x14ac:dyDescent="0.35">
      <c r="B20" s="73" t="s">
        <v>13</v>
      </c>
      <c r="C20" s="65" t="s">
        <v>14</v>
      </c>
      <c r="D20" s="13" t="s">
        <v>13</v>
      </c>
      <c r="E20" s="65"/>
      <c r="F20" s="33">
        <f>B.01!N23</f>
        <v>0</v>
      </c>
      <c r="G20" s="33">
        <f>B.01!N24</f>
        <v>0</v>
      </c>
      <c r="H20" s="33">
        <f>B.01!N25</f>
        <v>0</v>
      </c>
      <c r="I20" s="33">
        <f>B.01!N26</f>
        <v>0</v>
      </c>
      <c r="J20" s="33">
        <f>B.01!N27</f>
        <v>0</v>
      </c>
      <c r="K20" s="33">
        <f>B.01!N28</f>
        <v>0</v>
      </c>
      <c r="L20" s="33">
        <f>B.01!N29</f>
        <v>0</v>
      </c>
      <c r="M20" s="33">
        <f>B.01!N30</f>
        <v>0</v>
      </c>
      <c r="N20" s="33">
        <f>B.01!N31</f>
        <v>0</v>
      </c>
      <c r="O20" s="33">
        <f>B.01!N32</f>
        <v>0</v>
      </c>
      <c r="P20" s="33">
        <f>B.01!N33</f>
        <v>0</v>
      </c>
      <c r="Q20" s="33">
        <f>B.01!N34</f>
        <v>0</v>
      </c>
      <c r="R20" s="33">
        <f>B.01!N35</f>
        <v>0</v>
      </c>
      <c r="S20" s="33">
        <f>B.01!N36</f>
        <v>0</v>
      </c>
      <c r="T20" s="33">
        <f>B.01!N37</f>
        <v>0</v>
      </c>
    </row>
    <row r="21" spans="1:23" x14ac:dyDescent="0.35">
      <c r="B21" s="148" t="s">
        <v>15</v>
      </c>
      <c r="C21" s="107" t="s">
        <v>184</v>
      </c>
      <c r="D21" s="13"/>
      <c r="E21" s="65"/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</row>
    <row r="22" spans="1:23" x14ac:dyDescent="0.35">
      <c r="B22" s="148" t="s">
        <v>16</v>
      </c>
      <c r="C22" s="65" t="s">
        <v>18</v>
      </c>
      <c r="D22" s="13" t="s">
        <v>16</v>
      </c>
      <c r="E22" s="65"/>
      <c r="F22" s="33">
        <f>B.03!$J$9</f>
        <v>0</v>
      </c>
      <c r="G22" s="33">
        <f>B.03!$J$10</f>
        <v>0</v>
      </c>
      <c r="H22" s="33">
        <f>B.03!$J$11</f>
        <v>0</v>
      </c>
      <c r="I22" s="33">
        <f>B.03!$J$12</f>
        <v>0</v>
      </c>
      <c r="J22" s="33">
        <f>B.03!$J$13</f>
        <v>0</v>
      </c>
      <c r="K22" s="33">
        <f>B.03!$J$14</f>
        <v>0</v>
      </c>
      <c r="L22" s="33">
        <f>B.03!$J$15</f>
        <v>0</v>
      </c>
      <c r="M22" s="33">
        <f>B.03!$J$16</f>
        <v>0</v>
      </c>
      <c r="N22" s="33">
        <f>B.03!$J$17</f>
        <v>0</v>
      </c>
      <c r="O22" s="33">
        <f>B.03!$J$18</f>
        <v>0</v>
      </c>
      <c r="P22" s="33">
        <f>B.03!$J$19</f>
        <v>0</v>
      </c>
      <c r="Q22" s="33">
        <f>B.03!$J$920</f>
        <v>0</v>
      </c>
      <c r="R22" s="33">
        <f>B.03!$J$21</f>
        <v>0</v>
      </c>
      <c r="S22" s="33">
        <f>B.03!$J$22</f>
        <v>0</v>
      </c>
      <c r="T22" s="33">
        <f>B.03!$J$23</f>
        <v>0</v>
      </c>
    </row>
    <row r="23" spans="1:23" x14ac:dyDescent="0.35">
      <c r="B23" s="148" t="s">
        <v>17</v>
      </c>
      <c r="C23" s="65" t="s">
        <v>20</v>
      </c>
      <c r="D23" s="13" t="s">
        <v>17</v>
      </c>
      <c r="E23" s="65"/>
      <c r="F23" s="33">
        <f>B.04!B28</f>
        <v>0</v>
      </c>
      <c r="G23" s="33">
        <f>B.04!C28</f>
        <v>0</v>
      </c>
      <c r="H23" s="33">
        <f>B.04!D28</f>
        <v>0</v>
      </c>
      <c r="I23" s="33">
        <f>B.04!E28</f>
        <v>0</v>
      </c>
      <c r="J23" s="33">
        <f>B.04!F28</f>
        <v>0</v>
      </c>
      <c r="K23" s="33">
        <f>B.04!G28</f>
        <v>0</v>
      </c>
      <c r="L23" s="33">
        <f>B.04!H28</f>
        <v>0</v>
      </c>
      <c r="M23" s="33">
        <f>B.04!I28</f>
        <v>0</v>
      </c>
      <c r="N23" s="33">
        <f>B.04!J28</f>
        <v>0</v>
      </c>
      <c r="O23" s="33">
        <f>B.04!K28</f>
        <v>0</v>
      </c>
      <c r="P23" s="33">
        <f>B.04!L28</f>
        <v>0</v>
      </c>
      <c r="Q23" s="33">
        <f>B.04!M28</f>
        <v>0</v>
      </c>
      <c r="R23" s="33">
        <f>B.04!N28</f>
        <v>0</v>
      </c>
      <c r="S23" s="33">
        <f>B.04!O28</f>
        <v>0</v>
      </c>
      <c r="T23" s="33">
        <f>B.04!P28</f>
        <v>0</v>
      </c>
    </row>
    <row r="24" spans="1:23" x14ac:dyDescent="0.35">
      <c r="B24" s="148" t="s">
        <v>19</v>
      </c>
      <c r="C24" s="65" t="s">
        <v>21</v>
      </c>
      <c r="D24" s="65"/>
      <c r="E24" s="65"/>
      <c r="F24" s="68">
        <f>SUM(F25:F26)</f>
        <v>0</v>
      </c>
      <c r="G24" s="68">
        <f t="shared" ref="G24:T24" si="4">SUM(G25:G26)</f>
        <v>0</v>
      </c>
      <c r="H24" s="68">
        <f t="shared" si="4"/>
        <v>0</v>
      </c>
      <c r="I24" s="68">
        <f t="shared" si="4"/>
        <v>0</v>
      </c>
      <c r="J24" s="68">
        <f t="shared" si="4"/>
        <v>0</v>
      </c>
      <c r="K24" s="68">
        <f t="shared" si="4"/>
        <v>0</v>
      </c>
      <c r="L24" s="68">
        <f t="shared" si="4"/>
        <v>0</v>
      </c>
      <c r="M24" s="68">
        <f t="shared" si="4"/>
        <v>0</v>
      </c>
      <c r="N24" s="68">
        <f t="shared" si="4"/>
        <v>0</v>
      </c>
      <c r="O24" s="68">
        <f t="shared" si="4"/>
        <v>0</v>
      </c>
      <c r="P24" s="68">
        <f t="shared" si="4"/>
        <v>0</v>
      </c>
      <c r="Q24" s="68">
        <f t="shared" si="4"/>
        <v>0</v>
      </c>
      <c r="R24" s="68">
        <f t="shared" si="4"/>
        <v>0</v>
      </c>
      <c r="S24" s="68">
        <f t="shared" si="4"/>
        <v>0</v>
      </c>
      <c r="T24" s="68">
        <f t="shared" si="4"/>
        <v>0</v>
      </c>
    </row>
    <row r="25" spans="1:23" x14ac:dyDescent="0.35">
      <c r="B25" s="153" t="s">
        <v>270</v>
      </c>
      <c r="C25" s="65" t="s">
        <v>10</v>
      </c>
      <c r="D25" s="65"/>
      <c r="E25" s="65"/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</row>
    <row r="26" spans="1:23" x14ac:dyDescent="0.35">
      <c r="B26" s="153" t="s">
        <v>271</v>
      </c>
      <c r="C26" s="65" t="s">
        <v>10</v>
      </c>
      <c r="D26" s="65"/>
      <c r="E26" s="65"/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</row>
    <row r="27" spans="1:23" x14ac:dyDescent="0.35">
      <c r="B27" s="74"/>
      <c r="C27" s="65"/>
      <c r="D27" s="65"/>
      <c r="E27" s="65"/>
    </row>
    <row r="28" spans="1:23" x14ac:dyDescent="0.35">
      <c r="B28" s="74"/>
      <c r="C28" s="65"/>
      <c r="D28" s="65"/>
      <c r="E28" s="65"/>
    </row>
    <row r="29" spans="1:23" x14ac:dyDescent="0.35">
      <c r="B29" s="4" t="s">
        <v>22</v>
      </c>
      <c r="C29" s="5" t="s">
        <v>171</v>
      </c>
      <c r="D29" s="65"/>
      <c r="E29" s="65"/>
      <c r="F29" s="69">
        <f>SUM(F30:F34)</f>
        <v>0</v>
      </c>
      <c r="G29" s="69">
        <f t="shared" ref="G29:T29" si="5">SUM(G30:G34)</f>
        <v>0</v>
      </c>
      <c r="H29" s="69">
        <f t="shared" si="5"/>
        <v>0</v>
      </c>
      <c r="I29" s="69">
        <f t="shared" si="5"/>
        <v>0</v>
      </c>
      <c r="J29" s="69">
        <f t="shared" si="5"/>
        <v>0</v>
      </c>
      <c r="K29" s="69">
        <f t="shared" si="5"/>
        <v>0</v>
      </c>
      <c r="L29" s="69">
        <f t="shared" si="5"/>
        <v>0</v>
      </c>
      <c r="M29" s="69">
        <f t="shared" si="5"/>
        <v>0</v>
      </c>
      <c r="N29" s="69">
        <f t="shared" si="5"/>
        <v>0</v>
      </c>
      <c r="O29" s="69">
        <f t="shared" si="5"/>
        <v>0</v>
      </c>
      <c r="P29" s="69">
        <f t="shared" si="5"/>
        <v>0</v>
      </c>
      <c r="Q29" s="69">
        <f t="shared" si="5"/>
        <v>0</v>
      </c>
      <c r="R29" s="69">
        <f t="shared" si="5"/>
        <v>0</v>
      </c>
      <c r="S29" s="69">
        <f t="shared" si="5"/>
        <v>0</v>
      </c>
      <c r="T29" s="69">
        <f t="shared" si="5"/>
        <v>0</v>
      </c>
    </row>
    <row r="30" spans="1:23" x14ac:dyDescent="0.35">
      <c r="B30" s="73" t="s">
        <v>23</v>
      </c>
      <c r="C30" s="147" t="s">
        <v>257</v>
      </c>
      <c r="E30" s="65"/>
      <c r="F30" s="33">
        <f t="shared" ref="F30:T30" si="6">0.0685*(F57+F82)</f>
        <v>0</v>
      </c>
      <c r="G30" s="33">
        <f t="shared" si="6"/>
        <v>0</v>
      </c>
      <c r="H30" s="33">
        <f t="shared" si="6"/>
        <v>0</v>
      </c>
      <c r="I30" s="33">
        <f t="shared" si="6"/>
        <v>0</v>
      </c>
      <c r="J30" s="33">
        <f t="shared" si="6"/>
        <v>0</v>
      </c>
      <c r="K30" s="33">
        <f t="shared" si="6"/>
        <v>0</v>
      </c>
      <c r="L30" s="33">
        <f t="shared" si="6"/>
        <v>0</v>
      </c>
      <c r="M30" s="33">
        <f t="shared" si="6"/>
        <v>0</v>
      </c>
      <c r="N30" s="33">
        <f t="shared" si="6"/>
        <v>0</v>
      </c>
      <c r="O30" s="33">
        <f t="shared" si="6"/>
        <v>0</v>
      </c>
      <c r="P30" s="33">
        <f t="shared" si="6"/>
        <v>0</v>
      </c>
      <c r="Q30" s="33">
        <f t="shared" si="6"/>
        <v>0</v>
      </c>
      <c r="R30" s="33">
        <f t="shared" si="6"/>
        <v>0</v>
      </c>
      <c r="S30" s="33">
        <f t="shared" si="6"/>
        <v>0</v>
      </c>
      <c r="T30" s="33">
        <f t="shared" si="6"/>
        <v>0</v>
      </c>
    </row>
    <row r="31" spans="1:23" x14ac:dyDescent="0.35">
      <c r="B31" s="148" t="s">
        <v>25</v>
      </c>
      <c r="C31" s="147" t="s">
        <v>288</v>
      </c>
      <c r="E31" s="65"/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</row>
    <row r="32" spans="1:23" x14ac:dyDescent="0.35">
      <c r="A32" t="s">
        <v>24</v>
      </c>
      <c r="B32" s="148" t="s">
        <v>26</v>
      </c>
      <c r="C32" s="147" t="s">
        <v>258</v>
      </c>
      <c r="D32" s="13" t="s">
        <v>26</v>
      </c>
      <c r="E32" s="65"/>
      <c r="F32" s="33">
        <f>'C.03'!$J$9</f>
        <v>0</v>
      </c>
      <c r="G32" s="33">
        <f>'C.03'!$J$10</f>
        <v>0</v>
      </c>
      <c r="H32" s="33">
        <f>'C.03'!$J$11</f>
        <v>0</v>
      </c>
      <c r="I32" s="33">
        <f>'C.03'!$J$12</f>
        <v>0</v>
      </c>
      <c r="J32" s="33">
        <f>'C.03'!$J$13</f>
        <v>0</v>
      </c>
      <c r="K32" s="33">
        <f>'C.03'!$J$14</f>
        <v>0</v>
      </c>
      <c r="L32" s="33">
        <f>'C.03'!$J$15</f>
        <v>0</v>
      </c>
      <c r="M32" s="33">
        <f>'C.03'!$J$16</f>
        <v>0</v>
      </c>
      <c r="N32" s="33">
        <f>'C.03'!$J$17</f>
        <v>0</v>
      </c>
      <c r="O32" s="33">
        <f>'C.03'!$J$18</f>
        <v>0</v>
      </c>
      <c r="P32" s="33">
        <f>'C.03'!$J$19</f>
        <v>0</v>
      </c>
      <c r="Q32" s="33">
        <f>'C.03'!$J$20</f>
        <v>0</v>
      </c>
      <c r="R32" s="33">
        <f>'C.03'!$J$21</f>
        <v>0</v>
      </c>
      <c r="S32" s="33">
        <f>'C.03'!$J$22</f>
        <v>0</v>
      </c>
      <c r="T32" s="33">
        <f>'C.03'!$J$23</f>
        <v>0</v>
      </c>
    </row>
    <row r="33" spans="2:20" x14ac:dyDescent="0.35">
      <c r="B33" s="148" t="s">
        <v>259</v>
      </c>
      <c r="C33" s="147" t="s">
        <v>261</v>
      </c>
      <c r="D33" s="13" t="s">
        <v>24</v>
      </c>
      <c r="E33" s="65"/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</row>
    <row r="34" spans="2:20" x14ac:dyDescent="0.35">
      <c r="B34" s="148" t="s">
        <v>260</v>
      </c>
      <c r="C34" s="147" t="s">
        <v>269</v>
      </c>
      <c r="D34" s="13"/>
      <c r="E34" s="65"/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</row>
    <row r="35" spans="2:20" x14ac:dyDescent="0.35">
      <c r="B35" s="73"/>
      <c r="C35" s="65"/>
      <c r="D35" s="65"/>
      <c r="E35" s="65"/>
    </row>
    <row r="36" spans="2:20" x14ac:dyDescent="0.35">
      <c r="B36" s="73"/>
      <c r="C36" s="6" t="s">
        <v>27</v>
      </c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</row>
    <row r="37" spans="2:20" x14ac:dyDescent="0.35">
      <c r="B37" s="73"/>
      <c r="C37" s="65"/>
      <c r="D37" s="65"/>
      <c r="E37" s="65"/>
    </row>
    <row r="38" spans="2:20" x14ac:dyDescent="0.35">
      <c r="B38" s="4" t="s">
        <v>28</v>
      </c>
      <c r="C38" s="5" t="s">
        <v>29</v>
      </c>
      <c r="D38" s="65"/>
      <c r="E38" s="65"/>
      <c r="F38" s="69">
        <f t="shared" ref="F38:T38" si="7">SUM(F39:F40)</f>
        <v>0</v>
      </c>
      <c r="G38" s="69">
        <f t="shared" si="7"/>
        <v>0</v>
      </c>
      <c r="H38" s="69">
        <f t="shared" si="7"/>
        <v>0</v>
      </c>
      <c r="I38" s="69">
        <f t="shared" si="7"/>
        <v>0</v>
      </c>
      <c r="J38" s="69">
        <f t="shared" si="7"/>
        <v>0</v>
      </c>
      <c r="K38" s="69">
        <f t="shared" si="7"/>
        <v>0</v>
      </c>
      <c r="L38" s="69">
        <f t="shared" si="7"/>
        <v>0</v>
      </c>
      <c r="M38" s="69">
        <f t="shared" si="7"/>
        <v>0</v>
      </c>
      <c r="N38" s="69">
        <f t="shared" si="7"/>
        <v>0</v>
      </c>
      <c r="O38" s="69">
        <f t="shared" si="7"/>
        <v>0</v>
      </c>
      <c r="P38" s="69">
        <f t="shared" si="7"/>
        <v>0</v>
      </c>
      <c r="Q38" s="69">
        <f t="shared" si="7"/>
        <v>0</v>
      </c>
      <c r="R38" s="69">
        <f t="shared" si="7"/>
        <v>0</v>
      </c>
      <c r="S38" s="69">
        <f t="shared" si="7"/>
        <v>0</v>
      </c>
      <c r="T38" s="69">
        <f t="shared" si="7"/>
        <v>0</v>
      </c>
    </row>
    <row r="39" spans="2:20" x14ac:dyDescent="0.35">
      <c r="B39" s="73" t="s">
        <v>30</v>
      </c>
      <c r="C39" s="65" t="s">
        <v>31</v>
      </c>
      <c r="D39" s="13" t="s">
        <v>30</v>
      </c>
      <c r="E39" s="65"/>
      <c r="F39" s="33">
        <f>D.01!B7</f>
        <v>0</v>
      </c>
      <c r="G39" s="33">
        <f>D.01!C7</f>
        <v>0</v>
      </c>
      <c r="H39" s="33">
        <f>D.01!D7</f>
        <v>0</v>
      </c>
      <c r="I39" s="33">
        <f>D.01!E7</f>
        <v>0</v>
      </c>
      <c r="J39" s="33">
        <f>D.01!F7</f>
        <v>0</v>
      </c>
      <c r="K39" s="33">
        <f>D.01!G7</f>
        <v>0</v>
      </c>
      <c r="L39" s="33">
        <f>D.01!H7</f>
        <v>0</v>
      </c>
      <c r="M39" s="33">
        <f>D.01!I7</f>
        <v>0</v>
      </c>
      <c r="N39" s="33">
        <f>D.01!J7</f>
        <v>0</v>
      </c>
      <c r="O39" s="33">
        <f>D.01!K7</f>
        <v>0</v>
      </c>
      <c r="P39" s="33">
        <f>D.01!L7</f>
        <v>0</v>
      </c>
      <c r="Q39" s="33">
        <f>D.01!M7</f>
        <v>0</v>
      </c>
      <c r="R39" s="33">
        <f>D.01!N7</f>
        <v>0</v>
      </c>
      <c r="S39" s="33">
        <f>D.01!O7</f>
        <v>0</v>
      </c>
      <c r="T39" s="33">
        <f>D.01!P7</f>
        <v>0</v>
      </c>
    </row>
    <row r="40" spans="2:20" x14ac:dyDescent="0.35">
      <c r="B40" s="73" t="s">
        <v>32</v>
      </c>
      <c r="C40" s="65" t="s">
        <v>33</v>
      </c>
      <c r="D40" s="65"/>
      <c r="E40" s="65"/>
      <c r="F40" s="68">
        <f>F41+F42</f>
        <v>0</v>
      </c>
      <c r="G40" s="68">
        <f t="shared" ref="G40:T40" si="8">G41+G42</f>
        <v>0</v>
      </c>
      <c r="H40" s="68">
        <f t="shared" si="8"/>
        <v>0</v>
      </c>
      <c r="I40" s="68">
        <f t="shared" si="8"/>
        <v>0</v>
      </c>
      <c r="J40" s="68">
        <f t="shared" si="8"/>
        <v>0</v>
      </c>
      <c r="K40" s="68">
        <f t="shared" si="8"/>
        <v>0</v>
      </c>
      <c r="L40" s="68">
        <f t="shared" si="8"/>
        <v>0</v>
      </c>
      <c r="M40" s="68">
        <f t="shared" si="8"/>
        <v>0</v>
      </c>
      <c r="N40" s="68">
        <f t="shared" si="8"/>
        <v>0</v>
      </c>
      <c r="O40" s="68">
        <f t="shared" si="8"/>
        <v>0</v>
      </c>
      <c r="P40" s="68">
        <f t="shared" si="8"/>
        <v>0</v>
      </c>
      <c r="Q40" s="68">
        <f t="shared" si="8"/>
        <v>0</v>
      </c>
      <c r="R40" s="68">
        <f t="shared" si="8"/>
        <v>0</v>
      </c>
      <c r="S40" s="68">
        <f t="shared" si="8"/>
        <v>0</v>
      </c>
      <c r="T40" s="68">
        <f t="shared" si="8"/>
        <v>0</v>
      </c>
    </row>
    <row r="41" spans="2:20" x14ac:dyDescent="0.35">
      <c r="B41" s="74" t="s">
        <v>34</v>
      </c>
      <c r="C41" s="65" t="s">
        <v>10</v>
      </c>
      <c r="D41" s="65"/>
      <c r="E41" s="65"/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</row>
    <row r="42" spans="2:20" x14ac:dyDescent="0.35">
      <c r="B42" s="74" t="s">
        <v>35</v>
      </c>
      <c r="C42" s="107" t="s">
        <v>10</v>
      </c>
      <c r="D42" s="65"/>
      <c r="E42" s="65"/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</row>
    <row r="43" spans="2:20" x14ac:dyDescent="0.35">
      <c r="B43" s="73"/>
      <c r="C43" s="65"/>
      <c r="D43" s="65"/>
      <c r="E43" s="65"/>
    </row>
    <row r="44" spans="2:20" x14ac:dyDescent="0.35">
      <c r="B44" s="4" t="s">
        <v>36</v>
      </c>
      <c r="C44" s="5" t="s">
        <v>37</v>
      </c>
      <c r="D44" s="65"/>
      <c r="E44" s="65"/>
      <c r="F44" s="69">
        <f>SUM(F45:F47)</f>
        <v>0</v>
      </c>
      <c r="G44" s="69">
        <f>SUM(G45:G47)</f>
        <v>0</v>
      </c>
      <c r="H44" s="69">
        <f t="shared" ref="H44:T44" si="9">SUM(H45:H47)</f>
        <v>0</v>
      </c>
      <c r="I44" s="69">
        <f t="shared" si="9"/>
        <v>0</v>
      </c>
      <c r="J44" s="69">
        <f t="shared" si="9"/>
        <v>0</v>
      </c>
      <c r="K44" s="69">
        <f t="shared" si="9"/>
        <v>0</v>
      </c>
      <c r="L44" s="69">
        <f t="shared" si="9"/>
        <v>0</v>
      </c>
      <c r="M44" s="69">
        <f t="shared" si="9"/>
        <v>0</v>
      </c>
      <c r="N44" s="69">
        <f t="shared" si="9"/>
        <v>0</v>
      </c>
      <c r="O44" s="69">
        <f t="shared" si="9"/>
        <v>0</v>
      </c>
      <c r="P44" s="69">
        <f t="shared" si="9"/>
        <v>0</v>
      </c>
      <c r="Q44" s="69">
        <f t="shared" si="9"/>
        <v>0</v>
      </c>
      <c r="R44" s="69">
        <f t="shared" si="9"/>
        <v>0</v>
      </c>
      <c r="S44" s="69">
        <f t="shared" si="9"/>
        <v>0</v>
      </c>
      <c r="T44" s="69">
        <f t="shared" si="9"/>
        <v>0</v>
      </c>
    </row>
    <row r="45" spans="2:20" x14ac:dyDescent="0.35">
      <c r="B45" s="77" t="s">
        <v>38</v>
      </c>
      <c r="C45" s="65" t="s">
        <v>39</v>
      </c>
      <c r="D45" s="65"/>
      <c r="E45" s="65"/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</row>
    <row r="46" spans="2:20" x14ac:dyDescent="0.35">
      <c r="B46" s="77" t="s">
        <v>40</v>
      </c>
      <c r="C46" s="65" t="s">
        <v>41</v>
      </c>
      <c r="D46" s="13" t="s">
        <v>40</v>
      </c>
      <c r="E46" s="65"/>
      <c r="F46" s="33">
        <f>E.02!J36</f>
        <v>0</v>
      </c>
      <c r="G46" s="33">
        <f>E.02!J37</f>
        <v>0</v>
      </c>
      <c r="H46" s="33">
        <f>E.02!J38</f>
        <v>0</v>
      </c>
      <c r="I46" s="33">
        <f>E.02!J39</f>
        <v>0</v>
      </c>
      <c r="J46" s="33">
        <f>E.02!J40</f>
        <v>0</v>
      </c>
      <c r="K46" s="33">
        <f>E.02!J41</f>
        <v>0</v>
      </c>
      <c r="L46" s="33">
        <f>E.02!J42</f>
        <v>0</v>
      </c>
      <c r="M46" s="33">
        <f>E.02!J43</f>
        <v>0</v>
      </c>
      <c r="N46" s="33">
        <f>E.02!J44</f>
        <v>0</v>
      </c>
      <c r="O46" s="33">
        <f>E.02!J45</f>
        <v>0</v>
      </c>
      <c r="P46" s="33">
        <f>E.02!J46</f>
        <v>0</v>
      </c>
      <c r="Q46" s="33">
        <f>E.02!J47</f>
        <v>0</v>
      </c>
      <c r="R46" s="33">
        <f>E.02!J48</f>
        <v>0</v>
      </c>
      <c r="S46" s="33">
        <f>E.02!J49</f>
        <v>0</v>
      </c>
      <c r="T46" s="33">
        <f>E.02!J50</f>
        <v>0</v>
      </c>
    </row>
    <row r="47" spans="2:20" x14ac:dyDescent="0.35">
      <c r="B47" s="73" t="s">
        <v>42</v>
      </c>
      <c r="C47" s="133" t="s">
        <v>208</v>
      </c>
      <c r="D47" s="65"/>
      <c r="E47" s="65"/>
      <c r="F47" s="68">
        <f>SUM(F48:F49)</f>
        <v>0</v>
      </c>
      <c r="G47" s="68">
        <f t="shared" ref="G47:T47" si="10">SUM(G48:G49)</f>
        <v>0</v>
      </c>
      <c r="H47" s="68">
        <f t="shared" si="10"/>
        <v>0</v>
      </c>
      <c r="I47" s="68">
        <f t="shared" si="10"/>
        <v>0</v>
      </c>
      <c r="J47" s="68">
        <f t="shared" si="10"/>
        <v>0</v>
      </c>
      <c r="K47" s="68">
        <f t="shared" si="10"/>
        <v>0</v>
      </c>
      <c r="L47" s="68">
        <f t="shared" si="10"/>
        <v>0</v>
      </c>
      <c r="M47" s="68">
        <f t="shared" si="10"/>
        <v>0</v>
      </c>
      <c r="N47" s="68">
        <f t="shared" si="10"/>
        <v>0</v>
      </c>
      <c r="O47" s="68">
        <f t="shared" si="10"/>
        <v>0</v>
      </c>
      <c r="P47" s="68">
        <f t="shared" si="10"/>
        <v>0</v>
      </c>
      <c r="Q47" s="68">
        <f t="shared" si="10"/>
        <v>0</v>
      </c>
      <c r="R47" s="68">
        <f t="shared" si="10"/>
        <v>0</v>
      </c>
      <c r="S47" s="68">
        <f t="shared" si="10"/>
        <v>0</v>
      </c>
      <c r="T47" s="68">
        <f t="shared" si="10"/>
        <v>0</v>
      </c>
    </row>
    <row r="48" spans="2:20" x14ac:dyDescent="0.35">
      <c r="B48" s="74" t="s">
        <v>43</v>
      </c>
      <c r="C48" s="65" t="s">
        <v>10</v>
      </c>
      <c r="D48" s="65"/>
      <c r="E48" s="65"/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</row>
    <row r="49" spans="2:20" x14ac:dyDescent="0.35">
      <c r="B49" s="74" t="s">
        <v>44</v>
      </c>
      <c r="C49" s="65" t="s">
        <v>10</v>
      </c>
      <c r="D49" s="65"/>
      <c r="E49" s="65"/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</row>
    <row r="50" spans="2:20" x14ac:dyDescent="0.35">
      <c r="B50" s="74"/>
      <c r="C50" s="65"/>
      <c r="D50" s="65"/>
      <c r="E50" s="65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</row>
    <row r="51" spans="2:20" x14ac:dyDescent="0.35">
      <c r="B51" s="10" t="s">
        <v>45</v>
      </c>
      <c r="C51" s="7" t="s">
        <v>209</v>
      </c>
      <c r="D51" s="65"/>
      <c r="E51" s="65"/>
      <c r="F51" s="66">
        <f t="shared" ref="F51:T51" si="11" xml:space="preserve"> F13+F19+F29+F38+F44</f>
        <v>0</v>
      </c>
      <c r="G51" s="66">
        <f t="shared" si="11"/>
        <v>0</v>
      </c>
      <c r="H51" s="66">
        <f t="shared" si="11"/>
        <v>0</v>
      </c>
      <c r="I51" s="66">
        <f t="shared" si="11"/>
        <v>0</v>
      </c>
      <c r="J51" s="66">
        <f t="shared" si="11"/>
        <v>0</v>
      </c>
      <c r="K51" s="66">
        <f t="shared" si="11"/>
        <v>0</v>
      </c>
      <c r="L51" s="66">
        <f t="shared" si="11"/>
        <v>0</v>
      </c>
      <c r="M51" s="66">
        <f t="shared" si="11"/>
        <v>0</v>
      </c>
      <c r="N51" s="66">
        <f t="shared" si="11"/>
        <v>0</v>
      </c>
      <c r="O51" s="66">
        <f t="shared" si="11"/>
        <v>0</v>
      </c>
      <c r="P51" s="66">
        <f t="shared" si="11"/>
        <v>0</v>
      </c>
      <c r="Q51" s="66">
        <f t="shared" si="11"/>
        <v>0</v>
      </c>
      <c r="R51" s="66">
        <f t="shared" si="11"/>
        <v>0</v>
      </c>
      <c r="S51" s="66">
        <f t="shared" si="11"/>
        <v>0</v>
      </c>
      <c r="T51" s="66">
        <f t="shared" si="11"/>
        <v>0</v>
      </c>
    </row>
    <row r="52" spans="2:20" x14ac:dyDescent="0.35">
      <c r="B52" s="78"/>
      <c r="C52" s="65"/>
      <c r="D52" s="65"/>
      <c r="E52" s="65"/>
    </row>
    <row r="53" spans="2:20" x14ac:dyDescent="0.35">
      <c r="B53" s="73" t="s">
        <v>24</v>
      </c>
      <c r="C53" s="79" t="s">
        <v>24</v>
      </c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</row>
    <row r="54" spans="2:20" x14ac:dyDescent="0.35">
      <c r="B54" s="4" t="s">
        <v>46</v>
      </c>
      <c r="C54" s="5" t="s">
        <v>48</v>
      </c>
      <c r="D54" s="65"/>
      <c r="E54" s="65"/>
      <c r="F54" s="66">
        <f>SUM(F55:F58)</f>
        <v>0</v>
      </c>
      <c r="G54" s="66">
        <f t="shared" ref="G54:T54" si="12">SUM(G55:G58)</f>
        <v>0</v>
      </c>
      <c r="H54" s="66">
        <f t="shared" si="12"/>
        <v>0</v>
      </c>
      <c r="I54" s="66">
        <f t="shared" si="12"/>
        <v>0</v>
      </c>
      <c r="J54" s="66">
        <f t="shared" si="12"/>
        <v>0</v>
      </c>
      <c r="K54" s="66">
        <f t="shared" si="12"/>
        <v>0</v>
      </c>
      <c r="L54" s="66">
        <f t="shared" si="12"/>
        <v>0</v>
      </c>
      <c r="M54" s="66">
        <f t="shared" si="12"/>
        <v>0</v>
      </c>
      <c r="N54" s="66">
        <f t="shared" si="12"/>
        <v>0</v>
      </c>
      <c r="O54" s="66">
        <f t="shared" si="12"/>
        <v>0</v>
      </c>
      <c r="P54" s="66">
        <f t="shared" si="12"/>
        <v>0</v>
      </c>
      <c r="Q54" s="66">
        <f t="shared" si="12"/>
        <v>0</v>
      </c>
      <c r="R54" s="66">
        <f t="shared" si="12"/>
        <v>0</v>
      </c>
      <c r="S54" s="66">
        <f t="shared" si="12"/>
        <v>0</v>
      </c>
      <c r="T54" s="66">
        <f t="shared" si="12"/>
        <v>0</v>
      </c>
    </row>
    <row r="55" spans="2:20" x14ac:dyDescent="0.35">
      <c r="B55" s="132" t="s">
        <v>210</v>
      </c>
      <c r="C55" s="65" t="s">
        <v>49</v>
      </c>
      <c r="D55" s="13" t="s">
        <v>210</v>
      </c>
      <c r="E55" s="65"/>
      <c r="F55" s="32">
        <f xml:space="preserve"> G.01!J30</f>
        <v>0</v>
      </c>
      <c r="G55" s="32">
        <f xml:space="preserve"> G.01!J59</f>
        <v>0</v>
      </c>
      <c r="H55" s="32">
        <f xml:space="preserve"> G.01!J88</f>
        <v>0</v>
      </c>
      <c r="I55" s="32">
        <f xml:space="preserve"> G.01!J117</f>
        <v>0</v>
      </c>
      <c r="J55" s="32">
        <f xml:space="preserve"> G.01!J146</f>
        <v>0</v>
      </c>
      <c r="K55" s="32">
        <f xml:space="preserve"> G.01!J175</f>
        <v>0</v>
      </c>
      <c r="L55" s="32">
        <f xml:space="preserve"> G.01!J204</f>
        <v>0</v>
      </c>
      <c r="M55" s="32">
        <f xml:space="preserve"> G.01!J233</f>
        <v>0</v>
      </c>
      <c r="N55" s="32">
        <f xml:space="preserve"> G.01!J262</f>
        <v>0</v>
      </c>
      <c r="O55" s="32">
        <f xml:space="preserve"> G.01!J291</f>
        <v>0</v>
      </c>
      <c r="P55" s="32">
        <f xml:space="preserve"> G.01!J320</f>
        <v>0</v>
      </c>
      <c r="Q55" s="32">
        <f xml:space="preserve"> G.01!J349</f>
        <v>0</v>
      </c>
      <c r="R55" s="32">
        <f xml:space="preserve"> G.01!J378</f>
        <v>0</v>
      </c>
      <c r="S55" s="32">
        <f xml:space="preserve"> G.01!J407</f>
        <v>0</v>
      </c>
      <c r="T55" s="32">
        <f xml:space="preserve"> G.01!J436</f>
        <v>0</v>
      </c>
    </row>
    <row r="56" spans="2:20" x14ac:dyDescent="0.35">
      <c r="B56" s="132" t="s">
        <v>211</v>
      </c>
      <c r="C56" s="65" t="s">
        <v>50</v>
      </c>
      <c r="D56" s="13" t="s">
        <v>211</v>
      </c>
      <c r="E56" s="65"/>
      <c r="F56" s="33">
        <f>G.02!J12</f>
        <v>0</v>
      </c>
      <c r="G56" s="33">
        <f>G.02!J22</f>
        <v>0</v>
      </c>
      <c r="H56" s="33">
        <f>G.02!J32</f>
        <v>0</v>
      </c>
      <c r="I56" s="33">
        <f>G.02!J42</f>
        <v>0</v>
      </c>
      <c r="J56" s="33">
        <f>G.02!J52</f>
        <v>0</v>
      </c>
      <c r="K56" s="33">
        <f>G.02!J62</f>
        <v>0</v>
      </c>
      <c r="L56" s="33">
        <f>G.02!J72</f>
        <v>0</v>
      </c>
      <c r="M56" s="33">
        <f>G.02!J82</f>
        <v>0</v>
      </c>
      <c r="N56" s="33">
        <f>G.02!J92</f>
        <v>0</v>
      </c>
      <c r="O56" s="33">
        <f>G.02!J102</f>
        <v>0</v>
      </c>
      <c r="P56" s="33">
        <f>G.02!J112</f>
        <v>0</v>
      </c>
      <c r="Q56" s="33">
        <f>G.02!J122</f>
        <v>0</v>
      </c>
      <c r="R56" s="33">
        <f>G.02!J132</f>
        <v>0</v>
      </c>
      <c r="S56" s="33">
        <f>G.02!J142</f>
        <v>0</v>
      </c>
      <c r="T56" s="33">
        <f>G.02!J152</f>
        <v>0</v>
      </c>
    </row>
    <row r="57" spans="2:20" x14ac:dyDescent="0.35">
      <c r="B57" s="132" t="s">
        <v>212</v>
      </c>
      <c r="C57" s="65" t="s">
        <v>51</v>
      </c>
      <c r="D57" s="65"/>
      <c r="E57" s="65"/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</row>
    <row r="58" spans="2:20" x14ac:dyDescent="0.35">
      <c r="B58" s="132" t="s">
        <v>213</v>
      </c>
      <c r="C58" s="99" t="s">
        <v>175</v>
      </c>
      <c r="D58" s="13" t="s">
        <v>213</v>
      </c>
      <c r="E58" s="65"/>
      <c r="F58" s="32">
        <f>G.04!F11</f>
        <v>0</v>
      </c>
      <c r="G58" s="32">
        <f>G.04!M11</f>
        <v>0</v>
      </c>
      <c r="H58" s="32">
        <f>G.04!T11</f>
        <v>0</v>
      </c>
      <c r="I58" s="32">
        <f>G.04!AA11</f>
        <v>0</v>
      </c>
      <c r="J58" s="32">
        <f>G.04!AH11</f>
        <v>0</v>
      </c>
      <c r="K58" s="32">
        <f>G.04!AO11</f>
        <v>0</v>
      </c>
      <c r="L58" s="32">
        <f>G.04!AV11</f>
        <v>0</v>
      </c>
      <c r="M58" s="32">
        <f>G.04!BC11</f>
        <v>0</v>
      </c>
      <c r="N58" s="32">
        <f>G.04!BJ11</f>
        <v>0</v>
      </c>
      <c r="O58" s="32">
        <f>G.04!BQ111</f>
        <v>0</v>
      </c>
      <c r="P58" s="32">
        <f>G.04!BX11</f>
        <v>0</v>
      </c>
      <c r="Q58" s="32">
        <f>G.04!CE11</f>
        <v>0</v>
      </c>
      <c r="R58" s="32">
        <f>G.04!CL11</f>
        <v>0</v>
      </c>
      <c r="S58" s="32">
        <f>G.04!CS11</f>
        <v>0</v>
      </c>
      <c r="T58" s="32">
        <f>G.04!CZ11</f>
        <v>0</v>
      </c>
    </row>
    <row r="59" spans="2:20" x14ac:dyDescent="0.35">
      <c r="B59" s="74"/>
      <c r="D59" s="65"/>
      <c r="E59" s="65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</row>
    <row r="60" spans="2:20" x14ac:dyDescent="0.35">
      <c r="B60" s="78"/>
      <c r="C60" s="65"/>
      <c r="D60" s="75"/>
      <c r="E60" s="75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2:20" x14ac:dyDescent="0.35">
      <c r="B61" s="80"/>
      <c r="C61" s="79"/>
      <c r="D61" s="65"/>
      <c r="E61" s="65"/>
    </row>
    <row r="62" spans="2:20" x14ac:dyDescent="0.35">
      <c r="B62" s="10" t="s">
        <v>47</v>
      </c>
      <c r="C62" s="7" t="s">
        <v>53</v>
      </c>
      <c r="D62" s="65"/>
      <c r="E62" s="65"/>
      <c r="F62" s="69">
        <f>(F54-F51)+(F20+F33)</f>
        <v>0</v>
      </c>
      <c r="G62" s="69">
        <f t="shared" ref="G62:T62" si="13">(G54-G51)+(G20+G33)</f>
        <v>0</v>
      </c>
      <c r="H62" s="69">
        <f t="shared" si="13"/>
        <v>0</v>
      </c>
      <c r="I62" s="69">
        <f t="shared" si="13"/>
        <v>0</v>
      </c>
      <c r="J62" s="69">
        <f t="shared" si="13"/>
        <v>0</v>
      </c>
      <c r="K62" s="69">
        <f t="shared" si="13"/>
        <v>0</v>
      </c>
      <c r="L62" s="69">
        <f t="shared" si="13"/>
        <v>0</v>
      </c>
      <c r="M62" s="69">
        <f t="shared" si="13"/>
        <v>0</v>
      </c>
      <c r="N62" s="69">
        <f t="shared" si="13"/>
        <v>0</v>
      </c>
      <c r="O62" s="69">
        <f t="shared" si="13"/>
        <v>0</v>
      </c>
      <c r="P62" s="69">
        <f t="shared" si="13"/>
        <v>0</v>
      </c>
      <c r="Q62" s="69">
        <f t="shared" si="13"/>
        <v>0</v>
      </c>
      <c r="R62" s="69">
        <f t="shared" si="13"/>
        <v>0</v>
      </c>
      <c r="S62" s="69">
        <f t="shared" si="13"/>
        <v>0</v>
      </c>
      <c r="T62" s="69">
        <f t="shared" si="13"/>
        <v>0</v>
      </c>
    </row>
    <row r="63" spans="2:20" x14ac:dyDescent="0.35">
      <c r="B63" s="10"/>
      <c r="C63" s="7"/>
      <c r="D63" s="65"/>
      <c r="E63" s="65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</row>
    <row r="64" spans="2:20" x14ac:dyDescent="0.35">
      <c r="B64" s="10" t="s">
        <v>52</v>
      </c>
      <c r="C64" s="7" t="s">
        <v>55</v>
      </c>
      <c r="D64" s="65" t="s">
        <v>24</v>
      </c>
      <c r="E64" s="65"/>
      <c r="F64" s="69">
        <f>(F54-F51)</f>
        <v>0</v>
      </c>
      <c r="G64" s="69">
        <f t="shared" ref="G64:T64" si="14">(G54-G51)</f>
        <v>0</v>
      </c>
      <c r="H64" s="69">
        <f t="shared" si="14"/>
        <v>0</v>
      </c>
      <c r="I64" s="69">
        <f t="shared" si="14"/>
        <v>0</v>
      </c>
      <c r="J64" s="69">
        <f t="shared" si="14"/>
        <v>0</v>
      </c>
      <c r="K64" s="69">
        <f t="shared" si="14"/>
        <v>0</v>
      </c>
      <c r="L64" s="69">
        <f t="shared" si="14"/>
        <v>0</v>
      </c>
      <c r="M64" s="69">
        <f t="shared" si="14"/>
        <v>0</v>
      </c>
      <c r="N64" s="69">
        <f t="shared" si="14"/>
        <v>0</v>
      </c>
      <c r="O64" s="69">
        <f t="shared" si="14"/>
        <v>0</v>
      </c>
      <c r="P64" s="69">
        <f t="shared" si="14"/>
        <v>0</v>
      </c>
      <c r="Q64" s="69">
        <f t="shared" si="14"/>
        <v>0</v>
      </c>
      <c r="R64" s="69">
        <f t="shared" si="14"/>
        <v>0</v>
      </c>
      <c r="S64" s="69">
        <f t="shared" si="14"/>
        <v>0</v>
      </c>
      <c r="T64" s="69">
        <f t="shared" si="14"/>
        <v>0</v>
      </c>
    </row>
    <row r="65" spans="2:20" x14ac:dyDescent="0.35">
      <c r="B65" s="58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</row>
    <row r="66" spans="2:20" x14ac:dyDescent="0.35">
      <c r="B66" s="50"/>
      <c r="C66" s="7"/>
      <c r="D66" s="65"/>
      <c r="E66" s="65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</row>
    <row r="67" spans="2:20" x14ac:dyDescent="0.35">
      <c r="B67" s="4" t="s">
        <v>54</v>
      </c>
      <c r="C67" s="5" t="s">
        <v>57</v>
      </c>
      <c r="D67" s="65"/>
      <c r="E67" s="65"/>
      <c r="F67" s="66">
        <f>F68-F69+F72-F73</f>
        <v>0</v>
      </c>
      <c r="G67" s="66">
        <f t="shared" ref="G67:T67" si="15">G68-G69+G72-G73</f>
        <v>0</v>
      </c>
      <c r="H67" s="66">
        <f t="shared" si="15"/>
        <v>0</v>
      </c>
      <c r="I67" s="66">
        <f t="shared" si="15"/>
        <v>0</v>
      </c>
      <c r="J67" s="66">
        <f t="shared" si="15"/>
        <v>0</v>
      </c>
      <c r="K67" s="66">
        <f t="shared" si="15"/>
        <v>0</v>
      </c>
      <c r="L67" s="66">
        <f t="shared" si="15"/>
        <v>0</v>
      </c>
      <c r="M67" s="66">
        <f t="shared" si="15"/>
        <v>0</v>
      </c>
      <c r="N67" s="66">
        <f t="shared" si="15"/>
        <v>0</v>
      </c>
      <c r="O67" s="66">
        <f t="shared" si="15"/>
        <v>0</v>
      </c>
      <c r="P67" s="66">
        <f t="shared" si="15"/>
        <v>0</v>
      </c>
      <c r="Q67" s="66">
        <f t="shared" si="15"/>
        <v>0</v>
      </c>
      <c r="R67" s="66">
        <f t="shared" si="15"/>
        <v>0</v>
      </c>
      <c r="S67" s="66">
        <f t="shared" si="15"/>
        <v>0</v>
      </c>
      <c r="T67" s="66">
        <f t="shared" si="15"/>
        <v>0</v>
      </c>
    </row>
    <row r="68" spans="2:20" x14ac:dyDescent="0.35">
      <c r="B68" s="132" t="s">
        <v>214</v>
      </c>
      <c r="C68" s="65" t="s">
        <v>58</v>
      </c>
      <c r="D68" s="65"/>
      <c r="E68" s="65"/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</row>
    <row r="69" spans="2:20" x14ac:dyDescent="0.35">
      <c r="B69" s="132" t="s">
        <v>215</v>
      </c>
      <c r="C69" s="65" t="s">
        <v>59</v>
      </c>
      <c r="F69" s="68">
        <f>SUM(F70:F71)</f>
        <v>0</v>
      </c>
      <c r="G69" s="68">
        <f t="shared" ref="G69:T69" si="16">SUM(G70:G71)</f>
        <v>0</v>
      </c>
      <c r="H69" s="68">
        <f t="shared" si="16"/>
        <v>0</v>
      </c>
      <c r="I69" s="68">
        <f t="shared" si="16"/>
        <v>0</v>
      </c>
      <c r="J69" s="68">
        <f t="shared" si="16"/>
        <v>0</v>
      </c>
      <c r="K69" s="68">
        <f t="shared" si="16"/>
        <v>0</v>
      </c>
      <c r="L69" s="68">
        <f t="shared" si="16"/>
        <v>0</v>
      </c>
      <c r="M69" s="68">
        <f t="shared" si="16"/>
        <v>0</v>
      </c>
      <c r="N69" s="68">
        <f t="shared" si="16"/>
        <v>0</v>
      </c>
      <c r="O69" s="68">
        <f t="shared" si="16"/>
        <v>0</v>
      </c>
      <c r="P69" s="68">
        <f t="shared" si="16"/>
        <v>0</v>
      </c>
      <c r="Q69" s="68">
        <f t="shared" si="16"/>
        <v>0</v>
      </c>
      <c r="R69" s="68">
        <f t="shared" si="16"/>
        <v>0</v>
      </c>
      <c r="S69" s="68">
        <f t="shared" si="16"/>
        <v>0</v>
      </c>
      <c r="T69" s="68">
        <f t="shared" si="16"/>
        <v>0</v>
      </c>
    </row>
    <row r="70" spans="2:20" x14ac:dyDescent="0.35">
      <c r="B70" s="135" t="s">
        <v>216</v>
      </c>
      <c r="C70" s="65" t="s">
        <v>60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</row>
    <row r="71" spans="2:20" x14ac:dyDescent="0.35">
      <c r="B71" s="135" t="s">
        <v>217</v>
      </c>
      <c r="C71" s="65" t="s">
        <v>61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</row>
    <row r="72" spans="2:20" x14ac:dyDescent="0.35">
      <c r="B72" s="132" t="s">
        <v>218</v>
      </c>
      <c r="C72" s="65" t="s">
        <v>62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</row>
    <row r="73" spans="2:20" x14ac:dyDescent="0.35">
      <c r="B73" s="132" t="s">
        <v>219</v>
      </c>
      <c r="C73" s="65" t="s">
        <v>63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</row>
    <row r="74" spans="2:20" x14ac:dyDescent="0.35">
      <c r="B74" s="78"/>
      <c r="C74" s="59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</row>
    <row r="75" spans="2:20" x14ac:dyDescent="0.35">
      <c r="B75" s="80"/>
      <c r="C75" s="65"/>
      <c r="D75" s="65"/>
      <c r="E75" s="65"/>
    </row>
    <row r="76" spans="2:20" x14ac:dyDescent="0.35">
      <c r="B76" s="10" t="s">
        <v>56</v>
      </c>
      <c r="C76" s="7" t="s">
        <v>65</v>
      </c>
      <c r="D76" s="65"/>
      <c r="E76" s="65"/>
      <c r="F76" s="66">
        <f>F64+F67</f>
        <v>0</v>
      </c>
      <c r="G76" s="66">
        <f t="shared" ref="G76:T76" si="17">G64+G67</f>
        <v>0</v>
      </c>
      <c r="H76" s="66">
        <f t="shared" si="17"/>
        <v>0</v>
      </c>
      <c r="I76" s="66">
        <f t="shared" si="17"/>
        <v>0</v>
      </c>
      <c r="J76" s="66">
        <f t="shared" si="17"/>
        <v>0</v>
      </c>
      <c r="K76" s="66">
        <f t="shared" si="17"/>
        <v>0</v>
      </c>
      <c r="L76" s="66">
        <f t="shared" si="17"/>
        <v>0</v>
      </c>
      <c r="M76" s="66">
        <f t="shared" si="17"/>
        <v>0</v>
      </c>
      <c r="N76" s="66">
        <f t="shared" si="17"/>
        <v>0</v>
      </c>
      <c r="O76" s="66">
        <f t="shared" si="17"/>
        <v>0</v>
      </c>
      <c r="P76" s="66">
        <f t="shared" si="17"/>
        <v>0</v>
      </c>
      <c r="Q76" s="66">
        <f t="shared" si="17"/>
        <v>0</v>
      </c>
      <c r="R76" s="66">
        <f t="shared" si="17"/>
        <v>0</v>
      </c>
      <c r="S76" s="66">
        <f t="shared" si="17"/>
        <v>0</v>
      </c>
      <c r="T76" s="66">
        <f t="shared" si="17"/>
        <v>0</v>
      </c>
    </row>
    <row r="77" spans="2:20" x14ac:dyDescent="0.35">
      <c r="B77" s="78"/>
      <c r="C77" s="75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2:20" x14ac:dyDescent="0.35">
      <c r="B78" s="80"/>
      <c r="C78" s="65"/>
      <c r="D78" s="65"/>
      <c r="E78" s="65"/>
    </row>
    <row r="79" spans="2:20" x14ac:dyDescent="0.35">
      <c r="B79" s="4" t="s">
        <v>64</v>
      </c>
      <c r="C79" s="5" t="s">
        <v>174</v>
      </c>
      <c r="D79" s="13" t="s">
        <v>224</v>
      </c>
      <c r="E79" s="65"/>
      <c r="H79" s="97">
        <f>L.01!E17</f>
        <v>0</v>
      </c>
      <c r="I79" s="97">
        <f>L.01!F17</f>
        <v>0</v>
      </c>
      <c r="J79" s="97">
        <f>L.01!G17</f>
        <v>0</v>
      </c>
      <c r="K79" s="97">
        <f>L.01!H17</f>
        <v>0</v>
      </c>
      <c r="L79" s="97">
        <f>L.01!I17</f>
        <v>0</v>
      </c>
      <c r="M79" s="97">
        <f>L.01!J17</f>
        <v>0</v>
      </c>
      <c r="N79" s="97">
        <f>L.01!K17</f>
        <v>0</v>
      </c>
      <c r="O79" s="97">
        <f>L.01!L17</f>
        <v>0</v>
      </c>
      <c r="P79" s="97">
        <f>L.01!M17</f>
        <v>0</v>
      </c>
      <c r="Q79" s="97">
        <f>L.01!N17</f>
        <v>0</v>
      </c>
      <c r="R79" s="97">
        <f>L.01!O17</f>
        <v>0</v>
      </c>
      <c r="S79" s="97">
        <f>L.01!P17</f>
        <v>0</v>
      </c>
      <c r="T79" s="97">
        <f>L.01!Q17</f>
        <v>0</v>
      </c>
    </row>
    <row r="80" spans="2:20" x14ac:dyDescent="0.35">
      <c r="B80" s="78"/>
      <c r="C80" s="75"/>
      <c r="D80" s="75"/>
      <c r="E80" s="75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2:20" x14ac:dyDescent="0.35">
      <c r="B81" s="50"/>
    </row>
    <row r="82" spans="2:20" ht="16" x14ac:dyDescent="0.5">
      <c r="B82" s="102" t="s">
        <v>66</v>
      </c>
      <c r="C82" s="6" t="s">
        <v>181</v>
      </c>
      <c r="F82" s="151">
        <f>SUM(F83:F84)</f>
        <v>0</v>
      </c>
      <c r="G82" s="151">
        <f t="shared" ref="G82:T82" si="18">SUM(G83:G84)</f>
        <v>0</v>
      </c>
      <c r="H82" s="151">
        <f t="shared" si="18"/>
        <v>0</v>
      </c>
      <c r="I82" s="151">
        <f t="shared" si="18"/>
        <v>0</v>
      </c>
      <c r="J82" s="151">
        <f t="shared" si="18"/>
        <v>0</v>
      </c>
      <c r="K82" s="151">
        <f t="shared" si="18"/>
        <v>0</v>
      </c>
      <c r="L82" s="151">
        <f t="shared" si="18"/>
        <v>0</v>
      </c>
      <c r="M82" s="151">
        <f t="shared" si="18"/>
        <v>0</v>
      </c>
      <c r="N82" s="151">
        <f t="shared" si="18"/>
        <v>0</v>
      </c>
      <c r="O82" s="151">
        <f t="shared" si="18"/>
        <v>0</v>
      </c>
      <c r="P82" s="151">
        <f t="shared" si="18"/>
        <v>0</v>
      </c>
      <c r="Q82" s="151">
        <f t="shared" si="18"/>
        <v>0</v>
      </c>
      <c r="R82" s="151">
        <f t="shared" si="18"/>
        <v>0</v>
      </c>
      <c r="S82" s="151">
        <f t="shared" si="18"/>
        <v>0</v>
      </c>
      <c r="T82" s="151">
        <f t="shared" si="18"/>
        <v>0</v>
      </c>
    </row>
    <row r="83" spans="2:20" x14ac:dyDescent="0.35">
      <c r="B83" s="136" t="s">
        <v>67</v>
      </c>
      <c r="C83" s="107" t="s">
        <v>185</v>
      </c>
      <c r="D83" s="65"/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</row>
    <row r="84" spans="2:20" x14ac:dyDescent="0.35">
      <c r="B84" s="136" t="s">
        <v>220</v>
      </c>
      <c r="C84" s="107" t="s">
        <v>186</v>
      </c>
      <c r="F84" s="68">
        <f>SUM(F85:F87)</f>
        <v>0</v>
      </c>
      <c r="G84" s="68">
        <f t="shared" ref="G84:T84" si="19">SUM(G85:G87)</f>
        <v>0</v>
      </c>
      <c r="H84" s="68">
        <f t="shared" si="19"/>
        <v>0</v>
      </c>
      <c r="I84" s="68">
        <f t="shared" si="19"/>
        <v>0</v>
      </c>
      <c r="J84" s="68">
        <f t="shared" si="19"/>
        <v>0</v>
      </c>
      <c r="K84" s="68">
        <f t="shared" si="19"/>
        <v>0</v>
      </c>
      <c r="L84" s="68">
        <f t="shared" si="19"/>
        <v>0</v>
      </c>
      <c r="M84" s="68">
        <f t="shared" si="19"/>
        <v>0</v>
      </c>
      <c r="N84" s="68">
        <f t="shared" si="19"/>
        <v>0</v>
      </c>
      <c r="O84" s="68">
        <f t="shared" si="19"/>
        <v>0</v>
      </c>
      <c r="P84" s="68">
        <f t="shared" si="19"/>
        <v>0</v>
      </c>
      <c r="Q84" s="68">
        <f t="shared" si="19"/>
        <v>0</v>
      </c>
      <c r="R84" s="68">
        <f t="shared" si="19"/>
        <v>0</v>
      </c>
      <c r="S84" s="68">
        <f t="shared" si="19"/>
        <v>0</v>
      </c>
      <c r="T84" s="68">
        <f t="shared" si="19"/>
        <v>0</v>
      </c>
    </row>
    <row r="85" spans="2:20" x14ac:dyDescent="0.35">
      <c r="B85" s="135" t="s">
        <v>221</v>
      </c>
      <c r="C85" s="107" t="s">
        <v>10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</row>
    <row r="86" spans="2:20" x14ac:dyDescent="0.35">
      <c r="B86" s="135" t="s">
        <v>222</v>
      </c>
      <c r="C86" s="107" t="s">
        <v>10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</row>
    <row r="87" spans="2:20" x14ac:dyDescent="0.35">
      <c r="B87" s="135" t="s">
        <v>223</v>
      </c>
      <c r="C87" s="107" t="s">
        <v>10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</row>
    <row r="88" spans="2:20" x14ac:dyDescent="0.35">
      <c r="B88" s="10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</sheetData>
  <mergeCells count="2">
    <mergeCell ref="H2:I2"/>
    <mergeCell ref="H3:I3"/>
  </mergeCells>
  <phoneticPr fontId="30" type="noConversion"/>
  <dataValidations count="2">
    <dataValidation type="decimal" operator="lessThanOrEqual" allowBlank="1" showInputMessage="1" showErrorMessage="1" errorTitle="Ongeldige waarde" error="Een rendement boven de 13% is niet toegestaan." sqref="I79:T79" xr:uid="{FF2124E8-E7D9-4B91-A584-D798A6673E04}">
      <formula1>13</formula1>
    </dataValidation>
    <dataValidation type="decimal" operator="lessThanOrEqual" allowBlank="1" showInputMessage="1" showErrorMessage="1" errorTitle="Ongeldige waarde" error="Een rendement boven de 13% is niet toegestaan." sqref="H79" xr:uid="{8E837577-5EC2-42DC-8D1A-8BE44575D238}">
      <formula1>0.13</formula1>
    </dataValidation>
  </dataValidations>
  <hyperlinks>
    <hyperlink ref="D14" location="A.01!A1" display="A.01" xr:uid="{9FDDB4B6-C300-4988-868B-1711E209A3FC}"/>
    <hyperlink ref="D20" location="B.01!A1" display="B.01" xr:uid="{72672418-1133-4B7A-AFF6-DBE2656A6C23}"/>
    <hyperlink ref="D22" location="B.03!A1" display="B.03" xr:uid="{FA428747-9C94-4C3A-8F62-0C309A066598}"/>
    <hyperlink ref="D39" location="D.01!A1" display="D.01" xr:uid="{221647E7-86D1-496D-8CDC-AAB36CF632ED}"/>
    <hyperlink ref="D55" location="G.01!A1" display="G.01" xr:uid="{98AB2F48-9C3D-471B-8EAF-BBE54DE4D76F}"/>
    <hyperlink ref="D56" location="G.02!A1" display="G.02" xr:uid="{7903B473-3703-4957-AEF2-B5216A7E1F65}"/>
    <hyperlink ref="D79" location="'Winst en verlies rekening'!A1" display="L.01" xr:uid="{D4BFFED5-176F-4ACB-A5CC-CCF4A4AC3032}"/>
    <hyperlink ref="D46" location="'Winst en verlies rekening'!A1" display="E.02" xr:uid="{C9B0D56C-898E-477E-8073-3D2DABE83986}"/>
    <hyperlink ref="D58" location="G.04!A1" display="G.04" xr:uid="{6D007EDD-7F01-4508-9B17-BE81E66B3333}"/>
    <hyperlink ref="D32" location="C.03!A1" display="C.03" xr:uid="{576DBCCE-3CC3-4F1B-820C-511C0623D9CA}"/>
    <hyperlink ref="D33" location="C.03!A1" display="C.04" xr:uid="{22F49854-4A24-4398-A1FE-028AC9FF812D}"/>
    <hyperlink ref="D23" location="B.04!A1" display="B.04" xr:uid="{4243DFAE-53CB-44F6-8024-A47BBBFA97DF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F9906-5449-427A-AF68-71E700EC1D76}">
  <sheetPr>
    <pageSetUpPr autoPageBreaks="0"/>
  </sheetPr>
  <dimension ref="A1:P11"/>
  <sheetViews>
    <sheetView workbookViewId="0">
      <selection activeCell="B7" sqref="B7"/>
    </sheetView>
  </sheetViews>
  <sheetFormatPr defaultRowHeight="14.5" x14ac:dyDescent="0.35"/>
  <cols>
    <col min="1" max="1" width="34.6328125" customWidth="1"/>
    <col min="2" max="2" width="18.6328125" customWidth="1"/>
    <col min="3" max="3" width="20.36328125" customWidth="1"/>
    <col min="4" max="4" width="15.54296875" customWidth="1"/>
    <col min="5" max="5" width="17.90625" customWidth="1"/>
    <col min="6" max="6" width="20.08984375" customWidth="1"/>
    <col min="7" max="7" width="14" customWidth="1"/>
    <col min="8" max="8" width="14.36328125" customWidth="1"/>
    <col min="9" max="9" width="18.6328125" customWidth="1"/>
    <col min="10" max="10" width="17.54296875" customWidth="1"/>
    <col min="11" max="11" width="14.54296875" customWidth="1"/>
    <col min="12" max="12" width="16.54296875" customWidth="1"/>
    <col min="13" max="13" width="14.453125" customWidth="1"/>
    <col min="14" max="14" width="12.6328125" customWidth="1"/>
    <col min="15" max="15" width="15.08984375" customWidth="1"/>
    <col min="16" max="16" width="14" customWidth="1"/>
  </cols>
  <sheetData>
    <row r="1" spans="1:16" x14ac:dyDescent="0.35">
      <c r="A1" s="2" t="s">
        <v>68</v>
      </c>
      <c r="B1" s="65"/>
      <c r="C1" s="65"/>
      <c r="D1" s="65"/>
      <c r="E1" s="65"/>
      <c r="F1" s="11" t="s">
        <v>0</v>
      </c>
      <c r="G1" s="160" t="s">
        <v>1</v>
      </c>
      <c r="H1" s="161"/>
      <c r="I1" s="162"/>
      <c r="J1" s="65"/>
      <c r="K1" s="65"/>
      <c r="L1" s="65"/>
      <c r="M1" s="65"/>
      <c r="N1" s="65"/>
      <c r="O1" s="65"/>
      <c r="P1" s="65"/>
    </row>
    <row r="2" spans="1:16" x14ac:dyDescent="0.35">
      <c r="A2" s="13" t="s">
        <v>69</v>
      </c>
      <c r="B2" s="65"/>
      <c r="C2" s="65"/>
      <c r="D2" s="65"/>
      <c r="E2" s="65"/>
      <c r="F2" s="12"/>
      <c r="G2" s="70"/>
      <c r="H2" s="70"/>
      <c r="I2" s="70"/>
      <c r="J2" s="65"/>
      <c r="K2" s="65"/>
      <c r="L2" s="65"/>
      <c r="M2" s="65"/>
      <c r="N2" s="65"/>
      <c r="O2" s="65"/>
      <c r="P2" s="65"/>
    </row>
    <row r="3" spans="1:16" x14ac:dyDescent="0.3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x14ac:dyDescent="0.35">
      <c r="A4" s="71" t="s">
        <v>70</v>
      </c>
      <c r="B4" s="22">
        <v>2029</v>
      </c>
      <c r="C4" s="22">
        <f>B4+1</f>
        <v>2030</v>
      </c>
      <c r="D4" s="22">
        <f t="shared" ref="D4:P4" si="0">C4+1</f>
        <v>2031</v>
      </c>
      <c r="E4" s="22">
        <f t="shared" si="0"/>
        <v>2032</v>
      </c>
      <c r="F4" s="22">
        <f t="shared" si="0"/>
        <v>2033</v>
      </c>
      <c r="G4" s="22">
        <f t="shared" si="0"/>
        <v>2034</v>
      </c>
      <c r="H4" s="22">
        <f t="shared" si="0"/>
        <v>2035</v>
      </c>
      <c r="I4" s="22">
        <f t="shared" si="0"/>
        <v>2036</v>
      </c>
      <c r="J4" s="22">
        <f t="shared" si="0"/>
        <v>2037</v>
      </c>
      <c r="K4" s="22">
        <f t="shared" si="0"/>
        <v>2038</v>
      </c>
      <c r="L4" s="22">
        <f t="shared" si="0"/>
        <v>2039</v>
      </c>
      <c r="M4" s="22">
        <f t="shared" si="0"/>
        <v>2040</v>
      </c>
      <c r="N4" s="22">
        <f t="shared" si="0"/>
        <v>2041</v>
      </c>
      <c r="O4" s="22">
        <f t="shared" si="0"/>
        <v>2042</v>
      </c>
      <c r="P4" s="22">
        <f t="shared" si="0"/>
        <v>2043</v>
      </c>
    </row>
    <row r="5" spans="1:16" x14ac:dyDescent="0.35">
      <c r="A5" s="71" t="s">
        <v>71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x14ac:dyDescent="0.35">
      <c r="A6" s="71" t="s">
        <v>72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x14ac:dyDescent="0.35">
      <c r="A7" s="71" t="s">
        <v>73</v>
      </c>
      <c r="B7" s="21">
        <f>B5*B6</f>
        <v>0</v>
      </c>
      <c r="C7" s="21">
        <f t="shared" ref="C7:P7" si="1">C5*C6</f>
        <v>0</v>
      </c>
      <c r="D7" s="21">
        <f t="shared" si="1"/>
        <v>0</v>
      </c>
      <c r="E7" s="21">
        <f t="shared" si="1"/>
        <v>0</v>
      </c>
      <c r="F7" s="21">
        <f t="shared" si="1"/>
        <v>0</v>
      </c>
      <c r="G7" s="21">
        <f t="shared" si="1"/>
        <v>0</v>
      </c>
      <c r="H7" s="21">
        <f t="shared" si="1"/>
        <v>0</v>
      </c>
      <c r="I7" s="21">
        <f t="shared" si="1"/>
        <v>0</v>
      </c>
      <c r="J7" s="21">
        <f t="shared" si="1"/>
        <v>0</v>
      </c>
      <c r="K7" s="21">
        <f t="shared" si="1"/>
        <v>0</v>
      </c>
      <c r="L7" s="21">
        <f t="shared" si="1"/>
        <v>0</v>
      </c>
      <c r="M7" s="21">
        <f t="shared" si="1"/>
        <v>0</v>
      </c>
      <c r="N7" s="21">
        <f t="shared" si="1"/>
        <v>0</v>
      </c>
      <c r="O7" s="21">
        <f t="shared" si="1"/>
        <v>0</v>
      </c>
      <c r="P7" s="21">
        <f t="shared" si="1"/>
        <v>0</v>
      </c>
    </row>
    <row r="8" spans="1:16" x14ac:dyDescent="0.35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x14ac:dyDescent="0.35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x14ac:dyDescent="0.35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x14ac:dyDescent="0.35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</sheetData>
  <mergeCells count="1">
    <mergeCell ref="G1:I1"/>
  </mergeCells>
  <hyperlinks>
    <hyperlink ref="A2" location="'Winst en verlies rekening'!A1" display="terug" xr:uid="{5C75BC1C-DBCD-49F0-A88B-C09D0F492821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7688B-0910-47E0-8C0E-9047D8668949}">
  <dimension ref="A1:N61"/>
  <sheetViews>
    <sheetView zoomScale="89" zoomScaleNormal="89" workbookViewId="0">
      <selection activeCell="B21" sqref="B21"/>
    </sheetView>
  </sheetViews>
  <sheetFormatPr defaultRowHeight="14.5" x14ac:dyDescent="0.35"/>
  <cols>
    <col min="1" max="1" width="47.6328125" customWidth="1"/>
    <col min="2" max="2" width="28.1796875" customWidth="1"/>
    <col min="3" max="3" width="24.81640625" customWidth="1"/>
    <col min="4" max="4" width="21.1796875" customWidth="1"/>
    <col min="5" max="5" width="24" customWidth="1"/>
    <col min="6" max="6" width="24.36328125" customWidth="1"/>
    <col min="7" max="7" width="19.36328125" customWidth="1"/>
    <col min="8" max="8" width="13.453125" customWidth="1"/>
    <col min="9" max="9" width="21.90625" customWidth="1"/>
    <col min="10" max="11" width="22" customWidth="1"/>
    <col min="12" max="12" width="28.26953125" customWidth="1"/>
    <col min="13" max="13" width="22" customWidth="1"/>
    <col min="14" max="14" width="28.6328125" customWidth="1"/>
  </cols>
  <sheetData>
    <row r="1" spans="1:14" x14ac:dyDescent="0.35">
      <c r="A1" s="2" t="s">
        <v>183</v>
      </c>
      <c r="B1" s="65"/>
      <c r="C1" s="147" t="s">
        <v>24</v>
      </c>
      <c r="F1" s="11" t="s">
        <v>0</v>
      </c>
      <c r="G1" s="160" t="s">
        <v>1</v>
      </c>
      <c r="H1" s="161"/>
      <c r="I1" s="162"/>
    </row>
    <row r="2" spans="1:14" x14ac:dyDescent="0.35">
      <c r="A2" s="13" t="s">
        <v>69</v>
      </c>
      <c r="B2" s="65"/>
      <c r="C2" s="65"/>
      <c r="D2" s="65"/>
    </row>
    <row r="4" spans="1:14" x14ac:dyDescent="0.3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24"/>
    </row>
    <row r="5" spans="1:14" x14ac:dyDescent="0.35">
      <c r="A5" s="126" t="s">
        <v>74</v>
      </c>
      <c r="B5" s="140" t="s">
        <v>197</v>
      </c>
      <c r="C5" s="140" t="s">
        <v>166</v>
      </c>
      <c r="D5" s="140" t="s">
        <v>167</v>
      </c>
      <c r="E5" s="140" t="s">
        <v>168</v>
      </c>
      <c r="F5" s="140" t="s">
        <v>169</v>
      </c>
      <c r="G5" s="140" t="s">
        <v>170</v>
      </c>
      <c r="H5" s="163" t="s">
        <v>242</v>
      </c>
      <c r="I5" s="164"/>
      <c r="J5" s="164"/>
      <c r="K5" s="164"/>
      <c r="L5" s="164"/>
      <c r="M5" s="165"/>
      <c r="N5" s="24"/>
    </row>
    <row r="6" spans="1:14" x14ac:dyDescent="0.35">
      <c r="A6" s="120" t="s">
        <v>165</v>
      </c>
      <c r="B6" s="124" t="s">
        <v>198</v>
      </c>
      <c r="C6" s="124" t="s">
        <v>198</v>
      </c>
      <c r="D6" s="124" t="s">
        <v>198</v>
      </c>
      <c r="E6" s="124" t="s">
        <v>198</v>
      </c>
      <c r="F6" s="124" t="s">
        <v>198</v>
      </c>
      <c r="G6" s="124" t="s">
        <v>198</v>
      </c>
      <c r="H6" s="20" t="s">
        <v>243</v>
      </c>
      <c r="I6" s="20" t="s">
        <v>244</v>
      </c>
      <c r="J6" s="20" t="s">
        <v>244</v>
      </c>
      <c r="K6" s="20" t="s">
        <v>244</v>
      </c>
      <c r="L6" s="20" t="s">
        <v>244</v>
      </c>
      <c r="M6" s="20" t="s">
        <v>244</v>
      </c>
      <c r="N6" s="24"/>
    </row>
    <row r="7" spans="1:14" ht="41" x14ac:dyDescent="0.35">
      <c r="A7" s="143" t="s">
        <v>235</v>
      </c>
      <c r="B7" s="122" t="s">
        <v>236</v>
      </c>
      <c r="C7" s="122" t="s">
        <v>236</v>
      </c>
      <c r="D7" s="122" t="s">
        <v>236</v>
      </c>
      <c r="E7" s="122" t="s">
        <v>236</v>
      </c>
      <c r="F7" s="122" t="s">
        <v>236</v>
      </c>
      <c r="G7" s="122" t="s">
        <v>236</v>
      </c>
      <c r="H7" s="122" t="s">
        <v>245</v>
      </c>
      <c r="I7" s="122" t="s">
        <v>246</v>
      </c>
      <c r="J7" s="122" t="s">
        <v>232</v>
      </c>
      <c r="K7" s="122" t="s">
        <v>233</v>
      </c>
      <c r="L7" s="137" t="s">
        <v>247</v>
      </c>
      <c r="M7" s="137" t="s">
        <v>248</v>
      </c>
      <c r="N7" s="141" t="s">
        <v>287</v>
      </c>
    </row>
    <row r="8" spans="1:14" x14ac:dyDescent="0.35">
      <c r="A8" s="125" t="s">
        <v>249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62">
        <f>SUM(B8:M8)</f>
        <v>0</v>
      </c>
    </row>
    <row r="9" spans="1:14" x14ac:dyDescent="0.35">
      <c r="A9" s="138" t="s">
        <v>237</v>
      </c>
      <c r="B9" s="20" t="s">
        <v>24</v>
      </c>
      <c r="C9" s="20" t="s">
        <v>24</v>
      </c>
      <c r="D9" s="20" t="s">
        <v>24</v>
      </c>
      <c r="E9" s="20" t="s">
        <v>24</v>
      </c>
      <c r="F9" s="20" t="s">
        <v>24</v>
      </c>
      <c r="G9" s="20" t="s">
        <v>24</v>
      </c>
      <c r="H9" s="20" t="s">
        <v>24</v>
      </c>
      <c r="I9" s="20" t="s">
        <v>24</v>
      </c>
      <c r="J9" s="20" t="s">
        <v>24</v>
      </c>
      <c r="K9" s="20" t="s">
        <v>24</v>
      </c>
      <c r="L9" s="20" t="s">
        <v>24</v>
      </c>
      <c r="M9" s="20" t="s">
        <v>24</v>
      </c>
      <c r="N9" s="24"/>
    </row>
    <row r="10" spans="1:14" x14ac:dyDescent="0.35">
      <c r="A10" s="138" t="s">
        <v>250</v>
      </c>
      <c r="B10" s="145"/>
      <c r="C10" s="145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24"/>
    </row>
    <row r="11" spans="1:14" x14ac:dyDescent="0.35">
      <c r="A11" s="138" t="s">
        <v>251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4"/>
    </row>
    <row r="12" spans="1:14" x14ac:dyDescent="0.35">
      <c r="A12" s="138" t="s">
        <v>252</v>
      </c>
      <c r="B12" s="124" t="str">
        <f>IF(B10="","",MAX(B10+B14,B11))</f>
        <v/>
      </c>
      <c r="C12" s="124" t="str">
        <f t="shared" ref="C12" si="0">IF(C10="","",MAX(C10+C14,C11))</f>
        <v/>
      </c>
      <c r="D12" s="124" t="str">
        <f t="shared" ref="D12" si="1">IF(D10="","",MAX(D10+D14,D11))</f>
        <v/>
      </c>
      <c r="E12" s="124" t="str">
        <f t="shared" ref="E12" si="2">IF(E10="","",MAX(E10+E14,E11))</f>
        <v/>
      </c>
      <c r="F12" s="124" t="str">
        <f t="shared" ref="F12" si="3">IF(F10="","",MAX(F10+F14,F11))</f>
        <v/>
      </c>
      <c r="G12" s="124" t="str">
        <f t="shared" ref="G12" si="4">IF(G10="","",MAX(G10+G14,G11))</f>
        <v/>
      </c>
      <c r="H12" s="124" t="str">
        <f t="shared" ref="H12" si="5">IF(H10="","",MAX(H10+H14,H11))</f>
        <v/>
      </c>
      <c r="I12" s="124" t="str">
        <f t="shared" ref="I12" si="6">IF(I10="","",MAX(I10+I14,I11))</f>
        <v/>
      </c>
      <c r="J12" s="124" t="str">
        <f t="shared" ref="J12" si="7">IF(J10="","",MAX(J10+J14,J11))</f>
        <v/>
      </c>
      <c r="K12" s="124" t="str">
        <f t="shared" ref="K12" si="8">IF(K10="","",MAX(K10+K14,K11))</f>
        <v/>
      </c>
      <c r="L12" s="124" t="str">
        <f t="shared" ref="L12" si="9">IF(L10="","",MAX(L10+L14,L11))</f>
        <v/>
      </c>
      <c r="M12" s="124" t="str">
        <f t="shared" ref="M12" si="10">IF(M10="","",MAX(M10+M14,M11))</f>
        <v/>
      </c>
      <c r="N12" s="24"/>
    </row>
    <row r="13" spans="1:14" x14ac:dyDescent="0.35">
      <c r="A13" s="138" t="s">
        <v>253</v>
      </c>
      <c r="B13" s="124" t="str">
        <f>IF(B10="","",MAX(B11-B10,B14))</f>
        <v/>
      </c>
      <c r="C13" s="124" t="str">
        <f>IF(C10="","",MAX(C11-C10,C14))</f>
        <v/>
      </c>
      <c r="D13" s="124" t="str">
        <f t="shared" ref="D13:G13" si="11">IF(D10="","",MAX(D11-D10,D14))</f>
        <v/>
      </c>
      <c r="E13" s="124" t="str">
        <f t="shared" si="11"/>
        <v/>
      </c>
      <c r="F13" s="124" t="str">
        <f t="shared" si="11"/>
        <v/>
      </c>
      <c r="G13" s="124" t="str">
        <f t="shared" si="11"/>
        <v/>
      </c>
      <c r="H13" s="124" t="str">
        <f t="shared" ref="H13" si="12">IF(H10="","",MAX(H11-H10,H14))</f>
        <v/>
      </c>
      <c r="I13" s="124" t="str">
        <f t="shared" ref="I13" si="13">IF(I10="","",MAX(I11-I10,I14))</f>
        <v/>
      </c>
      <c r="J13" s="124" t="str">
        <f t="shared" ref="J13" si="14">IF(J10="","",MAX(J11-J10,J14))</f>
        <v/>
      </c>
      <c r="K13" s="124" t="str">
        <f t="shared" ref="K13" si="15">IF(K10="","",MAX(K11-K10,K14))</f>
        <v/>
      </c>
      <c r="L13" s="124" t="str">
        <f t="shared" ref="L13" si="16">IF(L10="","",MAX(L11-L10,L14))</f>
        <v/>
      </c>
      <c r="M13" s="124" t="str">
        <f t="shared" ref="M13" si="17">IF(M10="","",MAX(M11-M10,M14))</f>
        <v/>
      </c>
      <c r="N13" s="24"/>
    </row>
    <row r="14" spans="1:14" x14ac:dyDescent="0.35">
      <c r="A14" s="138" t="s">
        <v>254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4"/>
    </row>
    <row r="15" spans="1:14" x14ac:dyDescent="0.35">
      <c r="A15" s="138" t="s">
        <v>255</v>
      </c>
      <c r="B15" s="20"/>
      <c r="C15" s="20"/>
      <c r="D15" s="20"/>
      <c r="E15" s="20"/>
      <c r="F15" s="20"/>
      <c r="G15" s="20"/>
      <c r="H15" s="139">
        <v>0.05</v>
      </c>
      <c r="I15" s="139">
        <v>0.05</v>
      </c>
      <c r="J15" s="139">
        <v>0.05</v>
      </c>
      <c r="K15" s="139">
        <v>0.05</v>
      </c>
      <c r="L15" s="139">
        <v>0.05</v>
      </c>
      <c r="M15" s="139">
        <v>0.05</v>
      </c>
      <c r="N15" s="24"/>
    </row>
    <row r="16" spans="1:14" x14ac:dyDescent="0.35">
      <c r="A16" s="138" t="s">
        <v>256</v>
      </c>
      <c r="B16" s="124" t="str">
        <f>IF(B8="","",B15*B8)</f>
        <v/>
      </c>
      <c r="C16" s="124" t="str">
        <f t="shared" ref="C16:G16" si="18">IF(C8="","",C15*C8)</f>
        <v/>
      </c>
      <c r="D16" s="124" t="str">
        <f>IF(D8="","",D15*D8)</f>
        <v/>
      </c>
      <c r="E16" s="124" t="str">
        <f t="shared" si="18"/>
        <v/>
      </c>
      <c r="F16" s="124" t="str">
        <f t="shared" si="18"/>
        <v/>
      </c>
      <c r="G16" s="124" t="str">
        <f t="shared" si="18"/>
        <v/>
      </c>
      <c r="H16" s="124" t="str">
        <f t="shared" ref="H16" si="19">IF(H8="","",H15*H8)</f>
        <v/>
      </c>
      <c r="I16" s="124" t="str">
        <f t="shared" ref="I16" si="20">IF(I8="","",I15*I8)</f>
        <v/>
      </c>
      <c r="J16" s="124" t="str">
        <f t="shared" ref="J16" si="21">IF(J8="","",J15*J8)</f>
        <v/>
      </c>
      <c r="K16" s="124" t="str">
        <f t="shared" ref="K16" si="22">IF(K8="","",K15*K8)</f>
        <v/>
      </c>
      <c r="L16" s="124" t="str">
        <f t="shared" ref="L16" si="23">IF(L8="","",L15*L8)</f>
        <v/>
      </c>
      <c r="M16" s="124" t="str">
        <f t="shared" ref="M16" si="24">IF(M8="","",M15*M8)</f>
        <v/>
      </c>
      <c r="N16" s="24"/>
    </row>
    <row r="17" spans="1:14" x14ac:dyDescent="0.35">
      <c r="A17" s="19" t="s">
        <v>76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24"/>
    </row>
    <row r="18" spans="1:14" x14ac:dyDescent="0.35">
      <c r="A18" s="19" t="s">
        <v>77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24"/>
    </row>
    <row r="19" spans="1:14" x14ac:dyDescent="0.35">
      <c r="A19" s="144" t="s">
        <v>240</v>
      </c>
      <c r="B19" s="25">
        <f>DATEDIF(B17,B18,"D")+1</f>
        <v>1</v>
      </c>
      <c r="C19" s="25">
        <f t="shared" ref="C19:G19" si="25">DATEDIF(C17,C18,"D")+1</f>
        <v>1</v>
      </c>
      <c r="D19" s="25">
        <f t="shared" si="25"/>
        <v>1</v>
      </c>
      <c r="E19" s="25">
        <f t="shared" si="25"/>
        <v>1</v>
      </c>
      <c r="F19" s="25">
        <f t="shared" si="25"/>
        <v>1</v>
      </c>
      <c r="G19" s="25">
        <f t="shared" si="25"/>
        <v>1</v>
      </c>
      <c r="H19" s="25">
        <f t="shared" ref="H19" si="26">DATEDIF(H17,H18,"D")+1</f>
        <v>1</v>
      </c>
      <c r="I19" s="25">
        <f t="shared" ref="I19" si="27">DATEDIF(I17,I18,"D")+1</f>
        <v>1</v>
      </c>
      <c r="J19" s="25">
        <f t="shared" ref="J19" si="28">DATEDIF(J17,J18,"D")+1</f>
        <v>1</v>
      </c>
      <c r="K19" s="25">
        <f t="shared" ref="K19" si="29">DATEDIF(K17,K18,"D")+1</f>
        <v>1</v>
      </c>
      <c r="L19" s="25">
        <f t="shared" ref="L19" si="30">DATEDIF(L17,L18,"D")+1</f>
        <v>1</v>
      </c>
      <c r="M19" s="25">
        <f t="shared" ref="M19" si="31">DATEDIF(M17,M18,"D")+1</f>
        <v>1</v>
      </c>
      <c r="N19" s="24"/>
    </row>
    <row r="20" spans="1:14" x14ac:dyDescent="0.35">
      <c r="A20" s="143" t="s">
        <v>241</v>
      </c>
      <c r="B20" s="159">
        <f>IF(OR(B8="",B16="",B12=""),0,(SLN(B8,B16,B12))/365)</f>
        <v>0</v>
      </c>
      <c r="C20" s="159">
        <f t="shared" ref="C20:M20" si="32">IF(OR(C8="",C16="",C12=""),0,(SLN(C8,C16,C12))/365)</f>
        <v>0</v>
      </c>
      <c r="D20" s="159">
        <f t="shared" si="32"/>
        <v>0</v>
      </c>
      <c r="E20" s="159">
        <f t="shared" si="32"/>
        <v>0</v>
      </c>
      <c r="F20" s="159">
        <f t="shared" si="32"/>
        <v>0</v>
      </c>
      <c r="G20" s="159">
        <f t="shared" si="32"/>
        <v>0</v>
      </c>
      <c r="H20" s="159">
        <f t="shared" si="32"/>
        <v>0</v>
      </c>
      <c r="I20" s="159">
        <f t="shared" si="32"/>
        <v>0</v>
      </c>
      <c r="J20" s="159">
        <f t="shared" si="32"/>
        <v>0</v>
      </c>
      <c r="K20" s="159">
        <f t="shared" si="32"/>
        <v>0</v>
      </c>
      <c r="L20" s="159">
        <f t="shared" si="32"/>
        <v>0</v>
      </c>
      <c r="M20" s="159">
        <f t="shared" si="32"/>
        <v>0</v>
      </c>
      <c r="N20" s="24"/>
    </row>
    <row r="21" spans="1:14" x14ac:dyDescent="0.35">
      <c r="A21" s="119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27.5" x14ac:dyDescent="0.35">
      <c r="A22" s="128" t="s">
        <v>238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141" t="s">
        <v>234</v>
      </c>
    </row>
    <row r="23" spans="1:14" x14ac:dyDescent="0.35">
      <c r="A23" s="121">
        <v>2029</v>
      </c>
      <c r="B23" s="26">
        <f>IF(AND($A23&gt;YEAR(B$17),$A23&lt;YEAR(B$18)),(DATE($A23,12,31)-DATE($A23,1,0))*B$20,IF(AND($A23=YEAR(B$17),$A23=YEAR(B$18)),(B$18-B$17+1)*B$20,IF($A23=YEAR(B$17),(DATE(YEAR(B$17),12,31)-B$17+1)*B$20,IF($A23=YEAR(B$18),(B$18-DATE(YEAR(B$18),1,1))*B$20,0))))</f>
        <v>0</v>
      </c>
      <c r="C23" s="26">
        <f>IF(AND($A23&gt;YEAR(C$17),$A23&lt;YEAR(C$18)),(DATE($A23,12,31)-DATE($A23,1,0))*C$20,IF(AND($A23=YEAR(C$17),$A23=YEAR(C$18)),(C$18-C$17+1)*C$20,IF($A23=YEAR(C$17),(DATE(YEAR(C$17),12,31)-C$17+1)*C$20,IF($A23=YEAR(C$18),(C$18-DATE(YEAR(C$18),1,1))*C$20,0))))</f>
        <v>0</v>
      </c>
      <c r="D23" s="26">
        <f t="shared" ref="D23:M23" si="33">IF(AND($A23&gt;YEAR(D$17),$A23&lt;YEAR(D$18)),(DATE($A23,12,31)-DATE($A23,1,0))*D$20,IF(AND($A23=YEAR(D$17),$A23=YEAR(D$18)),(D$18-D$17+1)*D$20,IF($A23=YEAR(D$17),(DATE(YEAR(D$17),12,31)-D$17+1)*D$20,IF($A23=YEAR(D$18),(D$18-DATE(YEAR(D$18),1,1))*D$20,0))))</f>
        <v>0</v>
      </c>
      <c r="E23" s="26">
        <f t="shared" si="33"/>
        <v>0</v>
      </c>
      <c r="F23" s="26">
        <f t="shared" si="33"/>
        <v>0</v>
      </c>
      <c r="G23" s="26">
        <f t="shared" si="33"/>
        <v>0</v>
      </c>
      <c r="H23" s="26">
        <f>IF(AND($A23&gt;YEAR(H$17),$A23&lt;YEAR(H$18)),(DATE($A23,12,31)-DATE($A23,1,0))*H$20,IF(AND($A23=YEAR(H$17),$A23=YEAR(H$18)),(H$18-H$17+1)*H$20,IF($A23=YEAR(H$17),(DATE(YEAR(H$17),12,31)-H$17+1)*H$20,IF($A23=YEAR(H$18),(H$18-DATE(YEAR(H$18),1,1))*H$20,0))))</f>
        <v>0</v>
      </c>
      <c r="I23" s="26">
        <f t="shared" si="33"/>
        <v>0</v>
      </c>
      <c r="J23" s="26">
        <f t="shared" si="33"/>
        <v>0</v>
      </c>
      <c r="K23" s="26">
        <f t="shared" si="33"/>
        <v>0</v>
      </c>
      <c r="L23" s="26">
        <f t="shared" si="33"/>
        <v>0</v>
      </c>
      <c r="M23" s="26">
        <f t="shared" si="33"/>
        <v>0</v>
      </c>
      <c r="N23" s="62">
        <f t="shared" ref="N23:N37" si="34">SUM(B23:J23)</f>
        <v>0</v>
      </c>
    </row>
    <row r="24" spans="1:14" x14ac:dyDescent="0.35">
      <c r="A24" s="121">
        <f>A23+1</f>
        <v>2030</v>
      </c>
      <c r="B24" s="26">
        <f t="shared" ref="B24:C37" si="35">IF(AND($A24&gt;YEAR(B$17),$A24&lt;YEAR(B$18)),(DATE($A24,12,31)-DATE($A24,1,0))*B$20,IF(AND($A24=YEAR(B$17),$A24=YEAR(B$18)),(B$18-B$17+1)*B$20,IF($A24=YEAR(B$17),(DATE(YEAR(B$17),12,31)-B$17+1)*B$20,IF($A24=YEAR(B$18),(B$18-DATE(YEAR(B$18),1,1))*B$20,0))))</f>
        <v>0</v>
      </c>
      <c r="C24" s="26">
        <f t="shared" si="35"/>
        <v>0</v>
      </c>
      <c r="D24" s="26">
        <f t="shared" ref="D24:M35" si="36">IF(AND($A24&gt;YEAR(D$17),$A24&lt;YEAR(D$18)),(DATE($A24,12,31)-DATE($A24,1,0))*D$20,IF(AND($A24=YEAR(D$17),$A24=YEAR(D$18)),(D$18-D$17+1)*D$20,IF($A24=YEAR(D$17),(DATE(YEAR(D$17),12,31)-D$17+1)*D$20,IF($A24=YEAR(D$18),(D$18-DATE(YEAR(D$18),1,1))*D$20,0))))</f>
        <v>0</v>
      </c>
      <c r="E24" s="26">
        <f t="shared" si="36"/>
        <v>0</v>
      </c>
      <c r="F24" s="26">
        <f t="shared" si="36"/>
        <v>0</v>
      </c>
      <c r="G24" s="26">
        <f t="shared" si="36"/>
        <v>0</v>
      </c>
      <c r="H24" s="26">
        <f t="shared" si="36"/>
        <v>0</v>
      </c>
      <c r="I24" s="26">
        <f t="shared" si="36"/>
        <v>0</v>
      </c>
      <c r="J24" s="26">
        <f t="shared" si="36"/>
        <v>0</v>
      </c>
      <c r="K24" s="26">
        <f t="shared" si="36"/>
        <v>0</v>
      </c>
      <c r="L24" s="26">
        <f t="shared" si="36"/>
        <v>0</v>
      </c>
      <c r="M24" s="26">
        <f t="shared" si="36"/>
        <v>0</v>
      </c>
      <c r="N24" s="62">
        <f t="shared" si="34"/>
        <v>0</v>
      </c>
    </row>
    <row r="25" spans="1:14" x14ac:dyDescent="0.35">
      <c r="A25" s="121">
        <f t="shared" ref="A25:A37" si="37">A24+1</f>
        <v>2031</v>
      </c>
      <c r="B25" s="26">
        <f>IF(AND($A25&gt;YEAR(B$17),$A25&lt;YEAR(B$18)),(DATE($A25,12,31)-DATE($A25,1,0))*B$20,IF(AND($A25=YEAR(B$17),$A25=YEAR(B$18)),(B$18-B$17+1)*B$20,IF($A25=YEAR(B$17),(DATE(YEAR(B$17),12,31)-B$17+1)*B$20,IF($A25=YEAR(B$18),(B$18-DATE(YEAR(B$18),1,1))*B$20,0))))</f>
        <v>0</v>
      </c>
      <c r="C25" s="26">
        <f t="shared" si="35"/>
        <v>0</v>
      </c>
      <c r="D25" s="26">
        <f t="shared" si="36"/>
        <v>0</v>
      </c>
      <c r="E25" s="26">
        <f t="shared" si="36"/>
        <v>0</v>
      </c>
      <c r="F25" s="26">
        <f t="shared" si="36"/>
        <v>0</v>
      </c>
      <c r="G25" s="26">
        <f t="shared" si="36"/>
        <v>0</v>
      </c>
      <c r="H25" s="26">
        <f t="shared" si="36"/>
        <v>0</v>
      </c>
      <c r="I25" s="26">
        <f t="shared" si="36"/>
        <v>0</v>
      </c>
      <c r="J25" s="26">
        <f t="shared" si="36"/>
        <v>0</v>
      </c>
      <c r="K25" s="26">
        <f t="shared" si="36"/>
        <v>0</v>
      </c>
      <c r="L25" s="26">
        <f t="shared" si="36"/>
        <v>0</v>
      </c>
      <c r="M25" s="26">
        <f t="shared" si="36"/>
        <v>0</v>
      </c>
      <c r="N25" s="62">
        <f t="shared" si="34"/>
        <v>0</v>
      </c>
    </row>
    <row r="26" spans="1:14" x14ac:dyDescent="0.35">
      <c r="A26" s="121">
        <f t="shared" si="37"/>
        <v>2032</v>
      </c>
      <c r="B26" s="26">
        <f t="shared" si="35"/>
        <v>0</v>
      </c>
      <c r="C26" s="26">
        <f t="shared" si="35"/>
        <v>0</v>
      </c>
      <c r="D26" s="26">
        <f t="shared" si="36"/>
        <v>0</v>
      </c>
      <c r="E26" s="26">
        <f t="shared" si="36"/>
        <v>0</v>
      </c>
      <c r="F26" s="26">
        <f t="shared" si="36"/>
        <v>0</v>
      </c>
      <c r="G26" s="26">
        <f t="shared" si="36"/>
        <v>0</v>
      </c>
      <c r="H26" s="26">
        <f t="shared" si="36"/>
        <v>0</v>
      </c>
      <c r="I26" s="26">
        <f t="shared" si="36"/>
        <v>0</v>
      </c>
      <c r="J26" s="26">
        <f t="shared" si="36"/>
        <v>0</v>
      </c>
      <c r="K26" s="26">
        <f t="shared" si="36"/>
        <v>0</v>
      </c>
      <c r="L26" s="26">
        <f t="shared" si="36"/>
        <v>0</v>
      </c>
      <c r="M26" s="26">
        <f t="shared" si="36"/>
        <v>0</v>
      </c>
      <c r="N26" s="62">
        <f t="shared" si="34"/>
        <v>0</v>
      </c>
    </row>
    <row r="27" spans="1:14" x14ac:dyDescent="0.35">
      <c r="A27" s="121">
        <f t="shared" si="37"/>
        <v>2033</v>
      </c>
      <c r="B27" s="26">
        <f t="shared" si="35"/>
        <v>0</v>
      </c>
      <c r="C27" s="26">
        <f t="shared" si="35"/>
        <v>0</v>
      </c>
      <c r="D27" s="26">
        <f t="shared" si="36"/>
        <v>0</v>
      </c>
      <c r="E27" s="26">
        <f t="shared" si="36"/>
        <v>0</v>
      </c>
      <c r="F27" s="26">
        <f t="shared" si="36"/>
        <v>0</v>
      </c>
      <c r="G27" s="26">
        <f t="shared" si="36"/>
        <v>0</v>
      </c>
      <c r="H27" s="26">
        <f t="shared" si="36"/>
        <v>0</v>
      </c>
      <c r="I27" s="26">
        <f t="shared" si="36"/>
        <v>0</v>
      </c>
      <c r="J27" s="26">
        <f t="shared" si="36"/>
        <v>0</v>
      </c>
      <c r="K27" s="26">
        <f t="shared" si="36"/>
        <v>0</v>
      </c>
      <c r="L27" s="26">
        <f t="shared" si="36"/>
        <v>0</v>
      </c>
      <c r="M27" s="26">
        <f t="shared" si="36"/>
        <v>0</v>
      </c>
      <c r="N27" s="62">
        <f t="shared" si="34"/>
        <v>0</v>
      </c>
    </row>
    <row r="28" spans="1:14" x14ac:dyDescent="0.35">
      <c r="A28" s="121">
        <f t="shared" si="37"/>
        <v>2034</v>
      </c>
      <c r="B28" s="26">
        <f t="shared" si="35"/>
        <v>0</v>
      </c>
      <c r="C28" s="26">
        <f t="shared" si="35"/>
        <v>0</v>
      </c>
      <c r="D28" s="26">
        <f t="shared" si="36"/>
        <v>0</v>
      </c>
      <c r="E28" s="26">
        <f t="shared" si="36"/>
        <v>0</v>
      </c>
      <c r="F28" s="26">
        <f t="shared" si="36"/>
        <v>0</v>
      </c>
      <c r="G28" s="26">
        <f t="shared" si="36"/>
        <v>0</v>
      </c>
      <c r="H28" s="26">
        <f t="shared" si="36"/>
        <v>0</v>
      </c>
      <c r="I28" s="26">
        <f t="shared" si="36"/>
        <v>0</v>
      </c>
      <c r="J28" s="26">
        <f t="shared" si="36"/>
        <v>0</v>
      </c>
      <c r="K28" s="26">
        <f t="shared" si="36"/>
        <v>0</v>
      </c>
      <c r="L28" s="26">
        <f t="shared" si="36"/>
        <v>0</v>
      </c>
      <c r="M28" s="26">
        <f t="shared" si="36"/>
        <v>0</v>
      </c>
      <c r="N28" s="62">
        <f t="shared" si="34"/>
        <v>0</v>
      </c>
    </row>
    <row r="29" spans="1:14" x14ac:dyDescent="0.35">
      <c r="A29" s="121">
        <f t="shared" si="37"/>
        <v>2035</v>
      </c>
      <c r="B29" s="26">
        <f t="shared" si="35"/>
        <v>0</v>
      </c>
      <c r="C29" s="26">
        <f t="shared" si="35"/>
        <v>0</v>
      </c>
      <c r="D29" s="26">
        <f t="shared" si="36"/>
        <v>0</v>
      </c>
      <c r="E29" s="26">
        <f t="shared" si="36"/>
        <v>0</v>
      </c>
      <c r="F29" s="26">
        <f t="shared" si="36"/>
        <v>0</v>
      </c>
      <c r="G29" s="26">
        <f t="shared" si="36"/>
        <v>0</v>
      </c>
      <c r="H29" s="26">
        <f t="shared" si="36"/>
        <v>0</v>
      </c>
      <c r="I29" s="26">
        <f t="shared" si="36"/>
        <v>0</v>
      </c>
      <c r="J29" s="26">
        <f t="shared" si="36"/>
        <v>0</v>
      </c>
      <c r="K29" s="26">
        <f t="shared" si="36"/>
        <v>0</v>
      </c>
      <c r="L29" s="26">
        <f t="shared" si="36"/>
        <v>0</v>
      </c>
      <c r="M29" s="26">
        <f t="shared" si="36"/>
        <v>0</v>
      </c>
      <c r="N29" s="62">
        <f t="shared" si="34"/>
        <v>0</v>
      </c>
    </row>
    <row r="30" spans="1:14" x14ac:dyDescent="0.35">
      <c r="A30" s="121">
        <f t="shared" si="37"/>
        <v>2036</v>
      </c>
      <c r="B30" s="26">
        <f t="shared" si="35"/>
        <v>0</v>
      </c>
      <c r="C30" s="26">
        <f t="shared" si="35"/>
        <v>0</v>
      </c>
      <c r="D30" s="26">
        <f t="shared" si="36"/>
        <v>0</v>
      </c>
      <c r="E30" s="26">
        <f t="shared" si="36"/>
        <v>0</v>
      </c>
      <c r="F30" s="26">
        <f t="shared" si="36"/>
        <v>0</v>
      </c>
      <c r="G30" s="26">
        <f t="shared" si="36"/>
        <v>0</v>
      </c>
      <c r="H30" s="26">
        <f t="shared" si="36"/>
        <v>0</v>
      </c>
      <c r="I30" s="26">
        <f t="shared" si="36"/>
        <v>0</v>
      </c>
      <c r="J30" s="26">
        <f t="shared" si="36"/>
        <v>0</v>
      </c>
      <c r="K30" s="26">
        <f t="shared" si="36"/>
        <v>0</v>
      </c>
      <c r="L30" s="26">
        <f t="shared" si="36"/>
        <v>0</v>
      </c>
      <c r="M30" s="26">
        <f t="shared" si="36"/>
        <v>0</v>
      </c>
      <c r="N30" s="62">
        <f t="shared" si="34"/>
        <v>0</v>
      </c>
    </row>
    <row r="31" spans="1:14" x14ac:dyDescent="0.35">
      <c r="A31" s="121">
        <f t="shared" si="37"/>
        <v>2037</v>
      </c>
      <c r="B31" s="26">
        <f>IF(AND($A31&gt;YEAR(B$17),$A31&lt;YEAR(B$18)),(DATE($A31,12,31)-DATE($A31,1,0))*B$20,IF(AND($A31=YEAR(B$17),$A31=YEAR(B$18)),(B$18-B$17+1)*B$20,IF($A31=YEAR(B$17),(DATE(YEAR(B$17),12,31)-B$17+1)*B$20,IF($A31=YEAR(B$18),(B$18-DATE(YEAR(B$18),1,1))*B$20,0))))</f>
        <v>0</v>
      </c>
      <c r="C31" s="26">
        <f t="shared" si="35"/>
        <v>0</v>
      </c>
      <c r="D31" s="26">
        <f t="shared" si="36"/>
        <v>0</v>
      </c>
      <c r="E31" s="26">
        <f t="shared" si="36"/>
        <v>0</v>
      </c>
      <c r="F31" s="26">
        <f>IF(AND($A31&gt;YEAR(F$17),$A31&lt;YEAR(F$18)),(DATE($A31,12,31)-DATE($A31,1,0))*F$20,IF(AND($A31=YEAR(F$17),$A31=YEAR(F$18)),(F$18-F$17+1)*F$20,IF($A31=YEAR(F$17),(DATE(YEAR(F$17),12,31)-F$17+1)*F$20,IF($A31=YEAR(F$18),(F$18-DATE(YEAR(F$18),1,1))*F$20,0))))</f>
        <v>0</v>
      </c>
      <c r="G31" s="26">
        <f t="shared" si="36"/>
        <v>0</v>
      </c>
      <c r="H31" s="26">
        <f t="shared" si="36"/>
        <v>0</v>
      </c>
      <c r="I31" s="26">
        <f t="shared" si="36"/>
        <v>0</v>
      </c>
      <c r="J31" s="26">
        <f t="shared" si="36"/>
        <v>0</v>
      </c>
      <c r="K31" s="26">
        <f t="shared" si="36"/>
        <v>0</v>
      </c>
      <c r="L31" s="26">
        <f t="shared" si="36"/>
        <v>0</v>
      </c>
      <c r="M31" s="26">
        <f t="shared" si="36"/>
        <v>0</v>
      </c>
      <c r="N31" s="62">
        <f t="shared" si="34"/>
        <v>0</v>
      </c>
    </row>
    <row r="32" spans="1:14" x14ac:dyDescent="0.35">
      <c r="A32" s="121">
        <f t="shared" si="37"/>
        <v>2038</v>
      </c>
      <c r="B32" s="26">
        <f t="shared" si="35"/>
        <v>0</v>
      </c>
      <c r="C32" s="26">
        <f t="shared" si="35"/>
        <v>0</v>
      </c>
      <c r="D32" s="26">
        <f t="shared" si="36"/>
        <v>0</v>
      </c>
      <c r="E32" s="26">
        <f t="shared" si="36"/>
        <v>0</v>
      </c>
      <c r="F32" s="26">
        <f t="shared" si="36"/>
        <v>0</v>
      </c>
      <c r="G32" s="26">
        <f t="shared" si="36"/>
        <v>0</v>
      </c>
      <c r="H32" s="26">
        <f t="shared" si="36"/>
        <v>0</v>
      </c>
      <c r="I32" s="26">
        <f t="shared" si="36"/>
        <v>0</v>
      </c>
      <c r="J32" s="26">
        <f t="shared" si="36"/>
        <v>0</v>
      </c>
      <c r="K32" s="26">
        <f t="shared" si="36"/>
        <v>0</v>
      </c>
      <c r="L32" s="26">
        <f t="shared" si="36"/>
        <v>0</v>
      </c>
      <c r="M32" s="26">
        <f t="shared" si="36"/>
        <v>0</v>
      </c>
      <c r="N32" s="62">
        <f t="shared" si="34"/>
        <v>0</v>
      </c>
    </row>
    <row r="33" spans="1:14" x14ac:dyDescent="0.35">
      <c r="A33" s="121">
        <f t="shared" si="37"/>
        <v>2039</v>
      </c>
      <c r="B33" s="26">
        <f t="shared" si="35"/>
        <v>0</v>
      </c>
      <c r="C33" s="26">
        <f t="shared" si="35"/>
        <v>0</v>
      </c>
      <c r="D33" s="26">
        <f t="shared" si="36"/>
        <v>0</v>
      </c>
      <c r="E33" s="26">
        <f t="shared" si="36"/>
        <v>0</v>
      </c>
      <c r="F33" s="26">
        <f t="shared" si="36"/>
        <v>0</v>
      </c>
      <c r="G33" s="26">
        <f t="shared" si="36"/>
        <v>0</v>
      </c>
      <c r="H33" s="26">
        <f t="shared" si="36"/>
        <v>0</v>
      </c>
      <c r="I33" s="26">
        <f t="shared" si="36"/>
        <v>0</v>
      </c>
      <c r="J33" s="26">
        <f t="shared" si="36"/>
        <v>0</v>
      </c>
      <c r="K33" s="26">
        <f t="shared" si="36"/>
        <v>0</v>
      </c>
      <c r="L33" s="26">
        <f t="shared" si="36"/>
        <v>0</v>
      </c>
      <c r="M33" s="26">
        <f t="shared" si="36"/>
        <v>0</v>
      </c>
      <c r="N33" s="62">
        <f t="shared" si="34"/>
        <v>0</v>
      </c>
    </row>
    <row r="34" spans="1:14" x14ac:dyDescent="0.35">
      <c r="A34" s="121">
        <f t="shared" si="37"/>
        <v>2040</v>
      </c>
      <c r="B34" s="26">
        <f t="shared" si="35"/>
        <v>0</v>
      </c>
      <c r="C34" s="26">
        <f t="shared" si="35"/>
        <v>0</v>
      </c>
      <c r="D34" s="26">
        <f t="shared" si="36"/>
        <v>0</v>
      </c>
      <c r="E34" s="26">
        <f t="shared" si="36"/>
        <v>0</v>
      </c>
      <c r="F34" s="26">
        <f t="shared" si="36"/>
        <v>0</v>
      </c>
      <c r="G34" s="26">
        <f t="shared" si="36"/>
        <v>0</v>
      </c>
      <c r="H34" s="26">
        <f t="shared" si="36"/>
        <v>0</v>
      </c>
      <c r="I34" s="26">
        <f t="shared" si="36"/>
        <v>0</v>
      </c>
      <c r="J34" s="26">
        <f t="shared" si="36"/>
        <v>0</v>
      </c>
      <c r="K34" s="26">
        <f t="shared" si="36"/>
        <v>0</v>
      </c>
      <c r="L34" s="26">
        <f t="shared" si="36"/>
        <v>0</v>
      </c>
      <c r="M34" s="26">
        <f t="shared" si="36"/>
        <v>0</v>
      </c>
      <c r="N34" s="62">
        <f t="shared" si="34"/>
        <v>0</v>
      </c>
    </row>
    <row r="35" spans="1:14" x14ac:dyDescent="0.35">
      <c r="A35" s="121">
        <f t="shared" si="37"/>
        <v>2041</v>
      </c>
      <c r="B35" s="26">
        <f t="shared" si="35"/>
        <v>0</v>
      </c>
      <c r="C35" s="26">
        <f t="shared" si="35"/>
        <v>0</v>
      </c>
      <c r="D35" s="26">
        <f t="shared" si="36"/>
        <v>0</v>
      </c>
      <c r="E35" s="26">
        <f t="shared" si="36"/>
        <v>0</v>
      </c>
      <c r="F35" s="26">
        <f t="shared" si="36"/>
        <v>0</v>
      </c>
      <c r="G35" s="26">
        <f t="shared" si="36"/>
        <v>0</v>
      </c>
      <c r="H35" s="26">
        <f t="shared" si="36"/>
        <v>0</v>
      </c>
      <c r="I35" s="26">
        <f t="shared" si="36"/>
        <v>0</v>
      </c>
      <c r="J35" s="26">
        <f t="shared" si="36"/>
        <v>0</v>
      </c>
      <c r="K35" s="26">
        <f t="shared" si="36"/>
        <v>0</v>
      </c>
      <c r="L35" s="26">
        <f t="shared" si="36"/>
        <v>0</v>
      </c>
      <c r="M35" s="26">
        <f t="shared" si="36"/>
        <v>0</v>
      </c>
      <c r="N35" s="62">
        <f t="shared" si="34"/>
        <v>0</v>
      </c>
    </row>
    <row r="36" spans="1:14" x14ac:dyDescent="0.35">
      <c r="A36" s="121">
        <f t="shared" si="37"/>
        <v>2042</v>
      </c>
      <c r="B36" s="26">
        <f t="shared" si="35"/>
        <v>0</v>
      </c>
      <c r="C36" s="26">
        <f t="shared" si="35"/>
        <v>0</v>
      </c>
      <c r="D36" s="26">
        <f t="shared" ref="D36:F37" si="38">IF(AND($A36&gt;YEAR(D$17),$A36&lt;YEAR(D$18)),(DATE($A36,12,31)-DATE($A36,1,0))*D$20,IF(AND($A36=YEAR(D$17),$A36=YEAR(D$18)),(D$18-D$17+1)*D$20,IF($A36=YEAR(D$17),(DATE(YEAR(D$17),12,31)-D$17+1)*D$20,IF($A36=YEAR(D$18),(D$18-DATE(YEAR(D$18),1,1))*D$20,0))))</f>
        <v>0</v>
      </c>
      <c r="E36" s="26">
        <f t="shared" si="38"/>
        <v>0</v>
      </c>
      <c r="F36" s="26">
        <f t="shared" si="38"/>
        <v>0</v>
      </c>
      <c r="G36" s="26">
        <f t="shared" ref="G36:M37" si="39">IF(AND($A36&gt;YEAR(G$17),$A36&lt;YEAR(G$18)),(DATE($A36,12,31)-DATE($A36,1,0))*G$20,IF(AND($A36=YEAR(G$17),$A36=YEAR(G$18)),(G$18-G$17+1)*G$20,IF($A36=YEAR(G$17),(DATE(YEAR(G$17),12,31)-G$17+1)*G$20,IF($A36=YEAR(G$18),(G$18-DATE(YEAR(G$18),1,1))*G$20,0))))</f>
        <v>0</v>
      </c>
      <c r="H36" s="26">
        <f t="shared" si="39"/>
        <v>0</v>
      </c>
      <c r="I36" s="26">
        <f t="shared" si="39"/>
        <v>0</v>
      </c>
      <c r="J36" s="26">
        <f t="shared" si="39"/>
        <v>0</v>
      </c>
      <c r="K36" s="26">
        <f t="shared" si="39"/>
        <v>0</v>
      </c>
      <c r="L36" s="26">
        <f t="shared" si="39"/>
        <v>0</v>
      </c>
      <c r="M36" s="26">
        <f t="shared" si="39"/>
        <v>0</v>
      </c>
      <c r="N36" s="62">
        <f t="shared" si="34"/>
        <v>0</v>
      </c>
    </row>
    <row r="37" spans="1:14" x14ac:dyDescent="0.35">
      <c r="A37" s="121">
        <f t="shared" si="37"/>
        <v>2043</v>
      </c>
      <c r="B37" s="26">
        <f t="shared" si="35"/>
        <v>0</v>
      </c>
      <c r="C37" s="26">
        <f t="shared" si="35"/>
        <v>0</v>
      </c>
      <c r="D37" s="26">
        <f t="shared" si="38"/>
        <v>0</v>
      </c>
      <c r="E37" s="26">
        <f t="shared" si="38"/>
        <v>0</v>
      </c>
      <c r="F37" s="26">
        <f t="shared" si="38"/>
        <v>0</v>
      </c>
      <c r="G37" s="26">
        <f t="shared" si="39"/>
        <v>0</v>
      </c>
      <c r="H37" s="26">
        <f t="shared" si="39"/>
        <v>0</v>
      </c>
      <c r="I37" s="26">
        <f t="shared" si="39"/>
        <v>0</v>
      </c>
      <c r="J37" s="26">
        <f t="shared" si="39"/>
        <v>0</v>
      </c>
      <c r="K37" s="26">
        <f t="shared" si="39"/>
        <v>0</v>
      </c>
      <c r="L37" s="26">
        <f t="shared" si="39"/>
        <v>0</v>
      </c>
      <c r="M37" s="26">
        <f t="shared" si="39"/>
        <v>0</v>
      </c>
      <c r="N37" s="62">
        <f t="shared" si="34"/>
        <v>0</v>
      </c>
    </row>
    <row r="38" spans="1:14" x14ac:dyDescent="0.35">
      <c r="A38" s="119"/>
      <c r="B38" s="24"/>
      <c r="C38" s="26" t="s">
        <v>24</v>
      </c>
      <c r="D38" s="26" t="s">
        <v>24</v>
      </c>
      <c r="E38" s="26" t="s">
        <v>24</v>
      </c>
      <c r="F38" s="26" t="s">
        <v>24</v>
      </c>
      <c r="G38" s="26" t="s">
        <v>24</v>
      </c>
      <c r="H38" s="26" t="s">
        <v>24</v>
      </c>
      <c r="I38" s="26" t="s">
        <v>24</v>
      </c>
      <c r="J38" s="26" t="s">
        <v>24</v>
      </c>
      <c r="K38" s="26" t="s">
        <v>24</v>
      </c>
      <c r="L38" s="26" t="s">
        <v>24</v>
      </c>
      <c r="M38" s="26" t="s">
        <v>24</v>
      </c>
      <c r="N38" s="61" t="s">
        <v>24</v>
      </c>
    </row>
    <row r="39" spans="1:14" x14ac:dyDescent="0.35">
      <c r="A39" s="14" t="s">
        <v>239</v>
      </c>
      <c r="B39" s="23">
        <f>SUM(B23:B37)</f>
        <v>0</v>
      </c>
      <c r="C39" s="23">
        <f>SUM(C23:C37)</f>
        <v>0</v>
      </c>
      <c r="D39" s="23">
        <f t="shared" ref="D39:M39" si="40">SUM(D23:D37)</f>
        <v>0</v>
      </c>
      <c r="E39" s="23">
        <f t="shared" si="40"/>
        <v>0</v>
      </c>
      <c r="F39" s="23">
        <f t="shared" si="40"/>
        <v>0</v>
      </c>
      <c r="G39" s="23">
        <f t="shared" si="40"/>
        <v>0</v>
      </c>
      <c r="H39" s="23">
        <f t="shared" si="40"/>
        <v>0</v>
      </c>
      <c r="I39" s="23">
        <f t="shared" si="40"/>
        <v>0</v>
      </c>
      <c r="J39" s="23">
        <f t="shared" si="40"/>
        <v>0</v>
      </c>
      <c r="K39" s="23">
        <f t="shared" si="40"/>
        <v>0</v>
      </c>
      <c r="L39" s="23">
        <f t="shared" si="40"/>
        <v>0</v>
      </c>
      <c r="M39" s="23">
        <f t="shared" si="40"/>
        <v>0</v>
      </c>
      <c r="N39" s="61" t="s">
        <v>24</v>
      </c>
    </row>
    <row r="40" spans="1:14" x14ac:dyDescent="0.35">
      <c r="A40" s="119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61" t="s">
        <v>24</v>
      </c>
    </row>
    <row r="41" spans="1:14" x14ac:dyDescent="0.35">
      <c r="A41" s="2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4"/>
    </row>
    <row r="42" spans="1:14" x14ac:dyDescent="0.35">
      <c r="A42" s="119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x14ac:dyDescent="0.35">
      <c r="A43" s="127" t="s">
        <v>264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4" t="s">
        <v>80</v>
      </c>
    </row>
    <row r="44" spans="1:14" x14ac:dyDescent="0.35">
      <c r="A44" s="121">
        <v>2029</v>
      </c>
      <c r="B44" s="54">
        <f>IF(OR(B$8="",B$10=""),0,MAX(B23*B13+B$16,B$16))</f>
        <v>0</v>
      </c>
      <c r="C44" s="54">
        <f t="shared" ref="C44:M44" si="41">IF(OR(C$8="",C$10=""),0,MAX(C23*C13+C$16,C$16))</f>
        <v>0</v>
      </c>
      <c r="D44" s="54">
        <f t="shared" si="41"/>
        <v>0</v>
      </c>
      <c r="E44" s="54">
        <f t="shared" si="41"/>
        <v>0</v>
      </c>
      <c r="F44" s="54">
        <f t="shared" si="41"/>
        <v>0</v>
      </c>
      <c r="G44" s="54">
        <f t="shared" si="41"/>
        <v>0</v>
      </c>
      <c r="H44" s="54">
        <f t="shared" si="41"/>
        <v>0</v>
      </c>
      <c r="I44" s="54">
        <f t="shared" si="41"/>
        <v>0</v>
      </c>
      <c r="J44" s="54">
        <f t="shared" si="41"/>
        <v>0</v>
      </c>
      <c r="K44" s="54">
        <f t="shared" si="41"/>
        <v>0</v>
      </c>
      <c r="L44" s="54">
        <f t="shared" si="41"/>
        <v>0</v>
      </c>
      <c r="M44" s="54">
        <f t="shared" si="41"/>
        <v>0</v>
      </c>
      <c r="N44" s="55">
        <f t="shared" ref="N44:N58" si="42">SUM(B44:J44)</f>
        <v>0</v>
      </c>
    </row>
    <row r="45" spans="1:14" x14ac:dyDescent="0.35">
      <c r="A45" s="121">
        <f>A44+1</f>
        <v>2030</v>
      </c>
      <c r="B45" s="54">
        <f>IF(OR(B$8="",B$10=""),0,MAX(B44-B24,B$16))</f>
        <v>0</v>
      </c>
      <c r="C45" s="54">
        <f>IF(OR(C$8="",C$10=""),0,MAX(C44-C24,C$16))</f>
        <v>0</v>
      </c>
      <c r="D45" s="54">
        <f>IF(OR(D$8="",D$10=""),0,MAX(D44-D24,D$16))</f>
        <v>0</v>
      </c>
      <c r="E45" s="54">
        <f>IF(OR(E$8="",E$10=""),0,MAX(E44-E24,E$16))</f>
        <v>0</v>
      </c>
      <c r="F45" s="54">
        <f>IF(OR(F$8="",F$10=""),0,MAX(F44-F24,F$16))</f>
        <v>0</v>
      </c>
      <c r="G45" s="54">
        <f t="shared" ref="G45:M45" si="43">IF(OR(G$8="",G$10=""),0,MAX(G24*G14+G$16,G$16))</f>
        <v>0</v>
      </c>
      <c r="H45" s="54">
        <f t="shared" si="43"/>
        <v>0</v>
      </c>
      <c r="I45" s="54">
        <f t="shared" si="43"/>
        <v>0</v>
      </c>
      <c r="J45" s="54">
        <f t="shared" si="43"/>
        <v>0</v>
      </c>
      <c r="K45" s="54">
        <f t="shared" si="43"/>
        <v>0</v>
      </c>
      <c r="L45" s="54">
        <f t="shared" si="43"/>
        <v>0</v>
      </c>
      <c r="M45" s="54">
        <f t="shared" si="43"/>
        <v>0</v>
      </c>
      <c r="N45" s="55">
        <f t="shared" si="42"/>
        <v>0</v>
      </c>
    </row>
    <row r="46" spans="1:14" x14ac:dyDescent="0.35">
      <c r="A46" s="121">
        <f t="shared" ref="A46:A58" si="44">A45+1</f>
        <v>2031</v>
      </c>
      <c r="B46" s="54">
        <f t="shared" ref="B46:B58" si="45">IF(OR(B$8="",B$10=""),0,MAX(B45-B25,B$16))</f>
        <v>0</v>
      </c>
      <c r="C46" s="54">
        <f t="shared" ref="C46:C58" si="46">IF(OR(C$8="",C$10=""),0,MAX(C45-C25,C$16))</f>
        <v>0</v>
      </c>
      <c r="D46" s="54">
        <f t="shared" ref="D46:D58" si="47">IF(OR(D$8="",D$10=""),0,MAX(D45-D25,D$16))</f>
        <v>0</v>
      </c>
      <c r="E46" s="54">
        <f t="shared" ref="E46:E58" si="48">IF(OR(E$8="",E$10=""),0,MAX(E45-E25,E$16))</f>
        <v>0</v>
      </c>
      <c r="F46" s="54">
        <f t="shared" ref="F46:F58" si="49">IF(OR(F$8="",F$10=""),0,MAX(F45-F25,F$16))</f>
        <v>0</v>
      </c>
      <c r="G46" s="54">
        <f t="shared" ref="G46:M46" si="50">IF(OR(G$8="",G$10=""),0,MAX(G25*G15+G$16,G$16))</f>
        <v>0</v>
      </c>
      <c r="H46" s="54">
        <f t="shared" si="50"/>
        <v>0</v>
      </c>
      <c r="I46" s="54">
        <f t="shared" si="50"/>
        <v>0</v>
      </c>
      <c r="J46" s="54">
        <f t="shared" si="50"/>
        <v>0</v>
      </c>
      <c r="K46" s="54">
        <f t="shared" si="50"/>
        <v>0</v>
      </c>
      <c r="L46" s="54">
        <f t="shared" si="50"/>
        <v>0</v>
      </c>
      <c r="M46" s="54">
        <f t="shared" si="50"/>
        <v>0</v>
      </c>
      <c r="N46" s="55">
        <f t="shared" si="42"/>
        <v>0</v>
      </c>
    </row>
    <row r="47" spans="1:14" x14ac:dyDescent="0.35">
      <c r="A47" s="121">
        <f t="shared" si="44"/>
        <v>2032</v>
      </c>
      <c r="B47" s="54">
        <f t="shared" si="45"/>
        <v>0</v>
      </c>
      <c r="C47" s="54">
        <f t="shared" si="46"/>
        <v>0</v>
      </c>
      <c r="D47" s="54">
        <f t="shared" si="47"/>
        <v>0</v>
      </c>
      <c r="E47" s="54">
        <f t="shared" si="48"/>
        <v>0</v>
      </c>
      <c r="F47" s="54">
        <f t="shared" si="49"/>
        <v>0</v>
      </c>
      <c r="G47" s="54">
        <f t="shared" ref="G47:M47" si="51">IF(OR(G$8="",G$10=""),0,MAX(G26*G16+G$16,G$16))</f>
        <v>0</v>
      </c>
      <c r="H47" s="54">
        <f t="shared" si="51"/>
        <v>0</v>
      </c>
      <c r="I47" s="54">
        <f t="shared" si="51"/>
        <v>0</v>
      </c>
      <c r="J47" s="54">
        <f t="shared" si="51"/>
        <v>0</v>
      </c>
      <c r="K47" s="54">
        <f t="shared" si="51"/>
        <v>0</v>
      </c>
      <c r="L47" s="54">
        <f t="shared" si="51"/>
        <v>0</v>
      </c>
      <c r="M47" s="54">
        <f t="shared" si="51"/>
        <v>0</v>
      </c>
      <c r="N47" s="55">
        <f t="shared" si="42"/>
        <v>0</v>
      </c>
    </row>
    <row r="48" spans="1:14" x14ac:dyDescent="0.35">
      <c r="A48" s="121">
        <f t="shared" si="44"/>
        <v>2033</v>
      </c>
      <c r="B48" s="54">
        <f t="shared" si="45"/>
        <v>0</v>
      </c>
      <c r="C48" s="54">
        <f t="shared" si="46"/>
        <v>0</v>
      </c>
      <c r="D48" s="54">
        <f t="shared" si="47"/>
        <v>0</v>
      </c>
      <c r="E48" s="54">
        <f t="shared" si="48"/>
        <v>0</v>
      </c>
      <c r="F48" s="54">
        <f t="shared" si="49"/>
        <v>0</v>
      </c>
      <c r="G48" s="54">
        <f t="shared" ref="G48:M48" si="52">IF(OR(G$8="",G$10=""),0,MAX(G27*G17+G$16,G$16))</f>
        <v>0</v>
      </c>
      <c r="H48" s="54">
        <f t="shared" si="52"/>
        <v>0</v>
      </c>
      <c r="I48" s="54">
        <f t="shared" si="52"/>
        <v>0</v>
      </c>
      <c r="J48" s="54">
        <f t="shared" si="52"/>
        <v>0</v>
      </c>
      <c r="K48" s="54">
        <f t="shared" si="52"/>
        <v>0</v>
      </c>
      <c r="L48" s="54">
        <f t="shared" si="52"/>
        <v>0</v>
      </c>
      <c r="M48" s="54">
        <f t="shared" si="52"/>
        <v>0</v>
      </c>
      <c r="N48" s="55">
        <f t="shared" si="42"/>
        <v>0</v>
      </c>
    </row>
    <row r="49" spans="1:14" x14ac:dyDescent="0.35">
      <c r="A49" s="121">
        <f t="shared" si="44"/>
        <v>2034</v>
      </c>
      <c r="B49" s="54">
        <f t="shared" si="45"/>
        <v>0</v>
      </c>
      <c r="C49" s="54">
        <f t="shared" si="46"/>
        <v>0</v>
      </c>
      <c r="D49" s="54">
        <f t="shared" si="47"/>
        <v>0</v>
      </c>
      <c r="E49" s="54">
        <f t="shared" si="48"/>
        <v>0</v>
      </c>
      <c r="F49" s="54">
        <f t="shared" si="49"/>
        <v>0</v>
      </c>
      <c r="G49" s="54">
        <f t="shared" ref="G49:M49" si="53">IF(OR(G$8="",G$10=""),0,MAX(G28*G18+G$16,G$16))</f>
        <v>0</v>
      </c>
      <c r="H49" s="54">
        <f t="shared" si="53"/>
        <v>0</v>
      </c>
      <c r="I49" s="54">
        <f t="shared" si="53"/>
        <v>0</v>
      </c>
      <c r="J49" s="54">
        <f t="shared" si="53"/>
        <v>0</v>
      </c>
      <c r="K49" s="54">
        <f t="shared" si="53"/>
        <v>0</v>
      </c>
      <c r="L49" s="54">
        <f t="shared" si="53"/>
        <v>0</v>
      </c>
      <c r="M49" s="54">
        <f t="shared" si="53"/>
        <v>0</v>
      </c>
      <c r="N49" s="55">
        <f t="shared" si="42"/>
        <v>0</v>
      </c>
    </row>
    <row r="50" spans="1:14" x14ac:dyDescent="0.35">
      <c r="A50" s="121">
        <f t="shared" si="44"/>
        <v>2035</v>
      </c>
      <c r="B50" s="54">
        <f t="shared" si="45"/>
        <v>0</v>
      </c>
      <c r="C50" s="54">
        <f t="shared" si="46"/>
        <v>0</v>
      </c>
      <c r="D50" s="54">
        <f t="shared" si="47"/>
        <v>0</v>
      </c>
      <c r="E50" s="54">
        <f t="shared" si="48"/>
        <v>0</v>
      </c>
      <c r="F50" s="54">
        <f t="shared" si="49"/>
        <v>0</v>
      </c>
      <c r="G50" s="54">
        <f t="shared" ref="G50:M50" si="54">IF(OR(G$8="",G$10=""),0,MAX(G29*G19+G$16,G$16))</f>
        <v>0</v>
      </c>
      <c r="H50" s="54">
        <f t="shared" si="54"/>
        <v>0</v>
      </c>
      <c r="I50" s="54">
        <f t="shared" si="54"/>
        <v>0</v>
      </c>
      <c r="J50" s="54">
        <f t="shared" si="54"/>
        <v>0</v>
      </c>
      <c r="K50" s="54">
        <f t="shared" si="54"/>
        <v>0</v>
      </c>
      <c r="L50" s="54">
        <f t="shared" si="54"/>
        <v>0</v>
      </c>
      <c r="M50" s="54">
        <f t="shared" si="54"/>
        <v>0</v>
      </c>
      <c r="N50" s="55">
        <f t="shared" si="42"/>
        <v>0</v>
      </c>
    </row>
    <row r="51" spans="1:14" x14ac:dyDescent="0.35">
      <c r="A51" s="121">
        <f t="shared" si="44"/>
        <v>2036</v>
      </c>
      <c r="B51" s="54">
        <f t="shared" si="45"/>
        <v>0</v>
      </c>
      <c r="C51" s="54">
        <f t="shared" si="46"/>
        <v>0</v>
      </c>
      <c r="D51" s="54">
        <f t="shared" si="47"/>
        <v>0</v>
      </c>
      <c r="E51" s="54">
        <f t="shared" si="48"/>
        <v>0</v>
      </c>
      <c r="F51" s="54">
        <f t="shared" si="49"/>
        <v>0</v>
      </c>
      <c r="G51" s="54">
        <f t="shared" ref="G51:M51" si="55">IF(OR(G$8="",G$10=""),0,MAX(G30*G20+G$16,G$16))</f>
        <v>0</v>
      </c>
      <c r="H51" s="54">
        <f t="shared" si="55"/>
        <v>0</v>
      </c>
      <c r="I51" s="54">
        <f t="shared" si="55"/>
        <v>0</v>
      </c>
      <c r="J51" s="54">
        <f t="shared" si="55"/>
        <v>0</v>
      </c>
      <c r="K51" s="54">
        <f t="shared" si="55"/>
        <v>0</v>
      </c>
      <c r="L51" s="54">
        <f t="shared" si="55"/>
        <v>0</v>
      </c>
      <c r="M51" s="54">
        <f t="shared" si="55"/>
        <v>0</v>
      </c>
      <c r="N51" s="55">
        <f t="shared" si="42"/>
        <v>0</v>
      </c>
    </row>
    <row r="52" spans="1:14" x14ac:dyDescent="0.35">
      <c r="A52" s="121">
        <f t="shared" si="44"/>
        <v>2037</v>
      </c>
      <c r="B52" s="54">
        <f t="shared" si="45"/>
        <v>0</v>
      </c>
      <c r="C52" s="54">
        <f t="shared" si="46"/>
        <v>0</v>
      </c>
      <c r="D52" s="54">
        <f t="shared" si="47"/>
        <v>0</v>
      </c>
      <c r="E52" s="54">
        <f t="shared" si="48"/>
        <v>0</v>
      </c>
      <c r="F52" s="54">
        <f t="shared" si="49"/>
        <v>0</v>
      </c>
      <c r="G52" s="54">
        <f t="shared" ref="G52:M52" si="56">IF(OR(G$8="",G$10=""),0,MAX(G31*G21+G$16,G$16))</f>
        <v>0</v>
      </c>
      <c r="H52" s="54">
        <f t="shared" si="56"/>
        <v>0</v>
      </c>
      <c r="I52" s="54">
        <f t="shared" si="56"/>
        <v>0</v>
      </c>
      <c r="J52" s="54">
        <f t="shared" si="56"/>
        <v>0</v>
      </c>
      <c r="K52" s="54">
        <f t="shared" si="56"/>
        <v>0</v>
      </c>
      <c r="L52" s="54">
        <f t="shared" si="56"/>
        <v>0</v>
      </c>
      <c r="M52" s="54">
        <f t="shared" si="56"/>
        <v>0</v>
      </c>
      <c r="N52" s="55">
        <f t="shared" si="42"/>
        <v>0</v>
      </c>
    </row>
    <row r="53" spans="1:14" x14ac:dyDescent="0.35">
      <c r="A53" s="121">
        <f t="shared" si="44"/>
        <v>2038</v>
      </c>
      <c r="B53" s="54">
        <f t="shared" si="45"/>
        <v>0</v>
      </c>
      <c r="C53" s="54">
        <f t="shared" si="46"/>
        <v>0</v>
      </c>
      <c r="D53" s="54">
        <f t="shared" si="47"/>
        <v>0</v>
      </c>
      <c r="E53" s="54">
        <f t="shared" si="48"/>
        <v>0</v>
      </c>
      <c r="F53" s="54">
        <f t="shared" si="49"/>
        <v>0</v>
      </c>
      <c r="G53" s="54">
        <f t="shared" ref="G53:M53" si="57">IF(OR(G$8="",G$10=""),0,MAX(G32*G22+G$16,G$16))</f>
        <v>0</v>
      </c>
      <c r="H53" s="54">
        <f t="shared" si="57"/>
        <v>0</v>
      </c>
      <c r="I53" s="54">
        <f t="shared" si="57"/>
        <v>0</v>
      </c>
      <c r="J53" s="54">
        <f t="shared" si="57"/>
        <v>0</v>
      </c>
      <c r="K53" s="54">
        <f t="shared" si="57"/>
        <v>0</v>
      </c>
      <c r="L53" s="54">
        <f t="shared" si="57"/>
        <v>0</v>
      </c>
      <c r="M53" s="54">
        <f t="shared" si="57"/>
        <v>0</v>
      </c>
      <c r="N53" s="55">
        <f t="shared" si="42"/>
        <v>0</v>
      </c>
    </row>
    <row r="54" spans="1:14" x14ac:dyDescent="0.35">
      <c r="A54" s="121">
        <f t="shared" si="44"/>
        <v>2039</v>
      </c>
      <c r="B54" s="54">
        <f t="shared" si="45"/>
        <v>0</v>
      </c>
      <c r="C54" s="54">
        <f t="shared" si="46"/>
        <v>0</v>
      </c>
      <c r="D54" s="54">
        <f t="shared" si="47"/>
        <v>0</v>
      </c>
      <c r="E54" s="54">
        <f t="shared" si="48"/>
        <v>0</v>
      </c>
      <c r="F54" s="54">
        <f t="shared" si="49"/>
        <v>0</v>
      </c>
      <c r="G54" s="54">
        <f t="shared" ref="G54:M54" si="58">IF(OR(G$8="",G$10=""),0,MAX(G33*G23+G$16,G$16))</f>
        <v>0</v>
      </c>
      <c r="H54" s="54">
        <f t="shared" si="58"/>
        <v>0</v>
      </c>
      <c r="I54" s="54">
        <f t="shared" si="58"/>
        <v>0</v>
      </c>
      <c r="J54" s="54">
        <f t="shared" si="58"/>
        <v>0</v>
      </c>
      <c r="K54" s="54">
        <f t="shared" si="58"/>
        <v>0</v>
      </c>
      <c r="L54" s="54">
        <f t="shared" si="58"/>
        <v>0</v>
      </c>
      <c r="M54" s="54">
        <f t="shared" si="58"/>
        <v>0</v>
      </c>
      <c r="N54" s="55">
        <f t="shared" si="42"/>
        <v>0</v>
      </c>
    </row>
    <row r="55" spans="1:14" x14ac:dyDescent="0.35">
      <c r="A55" s="121">
        <f t="shared" si="44"/>
        <v>2040</v>
      </c>
      <c r="B55" s="54">
        <f t="shared" si="45"/>
        <v>0</v>
      </c>
      <c r="C55" s="54">
        <f t="shared" si="46"/>
        <v>0</v>
      </c>
      <c r="D55" s="54">
        <f t="shared" si="47"/>
        <v>0</v>
      </c>
      <c r="E55" s="54">
        <f t="shared" si="48"/>
        <v>0</v>
      </c>
      <c r="F55" s="54">
        <f t="shared" si="49"/>
        <v>0</v>
      </c>
      <c r="G55" s="54">
        <f t="shared" ref="G55:M55" si="59">IF(OR(G$8="",G$10=""),0,MAX(G34*G24+G$16,G$16))</f>
        <v>0</v>
      </c>
      <c r="H55" s="54">
        <f t="shared" si="59"/>
        <v>0</v>
      </c>
      <c r="I55" s="54">
        <f t="shared" si="59"/>
        <v>0</v>
      </c>
      <c r="J55" s="54">
        <f t="shared" si="59"/>
        <v>0</v>
      </c>
      <c r="K55" s="54">
        <f t="shared" si="59"/>
        <v>0</v>
      </c>
      <c r="L55" s="54">
        <f t="shared" si="59"/>
        <v>0</v>
      </c>
      <c r="M55" s="54">
        <f t="shared" si="59"/>
        <v>0</v>
      </c>
      <c r="N55" s="55">
        <f t="shared" si="42"/>
        <v>0</v>
      </c>
    </row>
    <row r="56" spans="1:14" x14ac:dyDescent="0.35">
      <c r="A56" s="121">
        <f t="shared" si="44"/>
        <v>2041</v>
      </c>
      <c r="B56" s="54">
        <f t="shared" si="45"/>
        <v>0</v>
      </c>
      <c r="C56" s="54">
        <f t="shared" si="46"/>
        <v>0</v>
      </c>
      <c r="D56" s="54">
        <f t="shared" si="47"/>
        <v>0</v>
      </c>
      <c r="E56" s="54">
        <f t="shared" si="48"/>
        <v>0</v>
      </c>
      <c r="F56" s="54">
        <f t="shared" si="49"/>
        <v>0</v>
      </c>
      <c r="G56" s="54">
        <f t="shared" ref="G56:M56" si="60">IF(OR(G$8="",G$10=""),0,MAX(G35*G25+G$16,G$16))</f>
        <v>0</v>
      </c>
      <c r="H56" s="54">
        <f t="shared" si="60"/>
        <v>0</v>
      </c>
      <c r="I56" s="54">
        <f t="shared" si="60"/>
        <v>0</v>
      </c>
      <c r="J56" s="54">
        <f t="shared" si="60"/>
        <v>0</v>
      </c>
      <c r="K56" s="54">
        <f t="shared" si="60"/>
        <v>0</v>
      </c>
      <c r="L56" s="54">
        <f t="shared" si="60"/>
        <v>0</v>
      </c>
      <c r="M56" s="54">
        <f t="shared" si="60"/>
        <v>0</v>
      </c>
      <c r="N56" s="55">
        <f t="shared" si="42"/>
        <v>0</v>
      </c>
    </row>
    <row r="57" spans="1:14" x14ac:dyDescent="0.35">
      <c r="A57" s="121">
        <f t="shared" si="44"/>
        <v>2042</v>
      </c>
      <c r="B57" s="54">
        <f t="shared" si="45"/>
        <v>0</v>
      </c>
      <c r="C57" s="54">
        <f t="shared" si="46"/>
        <v>0</v>
      </c>
      <c r="D57" s="54">
        <f t="shared" si="47"/>
        <v>0</v>
      </c>
      <c r="E57" s="54">
        <f t="shared" si="48"/>
        <v>0</v>
      </c>
      <c r="F57" s="54">
        <f t="shared" si="49"/>
        <v>0</v>
      </c>
      <c r="G57" s="54">
        <f t="shared" ref="G57:M57" si="61">IF(OR(G$8="",G$10=""),0,MAX(G36*G26+G$16,G$16))</f>
        <v>0</v>
      </c>
      <c r="H57" s="54">
        <f t="shared" si="61"/>
        <v>0</v>
      </c>
      <c r="I57" s="54">
        <f t="shared" si="61"/>
        <v>0</v>
      </c>
      <c r="J57" s="54">
        <f t="shared" si="61"/>
        <v>0</v>
      </c>
      <c r="K57" s="54">
        <f t="shared" si="61"/>
        <v>0</v>
      </c>
      <c r="L57" s="54">
        <f t="shared" si="61"/>
        <v>0</v>
      </c>
      <c r="M57" s="54">
        <f t="shared" si="61"/>
        <v>0</v>
      </c>
      <c r="N57" s="55">
        <f t="shared" si="42"/>
        <v>0</v>
      </c>
    </row>
    <row r="58" spans="1:14" x14ac:dyDescent="0.35">
      <c r="A58" s="121">
        <f t="shared" si="44"/>
        <v>2043</v>
      </c>
      <c r="B58" s="54">
        <f t="shared" si="45"/>
        <v>0</v>
      </c>
      <c r="C58" s="54">
        <f t="shared" si="46"/>
        <v>0</v>
      </c>
      <c r="D58" s="54">
        <f t="shared" si="47"/>
        <v>0</v>
      </c>
      <c r="E58" s="54">
        <f t="shared" si="48"/>
        <v>0</v>
      </c>
      <c r="F58" s="54">
        <f t="shared" si="49"/>
        <v>0</v>
      </c>
      <c r="G58" s="54">
        <f t="shared" ref="G58:M58" si="62">IF(OR(G$8="",G$10=""),0,MAX(G37*G27+G$16,G$16))</f>
        <v>0</v>
      </c>
      <c r="H58" s="54">
        <f t="shared" si="62"/>
        <v>0</v>
      </c>
      <c r="I58" s="54">
        <f t="shared" si="62"/>
        <v>0</v>
      </c>
      <c r="J58" s="54">
        <f t="shared" si="62"/>
        <v>0</v>
      </c>
      <c r="K58" s="54">
        <f t="shared" si="62"/>
        <v>0</v>
      </c>
      <c r="L58" s="54">
        <f t="shared" si="62"/>
        <v>0</v>
      </c>
      <c r="M58" s="54">
        <f t="shared" si="62"/>
        <v>0</v>
      </c>
      <c r="N58" s="55">
        <f t="shared" si="42"/>
        <v>0</v>
      </c>
    </row>
    <row r="60" spans="1:14" x14ac:dyDescent="0.35">
      <c r="A60" s="91" t="s">
        <v>24</v>
      </c>
    </row>
    <row r="61" spans="1:14" x14ac:dyDescent="0.35">
      <c r="A61" s="91" t="s">
        <v>24</v>
      </c>
    </row>
  </sheetData>
  <mergeCells count="2">
    <mergeCell ref="G1:I1"/>
    <mergeCell ref="H5:M5"/>
  </mergeCells>
  <hyperlinks>
    <hyperlink ref="A2" location="'Winst en verlies rekening'!A1" display="terug" xr:uid="{3B77F57C-3046-4E2F-A29A-7B8971FDE17A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75334-B5CF-48D8-A4F3-8530B69ACE51}">
  <dimension ref="A1:K73"/>
  <sheetViews>
    <sheetView workbookViewId="0">
      <selection activeCell="L17" sqref="L17"/>
    </sheetView>
  </sheetViews>
  <sheetFormatPr defaultRowHeight="14.5" x14ac:dyDescent="0.35"/>
  <cols>
    <col min="1" max="1" width="3.6328125" customWidth="1"/>
    <col min="2" max="2" width="21.36328125" customWidth="1"/>
    <col min="3" max="3" width="9.54296875" bestFit="1" customWidth="1"/>
    <col min="6" max="6" width="11.08984375" customWidth="1"/>
    <col min="7" max="7" width="14" customWidth="1"/>
    <col min="8" max="8" width="14.36328125" customWidth="1"/>
    <col min="9" max="9" width="18.6328125" customWidth="1"/>
    <col min="10" max="10" width="16" customWidth="1"/>
  </cols>
  <sheetData>
    <row r="1" spans="1:11" x14ac:dyDescent="0.35">
      <c r="A1" s="2" t="s">
        <v>272</v>
      </c>
      <c r="B1" s="65"/>
      <c r="C1" s="65"/>
      <c r="D1" s="65"/>
      <c r="E1" s="65"/>
      <c r="F1" s="11" t="s">
        <v>0</v>
      </c>
      <c r="G1" s="160" t="s">
        <v>1</v>
      </c>
      <c r="H1" s="161"/>
      <c r="I1" s="162"/>
      <c r="J1" s="65"/>
      <c r="K1" s="65"/>
    </row>
    <row r="2" spans="1:11" x14ac:dyDescent="0.35">
      <c r="A2" s="13" t="s">
        <v>69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x14ac:dyDescent="0.3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x14ac:dyDescent="0.35">
      <c r="A4" s="65"/>
      <c r="B4" s="71" t="s">
        <v>74</v>
      </c>
      <c r="C4" s="20" t="s">
        <v>82</v>
      </c>
      <c r="D4" s="20" t="s">
        <v>82</v>
      </c>
      <c r="E4" s="20" t="s">
        <v>82</v>
      </c>
      <c r="F4" s="20" t="s">
        <v>82</v>
      </c>
      <c r="G4" s="20" t="s">
        <v>82</v>
      </c>
      <c r="H4" s="20" t="s">
        <v>82</v>
      </c>
      <c r="I4" s="20" t="s">
        <v>82</v>
      </c>
      <c r="J4" s="65"/>
      <c r="K4" s="65"/>
    </row>
    <row r="5" spans="1:11" x14ac:dyDescent="0.35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1" x14ac:dyDescent="0.35">
      <c r="A6" s="2" t="s">
        <v>83</v>
      </c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11" x14ac:dyDescent="0.3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1" x14ac:dyDescent="0.35">
      <c r="A8" s="2" t="s">
        <v>84</v>
      </c>
      <c r="B8" s="2" t="s">
        <v>85</v>
      </c>
      <c r="C8" s="65" t="str">
        <f>C4</f>
        <v>…</v>
      </c>
      <c r="D8" s="65" t="str">
        <f t="shared" ref="D8:I8" si="0">D4</f>
        <v>…</v>
      </c>
      <c r="E8" s="65" t="str">
        <f t="shared" si="0"/>
        <v>…</v>
      </c>
      <c r="F8" s="65" t="str">
        <f t="shared" si="0"/>
        <v>…</v>
      </c>
      <c r="G8" s="65" t="str">
        <f t="shared" si="0"/>
        <v>…</v>
      </c>
      <c r="H8" s="65" t="str">
        <f t="shared" si="0"/>
        <v>…</v>
      </c>
      <c r="I8" s="65" t="str">
        <f t="shared" si="0"/>
        <v>…</v>
      </c>
      <c r="J8" s="2" t="s">
        <v>79</v>
      </c>
      <c r="K8" s="65"/>
    </row>
    <row r="9" spans="1:11" x14ac:dyDescent="0.35">
      <c r="A9" s="65">
        <v>1</v>
      </c>
      <c r="B9" s="65">
        <v>2029</v>
      </c>
      <c r="C9" s="20" t="s">
        <v>24</v>
      </c>
      <c r="D9" s="20"/>
      <c r="E9" s="20"/>
      <c r="F9" s="20"/>
      <c r="G9" s="20"/>
      <c r="H9" s="20"/>
      <c r="I9" s="20"/>
      <c r="J9" s="16">
        <f>SUM(C9:I9)</f>
        <v>0</v>
      </c>
      <c r="K9" s="65"/>
    </row>
    <row r="10" spans="1:11" x14ac:dyDescent="0.35">
      <c r="A10" s="65">
        <f>A9+1</f>
        <v>2</v>
      </c>
      <c r="B10" s="65">
        <f>B9+1</f>
        <v>2030</v>
      </c>
      <c r="C10" s="20" t="s">
        <v>24</v>
      </c>
      <c r="D10" s="20"/>
      <c r="E10" s="20"/>
      <c r="F10" s="20"/>
      <c r="G10" s="20"/>
      <c r="H10" s="20"/>
      <c r="I10" s="20"/>
      <c r="J10" s="16">
        <f t="shared" ref="J10:J23" si="1">SUM(C10:I10)</f>
        <v>0</v>
      </c>
      <c r="K10" s="65"/>
    </row>
    <row r="11" spans="1:11" x14ac:dyDescent="0.35">
      <c r="A11" s="65">
        <f t="shared" ref="A11:A23" si="2">A10+1</f>
        <v>3</v>
      </c>
      <c r="B11" s="65">
        <f t="shared" ref="B11:B23" si="3">B10+1</f>
        <v>2031</v>
      </c>
      <c r="C11" s="20" t="s">
        <v>24</v>
      </c>
      <c r="D11" s="20"/>
      <c r="E11" s="20"/>
      <c r="F11" s="20"/>
      <c r="G11" s="20"/>
      <c r="H11" s="20"/>
      <c r="I11" s="20"/>
      <c r="J11" s="16">
        <f t="shared" si="1"/>
        <v>0</v>
      </c>
      <c r="K11" s="65"/>
    </row>
    <row r="12" spans="1:11" x14ac:dyDescent="0.35">
      <c r="A12" s="65">
        <f t="shared" si="2"/>
        <v>4</v>
      </c>
      <c r="B12" s="65">
        <f t="shared" si="3"/>
        <v>2032</v>
      </c>
      <c r="C12" s="20"/>
      <c r="D12" s="20"/>
      <c r="E12" s="20"/>
      <c r="F12" s="20"/>
      <c r="G12" s="20"/>
      <c r="H12" s="20"/>
      <c r="I12" s="20"/>
      <c r="J12" s="16">
        <f t="shared" si="1"/>
        <v>0</v>
      </c>
      <c r="K12" s="65"/>
    </row>
    <row r="13" spans="1:11" x14ac:dyDescent="0.35">
      <c r="A13" s="65">
        <f t="shared" si="2"/>
        <v>5</v>
      </c>
      <c r="B13" s="65">
        <f t="shared" si="3"/>
        <v>2033</v>
      </c>
      <c r="C13" s="20"/>
      <c r="D13" s="20"/>
      <c r="E13" s="20"/>
      <c r="F13" s="20"/>
      <c r="G13" s="20"/>
      <c r="H13" s="20"/>
      <c r="I13" s="20"/>
      <c r="J13" s="16">
        <f t="shared" si="1"/>
        <v>0</v>
      </c>
      <c r="K13" s="65"/>
    </row>
    <row r="14" spans="1:11" x14ac:dyDescent="0.35">
      <c r="A14" s="65">
        <f t="shared" si="2"/>
        <v>6</v>
      </c>
      <c r="B14" s="65">
        <f t="shared" si="3"/>
        <v>2034</v>
      </c>
      <c r="C14" s="20"/>
      <c r="D14" s="20"/>
      <c r="E14" s="20"/>
      <c r="F14" s="20"/>
      <c r="G14" s="20"/>
      <c r="H14" s="20"/>
      <c r="I14" s="20"/>
      <c r="J14" s="16">
        <f t="shared" si="1"/>
        <v>0</v>
      </c>
      <c r="K14" s="65"/>
    </row>
    <row r="15" spans="1:11" x14ac:dyDescent="0.35">
      <c r="A15" s="65">
        <f t="shared" si="2"/>
        <v>7</v>
      </c>
      <c r="B15" s="65">
        <f t="shared" si="3"/>
        <v>2035</v>
      </c>
      <c r="C15" s="20"/>
      <c r="D15" s="20"/>
      <c r="E15" s="20"/>
      <c r="F15" s="20"/>
      <c r="G15" s="20"/>
      <c r="H15" s="20"/>
      <c r="I15" s="20"/>
      <c r="J15" s="16">
        <f t="shared" si="1"/>
        <v>0</v>
      </c>
      <c r="K15" s="65"/>
    </row>
    <row r="16" spans="1:11" x14ac:dyDescent="0.35">
      <c r="A16" s="65">
        <f t="shared" si="2"/>
        <v>8</v>
      </c>
      <c r="B16" s="65">
        <f t="shared" si="3"/>
        <v>2036</v>
      </c>
      <c r="C16" s="20" t="s">
        <v>24</v>
      </c>
      <c r="D16" s="20"/>
      <c r="E16" s="20"/>
      <c r="F16" s="20"/>
      <c r="G16" s="20"/>
      <c r="H16" s="20"/>
      <c r="I16" s="20"/>
      <c r="J16" s="16">
        <f t="shared" si="1"/>
        <v>0</v>
      </c>
      <c r="K16" s="65"/>
    </row>
    <row r="17" spans="1:11" x14ac:dyDescent="0.35">
      <c r="A17" s="65">
        <f t="shared" si="2"/>
        <v>9</v>
      </c>
      <c r="B17" s="65">
        <f t="shared" si="3"/>
        <v>2037</v>
      </c>
      <c r="C17" s="20"/>
      <c r="D17" s="20"/>
      <c r="E17" s="20"/>
      <c r="F17" s="20"/>
      <c r="G17" s="20"/>
      <c r="H17" s="20"/>
      <c r="I17" s="20"/>
      <c r="J17" s="16">
        <f t="shared" si="1"/>
        <v>0</v>
      </c>
      <c r="K17" s="65"/>
    </row>
    <row r="18" spans="1:11" x14ac:dyDescent="0.35">
      <c r="A18" s="65">
        <f t="shared" si="2"/>
        <v>10</v>
      </c>
      <c r="B18" s="65">
        <f t="shared" si="3"/>
        <v>2038</v>
      </c>
      <c r="C18" s="20"/>
      <c r="D18" s="20"/>
      <c r="E18" s="20"/>
      <c r="F18" s="20"/>
      <c r="G18" s="20"/>
      <c r="H18" s="20"/>
      <c r="I18" s="20"/>
      <c r="J18" s="16">
        <f t="shared" si="1"/>
        <v>0</v>
      </c>
      <c r="K18" s="65"/>
    </row>
    <row r="19" spans="1:11" x14ac:dyDescent="0.35">
      <c r="A19" s="65">
        <f t="shared" si="2"/>
        <v>11</v>
      </c>
      <c r="B19" s="65">
        <f t="shared" si="3"/>
        <v>2039</v>
      </c>
      <c r="C19" s="20"/>
      <c r="D19" s="20"/>
      <c r="E19" s="20"/>
      <c r="F19" s="20"/>
      <c r="G19" s="20"/>
      <c r="H19" s="20"/>
      <c r="I19" s="20"/>
      <c r="J19" s="16">
        <f t="shared" si="1"/>
        <v>0</v>
      </c>
      <c r="K19" s="65"/>
    </row>
    <row r="20" spans="1:11" x14ac:dyDescent="0.35">
      <c r="A20" s="65">
        <f t="shared" si="2"/>
        <v>12</v>
      </c>
      <c r="B20" s="65">
        <f t="shared" si="3"/>
        <v>2040</v>
      </c>
      <c r="C20" s="20"/>
      <c r="D20" s="20"/>
      <c r="E20" s="20"/>
      <c r="F20" s="20"/>
      <c r="G20" s="20"/>
      <c r="H20" s="20"/>
      <c r="I20" s="20"/>
      <c r="J20" s="16">
        <f t="shared" si="1"/>
        <v>0</v>
      </c>
      <c r="K20" s="65"/>
    </row>
    <row r="21" spans="1:11" x14ac:dyDescent="0.35">
      <c r="A21" s="65">
        <f t="shared" si="2"/>
        <v>13</v>
      </c>
      <c r="B21" s="65">
        <f t="shared" si="3"/>
        <v>2041</v>
      </c>
      <c r="C21" s="20"/>
      <c r="D21" s="20"/>
      <c r="E21" s="20"/>
      <c r="F21" s="20"/>
      <c r="G21" s="20"/>
      <c r="H21" s="20"/>
      <c r="I21" s="20"/>
      <c r="J21" s="16">
        <f t="shared" si="1"/>
        <v>0</v>
      </c>
      <c r="K21" s="65"/>
    </row>
    <row r="22" spans="1:11" x14ac:dyDescent="0.35">
      <c r="A22" s="65">
        <f t="shared" si="2"/>
        <v>14</v>
      </c>
      <c r="B22" s="65">
        <f t="shared" si="3"/>
        <v>2042</v>
      </c>
      <c r="C22" s="20"/>
      <c r="D22" s="20"/>
      <c r="E22" s="20"/>
      <c r="F22" s="20"/>
      <c r="G22" s="20"/>
      <c r="H22" s="20"/>
      <c r="I22" s="20"/>
      <c r="J22" s="16">
        <f t="shared" si="1"/>
        <v>0</v>
      </c>
      <c r="K22" s="65"/>
    </row>
    <row r="23" spans="1:11" x14ac:dyDescent="0.35">
      <c r="A23" s="65">
        <f t="shared" si="2"/>
        <v>15</v>
      </c>
      <c r="B23" s="65">
        <f t="shared" si="3"/>
        <v>2043</v>
      </c>
      <c r="C23" s="20"/>
      <c r="D23" s="20"/>
      <c r="E23" s="20"/>
      <c r="F23" s="20"/>
      <c r="G23" s="20"/>
      <c r="H23" s="20"/>
      <c r="I23" s="20"/>
      <c r="J23" s="16">
        <f t="shared" si="1"/>
        <v>0</v>
      </c>
      <c r="K23" s="65"/>
    </row>
    <row r="24" spans="1:11" x14ac:dyDescent="0.35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</row>
    <row r="25" spans="1:11" x14ac:dyDescent="0.35">
      <c r="A25" s="2" t="s">
        <v>80</v>
      </c>
      <c r="B25" s="65"/>
      <c r="C25" s="16">
        <f>SUM(C9:C23)</f>
        <v>0</v>
      </c>
      <c r="D25" s="16">
        <f t="shared" ref="D25:J25" si="4">SUM(D9:D23)</f>
        <v>0</v>
      </c>
      <c r="E25" s="16">
        <f t="shared" si="4"/>
        <v>0</v>
      </c>
      <c r="F25" s="16">
        <f t="shared" si="4"/>
        <v>0</v>
      </c>
      <c r="G25" s="16">
        <f t="shared" si="4"/>
        <v>0</v>
      </c>
      <c r="H25" s="16">
        <f t="shared" si="4"/>
        <v>0</v>
      </c>
      <c r="I25" s="16">
        <f t="shared" si="4"/>
        <v>0</v>
      </c>
      <c r="J25" s="16">
        <f t="shared" si="4"/>
        <v>0</v>
      </c>
      <c r="K25" s="65"/>
    </row>
    <row r="26" spans="1:11" x14ac:dyDescent="0.35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</row>
    <row r="27" spans="1:11" x14ac:dyDescent="0.35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</row>
    <row r="28" spans="1:11" x14ac:dyDescent="0.35">
      <c r="A28" s="2" t="s">
        <v>86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</row>
    <row r="29" spans="1:11" x14ac:dyDescent="0.35">
      <c r="A29" s="2"/>
      <c r="B29" s="65"/>
      <c r="C29" s="65"/>
      <c r="D29" s="65"/>
      <c r="E29" s="65"/>
      <c r="F29" s="65"/>
      <c r="G29" s="65"/>
      <c r="H29" s="65"/>
      <c r="I29" s="65"/>
      <c r="J29" s="65"/>
      <c r="K29" s="65"/>
    </row>
    <row r="30" spans="1:11" x14ac:dyDescent="0.35">
      <c r="A30" s="2" t="s">
        <v>84</v>
      </c>
      <c r="B30" s="2" t="s">
        <v>85</v>
      </c>
      <c r="C30" s="65" t="str">
        <f>C4</f>
        <v>…</v>
      </c>
      <c r="D30" s="65" t="str">
        <f t="shared" ref="D30:I30" si="5">D4</f>
        <v>…</v>
      </c>
      <c r="E30" s="65" t="str">
        <f t="shared" si="5"/>
        <v>…</v>
      </c>
      <c r="F30" s="65" t="str">
        <f t="shared" si="5"/>
        <v>…</v>
      </c>
      <c r="G30" s="65" t="str">
        <f t="shared" si="5"/>
        <v>…</v>
      </c>
      <c r="H30" s="65" t="str">
        <f t="shared" si="5"/>
        <v>…</v>
      </c>
      <c r="I30" s="65" t="str">
        <f t="shared" si="5"/>
        <v>…</v>
      </c>
      <c r="J30" s="2" t="s">
        <v>80</v>
      </c>
      <c r="K30" s="65"/>
    </row>
    <row r="31" spans="1:11" x14ac:dyDescent="0.35">
      <c r="A31" s="65">
        <v>1</v>
      </c>
      <c r="B31" s="65">
        <v>2029</v>
      </c>
      <c r="C31" s="20" t="s">
        <v>24</v>
      </c>
      <c r="D31" s="20"/>
      <c r="E31" s="20"/>
      <c r="F31" s="20"/>
      <c r="G31" s="20"/>
      <c r="H31" s="20"/>
      <c r="I31" s="20"/>
      <c r="J31" s="16">
        <f>SUM(C31:I31)</f>
        <v>0</v>
      </c>
      <c r="K31" s="65"/>
    </row>
    <row r="32" spans="1:11" x14ac:dyDescent="0.35">
      <c r="A32" s="65">
        <f>A31+1</f>
        <v>2</v>
      </c>
      <c r="B32" s="65">
        <f>B31+1</f>
        <v>2030</v>
      </c>
      <c r="C32" s="20" t="s">
        <v>24</v>
      </c>
      <c r="D32" s="20"/>
      <c r="E32" s="20"/>
      <c r="F32" s="20"/>
      <c r="G32" s="20"/>
      <c r="H32" s="20"/>
      <c r="I32" s="20"/>
      <c r="J32" s="16">
        <f t="shared" ref="J32:J47" si="6">SUM(C32:I32)</f>
        <v>0</v>
      </c>
      <c r="K32" s="65"/>
    </row>
    <row r="33" spans="1:11" x14ac:dyDescent="0.35">
      <c r="A33" s="65">
        <f t="shared" ref="A33:A45" si="7">A32+1</f>
        <v>3</v>
      </c>
      <c r="B33" s="65">
        <f t="shared" ref="B33:B45" si="8">B32+1</f>
        <v>2031</v>
      </c>
      <c r="C33" s="20"/>
      <c r="D33" s="20"/>
      <c r="E33" s="20"/>
      <c r="F33" s="20"/>
      <c r="G33" s="20"/>
      <c r="H33" s="20"/>
      <c r="I33" s="20"/>
      <c r="J33" s="16">
        <f t="shared" si="6"/>
        <v>0</v>
      </c>
      <c r="K33" s="65"/>
    </row>
    <row r="34" spans="1:11" x14ac:dyDescent="0.35">
      <c r="A34" s="65">
        <f t="shared" si="7"/>
        <v>4</v>
      </c>
      <c r="B34" s="65">
        <f t="shared" si="8"/>
        <v>2032</v>
      </c>
      <c r="C34" s="20"/>
      <c r="D34" s="20"/>
      <c r="E34" s="20"/>
      <c r="F34" s="20"/>
      <c r="G34" s="20"/>
      <c r="H34" s="20"/>
      <c r="I34" s="20"/>
      <c r="J34" s="16">
        <f t="shared" si="6"/>
        <v>0</v>
      </c>
      <c r="K34" s="65"/>
    </row>
    <row r="35" spans="1:11" x14ac:dyDescent="0.35">
      <c r="A35" s="65">
        <f t="shared" si="7"/>
        <v>5</v>
      </c>
      <c r="B35" s="65">
        <f t="shared" si="8"/>
        <v>2033</v>
      </c>
      <c r="C35" s="20"/>
      <c r="D35" s="20"/>
      <c r="E35" s="20"/>
      <c r="F35" s="20"/>
      <c r="G35" s="20"/>
      <c r="H35" s="20"/>
      <c r="I35" s="20"/>
      <c r="J35" s="16">
        <f t="shared" si="6"/>
        <v>0</v>
      </c>
      <c r="K35" s="65"/>
    </row>
    <row r="36" spans="1:11" x14ac:dyDescent="0.35">
      <c r="A36" s="65">
        <f t="shared" si="7"/>
        <v>6</v>
      </c>
      <c r="B36" s="65">
        <f t="shared" si="8"/>
        <v>2034</v>
      </c>
      <c r="C36" s="20"/>
      <c r="D36" s="20"/>
      <c r="E36" s="20"/>
      <c r="F36" s="20"/>
      <c r="G36" s="20"/>
      <c r="H36" s="20"/>
      <c r="I36" s="20"/>
      <c r="J36" s="16">
        <f t="shared" si="6"/>
        <v>0</v>
      </c>
      <c r="K36" s="65"/>
    </row>
    <row r="37" spans="1:11" x14ac:dyDescent="0.35">
      <c r="A37" s="65">
        <f t="shared" si="7"/>
        <v>7</v>
      </c>
      <c r="B37" s="65">
        <f t="shared" si="8"/>
        <v>2035</v>
      </c>
      <c r="C37" s="20"/>
      <c r="D37" s="20"/>
      <c r="E37" s="20"/>
      <c r="F37" s="20"/>
      <c r="G37" s="20"/>
      <c r="H37" s="20"/>
      <c r="I37" s="20"/>
      <c r="J37" s="16">
        <f t="shared" si="6"/>
        <v>0</v>
      </c>
      <c r="K37" s="65"/>
    </row>
    <row r="38" spans="1:11" x14ac:dyDescent="0.35">
      <c r="A38" s="65">
        <f t="shared" si="7"/>
        <v>8</v>
      </c>
      <c r="B38" s="65">
        <f t="shared" si="8"/>
        <v>2036</v>
      </c>
      <c r="C38" s="20"/>
      <c r="D38" s="20"/>
      <c r="E38" s="20"/>
      <c r="F38" s="20"/>
      <c r="G38" s="20"/>
      <c r="H38" s="20"/>
      <c r="I38" s="20"/>
      <c r="J38" s="16">
        <f t="shared" si="6"/>
        <v>0</v>
      </c>
      <c r="K38" s="65"/>
    </row>
    <row r="39" spans="1:11" x14ac:dyDescent="0.35">
      <c r="A39" s="65">
        <f t="shared" si="7"/>
        <v>9</v>
      </c>
      <c r="B39" s="65">
        <f t="shared" si="8"/>
        <v>2037</v>
      </c>
      <c r="C39" s="20"/>
      <c r="D39" s="20"/>
      <c r="E39" s="20"/>
      <c r="F39" s="20"/>
      <c r="G39" s="20"/>
      <c r="H39" s="20"/>
      <c r="I39" s="20"/>
      <c r="J39" s="16">
        <f t="shared" si="6"/>
        <v>0</v>
      </c>
      <c r="K39" s="65"/>
    </row>
    <row r="40" spans="1:11" x14ac:dyDescent="0.35">
      <c r="A40" s="65">
        <f t="shared" si="7"/>
        <v>10</v>
      </c>
      <c r="B40" s="65">
        <f t="shared" si="8"/>
        <v>2038</v>
      </c>
      <c r="C40" s="20"/>
      <c r="D40" s="20"/>
      <c r="E40" s="20"/>
      <c r="F40" s="20"/>
      <c r="G40" s="20"/>
      <c r="H40" s="20"/>
      <c r="I40" s="20"/>
      <c r="J40" s="16">
        <f t="shared" si="6"/>
        <v>0</v>
      </c>
      <c r="K40" s="65"/>
    </row>
    <row r="41" spans="1:11" x14ac:dyDescent="0.35">
      <c r="A41" s="65">
        <f t="shared" si="7"/>
        <v>11</v>
      </c>
      <c r="B41" s="65">
        <f t="shared" si="8"/>
        <v>2039</v>
      </c>
      <c r="C41" s="20"/>
      <c r="D41" s="20"/>
      <c r="E41" s="20"/>
      <c r="F41" s="20"/>
      <c r="G41" s="20"/>
      <c r="H41" s="20"/>
      <c r="I41" s="20"/>
      <c r="J41" s="16">
        <f t="shared" si="6"/>
        <v>0</v>
      </c>
      <c r="K41" s="65"/>
    </row>
    <row r="42" spans="1:11" x14ac:dyDescent="0.35">
      <c r="A42" s="65">
        <f t="shared" si="7"/>
        <v>12</v>
      </c>
      <c r="B42" s="65">
        <f t="shared" si="8"/>
        <v>2040</v>
      </c>
      <c r="C42" s="20"/>
      <c r="D42" s="20"/>
      <c r="E42" s="20"/>
      <c r="F42" s="20"/>
      <c r="G42" s="20"/>
      <c r="H42" s="20"/>
      <c r="I42" s="20"/>
      <c r="J42" s="16">
        <f t="shared" si="6"/>
        <v>0</v>
      </c>
      <c r="K42" s="65"/>
    </row>
    <row r="43" spans="1:11" x14ac:dyDescent="0.35">
      <c r="A43" s="65">
        <f t="shared" si="7"/>
        <v>13</v>
      </c>
      <c r="B43" s="65">
        <f t="shared" si="8"/>
        <v>2041</v>
      </c>
      <c r="C43" s="20"/>
      <c r="D43" s="20"/>
      <c r="E43" s="20"/>
      <c r="F43" s="20"/>
      <c r="G43" s="20"/>
      <c r="H43" s="20"/>
      <c r="I43" s="20"/>
      <c r="J43" s="16">
        <f t="shared" si="6"/>
        <v>0</v>
      </c>
      <c r="K43" s="65"/>
    </row>
    <row r="44" spans="1:11" x14ac:dyDescent="0.35">
      <c r="A44" s="65">
        <f t="shared" si="7"/>
        <v>14</v>
      </c>
      <c r="B44" s="65">
        <f t="shared" si="8"/>
        <v>2042</v>
      </c>
      <c r="C44" s="20"/>
      <c r="D44" s="20"/>
      <c r="E44" s="20"/>
      <c r="F44" s="20"/>
      <c r="G44" s="20"/>
      <c r="H44" s="20"/>
      <c r="I44" s="20"/>
      <c r="J44" s="16">
        <f t="shared" si="6"/>
        <v>0</v>
      </c>
      <c r="K44" s="65"/>
    </row>
    <row r="45" spans="1:11" x14ac:dyDescent="0.35">
      <c r="A45" s="65">
        <f t="shared" si="7"/>
        <v>15</v>
      </c>
      <c r="B45" s="65">
        <f t="shared" si="8"/>
        <v>2043</v>
      </c>
      <c r="C45" s="20"/>
      <c r="D45" s="20"/>
      <c r="E45" s="20"/>
      <c r="F45" s="20"/>
      <c r="G45" s="20"/>
      <c r="H45" s="20"/>
      <c r="I45" s="20"/>
      <c r="J45" s="16">
        <f t="shared" si="6"/>
        <v>0</v>
      </c>
      <c r="K45" s="65"/>
    </row>
    <row r="46" spans="1:11" x14ac:dyDescent="0.35">
      <c r="A46" s="65"/>
      <c r="B46" s="65"/>
      <c r="C46" s="65"/>
      <c r="D46" s="65"/>
      <c r="E46" s="65"/>
      <c r="F46" s="65"/>
      <c r="G46" s="65"/>
      <c r="H46" s="65"/>
      <c r="I46" s="65"/>
      <c r="J46" s="16">
        <f t="shared" si="6"/>
        <v>0</v>
      </c>
      <c r="K46" s="65"/>
    </row>
    <row r="47" spans="1:11" x14ac:dyDescent="0.35">
      <c r="A47" s="2" t="s">
        <v>80</v>
      </c>
      <c r="B47" s="65"/>
      <c r="C47" s="16">
        <f>SUM(C31:C45)</f>
        <v>0</v>
      </c>
      <c r="D47" s="16">
        <f t="shared" ref="D47:I47" si="9">SUM(D31:D45)</f>
        <v>0</v>
      </c>
      <c r="E47" s="16">
        <f t="shared" si="9"/>
        <v>0</v>
      </c>
      <c r="F47" s="16">
        <f t="shared" si="9"/>
        <v>0</v>
      </c>
      <c r="G47" s="16">
        <f t="shared" si="9"/>
        <v>0</v>
      </c>
      <c r="H47" s="16">
        <f t="shared" si="9"/>
        <v>0</v>
      </c>
      <c r="I47" s="16">
        <f t="shared" si="9"/>
        <v>0</v>
      </c>
      <c r="J47" s="16">
        <f t="shared" si="6"/>
        <v>0</v>
      </c>
      <c r="K47" s="65"/>
    </row>
    <row r="48" spans="1:11" x14ac:dyDescent="0.35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</row>
    <row r="49" spans="1:11" x14ac:dyDescent="0.35">
      <c r="A49" s="2" t="s">
        <v>87</v>
      </c>
      <c r="B49" s="2"/>
      <c r="C49" s="2"/>
      <c r="D49" s="2"/>
      <c r="E49" s="2"/>
      <c r="F49" s="65"/>
      <c r="G49" s="65"/>
      <c r="H49" s="65"/>
      <c r="I49" s="65"/>
      <c r="J49" s="65"/>
      <c r="K49" s="65"/>
    </row>
    <row r="50" spans="1:11" x14ac:dyDescent="0.35">
      <c r="A50" s="2" t="s">
        <v>84</v>
      </c>
      <c r="B50" s="2" t="s">
        <v>85</v>
      </c>
      <c r="C50" s="65" t="str">
        <f>C4</f>
        <v>…</v>
      </c>
      <c r="D50" s="65" t="str">
        <f t="shared" ref="D50:I50" si="10">D4</f>
        <v>…</v>
      </c>
      <c r="E50" s="65" t="str">
        <f t="shared" si="10"/>
        <v>…</v>
      </c>
      <c r="F50" s="65" t="str">
        <f t="shared" si="10"/>
        <v>…</v>
      </c>
      <c r="G50" s="65" t="str">
        <f t="shared" si="10"/>
        <v>…</v>
      </c>
      <c r="H50" s="65" t="str">
        <f t="shared" si="10"/>
        <v>…</v>
      </c>
      <c r="I50" s="65" t="str">
        <f t="shared" si="10"/>
        <v>…</v>
      </c>
      <c r="J50" s="2" t="s">
        <v>79</v>
      </c>
      <c r="K50" s="65"/>
    </row>
    <row r="51" spans="1:11" x14ac:dyDescent="0.35">
      <c r="A51" s="65">
        <v>1</v>
      </c>
      <c r="B51" s="65">
        <v>2029</v>
      </c>
      <c r="C51" s="22">
        <f>IFERROR(C9/C31,0)</f>
        <v>0</v>
      </c>
      <c r="D51" s="22">
        <f t="shared" ref="D51:I51" si="11">IFERROR(D9/D31,0)</f>
        <v>0</v>
      </c>
      <c r="E51" s="22">
        <f t="shared" si="11"/>
        <v>0</v>
      </c>
      <c r="F51" s="22">
        <f t="shared" si="11"/>
        <v>0</v>
      </c>
      <c r="G51" s="22">
        <f t="shared" si="11"/>
        <v>0</v>
      </c>
      <c r="H51" s="22">
        <f t="shared" si="11"/>
        <v>0</v>
      </c>
      <c r="I51" s="22">
        <f t="shared" si="11"/>
        <v>0</v>
      </c>
      <c r="J51" s="18">
        <f>SUM(C51:I51)</f>
        <v>0</v>
      </c>
      <c r="K51" s="65"/>
    </row>
    <row r="52" spans="1:11" x14ac:dyDescent="0.35">
      <c r="A52" s="65">
        <f>A51+1</f>
        <v>2</v>
      </c>
      <c r="B52" s="65">
        <f>B51+1</f>
        <v>2030</v>
      </c>
      <c r="C52" s="22">
        <f t="shared" ref="C52:I65" si="12">IFERROR(C10/C32,0)</f>
        <v>0</v>
      </c>
      <c r="D52" s="22">
        <f t="shared" si="12"/>
        <v>0</v>
      </c>
      <c r="E52" s="22">
        <f t="shared" si="12"/>
        <v>0</v>
      </c>
      <c r="F52" s="22">
        <f t="shared" si="12"/>
        <v>0</v>
      </c>
      <c r="G52" s="22">
        <f t="shared" si="12"/>
        <v>0</v>
      </c>
      <c r="H52" s="22">
        <f t="shared" si="12"/>
        <v>0</v>
      </c>
      <c r="I52" s="22">
        <f t="shared" si="12"/>
        <v>0</v>
      </c>
      <c r="J52" s="18">
        <f t="shared" ref="J52:J65" si="13">SUM(C52:I52)</f>
        <v>0</v>
      </c>
      <c r="K52" s="65"/>
    </row>
    <row r="53" spans="1:11" x14ac:dyDescent="0.35">
      <c r="A53" s="65">
        <f t="shared" ref="A53:A65" si="14">A52+1</f>
        <v>3</v>
      </c>
      <c r="B53" s="65">
        <f t="shared" ref="B53:B65" si="15">B52+1</f>
        <v>2031</v>
      </c>
      <c r="C53" s="22">
        <f t="shared" si="12"/>
        <v>0</v>
      </c>
      <c r="D53" s="22">
        <f t="shared" si="12"/>
        <v>0</v>
      </c>
      <c r="E53" s="22">
        <f t="shared" si="12"/>
        <v>0</v>
      </c>
      <c r="F53" s="22">
        <f t="shared" si="12"/>
        <v>0</v>
      </c>
      <c r="G53" s="22">
        <f t="shared" si="12"/>
        <v>0</v>
      </c>
      <c r="H53" s="22">
        <f t="shared" si="12"/>
        <v>0</v>
      </c>
      <c r="I53" s="22">
        <f t="shared" si="12"/>
        <v>0</v>
      </c>
      <c r="J53" s="18">
        <f t="shared" si="13"/>
        <v>0</v>
      </c>
      <c r="K53" s="65"/>
    </row>
    <row r="54" spans="1:11" x14ac:dyDescent="0.35">
      <c r="A54" s="65">
        <f t="shared" si="14"/>
        <v>4</v>
      </c>
      <c r="B54" s="65">
        <f t="shared" si="15"/>
        <v>2032</v>
      </c>
      <c r="C54" s="22">
        <f t="shared" si="12"/>
        <v>0</v>
      </c>
      <c r="D54" s="22">
        <f t="shared" si="12"/>
        <v>0</v>
      </c>
      <c r="E54" s="22">
        <f t="shared" si="12"/>
        <v>0</v>
      </c>
      <c r="F54" s="22">
        <f t="shared" si="12"/>
        <v>0</v>
      </c>
      <c r="G54" s="22">
        <f t="shared" si="12"/>
        <v>0</v>
      </c>
      <c r="H54" s="22">
        <f t="shared" si="12"/>
        <v>0</v>
      </c>
      <c r="I54" s="22">
        <f t="shared" si="12"/>
        <v>0</v>
      </c>
      <c r="J54" s="18">
        <f t="shared" si="13"/>
        <v>0</v>
      </c>
      <c r="K54" s="65"/>
    </row>
    <row r="55" spans="1:11" x14ac:dyDescent="0.35">
      <c r="A55" s="65">
        <f t="shared" si="14"/>
        <v>5</v>
      </c>
      <c r="B55" s="65">
        <f t="shared" si="15"/>
        <v>2033</v>
      </c>
      <c r="C55" s="22">
        <f t="shared" si="12"/>
        <v>0</v>
      </c>
      <c r="D55" s="22">
        <f t="shared" si="12"/>
        <v>0</v>
      </c>
      <c r="E55" s="22">
        <f t="shared" si="12"/>
        <v>0</v>
      </c>
      <c r="F55" s="22">
        <f t="shared" si="12"/>
        <v>0</v>
      </c>
      <c r="G55" s="22">
        <f t="shared" si="12"/>
        <v>0</v>
      </c>
      <c r="H55" s="22">
        <f t="shared" si="12"/>
        <v>0</v>
      </c>
      <c r="I55" s="22">
        <f t="shared" si="12"/>
        <v>0</v>
      </c>
      <c r="J55" s="18">
        <f t="shared" si="13"/>
        <v>0</v>
      </c>
      <c r="K55" s="65"/>
    </row>
    <row r="56" spans="1:11" x14ac:dyDescent="0.35">
      <c r="A56" s="65">
        <f t="shared" si="14"/>
        <v>6</v>
      </c>
      <c r="B56" s="65">
        <f t="shared" si="15"/>
        <v>2034</v>
      </c>
      <c r="C56" s="22">
        <f t="shared" si="12"/>
        <v>0</v>
      </c>
      <c r="D56" s="22">
        <f t="shared" si="12"/>
        <v>0</v>
      </c>
      <c r="E56" s="22">
        <f t="shared" si="12"/>
        <v>0</v>
      </c>
      <c r="F56" s="22">
        <f t="shared" si="12"/>
        <v>0</v>
      </c>
      <c r="G56" s="22">
        <f t="shared" si="12"/>
        <v>0</v>
      </c>
      <c r="H56" s="22">
        <f t="shared" si="12"/>
        <v>0</v>
      </c>
      <c r="I56" s="22">
        <f t="shared" si="12"/>
        <v>0</v>
      </c>
      <c r="J56" s="18">
        <f t="shared" si="13"/>
        <v>0</v>
      </c>
      <c r="K56" s="65"/>
    </row>
    <row r="57" spans="1:11" x14ac:dyDescent="0.35">
      <c r="A57" s="65">
        <f t="shared" si="14"/>
        <v>7</v>
      </c>
      <c r="B57" s="65">
        <f t="shared" si="15"/>
        <v>2035</v>
      </c>
      <c r="C57" s="22">
        <f t="shared" si="12"/>
        <v>0</v>
      </c>
      <c r="D57" s="22">
        <f t="shared" si="12"/>
        <v>0</v>
      </c>
      <c r="E57" s="22">
        <f t="shared" si="12"/>
        <v>0</v>
      </c>
      <c r="F57" s="22">
        <f t="shared" si="12"/>
        <v>0</v>
      </c>
      <c r="G57" s="22">
        <f t="shared" si="12"/>
        <v>0</v>
      </c>
      <c r="H57" s="22">
        <f t="shared" si="12"/>
        <v>0</v>
      </c>
      <c r="I57" s="22">
        <f t="shared" si="12"/>
        <v>0</v>
      </c>
      <c r="J57" s="18">
        <f t="shared" si="13"/>
        <v>0</v>
      </c>
      <c r="K57" s="65"/>
    </row>
    <row r="58" spans="1:11" x14ac:dyDescent="0.35">
      <c r="A58" s="65">
        <f t="shared" si="14"/>
        <v>8</v>
      </c>
      <c r="B58" s="65">
        <f t="shared" si="15"/>
        <v>2036</v>
      </c>
      <c r="C58" s="22">
        <f t="shared" si="12"/>
        <v>0</v>
      </c>
      <c r="D58" s="22">
        <f t="shared" si="12"/>
        <v>0</v>
      </c>
      <c r="E58" s="22">
        <f t="shared" si="12"/>
        <v>0</v>
      </c>
      <c r="F58" s="22">
        <f t="shared" si="12"/>
        <v>0</v>
      </c>
      <c r="G58" s="22">
        <f t="shared" si="12"/>
        <v>0</v>
      </c>
      <c r="H58" s="22">
        <f t="shared" si="12"/>
        <v>0</v>
      </c>
      <c r="I58" s="22">
        <f t="shared" si="12"/>
        <v>0</v>
      </c>
      <c r="J58" s="18">
        <f t="shared" si="13"/>
        <v>0</v>
      </c>
      <c r="K58" s="65"/>
    </row>
    <row r="59" spans="1:11" x14ac:dyDescent="0.35">
      <c r="A59" s="65">
        <f t="shared" si="14"/>
        <v>9</v>
      </c>
      <c r="B59" s="65">
        <f t="shared" si="15"/>
        <v>2037</v>
      </c>
      <c r="C59" s="22">
        <f t="shared" si="12"/>
        <v>0</v>
      </c>
      <c r="D59" s="22">
        <f t="shared" si="12"/>
        <v>0</v>
      </c>
      <c r="E59" s="22">
        <f t="shared" si="12"/>
        <v>0</v>
      </c>
      <c r="F59" s="22">
        <f t="shared" si="12"/>
        <v>0</v>
      </c>
      <c r="G59" s="22">
        <f t="shared" si="12"/>
        <v>0</v>
      </c>
      <c r="H59" s="22">
        <f t="shared" si="12"/>
        <v>0</v>
      </c>
      <c r="I59" s="22">
        <f t="shared" si="12"/>
        <v>0</v>
      </c>
      <c r="J59" s="18">
        <f t="shared" si="13"/>
        <v>0</v>
      </c>
      <c r="K59" s="65"/>
    </row>
    <row r="60" spans="1:11" x14ac:dyDescent="0.35">
      <c r="A60" s="65">
        <f t="shared" si="14"/>
        <v>10</v>
      </c>
      <c r="B60" s="65">
        <f t="shared" si="15"/>
        <v>2038</v>
      </c>
      <c r="C60" s="22">
        <f t="shared" si="12"/>
        <v>0</v>
      </c>
      <c r="D60" s="22">
        <f t="shared" si="12"/>
        <v>0</v>
      </c>
      <c r="E60" s="22">
        <f t="shared" si="12"/>
        <v>0</v>
      </c>
      <c r="F60" s="22">
        <f t="shared" si="12"/>
        <v>0</v>
      </c>
      <c r="G60" s="22">
        <f t="shared" si="12"/>
        <v>0</v>
      </c>
      <c r="H60" s="22">
        <f t="shared" si="12"/>
        <v>0</v>
      </c>
      <c r="I60" s="22">
        <f t="shared" si="12"/>
        <v>0</v>
      </c>
      <c r="J60" s="18">
        <f t="shared" si="13"/>
        <v>0</v>
      </c>
      <c r="K60" s="65"/>
    </row>
    <row r="61" spans="1:11" x14ac:dyDescent="0.35">
      <c r="A61" s="65">
        <f t="shared" si="14"/>
        <v>11</v>
      </c>
      <c r="B61" s="65">
        <f t="shared" si="15"/>
        <v>2039</v>
      </c>
      <c r="C61" s="22">
        <f t="shared" si="12"/>
        <v>0</v>
      </c>
      <c r="D61" s="22">
        <f t="shared" si="12"/>
        <v>0</v>
      </c>
      <c r="E61" s="22">
        <f t="shared" si="12"/>
        <v>0</v>
      </c>
      <c r="F61" s="22">
        <f t="shared" si="12"/>
        <v>0</v>
      </c>
      <c r="G61" s="22">
        <f t="shared" si="12"/>
        <v>0</v>
      </c>
      <c r="H61" s="22">
        <f t="shared" si="12"/>
        <v>0</v>
      </c>
      <c r="I61" s="22">
        <f t="shared" si="12"/>
        <v>0</v>
      </c>
      <c r="J61" s="18">
        <f t="shared" si="13"/>
        <v>0</v>
      </c>
      <c r="K61" s="65"/>
    </row>
    <row r="62" spans="1:11" x14ac:dyDescent="0.35">
      <c r="A62" s="65">
        <f t="shared" si="14"/>
        <v>12</v>
      </c>
      <c r="B62" s="65">
        <f t="shared" si="15"/>
        <v>2040</v>
      </c>
      <c r="C62" s="22">
        <f t="shared" si="12"/>
        <v>0</v>
      </c>
      <c r="D62" s="22">
        <f t="shared" si="12"/>
        <v>0</v>
      </c>
      <c r="E62" s="22">
        <f t="shared" si="12"/>
        <v>0</v>
      </c>
      <c r="F62" s="22">
        <f t="shared" si="12"/>
        <v>0</v>
      </c>
      <c r="G62" s="22">
        <f t="shared" si="12"/>
        <v>0</v>
      </c>
      <c r="H62" s="22">
        <f t="shared" si="12"/>
        <v>0</v>
      </c>
      <c r="I62" s="22">
        <f t="shared" si="12"/>
        <v>0</v>
      </c>
      <c r="J62" s="18">
        <f t="shared" si="13"/>
        <v>0</v>
      </c>
      <c r="K62" s="65"/>
    </row>
    <row r="63" spans="1:11" x14ac:dyDescent="0.35">
      <c r="A63" s="65">
        <f t="shared" si="14"/>
        <v>13</v>
      </c>
      <c r="B63" s="65">
        <f t="shared" si="15"/>
        <v>2041</v>
      </c>
      <c r="C63" s="22">
        <f t="shared" si="12"/>
        <v>0</v>
      </c>
      <c r="D63" s="22">
        <f t="shared" si="12"/>
        <v>0</v>
      </c>
      <c r="E63" s="22">
        <f t="shared" si="12"/>
        <v>0</v>
      </c>
      <c r="F63" s="22">
        <f t="shared" si="12"/>
        <v>0</v>
      </c>
      <c r="G63" s="22">
        <f t="shared" si="12"/>
        <v>0</v>
      </c>
      <c r="H63" s="22">
        <f t="shared" si="12"/>
        <v>0</v>
      </c>
      <c r="I63" s="22">
        <f t="shared" si="12"/>
        <v>0</v>
      </c>
      <c r="J63" s="18">
        <f t="shared" si="13"/>
        <v>0</v>
      </c>
      <c r="K63" s="65"/>
    </row>
    <row r="64" spans="1:11" x14ac:dyDescent="0.35">
      <c r="A64" s="65">
        <f t="shared" si="14"/>
        <v>14</v>
      </c>
      <c r="B64" s="65">
        <f t="shared" si="15"/>
        <v>2042</v>
      </c>
      <c r="C64" s="22">
        <f t="shared" si="12"/>
        <v>0</v>
      </c>
      <c r="D64" s="22">
        <f t="shared" si="12"/>
        <v>0</v>
      </c>
      <c r="E64" s="22">
        <f t="shared" si="12"/>
        <v>0</v>
      </c>
      <c r="F64" s="22">
        <f t="shared" si="12"/>
        <v>0</v>
      </c>
      <c r="G64" s="22">
        <f t="shared" si="12"/>
        <v>0</v>
      </c>
      <c r="H64" s="22">
        <f t="shared" si="12"/>
        <v>0</v>
      </c>
      <c r="I64" s="22">
        <f t="shared" si="12"/>
        <v>0</v>
      </c>
      <c r="J64" s="18">
        <f t="shared" si="13"/>
        <v>0</v>
      </c>
      <c r="K64" s="65"/>
    </row>
    <row r="65" spans="1:11" x14ac:dyDescent="0.35">
      <c r="A65" s="65">
        <f t="shared" si="14"/>
        <v>15</v>
      </c>
      <c r="B65" s="65">
        <f t="shared" si="15"/>
        <v>2043</v>
      </c>
      <c r="C65" s="22">
        <f t="shared" si="12"/>
        <v>0</v>
      </c>
      <c r="D65" s="22">
        <f t="shared" si="12"/>
        <v>0</v>
      </c>
      <c r="E65" s="22">
        <f t="shared" si="12"/>
        <v>0</v>
      </c>
      <c r="F65" s="22">
        <f t="shared" si="12"/>
        <v>0</v>
      </c>
      <c r="G65" s="22">
        <f t="shared" si="12"/>
        <v>0</v>
      </c>
      <c r="H65" s="22">
        <f t="shared" si="12"/>
        <v>0</v>
      </c>
      <c r="I65" s="22">
        <f t="shared" si="12"/>
        <v>0</v>
      </c>
      <c r="J65" s="18">
        <f t="shared" si="13"/>
        <v>0</v>
      </c>
      <c r="K65" s="65"/>
    </row>
    <row r="66" spans="1:11" x14ac:dyDescent="0.35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</row>
    <row r="67" spans="1:11" x14ac:dyDescent="0.35">
      <c r="A67" s="2" t="s">
        <v>79</v>
      </c>
      <c r="B67" s="65"/>
      <c r="C67" s="16">
        <f>SUM(C51:C65)</f>
        <v>0</v>
      </c>
      <c r="D67" s="16">
        <f t="shared" ref="D67:J67" si="16">SUM(D51:D65)</f>
        <v>0</v>
      </c>
      <c r="E67" s="16">
        <f t="shared" si="16"/>
        <v>0</v>
      </c>
      <c r="F67" s="16">
        <f t="shared" si="16"/>
        <v>0</v>
      </c>
      <c r="G67" s="16">
        <f t="shared" si="16"/>
        <v>0</v>
      </c>
      <c r="H67" s="16">
        <f>SUM(H51:H65)</f>
        <v>0</v>
      </c>
      <c r="I67" s="16">
        <f t="shared" si="16"/>
        <v>0</v>
      </c>
      <c r="J67" s="16">
        <f t="shared" si="16"/>
        <v>0</v>
      </c>
      <c r="K67" s="65"/>
    </row>
    <row r="68" spans="1:11" x14ac:dyDescent="0.35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</row>
    <row r="69" spans="1:11" x14ac:dyDescent="0.35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</row>
    <row r="70" spans="1:11" x14ac:dyDescent="0.35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</row>
    <row r="71" spans="1:11" x14ac:dyDescent="0.35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</row>
    <row r="72" spans="1:11" x14ac:dyDescent="0.35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</row>
    <row r="73" spans="1:11" x14ac:dyDescent="0.35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</row>
  </sheetData>
  <mergeCells count="1">
    <mergeCell ref="G1:I1"/>
  </mergeCells>
  <hyperlinks>
    <hyperlink ref="A2" location="'Winst en verlies rekening'!A1" display="terug" xr:uid="{7EF1387B-4836-4EAF-911C-67F836459FF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3E69D-5706-4572-8384-E560173774C4}">
  <dimension ref="A1:R28"/>
  <sheetViews>
    <sheetView workbookViewId="0"/>
  </sheetViews>
  <sheetFormatPr defaultRowHeight="14.5" x14ac:dyDescent="0.35"/>
  <cols>
    <col min="1" max="1" width="47.6328125" customWidth="1"/>
    <col min="2" max="2" width="27.90625" customWidth="1"/>
    <col min="3" max="3" width="21.6328125" customWidth="1"/>
    <col min="4" max="4" width="17.54296875" customWidth="1"/>
    <col min="5" max="5" width="22.08984375" customWidth="1"/>
    <col min="6" max="6" width="27.90625" customWidth="1"/>
    <col min="7" max="7" width="14" customWidth="1"/>
    <col min="8" max="8" width="14.36328125" customWidth="1"/>
    <col min="9" max="9" width="18.6328125" customWidth="1"/>
  </cols>
  <sheetData>
    <row r="1" spans="1:18" x14ac:dyDescent="0.35">
      <c r="A1" s="2" t="s">
        <v>273</v>
      </c>
      <c r="B1" s="65"/>
      <c r="C1" s="65"/>
      <c r="D1" s="65"/>
      <c r="E1" s="65"/>
      <c r="F1" s="11" t="s">
        <v>0</v>
      </c>
      <c r="G1" s="160" t="s">
        <v>1</v>
      </c>
      <c r="H1" s="161"/>
      <c r="I1" s="162"/>
    </row>
    <row r="2" spans="1:18" x14ac:dyDescent="0.35">
      <c r="A2" s="13" t="s">
        <v>69</v>
      </c>
      <c r="B2" s="65"/>
      <c r="C2" s="65"/>
      <c r="D2" s="65"/>
      <c r="E2" s="65"/>
      <c r="F2" s="65"/>
      <c r="G2" s="65"/>
      <c r="H2" s="65"/>
      <c r="I2" s="65"/>
    </row>
    <row r="3" spans="1:18" x14ac:dyDescent="0.35">
      <c r="A3" s="15"/>
      <c r="B3" s="65"/>
      <c r="C3" s="65"/>
      <c r="D3" s="65"/>
      <c r="E3" s="65"/>
      <c r="F3" s="65"/>
      <c r="G3" s="65"/>
      <c r="H3" s="65"/>
      <c r="I3" s="65"/>
    </row>
    <row r="4" spans="1:18" x14ac:dyDescent="0.35">
      <c r="A4" s="130" t="s">
        <v>207</v>
      </c>
      <c r="B4" s="81"/>
      <c r="C4" s="65"/>
      <c r="D4" s="65"/>
      <c r="E4" s="65"/>
      <c r="F4" s="65"/>
      <c r="G4" s="65"/>
      <c r="H4" s="65"/>
      <c r="I4" s="65"/>
    </row>
    <row r="5" spans="1:18" x14ac:dyDescent="0.35">
      <c r="A5" s="71" t="s">
        <v>88</v>
      </c>
      <c r="B5" s="43">
        <v>2029</v>
      </c>
      <c r="C5" s="43">
        <f>B5+1</f>
        <v>2030</v>
      </c>
      <c r="D5" s="43">
        <f t="shared" ref="D5:P5" si="0">C5+1</f>
        <v>2031</v>
      </c>
      <c r="E5" s="43">
        <f t="shared" si="0"/>
        <v>2032</v>
      </c>
      <c r="F5" s="43">
        <f t="shared" si="0"/>
        <v>2033</v>
      </c>
      <c r="G5" s="43">
        <f t="shared" si="0"/>
        <v>2034</v>
      </c>
      <c r="H5" s="43">
        <f t="shared" si="0"/>
        <v>2035</v>
      </c>
      <c r="I5" s="43">
        <f t="shared" si="0"/>
        <v>2036</v>
      </c>
      <c r="J5" s="43">
        <f t="shared" si="0"/>
        <v>2037</v>
      </c>
      <c r="K5" s="43">
        <f t="shared" si="0"/>
        <v>2038</v>
      </c>
      <c r="L5" s="43">
        <f t="shared" si="0"/>
        <v>2039</v>
      </c>
      <c r="M5" s="43">
        <f t="shared" si="0"/>
        <v>2040</v>
      </c>
      <c r="N5" s="43">
        <f t="shared" si="0"/>
        <v>2041</v>
      </c>
      <c r="O5" s="43">
        <f t="shared" si="0"/>
        <v>2042</v>
      </c>
      <c r="P5" s="43">
        <f t="shared" si="0"/>
        <v>2043</v>
      </c>
      <c r="Q5" s="44"/>
      <c r="R5" s="44"/>
    </row>
    <row r="6" spans="1:18" x14ac:dyDescent="0.35">
      <c r="A6" s="81" t="s">
        <v>89</v>
      </c>
      <c r="B6" s="81"/>
      <c r="C6" s="81" t="s">
        <v>24</v>
      </c>
      <c r="D6" s="81" t="s">
        <v>24</v>
      </c>
      <c r="E6" s="81" t="s">
        <v>24</v>
      </c>
      <c r="F6" s="81" t="s">
        <v>24</v>
      </c>
      <c r="G6" s="81" t="s">
        <v>24</v>
      </c>
      <c r="H6" s="81" t="s">
        <v>24</v>
      </c>
      <c r="I6" s="81" t="s">
        <v>24</v>
      </c>
      <c r="J6" s="81" t="s">
        <v>24</v>
      </c>
      <c r="K6" s="81" t="s">
        <v>24</v>
      </c>
      <c r="L6" s="81" t="s">
        <v>24</v>
      </c>
      <c r="M6" s="81" t="s">
        <v>24</v>
      </c>
      <c r="N6" s="81" t="s">
        <v>24</v>
      </c>
      <c r="O6" s="81" t="s">
        <v>24</v>
      </c>
      <c r="P6" s="81" t="s">
        <v>24</v>
      </c>
    </row>
    <row r="7" spans="1:18" x14ac:dyDescent="0.35">
      <c r="A7" s="81" t="s">
        <v>89</v>
      </c>
      <c r="B7" s="20" t="s">
        <v>24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18" x14ac:dyDescent="0.35">
      <c r="A8" s="81" t="s">
        <v>89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</row>
    <row r="9" spans="1:18" x14ac:dyDescent="0.35">
      <c r="A9" s="81" t="s">
        <v>89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</row>
    <row r="10" spans="1:18" x14ac:dyDescent="0.35">
      <c r="A10" s="81" t="s">
        <v>89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  <row r="11" spans="1:18" x14ac:dyDescent="0.35">
      <c r="A11" s="81" t="s">
        <v>89</v>
      </c>
      <c r="B11" s="40" t="s">
        <v>24</v>
      </c>
      <c r="C11" s="40" t="s">
        <v>24</v>
      </c>
      <c r="D11" s="40" t="s">
        <v>24</v>
      </c>
      <c r="E11" s="40" t="s">
        <v>24</v>
      </c>
      <c r="F11" s="40" t="s">
        <v>24</v>
      </c>
      <c r="G11" s="40" t="s">
        <v>24</v>
      </c>
      <c r="H11" s="40" t="s">
        <v>24</v>
      </c>
      <c r="I11" s="40" t="s">
        <v>24</v>
      </c>
      <c r="J11" s="40" t="s">
        <v>24</v>
      </c>
      <c r="K11" s="40" t="s">
        <v>24</v>
      </c>
      <c r="L11" s="40" t="s">
        <v>24</v>
      </c>
      <c r="M11" s="40" t="s">
        <v>24</v>
      </c>
      <c r="N11" s="40" t="s">
        <v>24</v>
      </c>
      <c r="O11" s="40" t="s">
        <v>24</v>
      </c>
      <c r="P11" s="40" t="s">
        <v>24</v>
      </c>
    </row>
    <row r="12" spans="1:18" x14ac:dyDescent="0.35">
      <c r="A12" s="14" t="s">
        <v>90</v>
      </c>
      <c r="B12" s="36">
        <f>SUM(B6:B11)</f>
        <v>0</v>
      </c>
      <c r="C12" s="36">
        <f t="shared" ref="C12:D12" si="1">SUM(C6:C11)</f>
        <v>0</v>
      </c>
      <c r="D12" s="36">
        <f t="shared" si="1"/>
        <v>0</v>
      </c>
      <c r="E12" s="36">
        <f>SUM(E6:E11)</f>
        <v>0</v>
      </c>
      <c r="F12" s="36">
        <f t="shared" ref="F12:P12" si="2">SUM(F6:F11)</f>
        <v>0</v>
      </c>
      <c r="G12" s="36">
        <f t="shared" si="2"/>
        <v>0</v>
      </c>
      <c r="H12" s="36">
        <f t="shared" si="2"/>
        <v>0</v>
      </c>
      <c r="I12" s="36">
        <f t="shared" si="2"/>
        <v>0</v>
      </c>
      <c r="J12" s="36">
        <f t="shared" si="2"/>
        <v>0</v>
      </c>
      <c r="K12" s="36">
        <f t="shared" si="2"/>
        <v>0</v>
      </c>
      <c r="L12" s="36">
        <f t="shared" si="2"/>
        <v>0</v>
      </c>
      <c r="M12" s="36">
        <f t="shared" si="2"/>
        <v>0</v>
      </c>
      <c r="N12" s="36">
        <f t="shared" si="2"/>
        <v>0</v>
      </c>
      <c r="O12" s="36">
        <f t="shared" si="2"/>
        <v>0</v>
      </c>
      <c r="P12" s="36">
        <f t="shared" si="2"/>
        <v>0</v>
      </c>
    </row>
    <row r="13" spans="1:18" x14ac:dyDescent="0.35">
      <c r="A13" s="71" t="s">
        <v>24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</row>
    <row r="14" spans="1:18" x14ac:dyDescent="0.35">
      <c r="A14" s="71" t="s">
        <v>91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</row>
    <row r="15" spans="1:18" x14ac:dyDescent="0.35">
      <c r="A15" s="14" t="s">
        <v>92</v>
      </c>
      <c r="B15" s="45">
        <f>B14*B12</f>
        <v>0</v>
      </c>
      <c r="C15" s="45">
        <f t="shared" ref="C15:P15" si="3">C14*C12</f>
        <v>0</v>
      </c>
      <c r="D15" s="45">
        <f t="shared" si="3"/>
        <v>0</v>
      </c>
      <c r="E15" s="45">
        <f t="shared" si="3"/>
        <v>0</v>
      </c>
      <c r="F15" s="45">
        <f t="shared" si="3"/>
        <v>0</v>
      </c>
      <c r="G15" s="45">
        <f t="shared" si="3"/>
        <v>0</v>
      </c>
      <c r="H15" s="45">
        <f t="shared" si="3"/>
        <v>0</v>
      </c>
      <c r="I15" s="45">
        <f t="shared" si="3"/>
        <v>0</v>
      </c>
      <c r="J15" s="45">
        <f t="shared" si="3"/>
        <v>0</v>
      </c>
      <c r="K15" s="45">
        <f t="shared" si="3"/>
        <v>0</v>
      </c>
      <c r="L15" s="45">
        <f t="shared" si="3"/>
        <v>0</v>
      </c>
      <c r="M15" s="45">
        <f t="shared" si="3"/>
        <v>0</v>
      </c>
      <c r="N15" s="45">
        <f t="shared" si="3"/>
        <v>0</v>
      </c>
      <c r="O15" s="45">
        <f t="shared" si="3"/>
        <v>0</v>
      </c>
      <c r="P15" s="45">
        <f t="shared" si="3"/>
        <v>0</v>
      </c>
    </row>
    <row r="16" spans="1:18" x14ac:dyDescent="0.35">
      <c r="A16" s="65" t="s">
        <v>24</v>
      </c>
      <c r="B16" s="44" t="s">
        <v>24</v>
      </c>
      <c r="C16" s="44" t="s">
        <v>24</v>
      </c>
      <c r="D16" s="44" t="s">
        <v>24</v>
      </c>
      <c r="E16" s="44" t="s">
        <v>24</v>
      </c>
      <c r="F16" s="24"/>
      <c r="G16" s="24"/>
      <c r="H16" s="24"/>
      <c r="I16" s="24"/>
    </row>
    <row r="17" spans="1:16" x14ac:dyDescent="0.35">
      <c r="A17" s="130" t="s">
        <v>207</v>
      </c>
      <c r="B17" s="81"/>
      <c r="C17" s="65"/>
      <c r="D17" s="65"/>
      <c r="E17" s="65"/>
      <c r="F17" s="65"/>
      <c r="G17" s="65"/>
      <c r="H17" s="65"/>
      <c r="I17" s="65"/>
    </row>
    <row r="18" spans="1:16" x14ac:dyDescent="0.35">
      <c r="A18" s="71" t="s">
        <v>88</v>
      </c>
      <c r="B18" s="43">
        <v>2029</v>
      </c>
      <c r="C18" s="43">
        <f>B18+1</f>
        <v>2030</v>
      </c>
      <c r="D18" s="43">
        <f t="shared" ref="D18" si="4">C18+1</f>
        <v>2031</v>
      </c>
      <c r="E18" s="43">
        <f t="shared" ref="E18" si="5">D18+1</f>
        <v>2032</v>
      </c>
      <c r="F18" s="43">
        <f t="shared" ref="F18" si="6">E18+1</f>
        <v>2033</v>
      </c>
      <c r="G18" s="43">
        <f t="shared" ref="G18" si="7">F18+1</f>
        <v>2034</v>
      </c>
      <c r="H18" s="43">
        <f t="shared" ref="H18" si="8">G18+1</f>
        <v>2035</v>
      </c>
      <c r="I18" s="43">
        <f t="shared" ref="I18" si="9">H18+1</f>
        <v>2036</v>
      </c>
      <c r="J18" s="43">
        <f t="shared" ref="J18" si="10">I18+1</f>
        <v>2037</v>
      </c>
      <c r="K18" s="43">
        <f t="shared" ref="K18" si="11">J18+1</f>
        <v>2038</v>
      </c>
      <c r="L18" s="43">
        <f t="shared" ref="L18" si="12">K18+1</f>
        <v>2039</v>
      </c>
      <c r="M18" s="43">
        <f t="shared" ref="M18" si="13">L18+1</f>
        <v>2040</v>
      </c>
      <c r="N18" s="43">
        <f t="shared" ref="N18" si="14">M18+1</f>
        <v>2041</v>
      </c>
      <c r="O18" s="43">
        <f t="shared" ref="O18" si="15">N18+1</f>
        <v>2042</v>
      </c>
      <c r="P18" s="43">
        <f t="shared" ref="P18" si="16">O18+1</f>
        <v>2043</v>
      </c>
    </row>
    <row r="19" spans="1:16" x14ac:dyDescent="0.35">
      <c r="A19" s="81" t="s">
        <v>89</v>
      </c>
      <c r="B19" s="81"/>
      <c r="C19" s="81" t="s">
        <v>24</v>
      </c>
      <c r="D19" s="81" t="s">
        <v>24</v>
      </c>
      <c r="E19" s="81" t="s">
        <v>24</v>
      </c>
      <c r="F19" s="81" t="s">
        <v>24</v>
      </c>
      <c r="G19" s="81" t="s">
        <v>24</v>
      </c>
      <c r="H19" s="81" t="s">
        <v>24</v>
      </c>
      <c r="I19" s="81" t="s">
        <v>24</v>
      </c>
      <c r="J19" s="81" t="s">
        <v>24</v>
      </c>
      <c r="K19" s="81" t="s">
        <v>24</v>
      </c>
      <c r="L19" s="81" t="s">
        <v>24</v>
      </c>
      <c r="M19" s="81" t="s">
        <v>24</v>
      </c>
      <c r="N19" s="81" t="s">
        <v>24</v>
      </c>
      <c r="O19" s="81" t="s">
        <v>24</v>
      </c>
      <c r="P19" s="81" t="s">
        <v>24</v>
      </c>
    </row>
    <row r="20" spans="1:16" x14ac:dyDescent="0.35">
      <c r="A20" s="81" t="s">
        <v>89</v>
      </c>
      <c r="B20" s="20" t="s">
        <v>24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x14ac:dyDescent="0.35">
      <c r="A21" s="81" t="s">
        <v>89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</row>
    <row r="22" spans="1:16" x14ac:dyDescent="0.35">
      <c r="A22" s="14" t="s">
        <v>90</v>
      </c>
      <c r="B22" s="36">
        <f t="shared" ref="B22:P22" si="17">SUM(B19:B21)</f>
        <v>0</v>
      </c>
      <c r="C22" s="36">
        <f t="shared" si="17"/>
        <v>0</v>
      </c>
      <c r="D22" s="36">
        <f t="shared" si="17"/>
        <v>0</v>
      </c>
      <c r="E22" s="36">
        <f t="shared" si="17"/>
        <v>0</v>
      </c>
      <c r="F22" s="36">
        <f t="shared" si="17"/>
        <v>0</v>
      </c>
      <c r="G22" s="36">
        <f t="shared" si="17"/>
        <v>0</v>
      </c>
      <c r="H22" s="36">
        <f t="shared" si="17"/>
        <v>0</v>
      </c>
      <c r="I22" s="36">
        <f t="shared" si="17"/>
        <v>0</v>
      </c>
      <c r="J22" s="36">
        <f t="shared" si="17"/>
        <v>0</v>
      </c>
      <c r="K22" s="36">
        <f t="shared" si="17"/>
        <v>0</v>
      </c>
      <c r="L22" s="36">
        <f t="shared" si="17"/>
        <v>0</v>
      </c>
      <c r="M22" s="36">
        <f t="shared" si="17"/>
        <v>0</v>
      </c>
      <c r="N22" s="36">
        <f t="shared" si="17"/>
        <v>0</v>
      </c>
      <c r="O22" s="36">
        <f t="shared" si="17"/>
        <v>0</v>
      </c>
      <c r="P22" s="36">
        <f t="shared" si="17"/>
        <v>0</v>
      </c>
    </row>
    <row r="23" spans="1:16" x14ac:dyDescent="0.35">
      <c r="A23" s="71" t="s">
        <v>24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</row>
    <row r="24" spans="1:16" x14ac:dyDescent="0.35">
      <c r="A24" s="71" t="s">
        <v>91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</row>
    <row r="25" spans="1:16" x14ac:dyDescent="0.35">
      <c r="A25" s="14" t="s">
        <v>92</v>
      </c>
      <c r="B25" s="45">
        <f>B24*B22</f>
        <v>0</v>
      </c>
      <c r="C25" s="45">
        <f t="shared" ref="C25:P25" si="18">C24*C22</f>
        <v>0</v>
      </c>
      <c r="D25" s="45">
        <f t="shared" si="18"/>
        <v>0</v>
      </c>
      <c r="E25" s="45">
        <f t="shared" si="18"/>
        <v>0</v>
      </c>
      <c r="F25" s="45">
        <f t="shared" si="18"/>
        <v>0</v>
      </c>
      <c r="G25" s="45">
        <f t="shared" si="18"/>
        <v>0</v>
      </c>
      <c r="H25" s="45">
        <f t="shared" si="18"/>
        <v>0</v>
      </c>
      <c r="I25" s="45">
        <f t="shared" si="18"/>
        <v>0</v>
      </c>
      <c r="J25" s="45">
        <f t="shared" si="18"/>
        <v>0</v>
      </c>
      <c r="K25" s="45">
        <f t="shared" si="18"/>
        <v>0</v>
      </c>
      <c r="L25" s="45">
        <f t="shared" si="18"/>
        <v>0</v>
      </c>
      <c r="M25" s="45">
        <f t="shared" si="18"/>
        <v>0</v>
      </c>
      <c r="N25" s="45">
        <f t="shared" si="18"/>
        <v>0</v>
      </c>
      <c r="O25" s="45">
        <f t="shared" si="18"/>
        <v>0</v>
      </c>
      <c r="P25" s="45">
        <f t="shared" si="18"/>
        <v>0</v>
      </c>
    </row>
    <row r="28" spans="1:16" x14ac:dyDescent="0.35">
      <c r="A28" s="14" t="s">
        <v>79</v>
      </c>
      <c r="B28" s="134">
        <f>B15+B25</f>
        <v>0</v>
      </c>
      <c r="C28" s="134">
        <f t="shared" ref="C28:P28" si="19">C15+C25</f>
        <v>0</v>
      </c>
      <c r="D28" s="134">
        <f t="shared" si="19"/>
        <v>0</v>
      </c>
      <c r="E28" s="134">
        <f t="shared" si="19"/>
        <v>0</v>
      </c>
      <c r="F28" s="134">
        <f t="shared" si="19"/>
        <v>0</v>
      </c>
      <c r="G28" s="134">
        <f t="shared" si="19"/>
        <v>0</v>
      </c>
      <c r="H28" s="134">
        <f t="shared" si="19"/>
        <v>0</v>
      </c>
      <c r="I28" s="134">
        <f t="shared" si="19"/>
        <v>0</v>
      </c>
      <c r="J28" s="134">
        <f t="shared" si="19"/>
        <v>0</v>
      </c>
      <c r="K28" s="134">
        <f t="shared" si="19"/>
        <v>0</v>
      </c>
      <c r="L28" s="134">
        <f t="shared" si="19"/>
        <v>0</v>
      </c>
      <c r="M28" s="134">
        <f t="shared" si="19"/>
        <v>0</v>
      </c>
      <c r="N28" s="134">
        <f t="shared" si="19"/>
        <v>0</v>
      </c>
      <c r="O28" s="134">
        <f t="shared" si="19"/>
        <v>0</v>
      </c>
      <c r="P28" s="134">
        <f t="shared" si="19"/>
        <v>0</v>
      </c>
    </row>
  </sheetData>
  <mergeCells count="1">
    <mergeCell ref="G1:I1"/>
  </mergeCells>
  <hyperlinks>
    <hyperlink ref="A2" location="'Winst en verlies rekening'!A1" display="terug" xr:uid="{67BE8E27-FFB6-4D80-A892-29E25904436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E3925-89DB-4F44-88F1-57DBD4D6F81F}">
  <dimension ref="A1:J25"/>
  <sheetViews>
    <sheetView workbookViewId="0">
      <selection activeCell="J8" sqref="J8:J23"/>
    </sheetView>
  </sheetViews>
  <sheetFormatPr defaultRowHeight="14.5" x14ac:dyDescent="0.35"/>
  <cols>
    <col min="1" max="1" width="3.6328125" customWidth="1"/>
    <col min="2" max="2" width="31.6328125" customWidth="1"/>
    <col min="3" max="3" width="19.6328125" customWidth="1"/>
    <col min="4" max="5" width="17.36328125" customWidth="1"/>
    <col min="6" max="6" width="18.90625" customWidth="1"/>
    <col min="7" max="7" width="19" customWidth="1"/>
    <col min="8" max="8" width="19.36328125" customWidth="1"/>
    <col min="9" max="9" width="18.6328125" customWidth="1"/>
    <col min="10" max="10" width="16" customWidth="1"/>
  </cols>
  <sheetData>
    <row r="1" spans="1:10" x14ac:dyDescent="0.35">
      <c r="A1" s="2" t="s">
        <v>265</v>
      </c>
      <c r="B1" s="65"/>
      <c r="C1" s="65"/>
      <c r="D1" s="65"/>
      <c r="E1" s="65"/>
      <c r="F1" s="11" t="s">
        <v>0</v>
      </c>
      <c r="G1" s="160" t="s">
        <v>1</v>
      </c>
      <c r="H1" s="161"/>
      <c r="I1" s="162"/>
      <c r="J1" s="65"/>
    </row>
    <row r="2" spans="1:10" x14ac:dyDescent="0.35">
      <c r="A2" s="15" t="s">
        <v>69</v>
      </c>
      <c r="B2" s="65"/>
      <c r="C2" s="65"/>
      <c r="D2" s="65"/>
      <c r="E2" s="65"/>
      <c r="F2" s="65"/>
      <c r="G2" s="65"/>
      <c r="H2" s="65"/>
      <c r="I2" s="65"/>
      <c r="J2" s="65"/>
    </row>
    <row r="3" spans="1:10" x14ac:dyDescent="0.35">
      <c r="A3" s="65"/>
      <c r="B3" s="65"/>
      <c r="C3" s="65"/>
      <c r="D3" s="65"/>
      <c r="E3" s="65"/>
      <c r="F3" s="65"/>
      <c r="G3" s="65"/>
      <c r="H3" s="65"/>
      <c r="I3" s="65"/>
      <c r="J3" s="65"/>
    </row>
    <row r="4" spans="1:10" x14ac:dyDescent="0.35">
      <c r="A4" s="65"/>
      <c r="B4" s="71" t="s">
        <v>93</v>
      </c>
      <c r="C4" s="20" t="s">
        <v>94</v>
      </c>
      <c r="D4" s="20" t="s">
        <v>95</v>
      </c>
      <c r="E4" s="20" t="s">
        <v>95</v>
      </c>
      <c r="F4" s="20" t="s">
        <v>95</v>
      </c>
      <c r="G4" s="20" t="s">
        <v>95</v>
      </c>
      <c r="H4" s="20" t="s">
        <v>95</v>
      </c>
      <c r="I4" s="20" t="s">
        <v>95</v>
      </c>
      <c r="J4" s="65"/>
    </row>
    <row r="5" spans="1:10" x14ac:dyDescent="0.35">
      <c r="A5" s="65"/>
      <c r="B5" s="65"/>
      <c r="C5" s="65"/>
      <c r="D5" s="65"/>
      <c r="E5" s="65"/>
      <c r="F5" s="65"/>
      <c r="G5" s="65"/>
      <c r="H5" s="65"/>
      <c r="I5" s="65"/>
      <c r="J5" s="65"/>
    </row>
    <row r="6" spans="1:10" x14ac:dyDescent="0.35">
      <c r="A6" s="2" t="s">
        <v>83</v>
      </c>
      <c r="B6" s="65"/>
      <c r="C6" s="65"/>
      <c r="D6" s="65"/>
      <c r="E6" s="65"/>
      <c r="F6" s="65"/>
      <c r="G6" s="65"/>
      <c r="H6" s="65"/>
      <c r="I6" s="65"/>
      <c r="J6" s="65"/>
    </row>
    <row r="7" spans="1:10" x14ac:dyDescent="0.35">
      <c r="A7" s="65"/>
      <c r="B7" s="65"/>
      <c r="C7" s="65"/>
      <c r="D7" s="65"/>
      <c r="E7" s="65"/>
      <c r="F7" s="65"/>
      <c r="G7" s="65"/>
      <c r="H7" s="65"/>
      <c r="I7" s="65"/>
      <c r="J7" s="65"/>
    </row>
    <row r="8" spans="1:10" x14ac:dyDescent="0.35">
      <c r="A8" s="2" t="s">
        <v>84</v>
      </c>
      <c r="B8" s="2" t="s">
        <v>85</v>
      </c>
      <c r="C8" s="65" t="str">
        <f>C4</f>
        <v>Productiemiddel X</v>
      </c>
      <c r="D8" s="65" t="str">
        <f t="shared" ref="D8:I8" si="0">D4</f>
        <v xml:space="preserve">Productiemiddel X </v>
      </c>
      <c r="E8" s="65" t="str">
        <f t="shared" si="0"/>
        <v xml:space="preserve">Productiemiddel X </v>
      </c>
      <c r="F8" s="65" t="str">
        <f t="shared" si="0"/>
        <v xml:space="preserve">Productiemiddel X </v>
      </c>
      <c r="G8" s="65" t="str">
        <f t="shared" si="0"/>
        <v xml:space="preserve">Productiemiddel X </v>
      </c>
      <c r="H8" s="65" t="str">
        <f t="shared" si="0"/>
        <v xml:space="preserve">Productiemiddel X </v>
      </c>
      <c r="I8" s="65" t="str">
        <f t="shared" si="0"/>
        <v xml:space="preserve">Productiemiddel X </v>
      </c>
      <c r="J8" s="2" t="s">
        <v>79</v>
      </c>
    </row>
    <row r="9" spans="1:10" x14ac:dyDescent="0.35">
      <c r="A9" s="65">
        <v>1</v>
      </c>
      <c r="B9" s="65">
        <v>2029</v>
      </c>
      <c r="C9" s="20" t="s">
        <v>24</v>
      </c>
      <c r="D9" s="20"/>
      <c r="E9" s="20"/>
      <c r="F9" s="20"/>
      <c r="G9" s="20"/>
      <c r="H9" s="20"/>
      <c r="I9" s="20"/>
      <c r="J9" s="16">
        <f>SUM(C9:I9)</f>
        <v>0</v>
      </c>
    </row>
    <row r="10" spans="1:10" x14ac:dyDescent="0.35">
      <c r="A10" s="65">
        <f>A9+1</f>
        <v>2</v>
      </c>
      <c r="B10" s="65">
        <f>B9+1</f>
        <v>2030</v>
      </c>
      <c r="C10" s="20" t="s">
        <v>24</v>
      </c>
      <c r="D10" s="20"/>
      <c r="E10" s="20"/>
      <c r="F10" s="20"/>
      <c r="G10" s="20"/>
      <c r="H10" s="20"/>
      <c r="I10" s="20"/>
      <c r="J10" s="16">
        <f t="shared" ref="J10:J23" si="1">SUM(C10:I10)</f>
        <v>0</v>
      </c>
    </row>
    <row r="11" spans="1:10" x14ac:dyDescent="0.35">
      <c r="A11" s="65">
        <f t="shared" ref="A11:B23" si="2">A10+1</f>
        <v>3</v>
      </c>
      <c r="B11" s="65">
        <f t="shared" si="2"/>
        <v>2031</v>
      </c>
      <c r="C11" s="20" t="s">
        <v>24</v>
      </c>
      <c r="D11" s="20"/>
      <c r="E11" s="20"/>
      <c r="F11" s="20"/>
      <c r="G11" s="20"/>
      <c r="H11" s="20"/>
      <c r="I11" s="20"/>
      <c r="J11" s="16">
        <f t="shared" si="1"/>
        <v>0</v>
      </c>
    </row>
    <row r="12" spans="1:10" x14ac:dyDescent="0.35">
      <c r="A12" s="65">
        <f t="shared" si="2"/>
        <v>4</v>
      </c>
      <c r="B12" s="65">
        <f t="shared" si="2"/>
        <v>2032</v>
      </c>
      <c r="C12" s="20"/>
      <c r="D12" s="20"/>
      <c r="E12" s="20"/>
      <c r="F12" s="20"/>
      <c r="G12" s="20"/>
      <c r="H12" s="20"/>
      <c r="I12" s="20"/>
      <c r="J12" s="16">
        <f t="shared" si="1"/>
        <v>0</v>
      </c>
    </row>
    <row r="13" spans="1:10" x14ac:dyDescent="0.35">
      <c r="A13" s="65">
        <f t="shared" si="2"/>
        <v>5</v>
      </c>
      <c r="B13" s="65">
        <f t="shared" si="2"/>
        <v>2033</v>
      </c>
      <c r="C13" s="20"/>
      <c r="D13" s="20"/>
      <c r="E13" s="20"/>
      <c r="F13" s="20"/>
      <c r="G13" s="20"/>
      <c r="H13" s="20"/>
      <c r="I13" s="20"/>
      <c r="J13" s="16">
        <f t="shared" si="1"/>
        <v>0</v>
      </c>
    </row>
    <row r="14" spans="1:10" x14ac:dyDescent="0.35">
      <c r="A14" s="65">
        <f t="shared" si="2"/>
        <v>6</v>
      </c>
      <c r="B14" s="65">
        <f t="shared" si="2"/>
        <v>2034</v>
      </c>
      <c r="C14" s="20"/>
      <c r="D14" s="20"/>
      <c r="E14" s="20"/>
      <c r="F14" s="20"/>
      <c r="G14" s="20"/>
      <c r="H14" s="20"/>
      <c r="I14" s="20"/>
      <c r="J14" s="16">
        <f t="shared" si="1"/>
        <v>0</v>
      </c>
    </row>
    <row r="15" spans="1:10" x14ac:dyDescent="0.35">
      <c r="A15" s="65">
        <f t="shared" si="2"/>
        <v>7</v>
      </c>
      <c r="B15" s="65">
        <f t="shared" si="2"/>
        <v>2035</v>
      </c>
      <c r="C15" s="20"/>
      <c r="D15" s="20"/>
      <c r="E15" s="20"/>
      <c r="F15" s="20"/>
      <c r="G15" s="20"/>
      <c r="H15" s="20"/>
      <c r="I15" s="20"/>
      <c r="J15" s="16">
        <f t="shared" si="1"/>
        <v>0</v>
      </c>
    </row>
    <row r="16" spans="1:10" x14ac:dyDescent="0.35">
      <c r="A16" s="65">
        <f t="shared" si="2"/>
        <v>8</v>
      </c>
      <c r="B16" s="65">
        <f t="shared" si="2"/>
        <v>2036</v>
      </c>
      <c r="C16" s="20" t="s">
        <v>24</v>
      </c>
      <c r="D16" s="20"/>
      <c r="E16" s="20"/>
      <c r="F16" s="20"/>
      <c r="G16" s="20"/>
      <c r="H16" s="20"/>
      <c r="I16" s="20"/>
      <c r="J16" s="16">
        <f t="shared" si="1"/>
        <v>0</v>
      </c>
    </row>
    <row r="17" spans="1:10" x14ac:dyDescent="0.35">
      <c r="A17" s="65">
        <f t="shared" si="2"/>
        <v>9</v>
      </c>
      <c r="B17" s="65">
        <f t="shared" si="2"/>
        <v>2037</v>
      </c>
      <c r="C17" s="20"/>
      <c r="D17" s="20"/>
      <c r="E17" s="20"/>
      <c r="F17" s="20"/>
      <c r="G17" s="20"/>
      <c r="H17" s="20"/>
      <c r="I17" s="20"/>
      <c r="J17" s="16">
        <f t="shared" si="1"/>
        <v>0</v>
      </c>
    </row>
    <row r="18" spans="1:10" x14ac:dyDescent="0.35">
      <c r="A18" s="65">
        <f t="shared" si="2"/>
        <v>10</v>
      </c>
      <c r="B18" s="65">
        <f t="shared" si="2"/>
        <v>2038</v>
      </c>
      <c r="C18" s="20"/>
      <c r="D18" s="20"/>
      <c r="E18" s="20"/>
      <c r="F18" s="20"/>
      <c r="G18" s="20"/>
      <c r="H18" s="20"/>
      <c r="I18" s="20"/>
      <c r="J18" s="16">
        <f t="shared" si="1"/>
        <v>0</v>
      </c>
    </row>
    <row r="19" spans="1:10" x14ac:dyDescent="0.35">
      <c r="A19" s="65">
        <f t="shared" si="2"/>
        <v>11</v>
      </c>
      <c r="B19" s="65">
        <f t="shared" si="2"/>
        <v>2039</v>
      </c>
      <c r="C19" s="20"/>
      <c r="D19" s="20"/>
      <c r="E19" s="20"/>
      <c r="F19" s="20"/>
      <c r="G19" s="20"/>
      <c r="H19" s="20"/>
      <c r="I19" s="20"/>
      <c r="J19" s="16">
        <f t="shared" si="1"/>
        <v>0</v>
      </c>
    </row>
    <row r="20" spans="1:10" x14ac:dyDescent="0.35">
      <c r="A20" s="65">
        <f t="shared" si="2"/>
        <v>12</v>
      </c>
      <c r="B20" s="65">
        <f t="shared" si="2"/>
        <v>2040</v>
      </c>
      <c r="C20" s="20"/>
      <c r="D20" s="20"/>
      <c r="E20" s="20"/>
      <c r="F20" s="20"/>
      <c r="G20" s="20"/>
      <c r="H20" s="20"/>
      <c r="I20" s="20"/>
      <c r="J20" s="16">
        <f t="shared" si="1"/>
        <v>0</v>
      </c>
    </row>
    <row r="21" spans="1:10" x14ac:dyDescent="0.35">
      <c r="A21" s="65">
        <f t="shared" si="2"/>
        <v>13</v>
      </c>
      <c r="B21" s="65">
        <f t="shared" si="2"/>
        <v>2041</v>
      </c>
      <c r="C21" s="20"/>
      <c r="D21" s="20"/>
      <c r="E21" s="20"/>
      <c r="F21" s="20"/>
      <c r="G21" s="20"/>
      <c r="H21" s="20"/>
      <c r="I21" s="20"/>
      <c r="J21" s="16">
        <f t="shared" si="1"/>
        <v>0</v>
      </c>
    </row>
    <row r="22" spans="1:10" x14ac:dyDescent="0.35">
      <c r="A22" s="65">
        <f t="shared" si="2"/>
        <v>14</v>
      </c>
      <c r="B22" s="65">
        <f t="shared" si="2"/>
        <v>2042</v>
      </c>
      <c r="C22" s="20"/>
      <c r="D22" s="20"/>
      <c r="E22" s="20"/>
      <c r="F22" s="20"/>
      <c r="G22" s="20"/>
      <c r="H22" s="20"/>
      <c r="I22" s="20"/>
      <c r="J22" s="16">
        <f t="shared" si="1"/>
        <v>0</v>
      </c>
    </row>
    <row r="23" spans="1:10" x14ac:dyDescent="0.35">
      <c r="A23" s="65">
        <f t="shared" si="2"/>
        <v>15</v>
      </c>
      <c r="B23" s="65">
        <f t="shared" si="2"/>
        <v>2043</v>
      </c>
      <c r="C23" s="20"/>
      <c r="D23" s="20"/>
      <c r="E23" s="20"/>
      <c r="F23" s="20"/>
      <c r="G23" s="20"/>
      <c r="H23" s="20"/>
      <c r="I23" s="20"/>
      <c r="J23" s="16">
        <f t="shared" si="1"/>
        <v>0</v>
      </c>
    </row>
    <row r="24" spans="1:10" x14ac:dyDescent="0.35">
      <c r="A24" s="65"/>
      <c r="B24" s="65"/>
      <c r="C24" s="65"/>
      <c r="D24" s="65"/>
      <c r="E24" s="65"/>
      <c r="F24" s="65"/>
      <c r="G24" s="65"/>
      <c r="H24" s="65"/>
      <c r="I24" s="65"/>
      <c r="J24" s="65"/>
    </row>
    <row r="25" spans="1:10" x14ac:dyDescent="0.35">
      <c r="A25" s="2" t="s">
        <v>80</v>
      </c>
      <c r="B25" s="65"/>
      <c r="C25" s="16">
        <f>SUM(C9:C23)</f>
        <v>0</v>
      </c>
      <c r="D25" s="16">
        <f t="shared" ref="D25:J25" si="3">SUM(D9:D23)</f>
        <v>0</v>
      </c>
      <c r="E25" s="16">
        <f t="shared" si="3"/>
        <v>0</v>
      </c>
      <c r="F25" s="16">
        <f t="shared" si="3"/>
        <v>0</v>
      </c>
      <c r="G25" s="16">
        <f t="shared" si="3"/>
        <v>0</v>
      </c>
      <c r="H25" s="16">
        <f t="shared" si="3"/>
        <v>0</v>
      </c>
      <c r="I25" s="16">
        <f t="shared" si="3"/>
        <v>0</v>
      </c>
      <c r="J25" s="16">
        <f t="shared" si="3"/>
        <v>0</v>
      </c>
    </row>
  </sheetData>
  <mergeCells count="1">
    <mergeCell ref="G1:I1"/>
  </mergeCells>
  <hyperlinks>
    <hyperlink ref="A2" location="FEO!A1" display="terug" xr:uid="{F7CE403C-8088-4C4A-8DE1-AB58A75A844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F85FC-05D7-4BFE-97E3-E52584B9CD39}">
  <dimension ref="A1:P14"/>
  <sheetViews>
    <sheetView workbookViewId="0">
      <selection activeCell="B26" sqref="B26"/>
    </sheetView>
  </sheetViews>
  <sheetFormatPr defaultRowHeight="14.5" x14ac:dyDescent="0.35"/>
  <cols>
    <col min="1" max="1" width="34.6328125" customWidth="1"/>
    <col min="2" max="2" width="18.6328125" customWidth="1"/>
    <col min="3" max="3" width="20.36328125" customWidth="1"/>
    <col min="4" max="4" width="15.54296875" customWidth="1"/>
    <col min="5" max="5" width="17.90625" customWidth="1"/>
    <col min="6" max="6" width="20.08984375" customWidth="1"/>
    <col min="7" max="7" width="14" customWidth="1"/>
    <col min="8" max="8" width="14.36328125" customWidth="1"/>
    <col min="9" max="9" width="18.6328125" customWidth="1"/>
    <col min="10" max="10" width="17.54296875" customWidth="1"/>
    <col min="11" max="11" width="14.54296875" customWidth="1"/>
    <col min="12" max="12" width="16.54296875" customWidth="1"/>
    <col min="13" max="13" width="14.453125" customWidth="1"/>
    <col min="14" max="14" width="12.6328125" customWidth="1"/>
    <col min="15" max="15" width="15.08984375" customWidth="1"/>
    <col min="16" max="16" width="14" customWidth="1"/>
  </cols>
  <sheetData>
    <row r="1" spans="1:16" x14ac:dyDescent="0.35">
      <c r="A1" s="2" t="s">
        <v>96</v>
      </c>
      <c r="B1" s="65"/>
      <c r="C1" s="65"/>
      <c r="D1" s="65"/>
      <c r="E1" s="65"/>
      <c r="F1" s="11" t="s">
        <v>0</v>
      </c>
      <c r="G1" s="160" t="s">
        <v>1</v>
      </c>
      <c r="H1" s="161"/>
      <c r="I1" s="162"/>
    </row>
    <row r="2" spans="1:16" x14ac:dyDescent="0.35">
      <c r="A2" s="13" t="s">
        <v>69</v>
      </c>
      <c r="B2" s="65"/>
      <c r="C2" s="65"/>
      <c r="D2" s="65"/>
      <c r="E2" s="65"/>
      <c r="F2" s="12"/>
      <c r="G2" s="70"/>
      <c r="H2" s="70"/>
      <c r="I2" s="70"/>
    </row>
    <row r="3" spans="1:16" x14ac:dyDescent="0.3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x14ac:dyDescent="0.35">
      <c r="A4" s="71" t="s">
        <v>70</v>
      </c>
      <c r="B4" s="22">
        <v>2029</v>
      </c>
      <c r="C4" s="22">
        <f>B4+1</f>
        <v>2030</v>
      </c>
      <c r="D4" s="22">
        <f t="shared" ref="D4:P4" si="0">C4+1</f>
        <v>2031</v>
      </c>
      <c r="E4" s="22">
        <f t="shared" si="0"/>
        <v>2032</v>
      </c>
      <c r="F4" s="22">
        <f t="shared" si="0"/>
        <v>2033</v>
      </c>
      <c r="G4" s="22">
        <f t="shared" si="0"/>
        <v>2034</v>
      </c>
      <c r="H4" s="22">
        <f t="shared" si="0"/>
        <v>2035</v>
      </c>
      <c r="I4" s="22">
        <f t="shared" si="0"/>
        <v>2036</v>
      </c>
      <c r="J4" s="22">
        <f t="shared" si="0"/>
        <v>2037</v>
      </c>
      <c r="K4" s="22">
        <f t="shared" si="0"/>
        <v>2038</v>
      </c>
      <c r="L4" s="22">
        <f t="shared" si="0"/>
        <v>2039</v>
      </c>
      <c r="M4" s="22">
        <f t="shared" si="0"/>
        <v>2040</v>
      </c>
      <c r="N4" s="22">
        <f t="shared" si="0"/>
        <v>2041</v>
      </c>
      <c r="O4" s="22">
        <f t="shared" si="0"/>
        <v>2042</v>
      </c>
      <c r="P4" s="22">
        <f t="shared" si="0"/>
        <v>2043</v>
      </c>
    </row>
    <row r="5" spans="1:16" x14ac:dyDescent="0.35">
      <c r="A5" s="71" t="s">
        <v>71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x14ac:dyDescent="0.35">
      <c r="A6" s="71" t="s">
        <v>72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x14ac:dyDescent="0.35">
      <c r="A7" s="71" t="s">
        <v>73</v>
      </c>
      <c r="B7" s="21">
        <f>B5*B6</f>
        <v>0</v>
      </c>
      <c r="C7" s="21">
        <f t="shared" ref="C7:P7" si="1">C5*C6</f>
        <v>0</v>
      </c>
      <c r="D7" s="21">
        <f t="shared" si="1"/>
        <v>0</v>
      </c>
      <c r="E7" s="21">
        <f t="shared" si="1"/>
        <v>0</v>
      </c>
      <c r="F7" s="21">
        <f t="shared" si="1"/>
        <v>0</v>
      </c>
      <c r="G7" s="21">
        <f t="shared" si="1"/>
        <v>0</v>
      </c>
      <c r="H7" s="21">
        <f t="shared" si="1"/>
        <v>0</v>
      </c>
      <c r="I7" s="21">
        <f t="shared" si="1"/>
        <v>0</v>
      </c>
      <c r="J7" s="21">
        <f t="shared" si="1"/>
        <v>0</v>
      </c>
      <c r="K7" s="21">
        <f t="shared" si="1"/>
        <v>0</v>
      </c>
      <c r="L7" s="21">
        <f t="shared" si="1"/>
        <v>0</v>
      </c>
      <c r="M7" s="21">
        <f t="shared" si="1"/>
        <v>0</v>
      </c>
      <c r="N7" s="21">
        <f t="shared" si="1"/>
        <v>0</v>
      </c>
      <c r="O7" s="21">
        <f t="shared" si="1"/>
        <v>0</v>
      </c>
      <c r="P7" s="21">
        <f t="shared" si="1"/>
        <v>0</v>
      </c>
    </row>
    <row r="8" spans="1:16" x14ac:dyDescent="0.35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x14ac:dyDescent="0.35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x14ac:dyDescent="0.35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x14ac:dyDescent="0.3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16" x14ac:dyDescent="0.3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</row>
    <row r="13" spans="1:16" x14ac:dyDescent="0.3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</row>
    <row r="14" spans="1:16" x14ac:dyDescent="0.3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</row>
  </sheetData>
  <mergeCells count="1">
    <mergeCell ref="G1:I1"/>
  </mergeCells>
  <hyperlinks>
    <hyperlink ref="A2" location="'Winst en verlies rekening'!A1" display="terug" xr:uid="{C848BE09-CFB9-4484-88BE-272E8625451D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C5ECF-0AFD-4710-A11D-9CC792C49875}">
  <dimension ref="A1:J55"/>
  <sheetViews>
    <sheetView topLeftCell="A16" workbookViewId="0">
      <selection activeCell="J36" sqref="J36"/>
    </sheetView>
  </sheetViews>
  <sheetFormatPr defaultRowHeight="14.5" x14ac:dyDescent="0.35"/>
  <cols>
    <col min="1" max="1" width="37.54296875" customWidth="1"/>
    <col min="2" max="2" width="18.6328125" customWidth="1"/>
    <col min="3" max="3" width="20.36328125" customWidth="1"/>
    <col min="4" max="4" width="15.54296875" customWidth="1"/>
    <col min="5" max="5" width="17.90625" customWidth="1"/>
    <col min="6" max="6" width="20.08984375" customWidth="1"/>
    <col min="7" max="7" width="14" customWidth="1"/>
    <col min="8" max="8" width="14.36328125" customWidth="1"/>
    <col min="9" max="9" width="18.6328125" customWidth="1"/>
  </cols>
  <sheetData>
    <row r="1" spans="1:10" x14ac:dyDescent="0.35">
      <c r="A1" s="2" t="s">
        <v>97</v>
      </c>
      <c r="B1" s="65"/>
      <c r="C1" s="65"/>
      <c r="D1" s="65"/>
      <c r="E1" s="65"/>
      <c r="F1" s="11" t="s">
        <v>0</v>
      </c>
      <c r="G1" s="160" t="s">
        <v>1</v>
      </c>
      <c r="H1" s="161"/>
      <c r="I1" s="162"/>
      <c r="J1" s="65"/>
    </row>
    <row r="2" spans="1:10" x14ac:dyDescent="0.35">
      <c r="A2" s="13" t="s">
        <v>69</v>
      </c>
      <c r="B2" s="65"/>
      <c r="C2" s="65"/>
      <c r="D2" s="65"/>
      <c r="E2" s="65"/>
      <c r="F2" s="12"/>
      <c r="G2" s="70"/>
      <c r="H2" s="70"/>
      <c r="I2" s="70"/>
      <c r="J2" s="65"/>
    </row>
    <row r="3" spans="1:10" x14ac:dyDescent="0.35">
      <c r="A3" s="65"/>
      <c r="B3" s="65"/>
      <c r="C3" s="65"/>
      <c r="D3" s="65"/>
      <c r="E3" s="65"/>
      <c r="F3" s="65"/>
      <c r="G3" s="65"/>
      <c r="H3" s="65"/>
      <c r="I3" s="65"/>
      <c r="J3" s="65"/>
    </row>
    <row r="4" spans="1:10" x14ac:dyDescent="0.35">
      <c r="A4" s="71" t="s">
        <v>98</v>
      </c>
      <c r="B4" s="20"/>
      <c r="C4" s="20"/>
      <c r="D4" s="20"/>
      <c r="E4" s="20"/>
      <c r="F4" s="20"/>
      <c r="G4" s="20"/>
      <c r="H4" s="20"/>
      <c r="I4" s="20"/>
      <c r="J4" s="65"/>
    </row>
    <row r="5" spans="1:10" x14ac:dyDescent="0.35">
      <c r="A5" s="71" t="s">
        <v>99</v>
      </c>
      <c r="B5" s="22"/>
      <c r="C5" s="22"/>
      <c r="D5" s="22"/>
      <c r="E5" s="22"/>
      <c r="F5" s="22"/>
      <c r="G5" s="22"/>
      <c r="H5" s="22"/>
      <c r="I5" s="22"/>
      <c r="J5" s="65"/>
    </row>
    <row r="6" spans="1:10" x14ac:dyDescent="0.35">
      <c r="A6" s="72" t="s">
        <v>82</v>
      </c>
      <c r="B6" s="20"/>
      <c r="C6" s="20"/>
      <c r="D6" s="20"/>
      <c r="E6" s="20"/>
      <c r="F6" s="20"/>
      <c r="G6" s="20"/>
      <c r="H6" s="20"/>
      <c r="I6" s="20"/>
      <c r="J6" s="65"/>
    </row>
    <row r="7" spans="1:10" x14ac:dyDescent="0.35">
      <c r="A7" s="72" t="s">
        <v>82</v>
      </c>
      <c r="B7" s="20"/>
      <c r="C7" s="20"/>
      <c r="D7" s="20"/>
      <c r="E7" s="20"/>
      <c r="F7" s="20"/>
      <c r="G7" s="20"/>
      <c r="H7" s="20"/>
      <c r="I7" s="20"/>
      <c r="J7" s="65"/>
    </row>
    <row r="8" spans="1:10" x14ac:dyDescent="0.35">
      <c r="A8" s="72" t="s">
        <v>82</v>
      </c>
      <c r="B8" s="20"/>
      <c r="C8" s="20"/>
      <c r="D8" s="20"/>
      <c r="E8" s="20"/>
      <c r="F8" s="20"/>
      <c r="G8" s="20"/>
      <c r="H8" s="20"/>
      <c r="I8" s="20"/>
      <c r="J8" s="65"/>
    </row>
    <row r="9" spans="1:10" x14ac:dyDescent="0.35">
      <c r="A9" s="72" t="s">
        <v>82</v>
      </c>
      <c r="B9" s="20"/>
      <c r="C9" s="20"/>
      <c r="D9" s="20"/>
      <c r="E9" s="20"/>
      <c r="F9" s="20"/>
      <c r="G9" s="20"/>
      <c r="H9" s="20"/>
      <c r="I9" s="20"/>
      <c r="J9" s="65"/>
    </row>
    <row r="10" spans="1:10" x14ac:dyDescent="0.35">
      <c r="A10" s="72" t="s">
        <v>82</v>
      </c>
      <c r="B10" s="20"/>
      <c r="C10" s="20"/>
      <c r="D10" s="20"/>
      <c r="E10" s="20"/>
      <c r="F10" s="20"/>
      <c r="G10" s="20"/>
      <c r="H10" s="20"/>
      <c r="I10" s="20"/>
      <c r="J10" s="65"/>
    </row>
    <row r="11" spans="1:10" x14ac:dyDescent="0.35">
      <c r="A11" s="72" t="s">
        <v>82</v>
      </c>
      <c r="B11" s="20"/>
      <c r="C11" s="20"/>
      <c r="D11" s="20"/>
      <c r="E11" s="20"/>
      <c r="F11" s="20"/>
      <c r="G11" s="20"/>
      <c r="H11" s="20"/>
      <c r="I11" s="20"/>
      <c r="J11" s="65"/>
    </row>
    <row r="12" spans="1:10" x14ac:dyDescent="0.35">
      <c r="A12" s="72" t="s">
        <v>82</v>
      </c>
      <c r="B12" s="20"/>
      <c r="C12" s="20"/>
      <c r="D12" s="20"/>
      <c r="E12" s="20"/>
      <c r="F12" s="20"/>
      <c r="G12" s="20"/>
      <c r="H12" s="20"/>
      <c r="I12" s="20"/>
      <c r="J12" s="65"/>
    </row>
    <row r="13" spans="1:10" x14ac:dyDescent="0.35">
      <c r="A13" s="72" t="s">
        <v>82</v>
      </c>
      <c r="B13" s="20"/>
      <c r="C13" s="20"/>
      <c r="D13" s="20"/>
      <c r="E13" s="20"/>
      <c r="F13" s="20"/>
      <c r="G13" s="20"/>
      <c r="H13" s="20"/>
      <c r="I13" s="20"/>
      <c r="J13" s="65"/>
    </row>
    <row r="14" spans="1:10" x14ac:dyDescent="0.35">
      <c r="A14" s="72" t="s">
        <v>82</v>
      </c>
      <c r="B14" s="20"/>
      <c r="C14" s="20"/>
      <c r="D14" s="20"/>
      <c r="E14" s="20"/>
      <c r="F14" s="20"/>
      <c r="G14" s="20"/>
      <c r="H14" s="20"/>
      <c r="I14" s="20"/>
      <c r="J14" s="65"/>
    </row>
    <row r="15" spans="1:10" x14ac:dyDescent="0.35">
      <c r="A15" s="72" t="s">
        <v>82</v>
      </c>
      <c r="B15" s="20"/>
      <c r="C15" s="20"/>
      <c r="D15" s="20"/>
      <c r="E15" s="20"/>
      <c r="F15" s="20"/>
      <c r="G15" s="20"/>
      <c r="H15" s="20"/>
      <c r="I15" s="20"/>
      <c r="J15" s="65"/>
    </row>
    <row r="16" spans="1:10" x14ac:dyDescent="0.35">
      <c r="A16" s="72" t="s">
        <v>82</v>
      </c>
      <c r="B16" s="20"/>
      <c r="C16" s="20"/>
      <c r="D16" s="20"/>
      <c r="E16" s="20"/>
      <c r="F16" s="20"/>
      <c r="G16" s="20"/>
      <c r="H16" s="20"/>
      <c r="I16" s="20"/>
      <c r="J16" s="65"/>
    </row>
    <row r="17" spans="1:10" x14ac:dyDescent="0.35">
      <c r="A17" s="72" t="s">
        <v>82</v>
      </c>
      <c r="B17" s="20"/>
      <c r="C17" s="20"/>
      <c r="D17" s="20"/>
      <c r="E17" s="20"/>
      <c r="F17" s="20"/>
      <c r="G17" s="20"/>
      <c r="H17" s="20"/>
      <c r="I17" s="20"/>
      <c r="J17" s="65"/>
    </row>
    <row r="18" spans="1:10" x14ac:dyDescent="0.35">
      <c r="A18" s="72" t="s">
        <v>82</v>
      </c>
      <c r="B18" s="20"/>
      <c r="C18" s="20"/>
      <c r="D18" s="20"/>
      <c r="E18" s="20"/>
      <c r="F18" s="20"/>
      <c r="G18" s="20"/>
      <c r="H18" s="20"/>
      <c r="I18" s="20"/>
      <c r="J18" s="65"/>
    </row>
    <row r="19" spans="1:10" x14ac:dyDescent="0.35">
      <c r="A19" s="72" t="s">
        <v>82</v>
      </c>
      <c r="B19" s="20"/>
      <c r="C19" s="20"/>
      <c r="D19" s="20"/>
      <c r="E19" s="20"/>
      <c r="F19" s="20"/>
      <c r="G19" s="20"/>
      <c r="H19" s="20"/>
      <c r="I19" s="20"/>
      <c r="J19" s="65"/>
    </row>
    <row r="20" spans="1:10" x14ac:dyDescent="0.35">
      <c r="A20" s="72" t="s">
        <v>82</v>
      </c>
      <c r="B20" s="20"/>
      <c r="C20" s="20"/>
      <c r="D20" s="20"/>
      <c r="E20" s="20"/>
      <c r="F20" s="20"/>
      <c r="G20" s="20"/>
      <c r="H20" s="20"/>
      <c r="I20" s="20"/>
      <c r="J20" s="65"/>
    </row>
    <row r="21" spans="1:10" x14ac:dyDescent="0.35">
      <c r="A21" s="72" t="s">
        <v>82</v>
      </c>
      <c r="B21" s="20"/>
      <c r="C21" s="20"/>
      <c r="D21" s="20"/>
      <c r="E21" s="20"/>
      <c r="F21" s="20"/>
      <c r="G21" s="20"/>
      <c r="H21" s="20"/>
      <c r="I21" s="20"/>
      <c r="J21" s="65"/>
    </row>
    <row r="22" spans="1:10" x14ac:dyDescent="0.35">
      <c r="A22" s="72" t="s">
        <v>82</v>
      </c>
      <c r="B22" s="20"/>
      <c r="C22" s="20"/>
      <c r="D22" s="20"/>
      <c r="E22" s="20"/>
      <c r="F22" s="20"/>
      <c r="G22" s="20"/>
      <c r="H22" s="20"/>
      <c r="I22" s="20"/>
      <c r="J22" s="65"/>
    </row>
    <row r="23" spans="1:10" x14ac:dyDescent="0.35">
      <c r="A23" s="72" t="s">
        <v>82</v>
      </c>
      <c r="B23" s="20"/>
      <c r="C23" s="20"/>
      <c r="D23" s="20"/>
      <c r="E23" s="20"/>
      <c r="F23" s="20"/>
      <c r="G23" s="20"/>
      <c r="H23" s="20"/>
      <c r="I23" s="20"/>
      <c r="J23" s="65"/>
    </row>
    <row r="24" spans="1:10" x14ac:dyDescent="0.35">
      <c r="A24" s="72" t="s">
        <v>82</v>
      </c>
      <c r="B24" s="20"/>
      <c r="C24" s="20"/>
      <c r="D24" s="20"/>
      <c r="E24" s="20"/>
      <c r="F24" s="20"/>
      <c r="G24" s="20"/>
      <c r="H24" s="20"/>
      <c r="I24" s="20"/>
      <c r="J24" s="65"/>
    </row>
    <row r="25" spans="1:10" x14ac:dyDescent="0.35">
      <c r="A25" s="72" t="s">
        <v>82</v>
      </c>
      <c r="B25" s="20"/>
      <c r="C25" s="20"/>
      <c r="D25" s="20"/>
      <c r="E25" s="20"/>
      <c r="F25" s="20"/>
      <c r="G25" s="20"/>
      <c r="H25" s="20"/>
      <c r="I25" s="20"/>
      <c r="J25" s="65"/>
    </row>
    <row r="26" spans="1:10" x14ac:dyDescent="0.35">
      <c r="A26" s="72" t="s">
        <v>82</v>
      </c>
      <c r="B26" s="20"/>
      <c r="C26" s="20"/>
      <c r="D26" s="20"/>
      <c r="E26" s="20"/>
      <c r="F26" s="20"/>
      <c r="G26" s="20"/>
      <c r="H26" s="20"/>
      <c r="I26" s="20"/>
      <c r="J26" s="65"/>
    </row>
    <row r="27" spans="1:10" x14ac:dyDescent="0.35">
      <c r="A27" s="72" t="s">
        <v>82</v>
      </c>
      <c r="B27" s="20"/>
      <c r="C27" s="20"/>
      <c r="D27" s="20"/>
      <c r="E27" s="20"/>
      <c r="F27" s="20"/>
      <c r="G27" s="20"/>
      <c r="H27" s="20"/>
      <c r="I27" s="20"/>
      <c r="J27" s="65"/>
    </row>
    <row r="28" spans="1:10" x14ac:dyDescent="0.35">
      <c r="A28" s="71" t="s">
        <v>100</v>
      </c>
      <c r="B28" s="20"/>
      <c r="C28" s="20"/>
      <c r="D28" s="20"/>
      <c r="E28" s="20"/>
      <c r="F28" s="20"/>
      <c r="G28" s="20"/>
      <c r="H28" s="20"/>
      <c r="I28" s="20"/>
      <c r="J28" s="65"/>
    </row>
    <row r="29" spans="1:10" x14ac:dyDescent="0.35">
      <c r="A29" s="14" t="s">
        <v>101</v>
      </c>
      <c r="B29" s="21">
        <f>(SUM(B6:B27)-B28)</f>
        <v>0</v>
      </c>
      <c r="C29" s="21">
        <f>(SUM(C6:C27)-C28)</f>
        <v>0</v>
      </c>
      <c r="D29" s="21">
        <f t="shared" ref="D29:I29" si="0">(SUM(C6:C27)-C28)</f>
        <v>0</v>
      </c>
      <c r="E29" s="21">
        <f t="shared" si="0"/>
        <v>0</v>
      </c>
      <c r="F29" s="21">
        <f t="shared" si="0"/>
        <v>0</v>
      </c>
      <c r="G29" s="21">
        <f t="shared" si="0"/>
        <v>0</v>
      </c>
      <c r="H29" s="21">
        <f t="shared" si="0"/>
        <v>0</v>
      </c>
      <c r="I29" s="21">
        <f t="shared" si="0"/>
        <v>0</v>
      </c>
      <c r="J29" s="65"/>
    </row>
    <row r="30" spans="1:10" x14ac:dyDescent="0.35">
      <c r="A30" s="71" t="s">
        <v>102</v>
      </c>
      <c r="B30" s="28"/>
      <c r="C30" s="28"/>
      <c r="D30" s="28"/>
      <c r="E30" s="28"/>
      <c r="F30" s="28"/>
      <c r="G30" s="28"/>
      <c r="H30" s="28"/>
      <c r="I30" s="28"/>
      <c r="J30" s="65"/>
    </row>
    <row r="31" spans="1:10" x14ac:dyDescent="0.35">
      <c r="A31" s="71" t="s">
        <v>103</v>
      </c>
      <c r="B31" s="28"/>
      <c r="C31" s="28"/>
      <c r="D31" s="28"/>
      <c r="E31" s="28"/>
      <c r="F31" s="28"/>
      <c r="G31" s="28"/>
      <c r="H31" s="28"/>
      <c r="I31" s="28"/>
      <c r="J31" s="65"/>
    </row>
    <row r="32" spans="1:10" ht="27.5" x14ac:dyDescent="0.35">
      <c r="A32" s="150" t="s">
        <v>104</v>
      </c>
      <c r="B32" s="25">
        <f>DATEDIF(B30,B31,"D")</f>
        <v>0</v>
      </c>
      <c r="C32" s="25">
        <f t="shared" ref="C32:I32" si="1">DATEDIF(C30,C31,"D")</f>
        <v>0</v>
      </c>
      <c r="D32" s="25">
        <f t="shared" si="1"/>
        <v>0</v>
      </c>
      <c r="E32" s="25">
        <f t="shared" si="1"/>
        <v>0</v>
      </c>
      <c r="F32" s="25">
        <f t="shared" si="1"/>
        <v>0</v>
      </c>
      <c r="G32" s="25">
        <f t="shared" si="1"/>
        <v>0</v>
      </c>
      <c r="H32" s="25">
        <f t="shared" si="1"/>
        <v>0</v>
      </c>
      <c r="I32" s="25">
        <f t="shared" si="1"/>
        <v>0</v>
      </c>
      <c r="J32" s="65"/>
    </row>
    <row r="33" spans="1:10" x14ac:dyDescent="0.35">
      <c r="A33" s="71" t="s">
        <v>78</v>
      </c>
      <c r="B33" s="31">
        <f>IFERROR(B29/B32,0)</f>
        <v>0</v>
      </c>
      <c r="C33" s="31">
        <f t="shared" ref="C33:I33" si="2">IFERROR(C29/C32,0)</f>
        <v>0</v>
      </c>
      <c r="D33" s="31">
        <f t="shared" si="2"/>
        <v>0</v>
      </c>
      <c r="E33" s="31">
        <f t="shared" si="2"/>
        <v>0</v>
      </c>
      <c r="F33" s="31">
        <f t="shared" si="2"/>
        <v>0</v>
      </c>
      <c r="G33" s="31">
        <f t="shared" si="2"/>
        <v>0</v>
      </c>
      <c r="H33" s="31">
        <f t="shared" si="2"/>
        <v>0</v>
      </c>
      <c r="I33" s="31">
        <f t="shared" si="2"/>
        <v>0</v>
      </c>
      <c r="J33" s="65"/>
    </row>
    <row r="34" spans="1:10" x14ac:dyDescent="0.35">
      <c r="A34" s="65"/>
      <c r="B34" s="24"/>
      <c r="C34" s="24"/>
      <c r="D34" s="24"/>
      <c r="E34" s="24"/>
      <c r="F34" s="24"/>
      <c r="G34" s="24"/>
      <c r="H34" s="24"/>
      <c r="I34" s="24"/>
      <c r="J34" s="65"/>
    </row>
    <row r="35" spans="1:10" x14ac:dyDescent="0.35">
      <c r="A35" s="65" t="s">
        <v>81</v>
      </c>
      <c r="B35" s="24"/>
      <c r="C35" s="24"/>
      <c r="D35" s="24"/>
      <c r="E35" s="24"/>
      <c r="F35" s="24"/>
      <c r="G35" s="24"/>
      <c r="H35" s="24"/>
      <c r="I35" s="24"/>
      <c r="J35" s="2" t="s">
        <v>79</v>
      </c>
    </row>
    <row r="36" spans="1:10" x14ac:dyDescent="0.35">
      <c r="A36" s="71">
        <v>2029</v>
      </c>
      <c r="B36" s="21">
        <f>IF(AND($A36&gt;YEAR(B$30),$A36&lt;YEAR(B$31)),(DATE($A36,12,31)-DATE($A36,1,0))*B$33,IF(AND($A36=YEAR(B$30),$A36=YEAR(B$31)),(B$31-B$30)*B$33,IF($A36=YEAR(B$30),(DATE(YEAR(B$30),12,31)-B$30)*B$33,IF($A36=YEAR(B$31),(B$31-DATE(YEAR(B$31),1,0))*B$33,0))))</f>
        <v>0</v>
      </c>
      <c r="C36" s="21">
        <f t="shared" ref="C36:I50" si="3">IF(AND($A36&gt;YEAR(C$30),$A36&lt;YEAR(C$31)),(DATE($A36,12,31)-DATE($A36,1,0))*C$33,IF(AND($A36=YEAR(C$30),$A36=YEAR(C$31)),(C$31-C$30)*C$33,IF($A36=YEAR(C$30),(DATE(YEAR(C$30),12,31)-C$30)*C$33,IF($A36=YEAR(C$31),(C$31-DATE(YEAR(C$31),1,0))*C$33,0))))</f>
        <v>0</v>
      </c>
      <c r="D36" s="21">
        <f t="shared" si="3"/>
        <v>0</v>
      </c>
      <c r="E36" s="21">
        <f t="shared" si="3"/>
        <v>0</v>
      </c>
      <c r="F36" s="21">
        <f t="shared" si="3"/>
        <v>0</v>
      </c>
      <c r="G36" s="21">
        <f t="shared" si="3"/>
        <v>0</v>
      </c>
      <c r="H36" s="21">
        <f t="shared" si="3"/>
        <v>0</v>
      </c>
      <c r="I36" s="21">
        <f t="shared" si="3"/>
        <v>0</v>
      </c>
      <c r="J36" s="16">
        <f>SUM(B36:I36)</f>
        <v>0</v>
      </c>
    </row>
    <row r="37" spans="1:10" x14ac:dyDescent="0.35">
      <c r="A37" s="71">
        <f>A36+1</f>
        <v>2030</v>
      </c>
      <c r="B37" s="21">
        <f t="shared" ref="B37:B50" si="4">IF(AND($A37&gt;YEAR(B$30),$A37&lt;YEAR(B$31)),(DATE($A37,12,31)-DATE($A37,1,0))*B$33,IF(AND($A37=YEAR(B$30),$A37=YEAR(B$31)),(B$31-B$30)*B$33,IF($A37=YEAR(B$30),(DATE(YEAR(B$30),12,31)-B$30)*B$33,IF($A37=YEAR(B$31),(B$31-DATE(YEAR(B$31),1,0))*B$33,0))))</f>
        <v>0</v>
      </c>
      <c r="C37" s="21">
        <f t="shared" si="3"/>
        <v>0</v>
      </c>
      <c r="D37" s="21">
        <f t="shared" si="3"/>
        <v>0</v>
      </c>
      <c r="E37" s="21">
        <f t="shared" si="3"/>
        <v>0</v>
      </c>
      <c r="F37" s="21">
        <f t="shared" si="3"/>
        <v>0</v>
      </c>
      <c r="G37" s="21">
        <f t="shared" si="3"/>
        <v>0</v>
      </c>
      <c r="H37" s="21">
        <f t="shared" si="3"/>
        <v>0</v>
      </c>
      <c r="I37" s="21">
        <f t="shared" si="3"/>
        <v>0</v>
      </c>
      <c r="J37" s="16">
        <f t="shared" ref="J37:J50" si="5">SUM(B37:I37)</f>
        <v>0</v>
      </c>
    </row>
    <row r="38" spans="1:10" x14ac:dyDescent="0.35">
      <c r="A38" s="71">
        <f t="shared" ref="A38:A50" si="6">A37+1</f>
        <v>2031</v>
      </c>
      <c r="B38" s="21">
        <f t="shared" si="4"/>
        <v>0</v>
      </c>
      <c r="C38" s="21">
        <f t="shared" si="3"/>
        <v>0</v>
      </c>
      <c r="D38" s="21">
        <f t="shared" si="3"/>
        <v>0</v>
      </c>
      <c r="E38" s="21">
        <f t="shared" si="3"/>
        <v>0</v>
      </c>
      <c r="F38" s="21">
        <f t="shared" si="3"/>
        <v>0</v>
      </c>
      <c r="G38" s="21">
        <f t="shared" si="3"/>
        <v>0</v>
      </c>
      <c r="H38" s="21">
        <f t="shared" si="3"/>
        <v>0</v>
      </c>
      <c r="I38" s="21">
        <f t="shared" si="3"/>
        <v>0</v>
      </c>
      <c r="J38" s="16">
        <f t="shared" si="5"/>
        <v>0</v>
      </c>
    </row>
    <row r="39" spans="1:10" x14ac:dyDescent="0.35">
      <c r="A39" s="71">
        <f t="shared" si="6"/>
        <v>2032</v>
      </c>
      <c r="B39" s="21">
        <f t="shared" si="4"/>
        <v>0</v>
      </c>
      <c r="C39" s="21">
        <f t="shared" si="3"/>
        <v>0</v>
      </c>
      <c r="D39" s="21">
        <f t="shared" si="3"/>
        <v>0</v>
      </c>
      <c r="E39" s="21">
        <f t="shared" si="3"/>
        <v>0</v>
      </c>
      <c r="F39" s="21">
        <f t="shared" si="3"/>
        <v>0</v>
      </c>
      <c r="G39" s="21">
        <f t="shared" si="3"/>
        <v>0</v>
      </c>
      <c r="H39" s="21">
        <f t="shared" si="3"/>
        <v>0</v>
      </c>
      <c r="I39" s="21">
        <f t="shared" si="3"/>
        <v>0</v>
      </c>
      <c r="J39" s="16">
        <f t="shared" si="5"/>
        <v>0</v>
      </c>
    </row>
    <row r="40" spans="1:10" x14ac:dyDescent="0.35">
      <c r="A40" s="71">
        <f t="shared" si="6"/>
        <v>2033</v>
      </c>
      <c r="B40" s="21">
        <f t="shared" si="4"/>
        <v>0</v>
      </c>
      <c r="C40" s="21">
        <f t="shared" si="3"/>
        <v>0</v>
      </c>
      <c r="D40" s="21">
        <f t="shared" si="3"/>
        <v>0</v>
      </c>
      <c r="E40" s="21">
        <f t="shared" si="3"/>
        <v>0</v>
      </c>
      <c r="F40" s="21">
        <f t="shared" si="3"/>
        <v>0</v>
      </c>
      <c r="G40" s="21">
        <f t="shared" si="3"/>
        <v>0</v>
      </c>
      <c r="H40" s="21">
        <f t="shared" si="3"/>
        <v>0</v>
      </c>
      <c r="I40" s="21">
        <f t="shared" si="3"/>
        <v>0</v>
      </c>
      <c r="J40" s="16">
        <f t="shared" si="5"/>
        <v>0</v>
      </c>
    </row>
    <row r="41" spans="1:10" x14ac:dyDescent="0.35">
      <c r="A41" s="71">
        <f t="shared" si="6"/>
        <v>2034</v>
      </c>
      <c r="B41" s="21">
        <f t="shared" si="4"/>
        <v>0</v>
      </c>
      <c r="C41" s="21">
        <f t="shared" si="3"/>
        <v>0</v>
      </c>
      <c r="D41" s="21">
        <f t="shared" si="3"/>
        <v>0</v>
      </c>
      <c r="E41" s="21">
        <f t="shared" si="3"/>
        <v>0</v>
      </c>
      <c r="F41" s="21">
        <f t="shared" si="3"/>
        <v>0</v>
      </c>
      <c r="G41" s="21">
        <f t="shared" si="3"/>
        <v>0</v>
      </c>
      <c r="H41" s="21">
        <f t="shared" si="3"/>
        <v>0</v>
      </c>
      <c r="I41" s="21">
        <f t="shared" si="3"/>
        <v>0</v>
      </c>
      <c r="J41" s="16">
        <f t="shared" si="5"/>
        <v>0</v>
      </c>
    </row>
    <row r="42" spans="1:10" x14ac:dyDescent="0.35">
      <c r="A42" s="71">
        <f t="shared" si="6"/>
        <v>2035</v>
      </c>
      <c r="B42" s="21">
        <f t="shared" si="4"/>
        <v>0</v>
      </c>
      <c r="C42" s="21">
        <f t="shared" si="3"/>
        <v>0</v>
      </c>
      <c r="D42" s="21">
        <f t="shared" si="3"/>
        <v>0</v>
      </c>
      <c r="E42" s="21">
        <f t="shared" si="3"/>
        <v>0</v>
      </c>
      <c r="F42" s="21">
        <f t="shared" si="3"/>
        <v>0</v>
      </c>
      <c r="G42" s="21">
        <f t="shared" si="3"/>
        <v>0</v>
      </c>
      <c r="H42" s="21">
        <f t="shared" si="3"/>
        <v>0</v>
      </c>
      <c r="I42" s="21">
        <f t="shared" si="3"/>
        <v>0</v>
      </c>
      <c r="J42" s="16">
        <f t="shared" si="5"/>
        <v>0</v>
      </c>
    </row>
    <row r="43" spans="1:10" x14ac:dyDescent="0.35">
      <c r="A43" s="71">
        <f t="shared" si="6"/>
        <v>2036</v>
      </c>
      <c r="B43" s="21">
        <f t="shared" si="4"/>
        <v>0</v>
      </c>
      <c r="C43" s="21">
        <f t="shared" si="3"/>
        <v>0</v>
      </c>
      <c r="D43" s="21">
        <f t="shared" si="3"/>
        <v>0</v>
      </c>
      <c r="E43" s="21">
        <f t="shared" si="3"/>
        <v>0</v>
      </c>
      <c r="F43" s="21">
        <f t="shared" si="3"/>
        <v>0</v>
      </c>
      <c r="G43" s="21">
        <f t="shared" si="3"/>
        <v>0</v>
      </c>
      <c r="H43" s="21">
        <f t="shared" si="3"/>
        <v>0</v>
      </c>
      <c r="I43" s="21">
        <f t="shared" si="3"/>
        <v>0</v>
      </c>
      <c r="J43" s="16">
        <f t="shared" si="5"/>
        <v>0</v>
      </c>
    </row>
    <row r="44" spans="1:10" x14ac:dyDescent="0.35">
      <c r="A44" s="71">
        <f t="shared" si="6"/>
        <v>2037</v>
      </c>
      <c r="B44" s="21">
        <f t="shared" si="4"/>
        <v>0</v>
      </c>
      <c r="C44" s="21">
        <f t="shared" si="3"/>
        <v>0</v>
      </c>
      <c r="D44" s="21">
        <f t="shared" si="3"/>
        <v>0</v>
      </c>
      <c r="E44" s="21">
        <f t="shared" si="3"/>
        <v>0</v>
      </c>
      <c r="F44" s="21">
        <f t="shared" si="3"/>
        <v>0</v>
      </c>
      <c r="G44" s="21">
        <f t="shared" si="3"/>
        <v>0</v>
      </c>
      <c r="H44" s="21">
        <f t="shared" si="3"/>
        <v>0</v>
      </c>
      <c r="I44" s="21">
        <f t="shared" si="3"/>
        <v>0</v>
      </c>
      <c r="J44" s="16">
        <f t="shared" si="5"/>
        <v>0</v>
      </c>
    </row>
    <row r="45" spans="1:10" x14ac:dyDescent="0.35">
      <c r="A45" s="71">
        <f t="shared" si="6"/>
        <v>2038</v>
      </c>
      <c r="B45" s="21">
        <f t="shared" si="4"/>
        <v>0</v>
      </c>
      <c r="C45" s="21">
        <f t="shared" si="3"/>
        <v>0</v>
      </c>
      <c r="D45" s="21">
        <f t="shared" si="3"/>
        <v>0</v>
      </c>
      <c r="E45" s="21">
        <f t="shared" si="3"/>
        <v>0</v>
      </c>
      <c r="F45" s="21">
        <f t="shared" si="3"/>
        <v>0</v>
      </c>
      <c r="G45" s="21">
        <f t="shared" si="3"/>
        <v>0</v>
      </c>
      <c r="H45" s="21">
        <f t="shared" si="3"/>
        <v>0</v>
      </c>
      <c r="I45" s="21">
        <f t="shared" si="3"/>
        <v>0</v>
      </c>
      <c r="J45" s="16">
        <f t="shared" si="5"/>
        <v>0</v>
      </c>
    </row>
    <row r="46" spans="1:10" x14ac:dyDescent="0.35">
      <c r="A46" s="71">
        <f t="shared" si="6"/>
        <v>2039</v>
      </c>
      <c r="B46" s="21">
        <f t="shared" si="4"/>
        <v>0</v>
      </c>
      <c r="C46" s="21">
        <f t="shared" si="3"/>
        <v>0</v>
      </c>
      <c r="D46" s="21">
        <f t="shared" si="3"/>
        <v>0</v>
      </c>
      <c r="E46" s="21">
        <f t="shared" si="3"/>
        <v>0</v>
      </c>
      <c r="F46" s="21">
        <f t="shared" si="3"/>
        <v>0</v>
      </c>
      <c r="G46" s="21">
        <f t="shared" si="3"/>
        <v>0</v>
      </c>
      <c r="H46" s="21">
        <f t="shared" si="3"/>
        <v>0</v>
      </c>
      <c r="I46" s="21">
        <f t="shared" si="3"/>
        <v>0</v>
      </c>
      <c r="J46" s="16">
        <f t="shared" si="5"/>
        <v>0</v>
      </c>
    </row>
    <row r="47" spans="1:10" x14ac:dyDescent="0.35">
      <c r="A47" s="71">
        <f t="shared" si="6"/>
        <v>2040</v>
      </c>
      <c r="B47" s="21">
        <f t="shared" si="4"/>
        <v>0</v>
      </c>
      <c r="C47" s="21">
        <f t="shared" si="3"/>
        <v>0</v>
      </c>
      <c r="D47" s="21">
        <f t="shared" si="3"/>
        <v>0</v>
      </c>
      <c r="E47" s="21">
        <f t="shared" si="3"/>
        <v>0</v>
      </c>
      <c r="F47" s="21">
        <f t="shared" si="3"/>
        <v>0</v>
      </c>
      <c r="G47" s="21">
        <f t="shared" si="3"/>
        <v>0</v>
      </c>
      <c r="H47" s="21">
        <f t="shared" si="3"/>
        <v>0</v>
      </c>
      <c r="I47" s="21">
        <f t="shared" si="3"/>
        <v>0</v>
      </c>
      <c r="J47" s="16">
        <f t="shared" si="5"/>
        <v>0</v>
      </c>
    </row>
    <row r="48" spans="1:10" x14ac:dyDescent="0.35">
      <c r="A48" s="71">
        <f t="shared" si="6"/>
        <v>2041</v>
      </c>
      <c r="B48" s="21">
        <f t="shared" si="4"/>
        <v>0</v>
      </c>
      <c r="C48" s="21">
        <f t="shared" si="3"/>
        <v>0</v>
      </c>
      <c r="D48" s="21">
        <f t="shared" si="3"/>
        <v>0</v>
      </c>
      <c r="E48" s="21">
        <f t="shared" si="3"/>
        <v>0</v>
      </c>
      <c r="F48" s="21">
        <f t="shared" si="3"/>
        <v>0</v>
      </c>
      <c r="G48" s="21">
        <f t="shared" si="3"/>
        <v>0</v>
      </c>
      <c r="H48" s="21">
        <f t="shared" si="3"/>
        <v>0</v>
      </c>
      <c r="I48" s="21">
        <f t="shared" si="3"/>
        <v>0</v>
      </c>
      <c r="J48" s="16">
        <f t="shared" si="5"/>
        <v>0</v>
      </c>
    </row>
    <row r="49" spans="1:10" x14ac:dyDescent="0.35">
      <c r="A49" s="71">
        <f t="shared" si="6"/>
        <v>2042</v>
      </c>
      <c r="B49" s="21">
        <f t="shared" si="4"/>
        <v>0</v>
      </c>
      <c r="C49" s="21">
        <f t="shared" si="3"/>
        <v>0</v>
      </c>
      <c r="D49" s="21">
        <f t="shared" si="3"/>
        <v>0</v>
      </c>
      <c r="E49" s="21">
        <f t="shared" si="3"/>
        <v>0</v>
      </c>
      <c r="F49" s="21">
        <f t="shared" si="3"/>
        <v>0</v>
      </c>
      <c r="G49" s="21">
        <f t="shared" si="3"/>
        <v>0</v>
      </c>
      <c r="H49" s="21">
        <f t="shared" si="3"/>
        <v>0</v>
      </c>
      <c r="I49" s="21">
        <f t="shared" si="3"/>
        <v>0</v>
      </c>
      <c r="J49" s="16">
        <f t="shared" si="5"/>
        <v>0</v>
      </c>
    </row>
    <row r="50" spans="1:10" x14ac:dyDescent="0.35">
      <c r="A50" s="71">
        <f t="shared" si="6"/>
        <v>2043</v>
      </c>
      <c r="B50" s="21">
        <f t="shared" si="4"/>
        <v>0</v>
      </c>
      <c r="C50" s="21">
        <f t="shared" si="3"/>
        <v>0</v>
      </c>
      <c r="D50" s="21">
        <f t="shared" si="3"/>
        <v>0</v>
      </c>
      <c r="E50" s="21">
        <f t="shared" si="3"/>
        <v>0</v>
      </c>
      <c r="F50" s="21">
        <f t="shared" si="3"/>
        <v>0</v>
      </c>
      <c r="G50" s="21">
        <f t="shared" si="3"/>
        <v>0</v>
      </c>
      <c r="H50" s="21">
        <f t="shared" si="3"/>
        <v>0</v>
      </c>
      <c r="I50" s="21">
        <f t="shared" si="3"/>
        <v>0</v>
      </c>
      <c r="J50" s="16">
        <f t="shared" si="5"/>
        <v>0</v>
      </c>
    </row>
    <row r="51" spans="1:10" x14ac:dyDescent="0.35">
      <c r="A51" s="65"/>
      <c r="B51" s="24"/>
      <c r="C51" s="24"/>
      <c r="D51" s="24"/>
      <c r="E51" s="24"/>
      <c r="F51" s="24"/>
      <c r="G51" s="24"/>
      <c r="H51" s="24"/>
      <c r="I51" s="24"/>
      <c r="J51" s="65"/>
    </row>
    <row r="52" spans="1:10" x14ac:dyDescent="0.35">
      <c r="A52" s="14" t="s">
        <v>79</v>
      </c>
      <c r="B52" s="23">
        <f>SUM(B36:B50)</f>
        <v>0</v>
      </c>
      <c r="C52" s="23">
        <f t="shared" ref="C52:I52" si="7">SUM(C36:C50)</f>
        <v>0</v>
      </c>
      <c r="D52" s="23">
        <f t="shared" si="7"/>
        <v>0</v>
      </c>
      <c r="E52" s="23">
        <f t="shared" si="7"/>
        <v>0</v>
      </c>
      <c r="F52" s="23">
        <f t="shared" si="7"/>
        <v>0</v>
      </c>
      <c r="G52" s="23">
        <f t="shared" si="7"/>
        <v>0</v>
      </c>
      <c r="H52" s="23">
        <f t="shared" si="7"/>
        <v>0</v>
      </c>
      <c r="I52" s="23">
        <f t="shared" si="7"/>
        <v>0</v>
      </c>
      <c r="J52" s="65"/>
    </row>
    <row r="53" spans="1:10" x14ac:dyDescent="0.35">
      <c r="A53" s="65"/>
      <c r="B53" s="24"/>
      <c r="C53" s="24"/>
      <c r="D53" s="24"/>
      <c r="E53" s="24"/>
      <c r="F53" s="24"/>
      <c r="G53" s="24"/>
      <c r="H53" s="24"/>
      <c r="I53" s="24"/>
      <c r="J53" s="65"/>
    </row>
    <row r="54" spans="1:10" x14ac:dyDescent="0.35">
      <c r="A54" s="65"/>
      <c r="B54" s="24"/>
      <c r="C54" s="24"/>
      <c r="D54" s="24"/>
      <c r="E54" s="24"/>
      <c r="F54" s="24"/>
      <c r="G54" s="24"/>
      <c r="H54" s="24"/>
      <c r="I54" s="24"/>
      <c r="J54" s="65"/>
    </row>
    <row r="55" spans="1:10" x14ac:dyDescent="0.35">
      <c r="B55" s="29"/>
      <c r="C55" s="29"/>
      <c r="D55" s="29"/>
      <c r="E55" s="29"/>
      <c r="F55" s="29"/>
      <c r="G55" s="29"/>
      <c r="H55" s="29"/>
      <c r="I55" s="29"/>
    </row>
  </sheetData>
  <mergeCells count="1">
    <mergeCell ref="G1:I1"/>
  </mergeCells>
  <hyperlinks>
    <hyperlink ref="A2" location="'Winst en verlies rekening'!A1" display="terug" xr:uid="{07C4943B-56E4-47A2-9F43-B4514CF60CF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72E9A-B4EC-494E-94A8-303885383554}">
  <dimension ref="A1:K437"/>
  <sheetViews>
    <sheetView zoomScale="91" zoomScaleNormal="91" workbookViewId="0">
      <selection activeCell="A3" sqref="A3:K235"/>
    </sheetView>
  </sheetViews>
  <sheetFormatPr defaultRowHeight="14.5" x14ac:dyDescent="0.35"/>
  <cols>
    <col min="1" max="1" width="56.36328125" customWidth="1"/>
    <col min="2" max="2" width="27.90625" customWidth="1"/>
    <col min="3" max="3" width="21.6328125" customWidth="1"/>
    <col min="4" max="4" width="20.453125" customWidth="1"/>
    <col min="5" max="5" width="22.08984375" customWidth="1"/>
    <col min="6" max="8" width="27.90625" customWidth="1"/>
    <col min="9" max="9" width="26.7265625" customWidth="1"/>
    <col min="10" max="10" width="20.90625" customWidth="1"/>
    <col min="11" max="11" width="18.6328125" customWidth="1"/>
  </cols>
  <sheetData>
    <row r="1" spans="1:11" x14ac:dyDescent="0.35">
      <c r="A1" s="2" t="s">
        <v>266</v>
      </c>
      <c r="B1" s="65"/>
      <c r="C1" s="65"/>
      <c r="D1" s="65"/>
      <c r="E1" s="65"/>
      <c r="F1" s="11" t="s">
        <v>0</v>
      </c>
      <c r="G1" s="155"/>
      <c r="H1" s="155"/>
      <c r="I1" s="160" t="s">
        <v>1</v>
      </c>
      <c r="J1" s="161"/>
      <c r="K1" s="162"/>
    </row>
    <row r="2" spans="1:11" x14ac:dyDescent="0.35">
      <c r="A2" s="13" t="s">
        <v>69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x14ac:dyDescent="0.35">
      <c r="A3" s="15"/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x14ac:dyDescent="0.35">
      <c r="A4" s="49" t="s">
        <v>105</v>
      </c>
      <c r="B4" s="22">
        <v>2029</v>
      </c>
      <c r="C4" s="65"/>
      <c r="D4" s="65"/>
      <c r="E4" s="65"/>
      <c r="F4" s="65"/>
      <c r="G4" s="65"/>
      <c r="H4" s="65"/>
      <c r="I4" s="65"/>
      <c r="J4" s="65"/>
      <c r="K4" s="65"/>
    </row>
    <row r="5" spans="1:11" x14ac:dyDescent="0.35">
      <c r="A5" s="71"/>
      <c r="B5" s="22" t="s">
        <v>277</v>
      </c>
      <c r="C5" s="22" t="s">
        <v>275</v>
      </c>
      <c r="D5" s="22" t="s">
        <v>276</v>
      </c>
      <c r="E5" s="22" t="s">
        <v>278</v>
      </c>
      <c r="F5" s="22" t="s">
        <v>276</v>
      </c>
      <c r="G5" s="22" t="s">
        <v>279</v>
      </c>
      <c r="H5" s="22" t="s">
        <v>280</v>
      </c>
      <c r="I5" s="22" t="s">
        <v>281</v>
      </c>
      <c r="J5" s="22" t="s">
        <v>283</v>
      </c>
      <c r="K5" s="65"/>
    </row>
    <row r="6" spans="1:11" x14ac:dyDescent="0.35">
      <c r="A6" s="131" t="s">
        <v>200</v>
      </c>
      <c r="B6" s="71"/>
      <c r="C6" s="71"/>
      <c r="D6" s="71"/>
      <c r="E6" s="71"/>
      <c r="F6" s="71"/>
      <c r="G6" s="71"/>
      <c r="H6" s="71"/>
      <c r="I6" s="71"/>
      <c r="J6" s="71"/>
      <c r="K6" s="65"/>
    </row>
    <row r="7" spans="1:11" x14ac:dyDescent="0.35">
      <c r="A7" s="130" t="s">
        <v>229</v>
      </c>
      <c r="B7" s="81"/>
      <c r="C7" s="82">
        <v>0</v>
      </c>
      <c r="D7" s="81"/>
      <c r="E7" s="82">
        <v>0</v>
      </c>
      <c r="F7" s="81"/>
      <c r="G7" s="82">
        <v>0</v>
      </c>
      <c r="H7" s="81"/>
      <c r="I7" s="82">
        <v>0</v>
      </c>
      <c r="J7" s="83">
        <f>(B7*C7)+(D7*E7)+(F7*G7)+(H7*I7)</f>
        <v>0</v>
      </c>
      <c r="K7" s="65"/>
    </row>
    <row r="8" spans="1:11" x14ac:dyDescent="0.35">
      <c r="A8" s="130" t="s">
        <v>228</v>
      </c>
      <c r="B8" s="81"/>
      <c r="C8" s="82">
        <v>0</v>
      </c>
      <c r="D8" s="81"/>
      <c r="E8" s="82">
        <v>0</v>
      </c>
      <c r="F8" s="81"/>
      <c r="G8" s="82">
        <v>0</v>
      </c>
      <c r="H8" s="81"/>
      <c r="I8" s="82">
        <v>0</v>
      </c>
      <c r="J8" s="83">
        <f t="shared" ref="J8:J10" si="0">(B8*C8)+(D8*E8)+(F8*G8)+(H8*I8)</f>
        <v>0</v>
      </c>
      <c r="K8" s="65"/>
    </row>
    <row r="9" spans="1:11" x14ac:dyDescent="0.35">
      <c r="A9" s="81" t="s">
        <v>75</v>
      </c>
      <c r="B9" s="81"/>
      <c r="C9" s="82">
        <v>0</v>
      </c>
      <c r="D9" s="81"/>
      <c r="E9" s="82">
        <v>0</v>
      </c>
      <c r="F9" s="81"/>
      <c r="G9" s="82">
        <v>0</v>
      </c>
      <c r="H9" s="81"/>
      <c r="I9" s="82">
        <v>0</v>
      </c>
      <c r="J9" s="83">
        <f t="shared" si="0"/>
        <v>0</v>
      </c>
      <c r="K9" s="65"/>
    </row>
    <row r="10" spans="1:11" x14ac:dyDescent="0.35">
      <c r="A10" s="81" t="s">
        <v>75</v>
      </c>
      <c r="B10" s="81"/>
      <c r="C10" s="82">
        <v>0</v>
      </c>
      <c r="D10" s="81"/>
      <c r="E10" s="82">
        <v>0</v>
      </c>
      <c r="F10" s="81"/>
      <c r="G10" s="82">
        <v>0</v>
      </c>
      <c r="H10" s="81"/>
      <c r="I10" s="82">
        <v>0</v>
      </c>
      <c r="J10" s="83">
        <f t="shared" si="0"/>
        <v>0</v>
      </c>
      <c r="K10" s="65"/>
    </row>
    <row r="11" spans="1:11" x14ac:dyDescent="0.35">
      <c r="A11" s="14" t="s">
        <v>201</v>
      </c>
      <c r="B11" s="71" t="s">
        <v>24</v>
      </c>
      <c r="C11" s="71" t="s">
        <v>24</v>
      </c>
      <c r="D11" s="71" t="s">
        <v>24</v>
      </c>
      <c r="E11" s="71" t="s">
        <v>24</v>
      </c>
      <c r="F11" s="71" t="s">
        <v>24</v>
      </c>
      <c r="G11" s="71"/>
      <c r="H11" s="71"/>
      <c r="I11" s="71" t="s">
        <v>24</v>
      </c>
      <c r="J11" s="158">
        <f>SUM(J7:J10)</f>
        <v>0</v>
      </c>
      <c r="K11" s="65"/>
    </row>
    <row r="12" spans="1:11" x14ac:dyDescent="0.35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65"/>
    </row>
    <row r="13" spans="1:11" x14ac:dyDescent="0.35">
      <c r="A13" s="131" t="s">
        <v>202</v>
      </c>
      <c r="B13" s="71"/>
      <c r="C13" s="71"/>
      <c r="D13" s="71"/>
      <c r="E13" s="71"/>
      <c r="F13" s="71"/>
      <c r="G13" s="71"/>
      <c r="H13" s="71"/>
      <c r="I13" s="71"/>
      <c r="J13" s="71"/>
      <c r="K13" s="65"/>
    </row>
    <row r="14" spans="1:11" x14ac:dyDescent="0.35">
      <c r="A14" s="71" t="s">
        <v>107</v>
      </c>
      <c r="B14" s="81"/>
      <c r="C14" s="82">
        <v>0</v>
      </c>
      <c r="D14" s="81"/>
      <c r="E14" s="82">
        <v>0</v>
      </c>
      <c r="F14" s="81"/>
      <c r="G14" s="82">
        <v>0</v>
      </c>
      <c r="H14" s="81"/>
      <c r="I14" s="81"/>
      <c r="J14" s="83">
        <f>(B14*C14)+(D14*E14)+(F14*G14)+(H14*I14)</f>
        <v>0</v>
      </c>
      <c r="K14" s="65"/>
    </row>
    <row r="15" spans="1:11" x14ac:dyDescent="0.35">
      <c r="A15" s="130" t="s">
        <v>199</v>
      </c>
      <c r="B15" s="81"/>
      <c r="C15" s="82">
        <v>0</v>
      </c>
      <c r="D15" s="81"/>
      <c r="E15" s="82">
        <v>0</v>
      </c>
      <c r="F15" s="81"/>
      <c r="G15" s="82">
        <v>0</v>
      </c>
      <c r="H15" s="81"/>
      <c r="I15" s="81"/>
      <c r="J15" s="83">
        <f t="shared" ref="J15:J20" si="1">(B15*C15)+(D15*E15)+(F15*G15)+(H15*I15)</f>
        <v>0</v>
      </c>
      <c r="K15" s="65"/>
    </row>
    <row r="16" spans="1:11" x14ac:dyDescent="0.35">
      <c r="A16" s="71" t="s">
        <v>108</v>
      </c>
      <c r="B16" s="81"/>
      <c r="C16" s="82">
        <v>0</v>
      </c>
      <c r="D16" s="81"/>
      <c r="E16" s="82">
        <v>0</v>
      </c>
      <c r="F16" s="81"/>
      <c r="G16" s="82">
        <v>0</v>
      </c>
      <c r="H16" s="81"/>
      <c r="I16" s="81"/>
      <c r="J16" s="83">
        <f t="shared" si="1"/>
        <v>0</v>
      </c>
      <c r="K16" s="65"/>
    </row>
    <row r="17" spans="1:11" x14ac:dyDescent="0.35">
      <c r="A17" s="71" t="s">
        <v>109</v>
      </c>
      <c r="B17" s="81"/>
      <c r="C17" s="82">
        <v>0</v>
      </c>
      <c r="D17" s="81"/>
      <c r="E17" s="82">
        <v>0</v>
      </c>
      <c r="F17" s="81"/>
      <c r="G17" s="82">
        <v>0</v>
      </c>
      <c r="H17" s="81"/>
      <c r="I17" s="81"/>
      <c r="J17" s="83">
        <f t="shared" si="1"/>
        <v>0</v>
      </c>
      <c r="K17" s="65"/>
    </row>
    <row r="18" spans="1:11" x14ac:dyDescent="0.35">
      <c r="A18" s="71" t="s">
        <v>110</v>
      </c>
      <c r="B18" s="81"/>
      <c r="C18" s="82">
        <v>0</v>
      </c>
      <c r="D18" s="81"/>
      <c r="E18" s="82">
        <v>0</v>
      </c>
      <c r="F18" s="81"/>
      <c r="G18" s="82">
        <v>0</v>
      </c>
      <c r="H18" s="81"/>
      <c r="I18" s="81"/>
      <c r="J18" s="83">
        <f t="shared" si="1"/>
        <v>0</v>
      </c>
      <c r="K18" s="65"/>
    </row>
    <row r="19" spans="1:11" x14ac:dyDescent="0.35">
      <c r="A19" s="81" t="s">
        <v>75</v>
      </c>
      <c r="B19" s="81"/>
      <c r="C19" s="82">
        <v>0</v>
      </c>
      <c r="D19" s="81"/>
      <c r="E19" s="82">
        <v>0</v>
      </c>
      <c r="F19" s="81"/>
      <c r="G19" s="82">
        <v>0</v>
      </c>
      <c r="H19" s="81"/>
      <c r="I19" s="81"/>
      <c r="J19" s="83">
        <f t="shared" si="1"/>
        <v>0</v>
      </c>
      <c r="K19" s="65"/>
    </row>
    <row r="20" spans="1:11" x14ac:dyDescent="0.35">
      <c r="A20" s="81" t="s">
        <v>75</v>
      </c>
      <c r="B20" s="81"/>
      <c r="C20" s="82">
        <v>0</v>
      </c>
      <c r="D20" s="81"/>
      <c r="E20" s="82">
        <v>0</v>
      </c>
      <c r="F20" s="81"/>
      <c r="G20" s="82">
        <v>0</v>
      </c>
      <c r="H20" s="81"/>
      <c r="I20" s="81"/>
      <c r="J20" s="83">
        <f t="shared" si="1"/>
        <v>0</v>
      </c>
      <c r="K20" s="65"/>
    </row>
    <row r="21" spans="1:11" x14ac:dyDescent="0.35">
      <c r="A21" s="14" t="s">
        <v>203</v>
      </c>
      <c r="B21" s="71" t="s">
        <v>24</v>
      </c>
      <c r="C21" s="71"/>
      <c r="D21" s="71"/>
      <c r="E21" s="71"/>
      <c r="F21" s="71"/>
      <c r="G21" s="71"/>
      <c r="H21" s="71"/>
      <c r="I21" s="71"/>
      <c r="J21" s="60">
        <f>SUM(J14:J20)</f>
        <v>0</v>
      </c>
      <c r="K21" s="65"/>
    </row>
    <row r="22" spans="1:11" x14ac:dyDescent="0.35">
      <c r="A22" s="71"/>
      <c r="B22" s="71"/>
      <c r="C22" s="71"/>
      <c r="D22" s="71"/>
      <c r="E22" s="71"/>
      <c r="F22" s="71"/>
      <c r="G22" s="71"/>
      <c r="H22" s="71"/>
      <c r="I22" s="71"/>
      <c r="J22" s="71"/>
      <c r="K22" s="65"/>
    </row>
    <row r="23" spans="1:11" x14ac:dyDescent="0.35">
      <c r="A23" s="156" t="s">
        <v>282</v>
      </c>
      <c r="B23" s="81"/>
      <c r="C23" s="82">
        <v>0</v>
      </c>
      <c r="D23" s="81"/>
      <c r="E23" s="82">
        <v>0</v>
      </c>
      <c r="F23" s="81"/>
      <c r="G23" s="82">
        <v>0</v>
      </c>
      <c r="H23" s="81"/>
      <c r="I23" s="82">
        <v>0</v>
      </c>
      <c r="J23" s="158">
        <f>(B23*C23)+(D23*E23)+(F23*G23)+(H23*I23)</f>
        <v>0</v>
      </c>
      <c r="K23" s="65"/>
    </row>
    <row r="24" spans="1:11" x14ac:dyDescent="0.35">
      <c r="A24" s="157" t="s">
        <v>24</v>
      </c>
      <c r="B24" s="157" t="s">
        <v>24</v>
      </c>
      <c r="C24" s="157" t="s">
        <v>24</v>
      </c>
      <c r="D24" s="157" t="s">
        <v>24</v>
      </c>
      <c r="E24" s="157" t="s">
        <v>24</v>
      </c>
      <c r="F24" s="157" t="s">
        <v>24</v>
      </c>
      <c r="G24" s="157" t="s">
        <v>24</v>
      </c>
      <c r="H24" s="157" t="s">
        <v>24</v>
      </c>
      <c r="I24" s="157" t="s">
        <v>24</v>
      </c>
      <c r="J24" s="157" t="s">
        <v>24</v>
      </c>
      <c r="K24" s="65"/>
    </row>
    <row r="25" spans="1:11" x14ac:dyDescent="0.35">
      <c r="A25" s="131" t="s">
        <v>204</v>
      </c>
      <c r="B25" s="157"/>
      <c r="C25" s="157"/>
      <c r="D25" s="157"/>
      <c r="E25" s="157"/>
      <c r="F25" s="157"/>
      <c r="G25" s="157"/>
      <c r="H25" s="157"/>
      <c r="I25" s="157"/>
      <c r="J25" s="157"/>
      <c r="K25" s="65"/>
    </row>
    <row r="26" spans="1:11" x14ac:dyDescent="0.35">
      <c r="A26" s="81" t="s">
        <v>75</v>
      </c>
      <c r="B26" s="81"/>
      <c r="C26" s="82">
        <v>0</v>
      </c>
      <c r="D26" s="81"/>
      <c r="E26" s="82">
        <v>0</v>
      </c>
      <c r="F26" s="81"/>
      <c r="G26" s="82">
        <v>0</v>
      </c>
      <c r="H26" s="81"/>
      <c r="I26" s="82">
        <v>0</v>
      </c>
      <c r="J26" s="83">
        <f>(B26*C26)+(D26*E26)+(F26*G26)+(H26*I26)</f>
        <v>0</v>
      </c>
      <c r="K26" s="65"/>
    </row>
    <row r="27" spans="1:11" x14ac:dyDescent="0.35">
      <c r="A27" s="81" t="s">
        <v>75</v>
      </c>
      <c r="B27" s="81"/>
      <c r="C27" s="82">
        <v>0</v>
      </c>
      <c r="D27" s="81"/>
      <c r="E27" s="82">
        <v>0</v>
      </c>
      <c r="F27" s="81"/>
      <c r="G27" s="82">
        <v>0</v>
      </c>
      <c r="H27" s="81"/>
      <c r="I27" s="82">
        <v>0</v>
      </c>
      <c r="J27" s="83">
        <f t="shared" ref="J27" si="2">(B27*C27)+(D27*E27)+(F27*G27)+(H27*I27)</f>
        <v>0</v>
      </c>
      <c r="K27" s="65"/>
    </row>
    <row r="28" spans="1:11" x14ac:dyDescent="0.35">
      <c r="A28" s="14" t="s">
        <v>205</v>
      </c>
      <c r="B28" s="71"/>
      <c r="C28" s="71"/>
      <c r="D28" s="71"/>
      <c r="E28" s="71"/>
      <c r="F28" s="71"/>
      <c r="G28" s="71"/>
      <c r="H28" s="71"/>
      <c r="I28" s="71"/>
      <c r="J28" s="60">
        <f>SUM(J26:J27)</f>
        <v>0</v>
      </c>
      <c r="K28" s="65"/>
    </row>
    <row r="29" spans="1:11" x14ac:dyDescent="0.35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65"/>
    </row>
    <row r="30" spans="1:11" x14ac:dyDescent="0.35">
      <c r="A30" s="14" t="s">
        <v>206</v>
      </c>
      <c r="B30" s="71"/>
      <c r="C30" s="71"/>
      <c r="D30" s="71"/>
      <c r="E30" s="71"/>
      <c r="F30" s="71"/>
      <c r="G30" s="71"/>
      <c r="H30" s="71"/>
      <c r="I30" s="71"/>
      <c r="J30" s="60">
        <f>J11+J21+J23+J28</f>
        <v>0</v>
      </c>
      <c r="K30" s="65"/>
    </row>
    <row r="31" spans="1:11" x14ac:dyDescent="0.35">
      <c r="A31" s="71" t="s">
        <v>24</v>
      </c>
      <c r="B31" s="71"/>
      <c r="C31" s="71"/>
      <c r="D31" s="71"/>
      <c r="E31" s="71"/>
      <c r="F31" s="71"/>
      <c r="G31" s="71"/>
      <c r="H31" s="71"/>
      <c r="I31" s="71"/>
      <c r="J31" s="71"/>
      <c r="K31" s="65"/>
    </row>
    <row r="33" spans="1:10" x14ac:dyDescent="0.35">
      <c r="A33" s="49" t="s">
        <v>105</v>
      </c>
      <c r="B33" s="22">
        <v>2030</v>
      </c>
      <c r="C33" s="65"/>
      <c r="D33" s="65"/>
      <c r="E33" s="65"/>
      <c r="F33" s="65"/>
      <c r="G33" s="65"/>
      <c r="H33" s="65"/>
      <c r="I33" s="65"/>
      <c r="J33" s="65"/>
    </row>
    <row r="34" spans="1:10" x14ac:dyDescent="0.35">
      <c r="A34" s="71"/>
      <c r="B34" s="22" t="s">
        <v>277</v>
      </c>
      <c r="C34" s="22" t="s">
        <v>275</v>
      </c>
      <c r="D34" s="22" t="s">
        <v>276</v>
      </c>
      <c r="E34" s="22" t="s">
        <v>278</v>
      </c>
      <c r="F34" s="22" t="s">
        <v>276</v>
      </c>
      <c r="G34" s="22" t="s">
        <v>279</v>
      </c>
      <c r="H34" s="22" t="s">
        <v>280</v>
      </c>
      <c r="I34" s="22" t="s">
        <v>281</v>
      </c>
      <c r="J34" s="22" t="s">
        <v>283</v>
      </c>
    </row>
    <row r="35" spans="1:10" x14ac:dyDescent="0.35">
      <c r="A35" s="131" t="s">
        <v>200</v>
      </c>
      <c r="B35" s="71"/>
      <c r="C35" s="71"/>
      <c r="D35" s="71"/>
      <c r="E35" s="71"/>
      <c r="F35" s="71"/>
      <c r="G35" s="71"/>
      <c r="H35" s="71"/>
      <c r="I35" s="71"/>
      <c r="J35" s="71"/>
    </row>
    <row r="36" spans="1:10" x14ac:dyDescent="0.35">
      <c r="A36" s="130" t="s">
        <v>229</v>
      </c>
      <c r="B36" s="81"/>
      <c r="C36" s="82">
        <v>0</v>
      </c>
      <c r="D36" s="81"/>
      <c r="E36" s="82">
        <v>0</v>
      </c>
      <c r="F36" s="81"/>
      <c r="G36" s="82">
        <v>0</v>
      </c>
      <c r="H36" s="81"/>
      <c r="I36" s="82">
        <v>0</v>
      </c>
      <c r="J36" s="83">
        <f>(B36*C36)+(D36*E36)+(F36*G36)+(H36*I36)</f>
        <v>0</v>
      </c>
    </row>
    <row r="37" spans="1:10" x14ac:dyDescent="0.35">
      <c r="A37" s="130" t="s">
        <v>228</v>
      </c>
      <c r="B37" s="81"/>
      <c r="C37" s="82">
        <v>0</v>
      </c>
      <c r="D37" s="81"/>
      <c r="E37" s="82">
        <v>0</v>
      </c>
      <c r="F37" s="81"/>
      <c r="G37" s="82">
        <v>0</v>
      </c>
      <c r="H37" s="81"/>
      <c r="I37" s="82">
        <v>0</v>
      </c>
      <c r="J37" s="83">
        <f t="shared" ref="J37:J39" si="3">(B37*C37)+(D37*E37)+(F37*G37)+(H37*I37)</f>
        <v>0</v>
      </c>
    </row>
    <row r="38" spans="1:10" x14ac:dyDescent="0.35">
      <c r="A38" s="154" t="s">
        <v>274</v>
      </c>
      <c r="B38" s="81"/>
      <c r="C38" s="82">
        <v>0</v>
      </c>
      <c r="D38" s="81"/>
      <c r="E38" s="82">
        <v>0</v>
      </c>
      <c r="F38" s="81"/>
      <c r="G38" s="82">
        <v>0</v>
      </c>
      <c r="H38" s="81"/>
      <c r="I38" s="82">
        <v>0</v>
      </c>
      <c r="J38" s="83">
        <f t="shared" si="3"/>
        <v>0</v>
      </c>
    </row>
    <row r="39" spans="1:10" x14ac:dyDescent="0.35">
      <c r="A39" s="81" t="s">
        <v>75</v>
      </c>
      <c r="B39" s="81"/>
      <c r="C39" s="82">
        <v>0</v>
      </c>
      <c r="D39" s="81"/>
      <c r="E39" s="82">
        <v>0</v>
      </c>
      <c r="F39" s="81"/>
      <c r="G39" s="82">
        <v>0</v>
      </c>
      <c r="H39" s="81"/>
      <c r="I39" s="82">
        <v>0</v>
      </c>
      <c r="J39" s="83">
        <f t="shared" si="3"/>
        <v>0</v>
      </c>
    </row>
    <row r="40" spans="1:10" x14ac:dyDescent="0.35">
      <c r="A40" s="14" t="s">
        <v>201</v>
      </c>
      <c r="B40" s="71" t="s">
        <v>24</v>
      </c>
      <c r="C40" s="71" t="s">
        <v>24</v>
      </c>
      <c r="D40" s="71" t="s">
        <v>24</v>
      </c>
      <c r="E40" s="71" t="s">
        <v>24</v>
      </c>
      <c r="F40" s="71" t="s">
        <v>24</v>
      </c>
      <c r="G40" s="71"/>
      <c r="H40" s="71"/>
      <c r="I40" s="71" t="s">
        <v>24</v>
      </c>
      <c r="J40" s="158">
        <f>SUM(J36:J39)</f>
        <v>0</v>
      </c>
    </row>
    <row r="41" spans="1:10" x14ac:dyDescent="0.35">
      <c r="A41" s="71"/>
      <c r="B41" s="71"/>
      <c r="C41" s="71"/>
      <c r="D41" s="71"/>
      <c r="E41" s="71"/>
      <c r="F41" s="71"/>
      <c r="G41" s="71"/>
      <c r="H41" s="71"/>
      <c r="I41" s="71"/>
      <c r="J41" s="71"/>
    </row>
    <row r="42" spans="1:10" x14ac:dyDescent="0.35">
      <c r="A42" s="131" t="s">
        <v>202</v>
      </c>
      <c r="B42" s="71"/>
      <c r="C42" s="71"/>
      <c r="D42" s="71"/>
      <c r="E42" s="71"/>
      <c r="F42" s="71"/>
      <c r="G42" s="71"/>
      <c r="H42" s="71"/>
      <c r="I42" s="71"/>
      <c r="J42" s="71"/>
    </row>
    <row r="43" spans="1:10" x14ac:dyDescent="0.35">
      <c r="A43" s="71" t="s">
        <v>107</v>
      </c>
      <c r="B43" s="81"/>
      <c r="C43" s="82">
        <v>0</v>
      </c>
      <c r="D43" s="81"/>
      <c r="E43" s="82">
        <v>0</v>
      </c>
      <c r="F43" s="81"/>
      <c r="G43" s="82">
        <v>0</v>
      </c>
      <c r="H43" s="81"/>
      <c r="I43" s="81"/>
      <c r="J43" s="83">
        <f>(B43*C43)+(D43*E43)+(F43*G43)+(H43*I43)</f>
        <v>0</v>
      </c>
    </row>
    <row r="44" spans="1:10" x14ac:dyDescent="0.35">
      <c r="A44" s="130" t="s">
        <v>199</v>
      </c>
      <c r="B44" s="81"/>
      <c r="C44" s="82">
        <v>0</v>
      </c>
      <c r="D44" s="81"/>
      <c r="E44" s="82">
        <v>0</v>
      </c>
      <c r="F44" s="81"/>
      <c r="G44" s="82">
        <v>0</v>
      </c>
      <c r="H44" s="81"/>
      <c r="I44" s="81"/>
      <c r="J44" s="83">
        <f t="shared" ref="J44:J49" si="4">(B44*C44)+(D44*E44)+(F44*G44)+(H44*I44)</f>
        <v>0</v>
      </c>
    </row>
    <row r="45" spans="1:10" x14ac:dyDescent="0.35">
      <c r="A45" s="71" t="s">
        <v>108</v>
      </c>
      <c r="B45" s="81"/>
      <c r="C45" s="82">
        <v>0</v>
      </c>
      <c r="D45" s="81"/>
      <c r="E45" s="82">
        <v>0</v>
      </c>
      <c r="F45" s="81"/>
      <c r="G45" s="82">
        <v>0</v>
      </c>
      <c r="H45" s="81"/>
      <c r="I45" s="81"/>
      <c r="J45" s="83">
        <f t="shared" si="4"/>
        <v>0</v>
      </c>
    </row>
    <row r="46" spans="1:10" x14ac:dyDescent="0.35">
      <c r="A46" s="71" t="s">
        <v>109</v>
      </c>
      <c r="B46" s="81"/>
      <c r="C46" s="82">
        <v>0</v>
      </c>
      <c r="D46" s="81"/>
      <c r="E46" s="82">
        <v>0</v>
      </c>
      <c r="F46" s="81"/>
      <c r="G46" s="82">
        <v>0</v>
      </c>
      <c r="H46" s="81"/>
      <c r="I46" s="81"/>
      <c r="J46" s="83">
        <f t="shared" si="4"/>
        <v>0</v>
      </c>
    </row>
    <row r="47" spans="1:10" x14ac:dyDescent="0.35">
      <c r="A47" s="71" t="s">
        <v>110</v>
      </c>
      <c r="B47" s="81"/>
      <c r="C47" s="82">
        <v>0</v>
      </c>
      <c r="D47" s="81"/>
      <c r="E47" s="82">
        <v>0</v>
      </c>
      <c r="F47" s="81"/>
      <c r="G47" s="82">
        <v>0</v>
      </c>
      <c r="H47" s="81"/>
      <c r="I47" s="81"/>
      <c r="J47" s="83">
        <f t="shared" si="4"/>
        <v>0</v>
      </c>
    </row>
    <row r="48" spans="1:10" x14ac:dyDescent="0.35">
      <c r="A48" s="81" t="s">
        <v>75</v>
      </c>
      <c r="B48" s="81"/>
      <c r="C48" s="82">
        <v>0</v>
      </c>
      <c r="D48" s="81"/>
      <c r="E48" s="82">
        <v>0</v>
      </c>
      <c r="F48" s="81"/>
      <c r="G48" s="82">
        <v>0</v>
      </c>
      <c r="H48" s="81"/>
      <c r="I48" s="81"/>
      <c r="J48" s="83">
        <f t="shared" si="4"/>
        <v>0</v>
      </c>
    </row>
    <row r="49" spans="1:10" x14ac:dyDescent="0.35">
      <c r="A49" s="81" t="s">
        <v>75</v>
      </c>
      <c r="B49" s="81"/>
      <c r="C49" s="82">
        <v>0</v>
      </c>
      <c r="D49" s="81"/>
      <c r="E49" s="82">
        <v>0</v>
      </c>
      <c r="F49" s="81"/>
      <c r="G49" s="82">
        <v>0</v>
      </c>
      <c r="H49" s="81"/>
      <c r="I49" s="81"/>
      <c r="J49" s="83">
        <f t="shared" si="4"/>
        <v>0</v>
      </c>
    </row>
    <row r="50" spans="1:10" x14ac:dyDescent="0.35">
      <c r="A50" s="14" t="s">
        <v>203</v>
      </c>
      <c r="B50" s="71" t="s">
        <v>24</v>
      </c>
      <c r="C50" s="71"/>
      <c r="D50" s="71"/>
      <c r="E50" s="71"/>
      <c r="F50" s="71"/>
      <c r="G50" s="71"/>
      <c r="H50" s="71"/>
      <c r="I50" s="71"/>
      <c r="J50" s="60">
        <f>SUM(J43:J49)</f>
        <v>0</v>
      </c>
    </row>
    <row r="51" spans="1:10" x14ac:dyDescent="0.35">
      <c r="A51" s="71"/>
      <c r="B51" s="71"/>
      <c r="C51" s="71"/>
      <c r="D51" s="71"/>
      <c r="E51" s="71"/>
      <c r="F51" s="71"/>
      <c r="G51" s="71"/>
      <c r="H51" s="71"/>
      <c r="I51" s="71"/>
      <c r="J51" s="71"/>
    </row>
    <row r="52" spans="1:10" x14ac:dyDescent="0.35">
      <c r="A52" s="156" t="s">
        <v>282</v>
      </c>
      <c r="B52" s="81"/>
      <c r="C52" s="82">
        <v>0</v>
      </c>
      <c r="D52" s="81"/>
      <c r="E52" s="82">
        <v>0</v>
      </c>
      <c r="F52" s="81"/>
      <c r="G52" s="82">
        <v>0</v>
      </c>
      <c r="H52" s="81"/>
      <c r="I52" s="82">
        <v>0</v>
      </c>
      <c r="J52" s="158">
        <f>(B52*C52)+(D52*E52)+(F52*G52)+(H52*I52)</f>
        <v>0</v>
      </c>
    </row>
    <row r="53" spans="1:10" x14ac:dyDescent="0.35">
      <c r="A53" s="157" t="s">
        <v>24</v>
      </c>
      <c r="B53" s="157" t="s">
        <v>24</v>
      </c>
      <c r="C53" s="157" t="s">
        <v>24</v>
      </c>
      <c r="D53" s="157" t="s">
        <v>24</v>
      </c>
      <c r="E53" s="157" t="s">
        <v>24</v>
      </c>
      <c r="F53" s="157" t="s">
        <v>24</v>
      </c>
      <c r="G53" s="157" t="s">
        <v>24</v>
      </c>
      <c r="H53" s="157" t="s">
        <v>24</v>
      </c>
      <c r="I53" s="157" t="s">
        <v>24</v>
      </c>
      <c r="J53" s="157" t="s">
        <v>24</v>
      </c>
    </row>
    <row r="54" spans="1:10" x14ac:dyDescent="0.35">
      <c r="A54" s="131" t="s">
        <v>204</v>
      </c>
      <c r="B54" s="157"/>
      <c r="C54" s="157"/>
      <c r="D54" s="157"/>
      <c r="E54" s="157"/>
      <c r="F54" s="157"/>
      <c r="G54" s="157"/>
      <c r="H54" s="157"/>
      <c r="I54" s="157"/>
      <c r="J54" s="157"/>
    </row>
    <row r="55" spans="1:10" x14ac:dyDescent="0.35">
      <c r="A55" s="81" t="s">
        <v>75</v>
      </c>
      <c r="B55" s="81"/>
      <c r="C55" s="82">
        <v>0</v>
      </c>
      <c r="D55" s="81"/>
      <c r="E55" s="82">
        <v>0</v>
      </c>
      <c r="F55" s="81"/>
      <c r="G55" s="82">
        <v>0</v>
      </c>
      <c r="H55" s="81"/>
      <c r="I55" s="82">
        <v>0</v>
      </c>
      <c r="J55" s="83">
        <f>(B55*C55)+(D55*E55)+(F55*G55)+(H55*I55)</f>
        <v>0</v>
      </c>
    </row>
    <row r="56" spans="1:10" x14ac:dyDescent="0.35">
      <c r="A56" s="81" t="s">
        <v>75</v>
      </c>
      <c r="B56" s="81"/>
      <c r="C56" s="82">
        <v>0</v>
      </c>
      <c r="D56" s="81"/>
      <c r="E56" s="82">
        <v>0</v>
      </c>
      <c r="F56" s="81"/>
      <c r="G56" s="82">
        <v>0</v>
      </c>
      <c r="H56" s="81"/>
      <c r="I56" s="82">
        <v>0</v>
      </c>
      <c r="J56" s="83">
        <f t="shared" ref="J56" si="5">(B56*C56)+(D56*E56)+(F56*G56)+(H56*I56)</f>
        <v>0</v>
      </c>
    </row>
    <row r="57" spans="1:10" x14ac:dyDescent="0.35">
      <c r="A57" s="14" t="s">
        <v>205</v>
      </c>
      <c r="B57" s="71"/>
      <c r="C57" s="71"/>
      <c r="D57" s="71"/>
      <c r="E57" s="71"/>
      <c r="F57" s="71"/>
      <c r="G57" s="71"/>
      <c r="H57" s="71"/>
      <c r="I57" s="71"/>
      <c r="J57" s="60">
        <f>SUM(J55:J56)</f>
        <v>0</v>
      </c>
    </row>
    <row r="58" spans="1:10" x14ac:dyDescent="0.35">
      <c r="A58" s="71"/>
      <c r="B58" s="71"/>
      <c r="C58" s="71"/>
      <c r="D58" s="71"/>
      <c r="E58" s="71"/>
      <c r="F58" s="71"/>
      <c r="G58" s="71"/>
      <c r="H58" s="71"/>
      <c r="I58" s="71"/>
      <c r="J58" s="71"/>
    </row>
    <row r="59" spans="1:10" x14ac:dyDescent="0.35">
      <c r="A59" s="14" t="s">
        <v>206</v>
      </c>
      <c r="B59" s="71"/>
      <c r="C59" s="71"/>
      <c r="D59" s="71"/>
      <c r="E59" s="71"/>
      <c r="F59" s="71"/>
      <c r="G59" s="71"/>
      <c r="H59" s="71"/>
      <c r="I59" s="71"/>
      <c r="J59" s="60">
        <f>J40+J50+J52+J57</f>
        <v>0</v>
      </c>
    </row>
    <row r="60" spans="1:10" x14ac:dyDescent="0.35">
      <c r="A60" s="71" t="s">
        <v>24</v>
      </c>
      <c r="B60" s="71"/>
      <c r="C60" s="71"/>
      <c r="D60" s="71"/>
      <c r="E60" s="71"/>
      <c r="F60" s="71"/>
      <c r="G60" s="71"/>
      <c r="H60" s="71"/>
      <c r="I60" s="71"/>
      <c r="J60" s="71"/>
    </row>
    <row r="62" spans="1:10" x14ac:dyDescent="0.35">
      <c r="A62" s="49" t="s">
        <v>105</v>
      </c>
      <c r="B62" s="22">
        <v>2031</v>
      </c>
      <c r="C62" s="65"/>
      <c r="D62" s="65"/>
      <c r="E62" s="65"/>
      <c r="F62" s="65"/>
      <c r="G62" s="65"/>
      <c r="H62" s="65"/>
      <c r="I62" s="65"/>
      <c r="J62" s="65"/>
    </row>
    <row r="63" spans="1:10" x14ac:dyDescent="0.35">
      <c r="A63" s="71"/>
      <c r="B63" s="22" t="s">
        <v>277</v>
      </c>
      <c r="C63" s="22" t="s">
        <v>275</v>
      </c>
      <c r="D63" s="22" t="s">
        <v>276</v>
      </c>
      <c r="E63" s="22" t="s">
        <v>278</v>
      </c>
      <c r="F63" s="22" t="s">
        <v>276</v>
      </c>
      <c r="G63" s="22" t="s">
        <v>279</v>
      </c>
      <c r="H63" s="22" t="s">
        <v>280</v>
      </c>
      <c r="I63" s="22" t="s">
        <v>281</v>
      </c>
      <c r="J63" s="22" t="s">
        <v>283</v>
      </c>
    </row>
    <row r="64" spans="1:10" x14ac:dyDescent="0.35">
      <c r="A64" s="131" t="s">
        <v>200</v>
      </c>
      <c r="B64" s="71"/>
      <c r="C64" s="71"/>
      <c r="D64" s="71"/>
      <c r="E64" s="71"/>
      <c r="F64" s="71"/>
      <c r="G64" s="71"/>
      <c r="H64" s="71"/>
      <c r="I64" s="71"/>
      <c r="J64" s="71"/>
    </row>
    <row r="65" spans="1:10" x14ac:dyDescent="0.35">
      <c r="A65" s="130" t="s">
        <v>229</v>
      </c>
      <c r="B65" s="81"/>
      <c r="C65" s="82">
        <v>0</v>
      </c>
      <c r="D65" s="81"/>
      <c r="E65" s="82">
        <v>0</v>
      </c>
      <c r="F65" s="81"/>
      <c r="G65" s="82">
        <v>0</v>
      </c>
      <c r="H65" s="81"/>
      <c r="I65" s="82">
        <v>0</v>
      </c>
      <c r="J65" s="83">
        <f>(B65*C65)+(D65*E65)+(F65*G65)+(H65*I65)</f>
        <v>0</v>
      </c>
    </row>
    <row r="66" spans="1:10" x14ac:dyDescent="0.35">
      <c r="A66" s="130" t="s">
        <v>228</v>
      </c>
      <c r="B66" s="81"/>
      <c r="C66" s="82">
        <v>0</v>
      </c>
      <c r="D66" s="81"/>
      <c r="E66" s="82">
        <v>0</v>
      </c>
      <c r="F66" s="81"/>
      <c r="G66" s="82">
        <v>0</v>
      </c>
      <c r="H66" s="81"/>
      <c r="I66" s="82">
        <v>0</v>
      </c>
      <c r="J66" s="83">
        <f t="shared" ref="J66:J68" si="6">(B66*C66)+(D66*E66)+(F66*G66)+(H66*I66)</f>
        <v>0</v>
      </c>
    </row>
    <row r="67" spans="1:10" x14ac:dyDescent="0.35">
      <c r="A67" s="154" t="s">
        <v>274</v>
      </c>
      <c r="B67" s="81"/>
      <c r="C67" s="82">
        <v>0</v>
      </c>
      <c r="D67" s="81"/>
      <c r="E67" s="82">
        <v>0</v>
      </c>
      <c r="F67" s="81"/>
      <c r="G67" s="82">
        <v>0</v>
      </c>
      <c r="H67" s="81"/>
      <c r="I67" s="82">
        <v>0</v>
      </c>
      <c r="J67" s="83">
        <f t="shared" si="6"/>
        <v>0</v>
      </c>
    </row>
    <row r="68" spans="1:10" x14ac:dyDescent="0.35">
      <c r="A68" s="81" t="s">
        <v>75</v>
      </c>
      <c r="B68" s="81"/>
      <c r="C68" s="82">
        <v>0</v>
      </c>
      <c r="D68" s="81"/>
      <c r="E68" s="82">
        <v>0</v>
      </c>
      <c r="F68" s="81"/>
      <c r="G68" s="82">
        <v>0</v>
      </c>
      <c r="H68" s="81"/>
      <c r="I68" s="82">
        <v>0</v>
      </c>
      <c r="J68" s="83">
        <f t="shared" si="6"/>
        <v>0</v>
      </c>
    </row>
    <row r="69" spans="1:10" x14ac:dyDescent="0.35">
      <c r="A69" s="14" t="s">
        <v>201</v>
      </c>
      <c r="B69" s="71" t="s">
        <v>24</v>
      </c>
      <c r="C69" s="71" t="s">
        <v>24</v>
      </c>
      <c r="D69" s="71" t="s">
        <v>24</v>
      </c>
      <c r="E69" s="71" t="s">
        <v>24</v>
      </c>
      <c r="F69" s="71" t="s">
        <v>24</v>
      </c>
      <c r="G69" s="71"/>
      <c r="H69" s="71"/>
      <c r="I69" s="71" t="s">
        <v>24</v>
      </c>
      <c r="J69" s="158">
        <f>SUM(J65:J68)</f>
        <v>0</v>
      </c>
    </row>
    <row r="70" spans="1:10" x14ac:dyDescent="0.35">
      <c r="A70" s="71"/>
      <c r="B70" s="71"/>
      <c r="C70" s="71"/>
      <c r="D70" s="71"/>
      <c r="E70" s="71"/>
      <c r="F70" s="71"/>
      <c r="G70" s="71"/>
      <c r="H70" s="71"/>
      <c r="I70" s="71"/>
      <c r="J70" s="71"/>
    </row>
    <row r="71" spans="1:10" x14ac:dyDescent="0.35">
      <c r="A71" s="131" t="s">
        <v>202</v>
      </c>
      <c r="B71" s="71"/>
      <c r="C71" s="71"/>
      <c r="D71" s="71"/>
      <c r="E71" s="71"/>
      <c r="F71" s="71"/>
      <c r="G71" s="71"/>
      <c r="H71" s="71"/>
      <c r="I71" s="71"/>
      <c r="J71" s="71"/>
    </row>
    <row r="72" spans="1:10" x14ac:dyDescent="0.35">
      <c r="A72" s="71" t="s">
        <v>107</v>
      </c>
      <c r="B72" s="81"/>
      <c r="C72" s="82">
        <v>0</v>
      </c>
      <c r="D72" s="81"/>
      <c r="E72" s="82">
        <v>0</v>
      </c>
      <c r="F72" s="81"/>
      <c r="G72" s="82">
        <v>0</v>
      </c>
      <c r="H72" s="81"/>
      <c r="I72" s="81"/>
      <c r="J72" s="83">
        <f>(B72*C72)+(D72*E72)+(F72*G72)+(H72*I72)</f>
        <v>0</v>
      </c>
    </row>
    <row r="73" spans="1:10" x14ac:dyDescent="0.35">
      <c r="A73" s="130" t="s">
        <v>199</v>
      </c>
      <c r="B73" s="81"/>
      <c r="C73" s="82">
        <v>0</v>
      </c>
      <c r="D73" s="81"/>
      <c r="E73" s="82">
        <v>0</v>
      </c>
      <c r="F73" s="81"/>
      <c r="G73" s="82">
        <v>0</v>
      </c>
      <c r="H73" s="81"/>
      <c r="I73" s="81"/>
      <c r="J73" s="83">
        <f t="shared" ref="J73:J78" si="7">(B73*C73)+(D73*E73)+(F73*G73)+(H73*I73)</f>
        <v>0</v>
      </c>
    </row>
    <row r="74" spans="1:10" x14ac:dyDescent="0.35">
      <c r="A74" s="71" t="s">
        <v>108</v>
      </c>
      <c r="B74" s="81"/>
      <c r="C74" s="82">
        <v>0</v>
      </c>
      <c r="D74" s="81"/>
      <c r="E74" s="82">
        <v>0</v>
      </c>
      <c r="F74" s="81"/>
      <c r="G74" s="82">
        <v>0</v>
      </c>
      <c r="H74" s="81"/>
      <c r="I74" s="81"/>
      <c r="J74" s="83">
        <f t="shared" si="7"/>
        <v>0</v>
      </c>
    </row>
    <row r="75" spans="1:10" x14ac:dyDescent="0.35">
      <c r="A75" s="71" t="s">
        <v>109</v>
      </c>
      <c r="B75" s="81"/>
      <c r="C75" s="82">
        <v>0</v>
      </c>
      <c r="D75" s="81"/>
      <c r="E75" s="82">
        <v>0</v>
      </c>
      <c r="F75" s="81"/>
      <c r="G75" s="82">
        <v>0</v>
      </c>
      <c r="H75" s="81"/>
      <c r="I75" s="81"/>
      <c r="J75" s="83">
        <f t="shared" si="7"/>
        <v>0</v>
      </c>
    </row>
    <row r="76" spans="1:10" x14ac:dyDescent="0.35">
      <c r="A76" s="71" t="s">
        <v>110</v>
      </c>
      <c r="B76" s="81"/>
      <c r="C76" s="82">
        <v>0</v>
      </c>
      <c r="D76" s="81"/>
      <c r="E76" s="82">
        <v>0</v>
      </c>
      <c r="F76" s="81"/>
      <c r="G76" s="82">
        <v>0</v>
      </c>
      <c r="H76" s="81"/>
      <c r="I76" s="81"/>
      <c r="J76" s="83">
        <f t="shared" si="7"/>
        <v>0</v>
      </c>
    </row>
    <row r="77" spans="1:10" x14ac:dyDescent="0.35">
      <c r="A77" s="81" t="s">
        <v>75</v>
      </c>
      <c r="B77" s="81"/>
      <c r="C77" s="82">
        <v>0</v>
      </c>
      <c r="D77" s="81"/>
      <c r="E77" s="82">
        <v>0</v>
      </c>
      <c r="F77" s="81"/>
      <c r="G77" s="82">
        <v>0</v>
      </c>
      <c r="H77" s="81"/>
      <c r="I77" s="81"/>
      <c r="J77" s="83">
        <f t="shared" si="7"/>
        <v>0</v>
      </c>
    </row>
    <row r="78" spans="1:10" x14ac:dyDescent="0.35">
      <c r="A78" s="81" t="s">
        <v>75</v>
      </c>
      <c r="B78" s="81"/>
      <c r="C78" s="82">
        <v>0</v>
      </c>
      <c r="D78" s="81"/>
      <c r="E78" s="82">
        <v>0</v>
      </c>
      <c r="F78" s="81"/>
      <c r="G78" s="82">
        <v>0</v>
      </c>
      <c r="H78" s="81"/>
      <c r="I78" s="81"/>
      <c r="J78" s="83">
        <f t="shared" si="7"/>
        <v>0</v>
      </c>
    </row>
    <row r="79" spans="1:10" x14ac:dyDescent="0.35">
      <c r="A79" s="14" t="s">
        <v>203</v>
      </c>
      <c r="B79" s="71" t="s">
        <v>24</v>
      </c>
      <c r="C79" s="71"/>
      <c r="D79" s="71"/>
      <c r="E79" s="71"/>
      <c r="F79" s="71"/>
      <c r="G79" s="71"/>
      <c r="H79" s="71"/>
      <c r="I79" s="71"/>
      <c r="J79" s="60">
        <f>SUM(J72:J78)</f>
        <v>0</v>
      </c>
    </row>
    <row r="80" spans="1:10" x14ac:dyDescent="0.35">
      <c r="A80" s="71"/>
      <c r="B80" s="71"/>
      <c r="C80" s="71"/>
      <c r="D80" s="71"/>
      <c r="E80" s="71"/>
      <c r="F80" s="71"/>
      <c r="G80" s="71"/>
      <c r="H80" s="71"/>
      <c r="I80" s="71"/>
      <c r="J80" s="71"/>
    </row>
    <row r="81" spans="1:10" x14ac:dyDescent="0.35">
      <c r="A81" s="156" t="s">
        <v>282</v>
      </c>
      <c r="B81" s="81"/>
      <c r="C81" s="82">
        <v>0</v>
      </c>
      <c r="D81" s="81"/>
      <c r="E81" s="82">
        <v>0</v>
      </c>
      <c r="F81" s="81"/>
      <c r="G81" s="82">
        <v>0</v>
      </c>
      <c r="H81" s="81"/>
      <c r="I81" s="82">
        <v>0</v>
      </c>
      <c r="J81" s="158">
        <f>(B81*C81)+(D81*E81)+(F81*G81)+(H81*I81)</f>
        <v>0</v>
      </c>
    </row>
    <row r="82" spans="1:10" x14ac:dyDescent="0.35">
      <c r="A82" s="157" t="s">
        <v>24</v>
      </c>
      <c r="B82" s="157" t="s">
        <v>24</v>
      </c>
      <c r="C82" s="157" t="s">
        <v>24</v>
      </c>
      <c r="D82" s="157" t="s">
        <v>24</v>
      </c>
      <c r="E82" s="157" t="s">
        <v>24</v>
      </c>
      <c r="F82" s="157" t="s">
        <v>24</v>
      </c>
      <c r="G82" s="157" t="s">
        <v>24</v>
      </c>
      <c r="H82" s="157" t="s">
        <v>24</v>
      </c>
      <c r="I82" s="157" t="s">
        <v>24</v>
      </c>
      <c r="J82" s="157" t="s">
        <v>24</v>
      </c>
    </row>
    <row r="83" spans="1:10" x14ac:dyDescent="0.35">
      <c r="A83" s="131" t="s">
        <v>204</v>
      </c>
      <c r="B83" s="157"/>
      <c r="C83" s="157"/>
      <c r="D83" s="157"/>
      <c r="E83" s="157"/>
      <c r="F83" s="157"/>
      <c r="G83" s="157"/>
      <c r="H83" s="157"/>
      <c r="I83" s="157"/>
      <c r="J83" s="157"/>
    </row>
    <row r="84" spans="1:10" x14ac:dyDescent="0.35">
      <c r="A84" s="81" t="s">
        <v>75</v>
      </c>
      <c r="B84" s="81"/>
      <c r="C84" s="82">
        <v>0</v>
      </c>
      <c r="D84" s="81"/>
      <c r="E84" s="82">
        <v>0</v>
      </c>
      <c r="F84" s="81"/>
      <c r="G84" s="82">
        <v>0</v>
      </c>
      <c r="H84" s="81"/>
      <c r="I84" s="82">
        <v>0</v>
      </c>
      <c r="J84" s="83">
        <f>(B84*C84)+(D84*E84)+(F84*G84)+(H84*I84)</f>
        <v>0</v>
      </c>
    </row>
    <row r="85" spans="1:10" x14ac:dyDescent="0.35">
      <c r="A85" s="81" t="s">
        <v>75</v>
      </c>
      <c r="B85" s="81"/>
      <c r="C85" s="82">
        <v>0</v>
      </c>
      <c r="D85" s="81"/>
      <c r="E85" s="82">
        <v>0</v>
      </c>
      <c r="F85" s="81"/>
      <c r="G85" s="82">
        <v>0</v>
      </c>
      <c r="H85" s="81"/>
      <c r="I85" s="82">
        <v>0</v>
      </c>
      <c r="J85" s="83">
        <f t="shared" ref="J85" si="8">(B85*C85)+(D85*E85)+(F85*G85)+(H85*I85)</f>
        <v>0</v>
      </c>
    </row>
    <row r="86" spans="1:10" x14ac:dyDescent="0.35">
      <c r="A86" s="14" t="s">
        <v>205</v>
      </c>
      <c r="B86" s="71"/>
      <c r="C86" s="71"/>
      <c r="D86" s="71"/>
      <c r="E86" s="71"/>
      <c r="F86" s="71"/>
      <c r="G86" s="71"/>
      <c r="H86" s="71"/>
      <c r="I86" s="71"/>
      <c r="J86" s="60">
        <f>SUM(J84:J85)</f>
        <v>0</v>
      </c>
    </row>
    <row r="87" spans="1:10" x14ac:dyDescent="0.35">
      <c r="A87" s="71"/>
      <c r="B87" s="71"/>
      <c r="C87" s="71"/>
      <c r="D87" s="71"/>
      <c r="E87" s="71"/>
      <c r="F87" s="71"/>
      <c r="G87" s="71"/>
      <c r="H87" s="71"/>
      <c r="I87" s="71"/>
      <c r="J87" s="71"/>
    </row>
    <row r="88" spans="1:10" x14ac:dyDescent="0.35">
      <c r="A88" s="14" t="s">
        <v>206</v>
      </c>
      <c r="B88" s="71"/>
      <c r="C88" s="71"/>
      <c r="D88" s="71"/>
      <c r="E88" s="71"/>
      <c r="F88" s="71"/>
      <c r="G88" s="71"/>
      <c r="H88" s="71"/>
      <c r="I88" s="71"/>
      <c r="J88" s="60">
        <f>J69+J79+J81+J86</f>
        <v>0</v>
      </c>
    </row>
    <row r="89" spans="1:10" x14ac:dyDescent="0.35">
      <c r="A89" s="71" t="s">
        <v>24</v>
      </c>
      <c r="B89" s="71"/>
      <c r="C89" s="71"/>
      <c r="D89" s="71"/>
      <c r="E89" s="71"/>
      <c r="F89" s="71"/>
      <c r="G89" s="71"/>
      <c r="H89" s="71"/>
      <c r="I89" s="71"/>
      <c r="J89" s="71"/>
    </row>
    <row r="91" spans="1:10" x14ac:dyDescent="0.35">
      <c r="A91" s="49" t="s">
        <v>105</v>
      </c>
      <c r="B91" s="22">
        <v>2032</v>
      </c>
      <c r="C91" s="65"/>
      <c r="D91" s="65"/>
      <c r="E91" s="65"/>
      <c r="F91" s="65"/>
      <c r="G91" s="65"/>
      <c r="H91" s="65"/>
      <c r="I91" s="65"/>
      <c r="J91" s="65"/>
    </row>
    <row r="92" spans="1:10" x14ac:dyDescent="0.35">
      <c r="A92" s="71"/>
      <c r="B92" s="22" t="s">
        <v>277</v>
      </c>
      <c r="C92" s="22" t="s">
        <v>275</v>
      </c>
      <c r="D92" s="22" t="s">
        <v>276</v>
      </c>
      <c r="E92" s="22" t="s">
        <v>278</v>
      </c>
      <c r="F92" s="22" t="s">
        <v>276</v>
      </c>
      <c r="G92" s="22" t="s">
        <v>279</v>
      </c>
      <c r="H92" s="22" t="s">
        <v>280</v>
      </c>
      <c r="I92" s="22" t="s">
        <v>281</v>
      </c>
      <c r="J92" s="22" t="s">
        <v>283</v>
      </c>
    </row>
    <row r="93" spans="1:10" x14ac:dyDescent="0.35">
      <c r="A93" s="131" t="s">
        <v>200</v>
      </c>
      <c r="B93" s="71"/>
      <c r="C93" s="71"/>
      <c r="D93" s="71"/>
      <c r="E93" s="71"/>
      <c r="F93" s="71"/>
      <c r="G93" s="71"/>
      <c r="H93" s="71"/>
      <c r="I93" s="71"/>
      <c r="J93" s="71"/>
    </row>
    <row r="94" spans="1:10" x14ac:dyDescent="0.35">
      <c r="A94" s="130" t="s">
        <v>229</v>
      </c>
      <c r="B94" s="81"/>
      <c r="C94" s="82">
        <v>0</v>
      </c>
      <c r="D94" s="81"/>
      <c r="E94" s="82">
        <v>0</v>
      </c>
      <c r="F94" s="81"/>
      <c r="G94" s="82">
        <v>0</v>
      </c>
      <c r="H94" s="81"/>
      <c r="I94" s="82">
        <v>0</v>
      </c>
      <c r="J94" s="83">
        <f>(B94*C94)+(D94*E94)+(F94*G94)+(H94*I94)</f>
        <v>0</v>
      </c>
    </row>
    <row r="95" spans="1:10" x14ac:dyDescent="0.35">
      <c r="A95" s="130" t="s">
        <v>228</v>
      </c>
      <c r="B95" s="81"/>
      <c r="C95" s="82">
        <v>0</v>
      </c>
      <c r="D95" s="81"/>
      <c r="E95" s="82">
        <v>0</v>
      </c>
      <c r="F95" s="81"/>
      <c r="G95" s="82">
        <v>0</v>
      </c>
      <c r="H95" s="81"/>
      <c r="I95" s="82">
        <v>0</v>
      </c>
      <c r="J95" s="83">
        <f t="shared" ref="J95:J97" si="9">(B95*C95)+(D95*E95)+(F95*G95)+(H95*I95)</f>
        <v>0</v>
      </c>
    </row>
    <row r="96" spans="1:10" x14ac:dyDescent="0.35">
      <c r="A96" s="154" t="s">
        <v>274</v>
      </c>
      <c r="B96" s="81"/>
      <c r="C96" s="82">
        <v>0</v>
      </c>
      <c r="D96" s="81"/>
      <c r="E96" s="82">
        <v>0</v>
      </c>
      <c r="F96" s="81"/>
      <c r="G96" s="82">
        <v>0</v>
      </c>
      <c r="H96" s="81"/>
      <c r="I96" s="82">
        <v>0</v>
      </c>
      <c r="J96" s="83">
        <f t="shared" si="9"/>
        <v>0</v>
      </c>
    </row>
    <row r="97" spans="1:10" x14ac:dyDescent="0.35">
      <c r="A97" s="81" t="s">
        <v>75</v>
      </c>
      <c r="B97" s="81"/>
      <c r="C97" s="82">
        <v>0</v>
      </c>
      <c r="D97" s="81"/>
      <c r="E97" s="82">
        <v>0</v>
      </c>
      <c r="F97" s="81"/>
      <c r="G97" s="82">
        <v>0</v>
      </c>
      <c r="H97" s="81"/>
      <c r="I97" s="82">
        <v>0</v>
      </c>
      <c r="J97" s="83">
        <f t="shared" si="9"/>
        <v>0</v>
      </c>
    </row>
    <row r="98" spans="1:10" x14ac:dyDescent="0.35">
      <c r="A98" s="14" t="s">
        <v>201</v>
      </c>
      <c r="B98" s="71" t="s">
        <v>24</v>
      </c>
      <c r="C98" s="71" t="s">
        <v>24</v>
      </c>
      <c r="D98" s="71" t="s">
        <v>24</v>
      </c>
      <c r="E98" s="71" t="s">
        <v>24</v>
      </c>
      <c r="F98" s="71" t="s">
        <v>24</v>
      </c>
      <c r="G98" s="71"/>
      <c r="H98" s="71"/>
      <c r="I98" s="71" t="s">
        <v>24</v>
      </c>
      <c r="J98" s="158">
        <f>SUM(J94:J97)</f>
        <v>0</v>
      </c>
    </row>
    <row r="99" spans="1:10" x14ac:dyDescent="0.35">
      <c r="A99" s="71"/>
      <c r="B99" s="71"/>
      <c r="C99" s="71"/>
      <c r="D99" s="71"/>
      <c r="E99" s="71"/>
      <c r="F99" s="71"/>
      <c r="G99" s="71"/>
      <c r="H99" s="71"/>
      <c r="I99" s="71"/>
      <c r="J99" s="71"/>
    </row>
    <row r="100" spans="1:10" x14ac:dyDescent="0.35">
      <c r="A100" s="131" t="s">
        <v>202</v>
      </c>
      <c r="B100" s="71"/>
      <c r="C100" s="71"/>
      <c r="D100" s="71"/>
      <c r="E100" s="71"/>
      <c r="F100" s="71"/>
      <c r="G100" s="71"/>
      <c r="H100" s="71"/>
      <c r="I100" s="71"/>
      <c r="J100" s="71"/>
    </row>
    <row r="101" spans="1:10" x14ac:dyDescent="0.35">
      <c r="A101" s="71" t="s">
        <v>107</v>
      </c>
      <c r="B101" s="81"/>
      <c r="C101" s="82">
        <v>0</v>
      </c>
      <c r="D101" s="81"/>
      <c r="E101" s="82">
        <v>0</v>
      </c>
      <c r="F101" s="81"/>
      <c r="G101" s="82">
        <v>0</v>
      </c>
      <c r="H101" s="81"/>
      <c r="I101" s="81"/>
      <c r="J101" s="83">
        <f>(B101*C101)+(D101*E101)+(F101*G101)+(H101*I101)</f>
        <v>0</v>
      </c>
    </row>
    <row r="102" spans="1:10" x14ac:dyDescent="0.35">
      <c r="A102" s="130" t="s">
        <v>199</v>
      </c>
      <c r="B102" s="81"/>
      <c r="C102" s="82">
        <v>0</v>
      </c>
      <c r="D102" s="81"/>
      <c r="E102" s="82">
        <v>0</v>
      </c>
      <c r="F102" s="81"/>
      <c r="G102" s="82">
        <v>0</v>
      </c>
      <c r="H102" s="81"/>
      <c r="I102" s="81"/>
      <c r="J102" s="83">
        <f t="shared" ref="J102:J107" si="10">(B102*C102)+(D102*E102)+(F102*G102)+(H102*I102)</f>
        <v>0</v>
      </c>
    </row>
    <row r="103" spans="1:10" x14ac:dyDescent="0.35">
      <c r="A103" s="71" t="s">
        <v>108</v>
      </c>
      <c r="B103" s="81"/>
      <c r="C103" s="82">
        <v>0</v>
      </c>
      <c r="D103" s="81"/>
      <c r="E103" s="82">
        <v>0</v>
      </c>
      <c r="F103" s="81"/>
      <c r="G103" s="82">
        <v>0</v>
      </c>
      <c r="H103" s="81"/>
      <c r="I103" s="81"/>
      <c r="J103" s="83">
        <f t="shared" si="10"/>
        <v>0</v>
      </c>
    </row>
    <row r="104" spans="1:10" x14ac:dyDescent="0.35">
      <c r="A104" s="71" t="s">
        <v>109</v>
      </c>
      <c r="B104" s="81"/>
      <c r="C104" s="82">
        <v>0</v>
      </c>
      <c r="D104" s="81"/>
      <c r="E104" s="82">
        <v>0</v>
      </c>
      <c r="F104" s="81"/>
      <c r="G104" s="82">
        <v>0</v>
      </c>
      <c r="H104" s="81"/>
      <c r="I104" s="81"/>
      <c r="J104" s="83">
        <f t="shared" si="10"/>
        <v>0</v>
      </c>
    </row>
    <row r="105" spans="1:10" x14ac:dyDescent="0.35">
      <c r="A105" s="71" t="s">
        <v>110</v>
      </c>
      <c r="B105" s="81"/>
      <c r="C105" s="82">
        <v>0</v>
      </c>
      <c r="D105" s="81"/>
      <c r="E105" s="82">
        <v>0</v>
      </c>
      <c r="F105" s="81"/>
      <c r="G105" s="82">
        <v>0</v>
      </c>
      <c r="H105" s="81"/>
      <c r="I105" s="81"/>
      <c r="J105" s="83">
        <f t="shared" si="10"/>
        <v>0</v>
      </c>
    </row>
    <row r="106" spans="1:10" x14ac:dyDescent="0.35">
      <c r="A106" s="81" t="s">
        <v>75</v>
      </c>
      <c r="B106" s="81"/>
      <c r="C106" s="82">
        <v>0</v>
      </c>
      <c r="D106" s="81"/>
      <c r="E106" s="82">
        <v>0</v>
      </c>
      <c r="F106" s="81"/>
      <c r="G106" s="82">
        <v>0</v>
      </c>
      <c r="H106" s="81"/>
      <c r="I106" s="81"/>
      <c r="J106" s="83">
        <f t="shared" si="10"/>
        <v>0</v>
      </c>
    </row>
    <row r="107" spans="1:10" x14ac:dyDescent="0.35">
      <c r="A107" s="81" t="s">
        <v>75</v>
      </c>
      <c r="B107" s="81"/>
      <c r="C107" s="82">
        <v>0</v>
      </c>
      <c r="D107" s="81"/>
      <c r="E107" s="82">
        <v>0</v>
      </c>
      <c r="F107" s="81"/>
      <c r="G107" s="82">
        <v>0</v>
      </c>
      <c r="H107" s="81"/>
      <c r="I107" s="81"/>
      <c r="J107" s="83">
        <f t="shared" si="10"/>
        <v>0</v>
      </c>
    </row>
    <row r="108" spans="1:10" x14ac:dyDescent="0.35">
      <c r="A108" s="14" t="s">
        <v>203</v>
      </c>
      <c r="B108" s="71" t="s">
        <v>24</v>
      </c>
      <c r="C108" s="71"/>
      <c r="D108" s="71"/>
      <c r="E108" s="71"/>
      <c r="F108" s="71"/>
      <c r="G108" s="71"/>
      <c r="H108" s="71"/>
      <c r="I108" s="71"/>
      <c r="J108" s="60">
        <f>SUM(J101:J107)</f>
        <v>0</v>
      </c>
    </row>
    <row r="109" spans="1:10" x14ac:dyDescent="0.35">
      <c r="A109" s="71"/>
      <c r="B109" s="71"/>
      <c r="C109" s="71"/>
      <c r="D109" s="71"/>
      <c r="E109" s="71"/>
      <c r="F109" s="71"/>
      <c r="G109" s="71"/>
      <c r="H109" s="71"/>
      <c r="I109" s="71"/>
      <c r="J109" s="71"/>
    </row>
    <row r="110" spans="1:10" x14ac:dyDescent="0.35">
      <c r="A110" s="156" t="s">
        <v>282</v>
      </c>
      <c r="B110" s="81"/>
      <c r="C110" s="82">
        <v>0</v>
      </c>
      <c r="D110" s="81"/>
      <c r="E110" s="82">
        <v>0</v>
      </c>
      <c r="F110" s="81"/>
      <c r="G110" s="82">
        <v>0</v>
      </c>
      <c r="H110" s="81"/>
      <c r="I110" s="82">
        <v>0</v>
      </c>
      <c r="J110" s="158">
        <f>(B110*C110)+(D110*E110)+(F110*G110)+(H110*I110)</f>
        <v>0</v>
      </c>
    </row>
    <row r="111" spans="1:10" x14ac:dyDescent="0.35">
      <c r="A111" s="157" t="s">
        <v>24</v>
      </c>
      <c r="B111" s="157" t="s">
        <v>24</v>
      </c>
      <c r="C111" s="157" t="s">
        <v>24</v>
      </c>
      <c r="D111" s="157" t="s">
        <v>24</v>
      </c>
      <c r="E111" s="157" t="s">
        <v>24</v>
      </c>
      <c r="F111" s="157" t="s">
        <v>24</v>
      </c>
      <c r="G111" s="157" t="s">
        <v>24</v>
      </c>
      <c r="H111" s="157" t="s">
        <v>24</v>
      </c>
      <c r="I111" s="157" t="s">
        <v>24</v>
      </c>
      <c r="J111" s="157" t="s">
        <v>24</v>
      </c>
    </row>
    <row r="112" spans="1:10" x14ac:dyDescent="0.35">
      <c r="A112" s="131" t="s">
        <v>204</v>
      </c>
      <c r="B112" s="157"/>
      <c r="C112" s="157"/>
      <c r="D112" s="157"/>
      <c r="E112" s="157"/>
      <c r="F112" s="157"/>
      <c r="G112" s="157"/>
      <c r="H112" s="157"/>
      <c r="I112" s="157"/>
      <c r="J112" s="157"/>
    </row>
    <row r="113" spans="1:10" x14ac:dyDescent="0.35">
      <c r="A113" s="81" t="s">
        <v>75</v>
      </c>
      <c r="B113" s="81"/>
      <c r="C113" s="82">
        <v>0</v>
      </c>
      <c r="D113" s="81"/>
      <c r="E113" s="82">
        <v>0</v>
      </c>
      <c r="F113" s="81"/>
      <c r="G113" s="82">
        <v>0</v>
      </c>
      <c r="H113" s="81"/>
      <c r="I113" s="82">
        <v>0</v>
      </c>
      <c r="J113" s="83">
        <f>(B113*C113)+(D113*E113)+(F113*G113)+(H113*I113)</f>
        <v>0</v>
      </c>
    </row>
    <row r="114" spans="1:10" x14ac:dyDescent="0.35">
      <c r="A114" s="81" t="s">
        <v>75</v>
      </c>
      <c r="B114" s="81"/>
      <c r="C114" s="82">
        <v>0</v>
      </c>
      <c r="D114" s="81"/>
      <c r="E114" s="82">
        <v>0</v>
      </c>
      <c r="F114" s="81"/>
      <c r="G114" s="82">
        <v>0</v>
      </c>
      <c r="H114" s="81"/>
      <c r="I114" s="82">
        <v>0</v>
      </c>
      <c r="J114" s="83">
        <f t="shared" ref="J114" si="11">(B114*C114)+(D114*E114)+(F114*G114)+(H114*I114)</f>
        <v>0</v>
      </c>
    </row>
    <row r="115" spans="1:10" x14ac:dyDescent="0.35">
      <c r="A115" s="14" t="s">
        <v>205</v>
      </c>
      <c r="B115" s="71"/>
      <c r="C115" s="71"/>
      <c r="D115" s="71"/>
      <c r="E115" s="71"/>
      <c r="F115" s="71"/>
      <c r="G115" s="71"/>
      <c r="H115" s="71"/>
      <c r="I115" s="71"/>
      <c r="J115" s="60">
        <f>SUM(J113:J114)</f>
        <v>0</v>
      </c>
    </row>
    <row r="116" spans="1:10" x14ac:dyDescent="0.35">
      <c r="A116" s="71"/>
      <c r="B116" s="71"/>
      <c r="C116" s="71"/>
      <c r="D116" s="71"/>
      <c r="E116" s="71"/>
      <c r="F116" s="71"/>
      <c r="G116" s="71"/>
      <c r="H116" s="71"/>
      <c r="I116" s="71"/>
      <c r="J116" s="71"/>
    </row>
    <row r="117" spans="1:10" x14ac:dyDescent="0.35">
      <c r="A117" s="14" t="s">
        <v>206</v>
      </c>
      <c r="B117" s="71"/>
      <c r="C117" s="71"/>
      <c r="D117" s="71"/>
      <c r="E117" s="71"/>
      <c r="F117" s="71"/>
      <c r="G117" s="71"/>
      <c r="H117" s="71"/>
      <c r="I117" s="71"/>
      <c r="J117" s="60">
        <f>J98+J108+J110+J115</f>
        <v>0</v>
      </c>
    </row>
    <row r="118" spans="1:10" x14ac:dyDescent="0.35">
      <c r="A118" s="71" t="s">
        <v>24</v>
      </c>
      <c r="B118" s="71"/>
      <c r="C118" s="71"/>
      <c r="D118" s="71"/>
      <c r="E118" s="71"/>
      <c r="F118" s="71"/>
      <c r="G118" s="71"/>
      <c r="H118" s="71"/>
      <c r="I118" s="71"/>
      <c r="J118" s="71"/>
    </row>
    <row r="120" spans="1:10" x14ac:dyDescent="0.35">
      <c r="A120" s="49" t="s">
        <v>105</v>
      </c>
      <c r="B120" s="22">
        <v>2033</v>
      </c>
      <c r="C120" s="65"/>
      <c r="D120" s="65"/>
      <c r="E120" s="65"/>
      <c r="F120" s="65"/>
      <c r="G120" s="65"/>
      <c r="H120" s="65"/>
      <c r="I120" s="65"/>
      <c r="J120" s="65"/>
    </row>
    <row r="121" spans="1:10" x14ac:dyDescent="0.35">
      <c r="A121" s="71"/>
      <c r="B121" s="22" t="s">
        <v>277</v>
      </c>
      <c r="C121" s="22" t="s">
        <v>275</v>
      </c>
      <c r="D121" s="22" t="s">
        <v>276</v>
      </c>
      <c r="E121" s="22" t="s">
        <v>278</v>
      </c>
      <c r="F121" s="22" t="s">
        <v>276</v>
      </c>
      <c r="G121" s="22" t="s">
        <v>279</v>
      </c>
      <c r="H121" s="22" t="s">
        <v>280</v>
      </c>
      <c r="I121" s="22" t="s">
        <v>281</v>
      </c>
      <c r="J121" s="22" t="s">
        <v>283</v>
      </c>
    </row>
    <row r="122" spans="1:10" x14ac:dyDescent="0.35">
      <c r="A122" s="131" t="s">
        <v>200</v>
      </c>
      <c r="B122" s="71"/>
      <c r="C122" s="71"/>
      <c r="D122" s="71"/>
      <c r="E122" s="71"/>
      <c r="F122" s="71"/>
      <c r="G122" s="71"/>
      <c r="H122" s="71"/>
      <c r="I122" s="71"/>
      <c r="J122" s="71"/>
    </row>
    <row r="123" spans="1:10" x14ac:dyDescent="0.35">
      <c r="A123" s="130" t="s">
        <v>229</v>
      </c>
      <c r="B123" s="81"/>
      <c r="C123" s="82">
        <v>0</v>
      </c>
      <c r="D123" s="81"/>
      <c r="E123" s="82">
        <v>0</v>
      </c>
      <c r="F123" s="81"/>
      <c r="G123" s="82">
        <v>0</v>
      </c>
      <c r="H123" s="81"/>
      <c r="I123" s="82">
        <v>0</v>
      </c>
      <c r="J123" s="83">
        <f>(B123*C123)+(D123*E123)+(F123*G123)+(H123*I123)</f>
        <v>0</v>
      </c>
    </row>
    <row r="124" spans="1:10" x14ac:dyDescent="0.35">
      <c r="A124" s="130" t="s">
        <v>228</v>
      </c>
      <c r="B124" s="81"/>
      <c r="C124" s="82">
        <v>0</v>
      </c>
      <c r="D124" s="81"/>
      <c r="E124" s="82">
        <v>0</v>
      </c>
      <c r="F124" s="81"/>
      <c r="G124" s="82">
        <v>0</v>
      </c>
      <c r="H124" s="81"/>
      <c r="I124" s="82">
        <v>0</v>
      </c>
      <c r="J124" s="83">
        <f t="shared" ref="J124:J126" si="12">(B124*C124)+(D124*E124)+(F124*G124)+(H124*I124)</f>
        <v>0</v>
      </c>
    </row>
    <row r="125" spans="1:10" x14ac:dyDescent="0.35">
      <c r="A125" s="154" t="s">
        <v>274</v>
      </c>
      <c r="B125" s="81"/>
      <c r="C125" s="82">
        <v>0</v>
      </c>
      <c r="D125" s="81"/>
      <c r="E125" s="82">
        <v>0</v>
      </c>
      <c r="F125" s="81"/>
      <c r="G125" s="82">
        <v>0</v>
      </c>
      <c r="H125" s="81"/>
      <c r="I125" s="82">
        <v>0</v>
      </c>
      <c r="J125" s="83">
        <f t="shared" si="12"/>
        <v>0</v>
      </c>
    </row>
    <row r="126" spans="1:10" x14ac:dyDescent="0.35">
      <c r="A126" s="81" t="s">
        <v>75</v>
      </c>
      <c r="B126" s="81"/>
      <c r="C126" s="82">
        <v>0</v>
      </c>
      <c r="D126" s="81"/>
      <c r="E126" s="82">
        <v>0</v>
      </c>
      <c r="F126" s="81"/>
      <c r="G126" s="82">
        <v>0</v>
      </c>
      <c r="H126" s="81"/>
      <c r="I126" s="82">
        <v>0</v>
      </c>
      <c r="J126" s="83">
        <f t="shared" si="12"/>
        <v>0</v>
      </c>
    </row>
    <row r="127" spans="1:10" x14ac:dyDescent="0.35">
      <c r="A127" s="14" t="s">
        <v>201</v>
      </c>
      <c r="B127" s="71" t="s">
        <v>24</v>
      </c>
      <c r="C127" s="71" t="s">
        <v>24</v>
      </c>
      <c r="D127" s="71" t="s">
        <v>24</v>
      </c>
      <c r="E127" s="71" t="s">
        <v>24</v>
      </c>
      <c r="F127" s="71" t="s">
        <v>24</v>
      </c>
      <c r="G127" s="71"/>
      <c r="H127" s="71"/>
      <c r="I127" s="71" t="s">
        <v>24</v>
      </c>
      <c r="J127" s="158">
        <f>SUM(J123:J126)</f>
        <v>0</v>
      </c>
    </row>
    <row r="128" spans="1:10" x14ac:dyDescent="0.35">
      <c r="A128" s="71"/>
      <c r="B128" s="71"/>
      <c r="C128" s="71"/>
      <c r="D128" s="71"/>
      <c r="E128" s="71"/>
      <c r="F128" s="71"/>
      <c r="G128" s="71"/>
      <c r="H128" s="71"/>
      <c r="I128" s="71"/>
      <c r="J128" s="71"/>
    </row>
    <row r="129" spans="1:10" x14ac:dyDescent="0.35">
      <c r="A129" s="131" t="s">
        <v>202</v>
      </c>
      <c r="B129" s="71"/>
      <c r="C129" s="71"/>
      <c r="D129" s="71"/>
      <c r="E129" s="71"/>
      <c r="F129" s="71"/>
      <c r="G129" s="71"/>
      <c r="H129" s="71"/>
      <c r="I129" s="71"/>
      <c r="J129" s="71"/>
    </row>
    <row r="130" spans="1:10" x14ac:dyDescent="0.35">
      <c r="A130" s="71" t="s">
        <v>107</v>
      </c>
      <c r="B130" s="81"/>
      <c r="C130" s="82">
        <v>0</v>
      </c>
      <c r="D130" s="81"/>
      <c r="E130" s="82">
        <v>0</v>
      </c>
      <c r="F130" s="81"/>
      <c r="G130" s="82">
        <v>0</v>
      </c>
      <c r="H130" s="81"/>
      <c r="I130" s="81"/>
      <c r="J130" s="83">
        <f>(B130*C130)+(D130*E130)+(F130*G130)+(H130*I130)</f>
        <v>0</v>
      </c>
    </row>
    <row r="131" spans="1:10" x14ac:dyDescent="0.35">
      <c r="A131" s="130" t="s">
        <v>199</v>
      </c>
      <c r="B131" s="81"/>
      <c r="C131" s="82">
        <v>0</v>
      </c>
      <c r="D131" s="81"/>
      <c r="E131" s="82">
        <v>0</v>
      </c>
      <c r="F131" s="81"/>
      <c r="G131" s="82">
        <v>0</v>
      </c>
      <c r="H131" s="81"/>
      <c r="I131" s="81"/>
      <c r="J131" s="83">
        <f t="shared" ref="J131:J136" si="13">(B131*C131)+(D131*E131)+(F131*G131)+(H131*I131)</f>
        <v>0</v>
      </c>
    </row>
    <row r="132" spans="1:10" x14ac:dyDescent="0.35">
      <c r="A132" s="71" t="s">
        <v>108</v>
      </c>
      <c r="B132" s="81"/>
      <c r="C132" s="82">
        <v>0</v>
      </c>
      <c r="D132" s="81"/>
      <c r="E132" s="82">
        <v>0</v>
      </c>
      <c r="F132" s="81"/>
      <c r="G132" s="82">
        <v>0</v>
      </c>
      <c r="H132" s="81"/>
      <c r="I132" s="81"/>
      <c r="J132" s="83">
        <f t="shared" si="13"/>
        <v>0</v>
      </c>
    </row>
    <row r="133" spans="1:10" x14ac:dyDescent="0.35">
      <c r="A133" s="71" t="s">
        <v>109</v>
      </c>
      <c r="B133" s="81"/>
      <c r="C133" s="82">
        <v>0</v>
      </c>
      <c r="D133" s="81"/>
      <c r="E133" s="82">
        <v>0</v>
      </c>
      <c r="F133" s="81"/>
      <c r="G133" s="82">
        <v>0</v>
      </c>
      <c r="H133" s="81"/>
      <c r="I133" s="81"/>
      <c r="J133" s="83">
        <f t="shared" si="13"/>
        <v>0</v>
      </c>
    </row>
    <row r="134" spans="1:10" x14ac:dyDescent="0.35">
      <c r="A134" s="71" t="s">
        <v>110</v>
      </c>
      <c r="B134" s="81"/>
      <c r="C134" s="82">
        <v>0</v>
      </c>
      <c r="D134" s="81"/>
      <c r="E134" s="82">
        <v>0</v>
      </c>
      <c r="F134" s="81"/>
      <c r="G134" s="82">
        <v>0</v>
      </c>
      <c r="H134" s="81"/>
      <c r="I134" s="81"/>
      <c r="J134" s="83">
        <f t="shared" si="13"/>
        <v>0</v>
      </c>
    </row>
    <row r="135" spans="1:10" x14ac:dyDescent="0.35">
      <c r="A135" s="81" t="s">
        <v>75</v>
      </c>
      <c r="B135" s="81"/>
      <c r="C135" s="82">
        <v>0</v>
      </c>
      <c r="D135" s="81"/>
      <c r="E135" s="82">
        <v>0</v>
      </c>
      <c r="F135" s="81"/>
      <c r="G135" s="82">
        <v>0</v>
      </c>
      <c r="H135" s="81"/>
      <c r="I135" s="81"/>
      <c r="J135" s="83">
        <f t="shared" si="13"/>
        <v>0</v>
      </c>
    </row>
    <row r="136" spans="1:10" x14ac:dyDescent="0.35">
      <c r="A136" s="81" t="s">
        <v>75</v>
      </c>
      <c r="B136" s="81"/>
      <c r="C136" s="82">
        <v>0</v>
      </c>
      <c r="D136" s="81"/>
      <c r="E136" s="82">
        <v>0</v>
      </c>
      <c r="F136" s="81"/>
      <c r="G136" s="82">
        <v>0</v>
      </c>
      <c r="H136" s="81"/>
      <c r="I136" s="81"/>
      <c r="J136" s="83">
        <f t="shared" si="13"/>
        <v>0</v>
      </c>
    </row>
    <row r="137" spans="1:10" x14ac:dyDescent="0.35">
      <c r="A137" s="14" t="s">
        <v>203</v>
      </c>
      <c r="B137" s="71" t="s">
        <v>24</v>
      </c>
      <c r="C137" s="71"/>
      <c r="D137" s="71"/>
      <c r="E137" s="71"/>
      <c r="F137" s="71"/>
      <c r="G137" s="71"/>
      <c r="H137" s="71"/>
      <c r="I137" s="71"/>
      <c r="J137" s="60">
        <f>SUM(J130:J136)</f>
        <v>0</v>
      </c>
    </row>
    <row r="138" spans="1:10" x14ac:dyDescent="0.35">
      <c r="A138" s="71"/>
      <c r="B138" s="71"/>
      <c r="C138" s="71"/>
      <c r="D138" s="71"/>
      <c r="E138" s="71"/>
      <c r="F138" s="71"/>
      <c r="G138" s="71"/>
      <c r="H138" s="71"/>
      <c r="I138" s="71"/>
      <c r="J138" s="71"/>
    </row>
    <row r="139" spans="1:10" x14ac:dyDescent="0.35">
      <c r="A139" s="156" t="s">
        <v>282</v>
      </c>
      <c r="B139" s="81"/>
      <c r="C139" s="82">
        <v>0</v>
      </c>
      <c r="D139" s="81"/>
      <c r="E139" s="82">
        <v>0</v>
      </c>
      <c r="F139" s="81"/>
      <c r="G139" s="82">
        <v>0</v>
      </c>
      <c r="H139" s="81"/>
      <c r="I139" s="82">
        <v>0</v>
      </c>
      <c r="J139" s="158">
        <f>(B139*C139)+(D139*E139)+(F139*G139)+(H139*I139)</f>
        <v>0</v>
      </c>
    </row>
    <row r="140" spans="1:10" x14ac:dyDescent="0.35">
      <c r="A140" s="157" t="s">
        <v>24</v>
      </c>
      <c r="B140" s="157" t="s">
        <v>24</v>
      </c>
      <c r="C140" s="157" t="s">
        <v>24</v>
      </c>
      <c r="D140" s="157" t="s">
        <v>24</v>
      </c>
      <c r="E140" s="157" t="s">
        <v>24</v>
      </c>
      <c r="F140" s="157" t="s">
        <v>24</v>
      </c>
      <c r="G140" s="157" t="s">
        <v>24</v>
      </c>
      <c r="H140" s="157" t="s">
        <v>24</v>
      </c>
      <c r="I140" s="157" t="s">
        <v>24</v>
      </c>
      <c r="J140" s="157" t="s">
        <v>24</v>
      </c>
    </row>
    <row r="141" spans="1:10" x14ac:dyDescent="0.35">
      <c r="A141" s="131" t="s">
        <v>204</v>
      </c>
      <c r="B141" s="157"/>
      <c r="C141" s="157"/>
      <c r="D141" s="157"/>
      <c r="E141" s="157"/>
      <c r="F141" s="157"/>
      <c r="G141" s="157"/>
      <c r="H141" s="157"/>
      <c r="I141" s="157"/>
      <c r="J141" s="157"/>
    </row>
    <row r="142" spans="1:10" x14ac:dyDescent="0.35">
      <c r="A142" s="81" t="s">
        <v>75</v>
      </c>
      <c r="B142" s="81"/>
      <c r="C142" s="82">
        <v>0</v>
      </c>
      <c r="D142" s="81"/>
      <c r="E142" s="82">
        <v>0</v>
      </c>
      <c r="F142" s="81"/>
      <c r="G142" s="82">
        <v>0</v>
      </c>
      <c r="H142" s="81"/>
      <c r="I142" s="82">
        <v>0</v>
      </c>
      <c r="J142" s="83">
        <f>(B142*C142)+(D142*E142)+(F142*G142)+(H142*I142)</f>
        <v>0</v>
      </c>
    </row>
    <row r="143" spans="1:10" x14ac:dyDescent="0.35">
      <c r="A143" s="81" t="s">
        <v>75</v>
      </c>
      <c r="B143" s="81"/>
      <c r="C143" s="82">
        <v>0</v>
      </c>
      <c r="D143" s="81"/>
      <c r="E143" s="82">
        <v>0</v>
      </c>
      <c r="F143" s="81"/>
      <c r="G143" s="82">
        <v>0</v>
      </c>
      <c r="H143" s="81"/>
      <c r="I143" s="82">
        <v>0</v>
      </c>
      <c r="J143" s="83">
        <f t="shared" ref="J143" si="14">(B143*C143)+(D143*E143)+(F143*G143)+(H143*I143)</f>
        <v>0</v>
      </c>
    </row>
    <row r="144" spans="1:10" x14ac:dyDescent="0.35">
      <c r="A144" s="14" t="s">
        <v>205</v>
      </c>
      <c r="B144" s="71"/>
      <c r="C144" s="71"/>
      <c r="D144" s="71"/>
      <c r="E144" s="71"/>
      <c r="F144" s="71"/>
      <c r="G144" s="71"/>
      <c r="H144" s="71"/>
      <c r="I144" s="71"/>
      <c r="J144" s="60">
        <f>SUM(J142:J143)</f>
        <v>0</v>
      </c>
    </row>
    <row r="145" spans="1:10" x14ac:dyDescent="0.35">
      <c r="A145" s="71"/>
      <c r="B145" s="71"/>
      <c r="C145" s="71"/>
      <c r="D145" s="71"/>
      <c r="E145" s="71"/>
      <c r="F145" s="71"/>
      <c r="G145" s="71"/>
      <c r="H145" s="71"/>
      <c r="I145" s="71"/>
      <c r="J145" s="71"/>
    </row>
    <row r="146" spans="1:10" x14ac:dyDescent="0.35">
      <c r="A146" s="14" t="s">
        <v>206</v>
      </c>
      <c r="B146" s="71"/>
      <c r="C146" s="71"/>
      <c r="D146" s="71"/>
      <c r="E146" s="71"/>
      <c r="F146" s="71"/>
      <c r="G146" s="71"/>
      <c r="H146" s="71"/>
      <c r="I146" s="71"/>
      <c r="J146" s="60">
        <f>J127+J137+J139+J144</f>
        <v>0</v>
      </c>
    </row>
    <row r="147" spans="1:10" x14ac:dyDescent="0.35">
      <c r="A147" s="71" t="s">
        <v>24</v>
      </c>
      <c r="B147" s="71"/>
      <c r="C147" s="71"/>
      <c r="D147" s="71"/>
      <c r="E147" s="71"/>
      <c r="F147" s="71"/>
      <c r="G147" s="71"/>
      <c r="H147" s="71"/>
      <c r="I147" s="71"/>
      <c r="J147" s="71"/>
    </row>
    <row r="149" spans="1:10" x14ac:dyDescent="0.35">
      <c r="A149" s="49" t="s">
        <v>105</v>
      </c>
      <c r="B149" s="22">
        <v>2034</v>
      </c>
      <c r="C149" s="65"/>
      <c r="D149" s="65"/>
      <c r="E149" s="65"/>
      <c r="F149" s="65"/>
      <c r="G149" s="65"/>
      <c r="H149" s="65"/>
      <c r="I149" s="65"/>
      <c r="J149" s="65"/>
    </row>
    <row r="150" spans="1:10" x14ac:dyDescent="0.35">
      <c r="A150" s="71"/>
      <c r="B150" s="22" t="s">
        <v>277</v>
      </c>
      <c r="C150" s="22" t="s">
        <v>275</v>
      </c>
      <c r="D150" s="22" t="s">
        <v>276</v>
      </c>
      <c r="E150" s="22" t="s">
        <v>278</v>
      </c>
      <c r="F150" s="22" t="s">
        <v>276</v>
      </c>
      <c r="G150" s="22" t="s">
        <v>279</v>
      </c>
      <c r="H150" s="22" t="s">
        <v>280</v>
      </c>
      <c r="I150" s="22" t="s">
        <v>281</v>
      </c>
      <c r="J150" s="22" t="s">
        <v>283</v>
      </c>
    </row>
    <row r="151" spans="1:10" x14ac:dyDescent="0.35">
      <c r="A151" s="131" t="s">
        <v>200</v>
      </c>
      <c r="B151" s="71"/>
      <c r="C151" s="71"/>
      <c r="D151" s="71"/>
      <c r="E151" s="71"/>
      <c r="F151" s="71"/>
      <c r="G151" s="71"/>
      <c r="H151" s="71"/>
      <c r="I151" s="71"/>
      <c r="J151" s="71"/>
    </row>
    <row r="152" spans="1:10" x14ac:dyDescent="0.35">
      <c r="A152" s="130" t="s">
        <v>229</v>
      </c>
      <c r="B152" s="81"/>
      <c r="C152" s="82">
        <v>0</v>
      </c>
      <c r="D152" s="81"/>
      <c r="E152" s="82">
        <v>0</v>
      </c>
      <c r="F152" s="81"/>
      <c r="G152" s="82">
        <v>0</v>
      </c>
      <c r="H152" s="81"/>
      <c r="I152" s="82">
        <v>0</v>
      </c>
      <c r="J152" s="83">
        <f>(B152*C152)+(D152*E152)+(F152*G152)+(H152*I152)</f>
        <v>0</v>
      </c>
    </row>
    <row r="153" spans="1:10" x14ac:dyDescent="0.35">
      <c r="A153" s="130" t="s">
        <v>228</v>
      </c>
      <c r="B153" s="81"/>
      <c r="C153" s="82">
        <v>0</v>
      </c>
      <c r="D153" s="81"/>
      <c r="E153" s="82">
        <v>0</v>
      </c>
      <c r="F153" s="81"/>
      <c r="G153" s="82">
        <v>0</v>
      </c>
      <c r="H153" s="81"/>
      <c r="I153" s="82">
        <v>0</v>
      </c>
      <c r="J153" s="83">
        <f t="shared" ref="J153:J155" si="15">(B153*C153)+(D153*E153)+(F153*G153)+(H153*I153)</f>
        <v>0</v>
      </c>
    </row>
    <row r="154" spans="1:10" x14ac:dyDescent="0.35">
      <c r="A154" s="154" t="s">
        <v>274</v>
      </c>
      <c r="B154" s="81"/>
      <c r="C154" s="82">
        <v>0</v>
      </c>
      <c r="D154" s="81"/>
      <c r="E154" s="82">
        <v>0</v>
      </c>
      <c r="F154" s="81"/>
      <c r="G154" s="82">
        <v>0</v>
      </c>
      <c r="H154" s="81"/>
      <c r="I154" s="82">
        <v>0</v>
      </c>
      <c r="J154" s="83">
        <f t="shared" si="15"/>
        <v>0</v>
      </c>
    </row>
    <row r="155" spans="1:10" x14ac:dyDescent="0.35">
      <c r="A155" s="81" t="s">
        <v>75</v>
      </c>
      <c r="B155" s="81"/>
      <c r="C155" s="82">
        <v>0</v>
      </c>
      <c r="D155" s="81"/>
      <c r="E155" s="82">
        <v>0</v>
      </c>
      <c r="F155" s="81"/>
      <c r="G155" s="82">
        <v>0</v>
      </c>
      <c r="H155" s="81"/>
      <c r="I155" s="82">
        <v>0</v>
      </c>
      <c r="J155" s="83">
        <f t="shared" si="15"/>
        <v>0</v>
      </c>
    </row>
    <row r="156" spans="1:10" x14ac:dyDescent="0.35">
      <c r="A156" s="14" t="s">
        <v>201</v>
      </c>
      <c r="B156" s="71" t="s">
        <v>24</v>
      </c>
      <c r="C156" s="71" t="s">
        <v>24</v>
      </c>
      <c r="D156" s="71" t="s">
        <v>24</v>
      </c>
      <c r="E156" s="71" t="s">
        <v>24</v>
      </c>
      <c r="F156" s="71" t="s">
        <v>24</v>
      </c>
      <c r="G156" s="71"/>
      <c r="H156" s="71"/>
      <c r="I156" s="71" t="s">
        <v>24</v>
      </c>
      <c r="J156" s="158">
        <f>SUM(J152:J155)</f>
        <v>0</v>
      </c>
    </row>
    <row r="157" spans="1:10" x14ac:dyDescent="0.35">
      <c r="A157" s="71"/>
      <c r="B157" s="71"/>
      <c r="C157" s="71"/>
      <c r="D157" s="71"/>
      <c r="E157" s="71"/>
      <c r="F157" s="71"/>
      <c r="G157" s="71"/>
      <c r="H157" s="71"/>
      <c r="I157" s="71"/>
      <c r="J157" s="71"/>
    </row>
    <row r="158" spans="1:10" x14ac:dyDescent="0.35">
      <c r="A158" s="131" t="s">
        <v>202</v>
      </c>
      <c r="B158" s="71"/>
      <c r="C158" s="71"/>
      <c r="D158" s="71"/>
      <c r="E158" s="71"/>
      <c r="F158" s="71"/>
      <c r="G158" s="71"/>
      <c r="H158" s="71"/>
      <c r="I158" s="71"/>
      <c r="J158" s="71"/>
    </row>
    <row r="159" spans="1:10" x14ac:dyDescent="0.35">
      <c r="A159" s="71" t="s">
        <v>107</v>
      </c>
      <c r="B159" s="81"/>
      <c r="C159" s="82">
        <v>0</v>
      </c>
      <c r="D159" s="81"/>
      <c r="E159" s="82">
        <v>0</v>
      </c>
      <c r="F159" s="81"/>
      <c r="G159" s="82">
        <v>0</v>
      </c>
      <c r="H159" s="81"/>
      <c r="I159" s="81"/>
      <c r="J159" s="83">
        <f>(B159*C159)+(D159*E159)+(F159*G159)+(H159*I159)</f>
        <v>0</v>
      </c>
    </row>
    <row r="160" spans="1:10" x14ac:dyDescent="0.35">
      <c r="A160" s="130" t="s">
        <v>199</v>
      </c>
      <c r="B160" s="81"/>
      <c r="C160" s="82">
        <v>0</v>
      </c>
      <c r="D160" s="81"/>
      <c r="E160" s="82">
        <v>0</v>
      </c>
      <c r="F160" s="81"/>
      <c r="G160" s="82">
        <v>0</v>
      </c>
      <c r="H160" s="81"/>
      <c r="I160" s="81"/>
      <c r="J160" s="83">
        <f t="shared" ref="J160:J165" si="16">(B160*C160)+(D160*E160)+(F160*G160)+(H160*I160)</f>
        <v>0</v>
      </c>
    </row>
    <row r="161" spans="1:10" x14ac:dyDescent="0.35">
      <c r="A161" s="71" t="s">
        <v>108</v>
      </c>
      <c r="B161" s="81"/>
      <c r="C161" s="82">
        <v>0</v>
      </c>
      <c r="D161" s="81"/>
      <c r="E161" s="82">
        <v>0</v>
      </c>
      <c r="F161" s="81"/>
      <c r="G161" s="82">
        <v>0</v>
      </c>
      <c r="H161" s="81"/>
      <c r="I161" s="81"/>
      <c r="J161" s="83">
        <f t="shared" si="16"/>
        <v>0</v>
      </c>
    </row>
    <row r="162" spans="1:10" x14ac:dyDescent="0.35">
      <c r="A162" s="71" t="s">
        <v>109</v>
      </c>
      <c r="B162" s="81"/>
      <c r="C162" s="82">
        <v>0</v>
      </c>
      <c r="D162" s="81"/>
      <c r="E162" s="82">
        <v>0</v>
      </c>
      <c r="F162" s="81"/>
      <c r="G162" s="82">
        <v>0</v>
      </c>
      <c r="H162" s="81"/>
      <c r="I162" s="81"/>
      <c r="J162" s="83">
        <f t="shared" si="16"/>
        <v>0</v>
      </c>
    </row>
    <row r="163" spans="1:10" x14ac:dyDescent="0.35">
      <c r="A163" s="71" t="s">
        <v>110</v>
      </c>
      <c r="B163" s="81"/>
      <c r="C163" s="82">
        <v>0</v>
      </c>
      <c r="D163" s="81"/>
      <c r="E163" s="82">
        <v>0</v>
      </c>
      <c r="F163" s="81"/>
      <c r="G163" s="82">
        <v>0</v>
      </c>
      <c r="H163" s="81"/>
      <c r="I163" s="81"/>
      <c r="J163" s="83">
        <f t="shared" si="16"/>
        <v>0</v>
      </c>
    </row>
    <row r="164" spans="1:10" x14ac:dyDescent="0.35">
      <c r="A164" s="81" t="s">
        <v>75</v>
      </c>
      <c r="B164" s="81"/>
      <c r="C164" s="82">
        <v>0</v>
      </c>
      <c r="D164" s="81"/>
      <c r="E164" s="82">
        <v>0</v>
      </c>
      <c r="F164" s="81"/>
      <c r="G164" s="82">
        <v>0</v>
      </c>
      <c r="H164" s="81"/>
      <c r="I164" s="81"/>
      <c r="J164" s="83">
        <f t="shared" si="16"/>
        <v>0</v>
      </c>
    </row>
    <row r="165" spans="1:10" x14ac:dyDescent="0.35">
      <c r="A165" s="81" t="s">
        <v>75</v>
      </c>
      <c r="B165" s="81"/>
      <c r="C165" s="82">
        <v>0</v>
      </c>
      <c r="D165" s="81"/>
      <c r="E165" s="82">
        <v>0</v>
      </c>
      <c r="F165" s="81"/>
      <c r="G165" s="82">
        <v>0</v>
      </c>
      <c r="H165" s="81"/>
      <c r="I165" s="81"/>
      <c r="J165" s="83">
        <f t="shared" si="16"/>
        <v>0</v>
      </c>
    </row>
    <row r="166" spans="1:10" x14ac:dyDescent="0.35">
      <c r="A166" s="14" t="s">
        <v>203</v>
      </c>
      <c r="B166" s="71" t="s">
        <v>24</v>
      </c>
      <c r="C166" s="71"/>
      <c r="D166" s="71"/>
      <c r="E166" s="71"/>
      <c r="F166" s="71"/>
      <c r="G166" s="71"/>
      <c r="H166" s="71"/>
      <c r="I166" s="71"/>
      <c r="J166" s="60">
        <f>SUM(J159:J165)</f>
        <v>0</v>
      </c>
    </row>
    <row r="167" spans="1:10" x14ac:dyDescent="0.35">
      <c r="A167" s="71"/>
      <c r="B167" s="71"/>
      <c r="C167" s="71"/>
      <c r="D167" s="71"/>
      <c r="E167" s="71"/>
      <c r="F167" s="71"/>
      <c r="G167" s="71"/>
      <c r="H167" s="71"/>
      <c r="I167" s="71"/>
      <c r="J167" s="71"/>
    </row>
    <row r="168" spans="1:10" x14ac:dyDescent="0.35">
      <c r="A168" s="156" t="s">
        <v>282</v>
      </c>
      <c r="B168" s="81"/>
      <c r="C168" s="82">
        <v>0</v>
      </c>
      <c r="D168" s="81"/>
      <c r="E168" s="82">
        <v>0</v>
      </c>
      <c r="F168" s="81"/>
      <c r="G168" s="82">
        <v>0</v>
      </c>
      <c r="H168" s="81"/>
      <c r="I168" s="82">
        <v>0</v>
      </c>
      <c r="J168" s="158">
        <f>(B168*C168)+(D168*E168)+(F168*G168)+(H168*I168)</f>
        <v>0</v>
      </c>
    </row>
    <row r="169" spans="1:10" x14ac:dyDescent="0.35">
      <c r="A169" s="157" t="s">
        <v>24</v>
      </c>
      <c r="B169" s="157" t="s">
        <v>24</v>
      </c>
      <c r="C169" s="157" t="s">
        <v>24</v>
      </c>
      <c r="D169" s="157" t="s">
        <v>24</v>
      </c>
      <c r="E169" s="157" t="s">
        <v>24</v>
      </c>
      <c r="F169" s="157" t="s">
        <v>24</v>
      </c>
      <c r="G169" s="157" t="s">
        <v>24</v>
      </c>
      <c r="H169" s="157" t="s">
        <v>24</v>
      </c>
      <c r="I169" s="157" t="s">
        <v>24</v>
      </c>
      <c r="J169" s="157" t="s">
        <v>24</v>
      </c>
    </row>
    <row r="170" spans="1:10" x14ac:dyDescent="0.35">
      <c r="A170" s="131" t="s">
        <v>204</v>
      </c>
      <c r="B170" s="157"/>
      <c r="C170" s="157"/>
      <c r="D170" s="157"/>
      <c r="E170" s="157"/>
      <c r="F170" s="157"/>
      <c r="G170" s="157"/>
      <c r="H170" s="157"/>
      <c r="I170" s="157"/>
      <c r="J170" s="157"/>
    </row>
    <row r="171" spans="1:10" x14ac:dyDescent="0.35">
      <c r="A171" s="81" t="s">
        <v>75</v>
      </c>
      <c r="B171" s="81"/>
      <c r="C171" s="82">
        <v>0</v>
      </c>
      <c r="D171" s="81"/>
      <c r="E171" s="82">
        <v>0</v>
      </c>
      <c r="F171" s="81"/>
      <c r="G171" s="82">
        <v>0</v>
      </c>
      <c r="H171" s="81"/>
      <c r="I171" s="82">
        <v>0</v>
      </c>
      <c r="J171" s="83">
        <f>(B171*C171)+(D171*E171)+(F171*G171)+(H171*I171)</f>
        <v>0</v>
      </c>
    </row>
    <row r="172" spans="1:10" x14ac:dyDescent="0.35">
      <c r="A172" s="81" t="s">
        <v>75</v>
      </c>
      <c r="B172" s="81"/>
      <c r="C172" s="82">
        <v>0</v>
      </c>
      <c r="D172" s="81"/>
      <c r="E172" s="82">
        <v>0</v>
      </c>
      <c r="F172" s="81"/>
      <c r="G172" s="82">
        <v>0</v>
      </c>
      <c r="H172" s="81"/>
      <c r="I172" s="82">
        <v>0</v>
      </c>
      <c r="J172" s="83">
        <f t="shared" ref="J172" si="17">(B172*C172)+(D172*E172)+(F172*G172)+(H172*I172)</f>
        <v>0</v>
      </c>
    </row>
    <row r="173" spans="1:10" x14ac:dyDescent="0.35">
      <c r="A173" s="14" t="s">
        <v>205</v>
      </c>
      <c r="B173" s="71"/>
      <c r="C173" s="71"/>
      <c r="D173" s="71"/>
      <c r="E173" s="71"/>
      <c r="F173" s="71"/>
      <c r="G173" s="71"/>
      <c r="H173" s="71"/>
      <c r="I173" s="71"/>
      <c r="J173" s="60">
        <f>SUM(J171:J172)</f>
        <v>0</v>
      </c>
    </row>
    <row r="174" spans="1:10" x14ac:dyDescent="0.35">
      <c r="A174" s="71"/>
      <c r="B174" s="71"/>
      <c r="C174" s="71"/>
      <c r="D174" s="71"/>
      <c r="E174" s="71"/>
      <c r="F174" s="71"/>
      <c r="G174" s="71"/>
      <c r="H174" s="71"/>
      <c r="I174" s="71"/>
      <c r="J174" s="71"/>
    </row>
    <row r="175" spans="1:10" x14ac:dyDescent="0.35">
      <c r="A175" s="14" t="s">
        <v>206</v>
      </c>
      <c r="B175" s="71"/>
      <c r="C175" s="71"/>
      <c r="D175" s="71"/>
      <c r="E175" s="71"/>
      <c r="F175" s="71"/>
      <c r="G175" s="71"/>
      <c r="H175" s="71"/>
      <c r="I175" s="71"/>
      <c r="J175" s="60">
        <f>J156+J166+J168+J173</f>
        <v>0</v>
      </c>
    </row>
    <row r="176" spans="1:10" x14ac:dyDescent="0.35">
      <c r="A176" s="71" t="s">
        <v>24</v>
      </c>
      <c r="B176" s="71"/>
      <c r="C176" s="71"/>
      <c r="D176" s="71"/>
      <c r="E176" s="71"/>
      <c r="F176" s="71"/>
      <c r="G176" s="71"/>
      <c r="H176" s="71"/>
      <c r="I176" s="71"/>
      <c r="J176" s="71"/>
    </row>
    <row r="178" spans="1:10" x14ac:dyDescent="0.35">
      <c r="A178" s="49" t="s">
        <v>105</v>
      </c>
      <c r="B178" s="22">
        <v>2035</v>
      </c>
      <c r="C178" s="65"/>
      <c r="D178" s="65"/>
      <c r="E178" s="65"/>
      <c r="F178" s="65"/>
      <c r="G178" s="65"/>
      <c r="H178" s="65"/>
      <c r="I178" s="65"/>
      <c r="J178" s="65"/>
    </row>
    <row r="179" spans="1:10" x14ac:dyDescent="0.35">
      <c r="A179" s="71"/>
      <c r="B179" s="22" t="s">
        <v>277</v>
      </c>
      <c r="C179" s="22" t="s">
        <v>275</v>
      </c>
      <c r="D179" s="22" t="s">
        <v>276</v>
      </c>
      <c r="E179" s="22" t="s">
        <v>278</v>
      </c>
      <c r="F179" s="22" t="s">
        <v>276</v>
      </c>
      <c r="G179" s="22" t="s">
        <v>279</v>
      </c>
      <c r="H179" s="22" t="s">
        <v>280</v>
      </c>
      <c r="I179" s="22" t="s">
        <v>281</v>
      </c>
      <c r="J179" s="22" t="s">
        <v>283</v>
      </c>
    </row>
    <row r="180" spans="1:10" x14ac:dyDescent="0.35">
      <c r="A180" s="131" t="s">
        <v>200</v>
      </c>
      <c r="B180" s="71"/>
      <c r="C180" s="71"/>
      <c r="D180" s="71"/>
      <c r="E180" s="71"/>
      <c r="F180" s="71"/>
      <c r="G180" s="71"/>
      <c r="H180" s="71"/>
      <c r="I180" s="71"/>
      <c r="J180" s="71"/>
    </row>
    <row r="181" spans="1:10" x14ac:dyDescent="0.35">
      <c r="A181" s="130" t="s">
        <v>229</v>
      </c>
      <c r="B181" s="81"/>
      <c r="C181" s="82">
        <v>0</v>
      </c>
      <c r="D181" s="81"/>
      <c r="E181" s="82">
        <v>0</v>
      </c>
      <c r="F181" s="81"/>
      <c r="G181" s="82">
        <v>0</v>
      </c>
      <c r="H181" s="81"/>
      <c r="I181" s="82">
        <v>0</v>
      </c>
      <c r="J181" s="83">
        <f>(B181*C181)+(D181*E181)+(F181*G181)+(H181*I181)</f>
        <v>0</v>
      </c>
    </row>
    <row r="182" spans="1:10" x14ac:dyDescent="0.35">
      <c r="A182" s="130" t="s">
        <v>228</v>
      </c>
      <c r="B182" s="81"/>
      <c r="C182" s="82">
        <v>0</v>
      </c>
      <c r="D182" s="81"/>
      <c r="E182" s="82">
        <v>0</v>
      </c>
      <c r="F182" s="81"/>
      <c r="G182" s="82">
        <v>0</v>
      </c>
      <c r="H182" s="81"/>
      <c r="I182" s="82">
        <v>0</v>
      </c>
      <c r="J182" s="83">
        <f t="shared" ref="J182:J184" si="18">(B182*C182)+(D182*E182)+(F182*G182)+(H182*I182)</f>
        <v>0</v>
      </c>
    </row>
    <row r="183" spans="1:10" x14ac:dyDescent="0.35">
      <c r="A183" s="154" t="s">
        <v>274</v>
      </c>
      <c r="B183" s="81"/>
      <c r="C183" s="82">
        <v>0</v>
      </c>
      <c r="D183" s="81"/>
      <c r="E183" s="82">
        <v>0</v>
      </c>
      <c r="F183" s="81"/>
      <c r="G183" s="82">
        <v>0</v>
      </c>
      <c r="H183" s="81"/>
      <c r="I183" s="82">
        <v>0</v>
      </c>
      <c r="J183" s="83">
        <f t="shared" si="18"/>
        <v>0</v>
      </c>
    </row>
    <row r="184" spans="1:10" x14ac:dyDescent="0.35">
      <c r="A184" s="81" t="s">
        <v>75</v>
      </c>
      <c r="B184" s="81"/>
      <c r="C184" s="82">
        <v>0</v>
      </c>
      <c r="D184" s="81"/>
      <c r="E184" s="82">
        <v>0</v>
      </c>
      <c r="F184" s="81"/>
      <c r="G184" s="82">
        <v>0</v>
      </c>
      <c r="H184" s="81"/>
      <c r="I184" s="82">
        <v>0</v>
      </c>
      <c r="J184" s="83">
        <f t="shared" si="18"/>
        <v>0</v>
      </c>
    </row>
    <row r="185" spans="1:10" x14ac:dyDescent="0.35">
      <c r="A185" s="14" t="s">
        <v>201</v>
      </c>
      <c r="B185" s="71" t="s">
        <v>24</v>
      </c>
      <c r="C185" s="71" t="s">
        <v>24</v>
      </c>
      <c r="D185" s="71" t="s">
        <v>24</v>
      </c>
      <c r="E185" s="71" t="s">
        <v>24</v>
      </c>
      <c r="F185" s="71" t="s">
        <v>24</v>
      </c>
      <c r="G185" s="71"/>
      <c r="H185" s="71"/>
      <c r="I185" s="71" t="s">
        <v>24</v>
      </c>
      <c r="J185" s="158">
        <f>SUM(J181:J184)</f>
        <v>0</v>
      </c>
    </row>
    <row r="186" spans="1:10" x14ac:dyDescent="0.35">
      <c r="A186" s="71"/>
      <c r="B186" s="71"/>
      <c r="C186" s="71"/>
      <c r="D186" s="71"/>
      <c r="E186" s="71"/>
      <c r="F186" s="71"/>
      <c r="G186" s="71"/>
      <c r="H186" s="71"/>
      <c r="I186" s="71"/>
      <c r="J186" s="71"/>
    </row>
    <row r="187" spans="1:10" x14ac:dyDescent="0.35">
      <c r="A187" s="131" t="s">
        <v>202</v>
      </c>
      <c r="B187" s="71"/>
      <c r="C187" s="71"/>
      <c r="D187" s="71"/>
      <c r="E187" s="71"/>
      <c r="F187" s="71"/>
      <c r="G187" s="71"/>
      <c r="H187" s="71"/>
      <c r="I187" s="71"/>
      <c r="J187" s="71"/>
    </row>
    <row r="188" spans="1:10" x14ac:dyDescent="0.35">
      <c r="A188" s="71" t="s">
        <v>107</v>
      </c>
      <c r="B188" s="81"/>
      <c r="C188" s="82">
        <v>0</v>
      </c>
      <c r="D188" s="81"/>
      <c r="E188" s="82">
        <v>0</v>
      </c>
      <c r="F188" s="81"/>
      <c r="G188" s="82">
        <v>0</v>
      </c>
      <c r="H188" s="81"/>
      <c r="I188" s="81"/>
      <c r="J188" s="83">
        <f>(B188*C188)+(D188*E188)+(F188*G188)+(H188*I188)</f>
        <v>0</v>
      </c>
    </row>
    <row r="189" spans="1:10" x14ac:dyDescent="0.35">
      <c r="A189" s="130" t="s">
        <v>199</v>
      </c>
      <c r="B189" s="81"/>
      <c r="C189" s="82">
        <v>0</v>
      </c>
      <c r="D189" s="81"/>
      <c r="E189" s="82">
        <v>0</v>
      </c>
      <c r="F189" s="81"/>
      <c r="G189" s="82">
        <v>0</v>
      </c>
      <c r="H189" s="81"/>
      <c r="I189" s="81"/>
      <c r="J189" s="83">
        <f t="shared" ref="J189:J194" si="19">(B189*C189)+(D189*E189)+(F189*G189)+(H189*I189)</f>
        <v>0</v>
      </c>
    </row>
    <row r="190" spans="1:10" x14ac:dyDescent="0.35">
      <c r="A190" s="71" t="s">
        <v>108</v>
      </c>
      <c r="B190" s="81"/>
      <c r="C190" s="82">
        <v>0</v>
      </c>
      <c r="D190" s="81"/>
      <c r="E190" s="82">
        <v>0</v>
      </c>
      <c r="F190" s="81"/>
      <c r="G190" s="82">
        <v>0</v>
      </c>
      <c r="H190" s="81"/>
      <c r="I190" s="81"/>
      <c r="J190" s="83">
        <f t="shared" si="19"/>
        <v>0</v>
      </c>
    </row>
    <row r="191" spans="1:10" x14ac:dyDescent="0.35">
      <c r="A191" s="71" t="s">
        <v>109</v>
      </c>
      <c r="B191" s="81"/>
      <c r="C191" s="82">
        <v>0</v>
      </c>
      <c r="D191" s="81"/>
      <c r="E191" s="82">
        <v>0</v>
      </c>
      <c r="F191" s="81"/>
      <c r="G191" s="82">
        <v>0</v>
      </c>
      <c r="H191" s="81"/>
      <c r="I191" s="81"/>
      <c r="J191" s="83">
        <f t="shared" si="19"/>
        <v>0</v>
      </c>
    </row>
    <row r="192" spans="1:10" x14ac:dyDescent="0.35">
      <c r="A192" s="71" t="s">
        <v>110</v>
      </c>
      <c r="B192" s="81"/>
      <c r="C192" s="82">
        <v>0</v>
      </c>
      <c r="D192" s="81"/>
      <c r="E192" s="82">
        <v>0</v>
      </c>
      <c r="F192" s="81"/>
      <c r="G192" s="82">
        <v>0</v>
      </c>
      <c r="H192" s="81"/>
      <c r="I192" s="81"/>
      <c r="J192" s="83">
        <f t="shared" si="19"/>
        <v>0</v>
      </c>
    </row>
    <row r="193" spans="1:10" x14ac:dyDescent="0.35">
      <c r="A193" s="81" t="s">
        <v>75</v>
      </c>
      <c r="B193" s="81"/>
      <c r="C193" s="82">
        <v>0</v>
      </c>
      <c r="D193" s="81"/>
      <c r="E193" s="82">
        <v>0</v>
      </c>
      <c r="F193" s="81"/>
      <c r="G193" s="82">
        <v>0</v>
      </c>
      <c r="H193" s="81"/>
      <c r="I193" s="81"/>
      <c r="J193" s="83">
        <f t="shared" si="19"/>
        <v>0</v>
      </c>
    </row>
    <row r="194" spans="1:10" x14ac:dyDescent="0.35">
      <c r="A194" s="81" t="s">
        <v>75</v>
      </c>
      <c r="B194" s="81"/>
      <c r="C194" s="82">
        <v>0</v>
      </c>
      <c r="D194" s="81"/>
      <c r="E194" s="82">
        <v>0</v>
      </c>
      <c r="F194" s="81"/>
      <c r="G194" s="82">
        <v>0</v>
      </c>
      <c r="H194" s="81"/>
      <c r="I194" s="81"/>
      <c r="J194" s="83">
        <f t="shared" si="19"/>
        <v>0</v>
      </c>
    </row>
    <row r="195" spans="1:10" x14ac:dyDescent="0.35">
      <c r="A195" s="14" t="s">
        <v>203</v>
      </c>
      <c r="B195" s="71" t="s">
        <v>24</v>
      </c>
      <c r="C195" s="71"/>
      <c r="D195" s="71"/>
      <c r="E195" s="71"/>
      <c r="F195" s="71"/>
      <c r="G195" s="71"/>
      <c r="H195" s="71"/>
      <c r="I195" s="71"/>
      <c r="J195" s="60">
        <f>SUM(J188:J194)</f>
        <v>0</v>
      </c>
    </row>
    <row r="196" spans="1:10" x14ac:dyDescent="0.35">
      <c r="A196" s="71"/>
      <c r="B196" s="71"/>
      <c r="C196" s="71"/>
      <c r="D196" s="71"/>
      <c r="E196" s="71"/>
      <c r="F196" s="71"/>
      <c r="G196" s="71"/>
      <c r="H196" s="71"/>
      <c r="I196" s="71"/>
      <c r="J196" s="71"/>
    </row>
    <row r="197" spans="1:10" x14ac:dyDescent="0.35">
      <c r="A197" s="156" t="s">
        <v>282</v>
      </c>
      <c r="B197" s="81"/>
      <c r="C197" s="82">
        <v>0</v>
      </c>
      <c r="D197" s="81"/>
      <c r="E197" s="82">
        <v>0</v>
      </c>
      <c r="F197" s="81"/>
      <c r="G197" s="82">
        <v>0</v>
      </c>
      <c r="H197" s="81"/>
      <c r="I197" s="82">
        <v>0</v>
      </c>
      <c r="J197" s="158">
        <f>(B197*C197)+(D197*E197)+(F197*G197)+(H197*I197)</f>
        <v>0</v>
      </c>
    </row>
    <row r="198" spans="1:10" x14ac:dyDescent="0.35">
      <c r="A198" s="157" t="s">
        <v>24</v>
      </c>
      <c r="B198" s="157" t="s">
        <v>24</v>
      </c>
      <c r="C198" s="157" t="s">
        <v>24</v>
      </c>
      <c r="D198" s="157" t="s">
        <v>24</v>
      </c>
      <c r="E198" s="157" t="s">
        <v>24</v>
      </c>
      <c r="F198" s="157" t="s">
        <v>24</v>
      </c>
      <c r="G198" s="157" t="s">
        <v>24</v>
      </c>
      <c r="H198" s="157" t="s">
        <v>24</v>
      </c>
      <c r="I198" s="157" t="s">
        <v>24</v>
      </c>
      <c r="J198" s="157" t="s">
        <v>24</v>
      </c>
    </row>
    <row r="199" spans="1:10" x14ac:dyDescent="0.35">
      <c r="A199" s="131" t="s">
        <v>204</v>
      </c>
      <c r="B199" s="157"/>
      <c r="C199" s="157"/>
      <c r="D199" s="157"/>
      <c r="E199" s="157"/>
      <c r="F199" s="157"/>
      <c r="G199" s="157"/>
      <c r="H199" s="157"/>
      <c r="I199" s="157"/>
      <c r="J199" s="157"/>
    </row>
    <row r="200" spans="1:10" x14ac:dyDescent="0.35">
      <c r="A200" s="81" t="s">
        <v>75</v>
      </c>
      <c r="B200" s="81"/>
      <c r="C200" s="82">
        <v>0</v>
      </c>
      <c r="D200" s="81"/>
      <c r="E200" s="82">
        <v>0</v>
      </c>
      <c r="F200" s="81"/>
      <c r="G200" s="82">
        <v>0</v>
      </c>
      <c r="H200" s="81"/>
      <c r="I200" s="82">
        <v>0</v>
      </c>
      <c r="J200" s="83">
        <f>(B200*C200)+(D200*E200)+(F200*G200)+(H200*I200)</f>
        <v>0</v>
      </c>
    </row>
    <row r="201" spans="1:10" x14ac:dyDescent="0.35">
      <c r="A201" s="81" t="s">
        <v>75</v>
      </c>
      <c r="B201" s="81"/>
      <c r="C201" s="82">
        <v>0</v>
      </c>
      <c r="D201" s="81"/>
      <c r="E201" s="82">
        <v>0</v>
      </c>
      <c r="F201" s="81"/>
      <c r="G201" s="82">
        <v>0</v>
      </c>
      <c r="H201" s="81"/>
      <c r="I201" s="82">
        <v>0</v>
      </c>
      <c r="J201" s="83">
        <f t="shared" ref="J201" si="20">(B201*C201)+(D201*E201)+(F201*G201)+(H201*I201)</f>
        <v>0</v>
      </c>
    </row>
    <row r="202" spans="1:10" x14ac:dyDescent="0.35">
      <c r="A202" s="14" t="s">
        <v>205</v>
      </c>
      <c r="B202" s="71"/>
      <c r="C202" s="71"/>
      <c r="D202" s="71"/>
      <c r="E202" s="71"/>
      <c r="F202" s="71"/>
      <c r="G202" s="71"/>
      <c r="H202" s="71"/>
      <c r="I202" s="71"/>
      <c r="J202" s="60">
        <f>SUM(J200:J201)</f>
        <v>0</v>
      </c>
    </row>
    <row r="203" spans="1:10" x14ac:dyDescent="0.35">
      <c r="A203" s="71"/>
      <c r="B203" s="71"/>
      <c r="C203" s="71"/>
      <c r="D203" s="71"/>
      <c r="E203" s="71"/>
      <c r="F203" s="71"/>
      <c r="G203" s="71"/>
      <c r="H203" s="71"/>
      <c r="I203" s="71"/>
      <c r="J203" s="71"/>
    </row>
    <row r="204" spans="1:10" x14ac:dyDescent="0.35">
      <c r="A204" s="14" t="s">
        <v>206</v>
      </c>
      <c r="B204" s="71"/>
      <c r="C204" s="71"/>
      <c r="D204" s="71"/>
      <c r="E204" s="71"/>
      <c r="F204" s="71"/>
      <c r="G204" s="71"/>
      <c r="H204" s="71"/>
      <c r="I204" s="71"/>
      <c r="J204" s="60">
        <f>J185+J195+J197+J202</f>
        <v>0</v>
      </c>
    </row>
    <row r="205" spans="1:10" x14ac:dyDescent="0.35">
      <c r="A205" s="71" t="s">
        <v>24</v>
      </c>
      <c r="B205" s="71"/>
      <c r="C205" s="71"/>
      <c r="D205" s="71"/>
      <c r="E205" s="71"/>
      <c r="F205" s="71"/>
      <c r="G205" s="71"/>
      <c r="H205" s="71"/>
      <c r="I205" s="71"/>
      <c r="J205" s="71"/>
    </row>
    <row r="207" spans="1:10" x14ac:dyDescent="0.35">
      <c r="A207" s="49" t="s">
        <v>105</v>
      </c>
      <c r="B207" s="22">
        <v>2036</v>
      </c>
      <c r="C207" s="65"/>
      <c r="D207" s="65"/>
      <c r="E207" s="65"/>
      <c r="F207" s="65"/>
      <c r="G207" s="65"/>
      <c r="H207" s="65"/>
      <c r="I207" s="65"/>
      <c r="J207" s="65"/>
    </row>
    <row r="208" spans="1:10" x14ac:dyDescent="0.35">
      <c r="A208" s="71"/>
      <c r="B208" s="22" t="s">
        <v>277</v>
      </c>
      <c r="C208" s="22" t="s">
        <v>275</v>
      </c>
      <c r="D208" s="22" t="s">
        <v>276</v>
      </c>
      <c r="E208" s="22" t="s">
        <v>278</v>
      </c>
      <c r="F208" s="22" t="s">
        <v>276</v>
      </c>
      <c r="G208" s="22" t="s">
        <v>279</v>
      </c>
      <c r="H208" s="22" t="s">
        <v>280</v>
      </c>
      <c r="I208" s="22" t="s">
        <v>281</v>
      </c>
      <c r="J208" s="22" t="s">
        <v>283</v>
      </c>
    </row>
    <row r="209" spans="1:10" x14ac:dyDescent="0.35">
      <c r="A209" s="131" t="s">
        <v>200</v>
      </c>
      <c r="B209" s="71"/>
      <c r="C209" s="71"/>
      <c r="D209" s="71"/>
      <c r="E209" s="71"/>
      <c r="F209" s="71"/>
      <c r="G209" s="71"/>
      <c r="H209" s="71"/>
      <c r="I209" s="71"/>
      <c r="J209" s="71"/>
    </row>
    <row r="210" spans="1:10" x14ac:dyDescent="0.35">
      <c r="A210" s="130" t="s">
        <v>229</v>
      </c>
      <c r="B210" s="81"/>
      <c r="C210" s="82">
        <v>0</v>
      </c>
      <c r="D210" s="81"/>
      <c r="E210" s="82">
        <v>0</v>
      </c>
      <c r="F210" s="81"/>
      <c r="G210" s="82">
        <v>0</v>
      </c>
      <c r="H210" s="81"/>
      <c r="I210" s="82">
        <v>0</v>
      </c>
      <c r="J210" s="83">
        <f>(B210*C210)+(D210*E210)+(F210*G210)+(H210*I210)</f>
        <v>0</v>
      </c>
    </row>
    <row r="211" spans="1:10" x14ac:dyDescent="0.35">
      <c r="A211" s="130" t="s">
        <v>228</v>
      </c>
      <c r="B211" s="81"/>
      <c r="C211" s="82">
        <v>0</v>
      </c>
      <c r="D211" s="81"/>
      <c r="E211" s="82">
        <v>0</v>
      </c>
      <c r="F211" s="81"/>
      <c r="G211" s="82">
        <v>0</v>
      </c>
      <c r="H211" s="81"/>
      <c r="I211" s="82">
        <v>0</v>
      </c>
      <c r="J211" s="83">
        <f t="shared" ref="J211:J213" si="21">(B211*C211)+(D211*E211)+(F211*G211)+(H211*I211)</f>
        <v>0</v>
      </c>
    </row>
    <row r="212" spans="1:10" x14ac:dyDescent="0.35">
      <c r="A212" s="154" t="s">
        <v>274</v>
      </c>
      <c r="B212" s="81"/>
      <c r="C212" s="82">
        <v>0</v>
      </c>
      <c r="D212" s="81"/>
      <c r="E212" s="82">
        <v>0</v>
      </c>
      <c r="F212" s="81"/>
      <c r="G212" s="82">
        <v>0</v>
      </c>
      <c r="H212" s="81"/>
      <c r="I212" s="82">
        <v>0</v>
      </c>
      <c r="J212" s="83">
        <f t="shared" si="21"/>
        <v>0</v>
      </c>
    </row>
    <row r="213" spans="1:10" x14ac:dyDescent="0.35">
      <c r="A213" s="81" t="s">
        <v>75</v>
      </c>
      <c r="B213" s="81"/>
      <c r="C213" s="82">
        <v>0</v>
      </c>
      <c r="D213" s="81"/>
      <c r="E213" s="82">
        <v>0</v>
      </c>
      <c r="F213" s="81"/>
      <c r="G213" s="82">
        <v>0</v>
      </c>
      <c r="H213" s="81"/>
      <c r="I213" s="82">
        <v>0</v>
      </c>
      <c r="J213" s="83">
        <f t="shared" si="21"/>
        <v>0</v>
      </c>
    </row>
    <row r="214" spans="1:10" x14ac:dyDescent="0.35">
      <c r="A214" s="14" t="s">
        <v>201</v>
      </c>
      <c r="B214" s="71" t="s">
        <v>24</v>
      </c>
      <c r="C214" s="71" t="s">
        <v>24</v>
      </c>
      <c r="D214" s="71" t="s">
        <v>24</v>
      </c>
      <c r="E214" s="71" t="s">
        <v>24</v>
      </c>
      <c r="F214" s="71" t="s">
        <v>24</v>
      </c>
      <c r="G214" s="71"/>
      <c r="H214" s="71"/>
      <c r="I214" s="71" t="s">
        <v>24</v>
      </c>
      <c r="J214" s="158">
        <f>SUM(J210:J213)</f>
        <v>0</v>
      </c>
    </row>
    <row r="215" spans="1:10" x14ac:dyDescent="0.35">
      <c r="A215" s="71"/>
      <c r="B215" s="71"/>
      <c r="C215" s="71"/>
      <c r="D215" s="71"/>
      <c r="E215" s="71"/>
      <c r="F215" s="71"/>
      <c r="G215" s="71"/>
      <c r="H215" s="71"/>
      <c r="I215" s="71"/>
      <c r="J215" s="71"/>
    </row>
    <row r="216" spans="1:10" x14ac:dyDescent="0.35">
      <c r="A216" s="131" t="s">
        <v>202</v>
      </c>
      <c r="B216" s="71"/>
      <c r="C216" s="71"/>
      <c r="D216" s="71"/>
      <c r="E216" s="71"/>
      <c r="F216" s="71"/>
      <c r="G216" s="71"/>
      <c r="H216" s="71"/>
      <c r="I216" s="71"/>
      <c r="J216" s="71"/>
    </row>
    <row r="217" spans="1:10" x14ac:dyDescent="0.35">
      <c r="A217" s="71" t="s">
        <v>107</v>
      </c>
      <c r="B217" s="81"/>
      <c r="C217" s="82">
        <v>0</v>
      </c>
      <c r="D217" s="81"/>
      <c r="E217" s="82">
        <v>0</v>
      </c>
      <c r="F217" s="81"/>
      <c r="G217" s="82">
        <v>0</v>
      </c>
      <c r="H217" s="81"/>
      <c r="I217" s="81"/>
      <c r="J217" s="83">
        <f>(B217*C217)+(D217*E217)+(F217*G217)+(H217*I217)</f>
        <v>0</v>
      </c>
    </row>
    <row r="218" spans="1:10" x14ac:dyDescent="0.35">
      <c r="A218" s="130" t="s">
        <v>199</v>
      </c>
      <c r="B218" s="81"/>
      <c r="C218" s="82">
        <v>0</v>
      </c>
      <c r="D218" s="81"/>
      <c r="E218" s="82">
        <v>0</v>
      </c>
      <c r="F218" s="81"/>
      <c r="G218" s="82">
        <v>0</v>
      </c>
      <c r="H218" s="81"/>
      <c r="I218" s="81"/>
      <c r="J218" s="83">
        <f t="shared" ref="J218:J223" si="22">(B218*C218)+(D218*E218)+(F218*G218)+(H218*I218)</f>
        <v>0</v>
      </c>
    </row>
    <row r="219" spans="1:10" x14ac:dyDescent="0.35">
      <c r="A219" s="71" t="s">
        <v>108</v>
      </c>
      <c r="B219" s="81"/>
      <c r="C219" s="82">
        <v>0</v>
      </c>
      <c r="D219" s="81"/>
      <c r="E219" s="82">
        <v>0</v>
      </c>
      <c r="F219" s="81"/>
      <c r="G219" s="82">
        <v>0</v>
      </c>
      <c r="H219" s="81"/>
      <c r="I219" s="81"/>
      <c r="J219" s="83">
        <f t="shared" si="22"/>
        <v>0</v>
      </c>
    </row>
    <row r="220" spans="1:10" x14ac:dyDescent="0.35">
      <c r="A220" s="71" t="s">
        <v>109</v>
      </c>
      <c r="B220" s="81"/>
      <c r="C220" s="82">
        <v>0</v>
      </c>
      <c r="D220" s="81"/>
      <c r="E220" s="82">
        <v>0</v>
      </c>
      <c r="F220" s="81"/>
      <c r="G220" s="82">
        <v>0</v>
      </c>
      <c r="H220" s="81"/>
      <c r="I220" s="81"/>
      <c r="J220" s="83">
        <f t="shared" si="22"/>
        <v>0</v>
      </c>
    </row>
    <row r="221" spans="1:10" x14ac:dyDescent="0.35">
      <c r="A221" s="71" t="s">
        <v>110</v>
      </c>
      <c r="B221" s="81"/>
      <c r="C221" s="82">
        <v>0</v>
      </c>
      <c r="D221" s="81"/>
      <c r="E221" s="82">
        <v>0</v>
      </c>
      <c r="F221" s="81"/>
      <c r="G221" s="82">
        <v>0</v>
      </c>
      <c r="H221" s="81"/>
      <c r="I221" s="81"/>
      <c r="J221" s="83">
        <f t="shared" si="22"/>
        <v>0</v>
      </c>
    </row>
    <row r="222" spans="1:10" x14ac:dyDescent="0.35">
      <c r="A222" s="81" t="s">
        <v>75</v>
      </c>
      <c r="B222" s="81"/>
      <c r="C222" s="82">
        <v>0</v>
      </c>
      <c r="D222" s="81"/>
      <c r="E222" s="82">
        <v>0</v>
      </c>
      <c r="F222" s="81"/>
      <c r="G222" s="82">
        <v>0</v>
      </c>
      <c r="H222" s="81"/>
      <c r="I222" s="81"/>
      <c r="J222" s="83">
        <f t="shared" si="22"/>
        <v>0</v>
      </c>
    </row>
    <row r="223" spans="1:10" x14ac:dyDescent="0.35">
      <c r="A223" s="81" t="s">
        <v>75</v>
      </c>
      <c r="B223" s="81"/>
      <c r="C223" s="82">
        <v>0</v>
      </c>
      <c r="D223" s="81"/>
      <c r="E223" s="82">
        <v>0</v>
      </c>
      <c r="F223" s="81"/>
      <c r="G223" s="82">
        <v>0</v>
      </c>
      <c r="H223" s="81"/>
      <c r="I223" s="81"/>
      <c r="J223" s="83">
        <f t="shared" si="22"/>
        <v>0</v>
      </c>
    </row>
    <row r="224" spans="1:10" x14ac:dyDescent="0.35">
      <c r="A224" s="14" t="s">
        <v>203</v>
      </c>
      <c r="B224" s="71" t="s">
        <v>24</v>
      </c>
      <c r="C224" s="71"/>
      <c r="D224" s="71"/>
      <c r="E224" s="71"/>
      <c r="F224" s="71"/>
      <c r="G224" s="71"/>
      <c r="H224" s="71"/>
      <c r="I224" s="71"/>
      <c r="J224" s="60">
        <f>SUM(J217:J223)</f>
        <v>0</v>
      </c>
    </row>
    <row r="225" spans="1:10" x14ac:dyDescent="0.35">
      <c r="A225" s="71"/>
      <c r="B225" s="71"/>
      <c r="C225" s="71"/>
      <c r="D225" s="71"/>
      <c r="E225" s="71"/>
      <c r="F225" s="71"/>
      <c r="G225" s="71"/>
      <c r="H225" s="71"/>
      <c r="I225" s="71"/>
      <c r="J225" s="71"/>
    </row>
    <row r="226" spans="1:10" x14ac:dyDescent="0.35">
      <c r="A226" s="156" t="s">
        <v>282</v>
      </c>
      <c r="B226" s="81"/>
      <c r="C226" s="82">
        <v>0</v>
      </c>
      <c r="D226" s="81"/>
      <c r="E226" s="82">
        <v>0</v>
      </c>
      <c r="F226" s="81"/>
      <c r="G226" s="82">
        <v>0</v>
      </c>
      <c r="H226" s="81"/>
      <c r="I226" s="82">
        <v>0</v>
      </c>
      <c r="J226" s="158">
        <f>(B226*C226)+(D226*E226)+(F226*G226)+(H226*I226)</f>
        <v>0</v>
      </c>
    </row>
    <row r="227" spans="1:10" x14ac:dyDescent="0.35">
      <c r="A227" s="157" t="s">
        <v>24</v>
      </c>
      <c r="B227" s="157" t="s">
        <v>24</v>
      </c>
      <c r="C227" s="157" t="s">
        <v>24</v>
      </c>
      <c r="D227" s="157" t="s">
        <v>24</v>
      </c>
      <c r="E227" s="157" t="s">
        <v>24</v>
      </c>
      <c r="F227" s="157" t="s">
        <v>24</v>
      </c>
      <c r="G227" s="157" t="s">
        <v>24</v>
      </c>
      <c r="H227" s="157" t="s">
        <v>24</v>
      </c>
      <c r="I227" s="157" t="s">
        <v>24</v>
      </c>
      <c r="J227" s="157" t="s">
        <v>24</v>
      </c>
    </row>
    <row r="228" spans="1:10" x14ac:dyDescent="0.35">
      <c r="A228" s="131" t="s">
        <v>204</v>
      </c>
      <c r="B228" s="157"/>
      <c r="C228" s="157"/>
      <c r="D228" s="157"/>
      <c r="E228" s="157"/>
      <c r="F228" s="157"/>
      <c r="G228" s="157"/>
      <c r="H228" s="157"/>
      <c r="I228" s="157"/>
      <c r="J228" s="157"/>
    </row>
    <row r="229" spans="1:10" x14ac:dyDescent="0.35">
      <c r="A229" s="81" t="s">
        <v>75</v>
      </c>
      <c r="B229" s="81"/>
      <c r="C229" s="82">
        <v>0</v>
      </c>
      <c r="D229" s="81"/>
      <c r="E229" s="82">
        <v>0</v>
      </c>
      <c r="F229" s="81"/>
      <c r="G229" s="82">
        <v>0</v>
      </c>
      <c r="H229" s="81"/>
      <c r="I229" s="82">
        <v>0</v>
      </c>
      <c r="J229" s="83">
        <f>(B229*C229)+(D229*E229)+(F229*G229)+(H229*I229)</f>
        <v>0</v>
      </c>
    </row>
    <row r="230" spans="1:10" x14ac:dyDescent="0.35">
      <c r="A230" s="81" t="s">
        <v>75</v>
      </c>
      <c r="B230" s="81"/>
      <c r="C230" s="82">
        <v>0</v>
      </c>
      <c r="D230" s="81"/>
      <c r="E230" s="82">
        <v>0</v>
      </c>
      <c r="F230" s="81"/>
      <c r="G230" s="82">
        <v>0</v>
      </c>
      <c r="H230" s="81"/>
      <c r="I230" s="82">
        <v>0</v>
      </c>
      <c r="J230" s="83">
        <f t="shared" ref="J230" si="23">(B230*C230)+(D230*E230)+(F230*G230)+(H230*I230)</f>
        <v>0</v>
      </c>
    </row>
    <row r="231" spans="1:10" x14ac:dyDescent="0.35">
      <c r="A231" s="14" t="s">
        <v>205</v>
      </c>
      <c r="B231" s="71"/>
      <c r="C231" s="71"/>
      <c r="D231" s="71"/>
      <c r="E231" s="71"/>
      <c r="F231" s="71"/>
      <c r="G231" s="71"/>
      <c r="H231" s="71"/>
      <c r="I231" s="71"/>
      <c r="J231" s="60">
        <f>SUM(J229:J230)</f>
        <v>0</v>
      </c>
    </row>
    <row r="232" spans="1:10" x14ac:dyDescent="0.35">
      <c r="A232" s="71"/>
      <c r="B232" s="71"/>
      <c r="C232" s="71"/>
      <c r="D232" s="71"/>
      <c r="E232" s="71"/>
      <c r="F232" s="71"/>
      <c r="G232" s="71"/>
      <c r="H232" s="71"/>
      <c r="I232" s="71"/>
      <c r="J232" s="71"/>
    </row>
    <row r="233" spans="1:10" x14ac:dyDescent="0.35">
      <c r="A233" s="14" t="s">
        <v>206</v>
      </c>
      <c r="B233" s="71"/>
      <c r="C233" s="71"/>
      <c r="D233" s="71"/>
      <c r="E233" s="71"/>
      <c r="F233" s="71"/>
      <c r="G233" s="71"/>
      <c r="H233" s="71"/>
      <c r="I233" s="71"/>
      <c r="J233" s="60">
        <f>J214+J224+J226+J231</f>
        <v>0</v>
      </c>
    </row>
    <row r="234" spans="1:10" x14ac:dyDescent="0.35">
      <c r="A234" s="71" t="s">
        <v>24</v>
      </c>
      <c r="B234" s="71"/>
      <c r="C234" s="71"/>
      <c r="D234" s="71"/>
      <c r="E234" s="71"/>
      <c r="F234" s="71"/>
      <c r="G234" s="71"/>
      <c r="H234" s="71"/>
      <c r="I234" s="71"/>
      <c r="J234" s="71"/>
    </row>
    <row r="236" spans="1:10" x14ac:dyDescent="0.35">
      <c r="A236" s="49" t="s">
        <v>105</v>
      </c>
      <c r="B236" s="22">
        <v>2037</v>
      </c>
      <c r="C236" s="65"/>
      <c r="D236" s="65"/>
      <c r="E236" s="65"/>
      <c r="F236" s="65"/>
      <c r="G236" s="65"/>
      <c r="H236" s="65"/>
      <c r="I236" s="65"/>
      <c r="J236" s="65"/>
    </row>
    <row r="237" spans="1:10" x14ac:dyDescent="0.35">
      <c r="A237" s="71"/>
      <c r="B237" s="22" t="s">
        <v>277</v>
      </c>
      <c r="C237" s="22" t="s">
        <v>275</v>
      </c>
      <c r="D237" s="22" t="s">
        <v>276</v>
      </c>
      <c r="E237" s="22" t="s">
        <v>278</v>
      </c>
      <c r="F237" s="22" t="s">
        <v>276</v>
      </c>
      <c r="G237" s="22" t="s">
        <v>279</v>
      </c>
      <c r="H237" s="22" t="s">
        <v>280</v>
      </c>
      <c r="I237" s="22" t="s">
        <v>281</v>
      </c>
      <c r="J237" s="22" t="s">
        <v>283</v>
      </c>
    </row>
    <row r="238" spans="1:10" x14ac:dyDescent="0.35">
      <c r="A238" s="131" t="s">
        <v>200</v>
      </c>
      <c r="B238" s="71"/>
      <c r="C238" s="71"/>
      <c r="D238" s="71"/>
      <c r="E238" s="71"/>
      <c r="F238" s="71"/>
      <c r="G238" s="71"/>
      <c r="H238" s="71"/>
      <c r="I238" s="71"/>
      <c r="J238" s="71"/>
    </row>
    <row r="239" spans="1:10" x14ac:dyDescent="0.35">
      <c r="A239" s="130" t="s">
        <v>229</v>
      </c>
      <c r="B239" s="81"/>
      <c r="C239" s="82">
        <v>0</v>
      </c>
      <c r="D239" s="81"/>
      <c r="E239" s="82">
        <v>0</v>
      </c>
      <c r="F239" s="81"/>
      <c r="G239" s="82">
        <v>0</v>
      </c>
      <c r="H239" s="81"/>
      <c r="I239" s="82">
        <v>0</v>
      </c>
      <c r="J239" s="83">
        <f>(B239*C239)+(D239*E239)+(F239*G239)+(H239*I239)</f>
        <v>0</v>
      </c>
    </row>
    <row r="240" spans="1:10" x14ac:dyDescent="0.35">
      <c r="A240" s="130" t="s">
        <v>228</v>
      </c>
      <c r="B240" s="81"/>
      <c r="C240" s="82">
        <v>0</v>
      </c>
      <c r="D240" s="81"/>
      <c r="E240" s="82">
        <v>0</v>
      </c>
      <c r="F240" s="81"/>
      <c r="G240" s="82">
        <v>0</v>
      </c>
      <c r="H240" s="81"/>
      <c r="I240" s="82">
        <v>0</v>
      </c>
      <c r="J240" s="83">
        <f t="shared" ref="J240:J242" si="24">(B240*C240)+(D240*E240)+(F240*G240)+(H240*I240)</f>
        <v>0</v>
      </c>
    </row>
    <row r="241" spans="1:10" x14ac:dyDescent="0.35">
      <c r="A241" s="154" t="s">
        <v>274</v>
      </c>
      <c r="B241" s="81"/>
      <c r="C241" s="82">
        <v>0</v>
      </c>
      <c r="D241" s="81"/>
      <c r="E241" s="82">
        <v>0</v>
      </c>
      <c r="F241" s="81"/>
      <c r="G241" s="82">
        <v>0</v>
      </c>
      <c r="H241" s="81"/>
      <c r="I241" s="82">
        <v>0</v>
      </c>
      <c r="J241" s="83">
        <f t="shared" si="24"/>
        <v>0</v>
      </c>
    </row>
    <row r="242" spans="1:10" x14ac:dyDescent="0.35">
      <c r="A242" s="81" t="s">
        <v>75</v>
      </c>
      <c r="B242" s="81"/>
      <c r="C242" s="82">
        <v>0</v>
      </c>
      <c r="D242" s="81"/>
      <c r="E242" s="82">
        <v>0</v>
      </c>
      <c r="F242" s="81"/>
      <c r="G242" s="82">
        <v>0</v>
      </c>
      <c r="H242" s="81"/>
      <c r="I242" s="82">
        <v>0</v>
      </c>
      <c r="J242" s="83">
        <f t="shared" si="24"/>
        <v>0</v>
      </c>
    </row>
    <row r="243" spans="1:10" x14ac:dyDescent="0.35">
      <c r="A243" s="14" t="s">
        <v>201</v>
      </c>
      <c r="B243" s="71" t="s">
        <v>24</v>
      </c>
      <c r="C243" s="71" t="s">
        <v>24</v>
      </c>
      <c r="D243" s="71" t="s">
        <v>24</v>
      </c>
      <c r="E243" s="71" t="s">
        <v>24</v>
      </c>
      <c r="F243" s="71" t="s">
        <v>24</v>
      </c>
      <c r="G243" s="71"/>
      <c r="H243" s="71"/>
      <c r="I243" s="71" t="s">
        <v>24</v>
      </c>
      <c r="J243" s="158">
        <f>SUM(J239:J242)</f>
        <v>0</v>
      </c>
    </row>
    <row r="244" spans="1:10" x14ac:dyDescent="0.35">
      <c r="A244" s="71"/>
      <c r="B244" s="71"/>
      <c r="C244" s="71"/>
      <c r="D244" s="71"/>
      <c r="E244" s="71"/>
      <c r="F244" s="71"/>
      <c r="G244" s="71"/>
      <c r="H244" s="71"/>
      <c r="I244" s="71"/>
      <c r="J244" s="71"/>
    </row>
    <row r="245" spans="1:10" x14ac:dyDescent="0.35">
      <c r="A245" s="131" t="s">
        <v>202</v>
      </c>
      <c r="B245" s="71"/>
      <c r="C245" s="71"/>
      <c r="D245" s="71"/>
      <c r="E245" s="71"/>
      <c r="F245" s="71"/>
      <c r="G245" s="71"/>
      <c r="H245" s="71"/>
      <c r="I245" s="71"/>
      <c r="J245" s="71"/>
    </row>
    <row r="246" spans="1:10" x14ac:dyDescent="0.35">
      <c r="A246" s="71" t="s">
        <v>107</v>
      </c>
      <c r="B246" s="81"/>
      <c r="C246" s="82">
        <v>0</v>
      </c>
      <c r="D246" s="81"/>
      <c r="E246" s="82">
        <v>0</v>
      </c>
      <c r="F246" s="81"/>
      <c r="G246" s="82">
        <v>0</v>
      </c>
      <c r="H246" s="81"/>
      <c r="I246" s="81"/>
      <c r="J246" s="83">
        <f>(B246*C246)+(D246*E246)+(F246*G246)+(H246*I246)</f>
        <v>0</v>
      </c>
    </row>
    <row r="247" spans="1:10" x14ac:dyDescent="0.35">
      <c r="A247" s="130" t="s">
        <v>199</v>
      </c>
      <c r="B247" s="81"/>
      <c r="C247" s="82">
        <v>0</v>
      </c>
      <c r="D247" s="81"/>
      <c r="E247" s="82">
        <v>0</v>
      </c>
      <c r="F247" s="81"/>
      <c r="G247" s="82">
        <v>0</v>
      </c>
      <c r="H247" s="81"/>
      <c r="I247" s="81"/>
      <c r="J247" s="83">
        <f t="shared" ref="J247:J252" si="25">(B247*C247)+(D247*E247)+(F247*G247)+(H247*I247)</f>
        <v>0</v>
      </c>
    </row>
    <row r="248" spans="1:10" x14ac:dyDescent="0.35">
      <c r="A248" s="71" t="s">
        <v>108</v>
      </c>
      <c r="B248" s="81"/>
      <c r="C248" s="82">
        <v>0</v>
      </c>
      <c r="D248" s="81"/>
      <c r="E248" s="82">
        <v>0</v>
      </c>
      <c r="F248" s="81"/>
      <c r="G248" s="82">
        <v>0</v>
      </c>
      <c r="H248" s="81"/>
      <c r="I248" s="81"/>
      <c r="J248" s="83">
        <f t="shared" si="25"/>
        <v>0</v>
      </c>
    </row>
    <row r="249" spans="1:10" x14ac:dyDescent="0.35">
      <c r="A249" s="71" t="s">
        <v>109</v>
      </c>
      <c r="B249" s="81"/>
      <c r="C249" s="82">
        <v>0</v>
      </c>
      <c r="D249" s="81"/>
      <c r="E249" s="82">
        <v>0</v>
      </c>
      <c r="F249" s="81"/>
      <c r="G249" s="82">
        <v>0</v>
      </c>
      <c r="H249" s="81"/>
      <c r="I249" s="81"/>
      <c r="J249" s="83">
        <f t="shared" si="25"/>
        <v>0</v>
      </c>
    </row>
    <row r="250" spans="1:10" x14ac:dyDescent="0.35">
      <c r="A250" s="71" t="s">
        <v>110</v>
      </c>
      <c r="B250" s="81"/>
      <c r="C250" s="82">
        <v>0</v>
      </c>
      <c r="D250" s="81"/>
      <c r="E250" s="82">
        <v>0</v>
      </c>
      <c r="F250" s="81"/>
      <c r="G250" s="82">
        <v>0</v>
      </c>
      <c r="H250" s="81"/>
      <c r="I250" s="81"/>
      <c r="J250" s="83">
        <f t="shared" si="25"/>
        <v>0</v>
      </c>
    </row>
    <row r="251" spans="1:10" x14ac:dyDescent="0.35">
      <c r="A251" s="81" t="s">
        <v>75</v>
      </c>
      <c r="B251" s="81"/>
      <c r="C251" s="82">
        <v>0</v>
      </c>
      <c r="D251" s="81"/>
      <c r="E251" s="82">
        <v>0</v>
      </c>
      <c r="F251" s="81"/>
      <c r="G251" s="82">
        <v>0</v>
      </c>
      <c r="H251" s="81"/>
      <c r="I251" s="81"/>
      <c r="J251" s="83">
        <f t="shared" si="25"/>
        <v>0</v>
      </c>
    </row>
    <row r="252" spans="1:10" x14ac:dyDescent="0.35">
      <c r="A252" s="81" t="s">
        <v>75</v>
      </c>
      <c r="B252" s="81"/>
      <c r="C252" s="82">
        <v>0</v>
      </c>
      <c r="D252" s="81"/>
      <c r="E252" s="82">
        <v>0</v>
      </c>
      <c r="F252" s="81"/>
      <c r="G252" s="82">
        <v>0</v>
      </c>
      <c r="H252" s="81"/>
      <c r="I252" s="81"/>
      <c r="J252" s="83">
        <f t="shared" si="25"/>
        <v>0</v>
      </c>
    </row>
    <row r="253" spans="1:10" x14ac:dyDescent="0.35">
      <c r="A253" s="14" t="s">
        <v>203</v>
      </c>
      <c r="B253" s="71" t="s">
        <v>24</v>
      </c>
      <c r="C253" s="71"/>
      <c r="D253" s="71"/>
      <c r="E253" s="71"/>
      <c r="F253" s="71"/>
      <c r="G253" s="71"/>
      <c r="H253" s="71"/>
      <c r="I253" s="71"/>
      <c r="J253" s="60">
        <f>SUM(J246:J252)</f>
        <v>0</v>
      </c>
    </row>
    <row r="254" spans="1:10" x14ac:dyDescent="0.35">
      <c r="A254" s="71"/>
      <c r="B254" s="71"/>
      <c r="C254" s="71"/>
      <c r="D254" s="71"/>
      <c r="E254" s="71"/>
      <c r="F254" s="71"/>
      <c r="G254" s="71"/>
      <c r="H254" s="71"/>
      <c r="I254" s="71"/>
      <c r="J254" s="71"/>
    </row>
    <row r="255" spans="1:10" x14ac:dyDescent="0.35">
      <c r="A255" s="156" t="s">
        <v>282</v>
      </c>
      <c r="B255" s="81"/>
      <c r="C255" s="82">
        <v>0</v>
      </c>
      <c r="D255" s="81"/>
      <c r="E255" s="82">
        <v>0</v>
      </c>
      <c r="F255" s="81"/>
      <c r="G255" s="82">
        <v>0</v>
      </c>
      <c r="H255" s="81"/>
      <c r="I255" s="82">
        <v>0</v>
      </c>
      <c r="J255" s="158">
        <f>(B255*C255)+(D255*E255)+(F255*G255)+(H255*I255)</f>
        <v>0</v>
      </c>
    </row>
    <row r="256" spans="1:10" x14ac:dyDescent="0.35">
      <c r="A256" s="157" t="s">
        <v>24</v>
      </c>
      <c r="B256" s="157" t="s">
        <v>24</v>
      </c>
      <c r="C256" s="157" t="s">
        <v>24</v>
      </c>
      <c r="D256" s="157" t="s">
        <v>24</v>
      </c>
      <c r="E256" s="157" t="s">
        <v>24</v>
      </c>
      <c r="F256" s="157" t="s">
        <v>24</v>
      </c>
      <c r="G256" s="157" t="s">
        <v>24</v>
      </c>
      <c r="H256" s="157" t="s">
        <v>24</v>
      </c>
      <c r="I256" s="157" t="s">
        <v>24</v>
      </c>
      <c r="J256" s="157" t="s">
        <v>24</v>
      </c>
    </row>
    <row r="257" spans="1:10" x14ac:dyDescent="0.35">
      <c r="A257" s="131" t="s">
        <v>204</v>
      </c>
      <c r="B257" s="157"/>
      <c r="C257" s="157"/>
      <c r="D257" s="157"/>
      <c r="E257" s="157"/>
      <c r="F257" s="157"/>
      <c r="G257" s="157"/>
      <c r="H257" s="157"/>
      <c r="I257" s="157"/>
      <c r="J257" s="157"/>
    </row>
    <row r="258" spans="1:10" x14ac:dyDescent="0.35">
      <c r="A258" s="81" t="s">
        <v>75</v>
      </c>
      <c r="B258" s="81"/>
      <c r="C258" s="82">
        <v>0</v>
      </c>
      <c r="D258" s="81"/>
      <c r="E258" s="82">
        <v>0</v>
      </c>
      <c r="F258" s="81"/>
      <c r="G258" s="82">
        <v>0</v>
      </c>
      <c r="H258" s="81"/>
      <c r="I258" s="82">
        <v>0</v>
      </c>
      <c r="J258" s="83">
        <f>(B258*C258)+(D258*E258)+(F258*G258)+(H258*I258)</f>
        <v>0</v>
      </c>
    </row>
    <row r="259" spans="1:10" x14ac:dyDescent="0.35">
      <c r="A259" s="81" t="s">
        <v>75</v>
      </c>
      <c r="B259" s="81"/>
      <c r="C259" s="82">
        <v>0</v>
      </c>
      <c r="D259" s="81"/>
      <c r="E259" s="82">
        <v>0</v>
      </c>
      <c r="F259" s="81"/>
      <c r="G259" s="82">
        <v>0</v>
      </c>
      <c r="H259" s="81"/>
      <c r="I259" s="82">
        <v>0</v>
      </c>
      <c r="J259" s="83">
        <f t="shared" ref="J259" si="26">(B259*C259)+(D259*E259)+(F259*G259)+(H259*I259)</f>
        <v>0</v>
      </c>
    </row>
    <row r="260" spans="1:10" x14ac:dyDescent="0.35">
      <c r="A260" s="14" t="s">
        <v>205</v>
      </c>
      <c r="B260" s="71"/>
      <c r="C260" s="71"/>
      <c r="D260" s="71"/>
      <c r="E260" s="71"/>
      <c r="F260" s="71"/>
      <c r="G260" s="71"/>
      <c r="H260" s="71"/>
      <c r="I260" s="71"/>
      <c r="J260" s="60">
        <f>SUM(J258:J259)</f>
        <v>0</v>
      </c>
    </row>
    <row r="261" spans="1:10" x14ac:dyDescent="0.35">
      <c r="A261" s="71"/>
      <c r="B261" s="71"/>
      <c r="C261" s="71"/>
      <c r="D261" s="71"/>
      <c r="E261" s="71"/>
      <c r="F261" s="71"/>
      <c r="G261" s="71"/>
      <c r="H261" s="71"/>
      <c r="I261" s="71"/>
      <c r="J261" s="71"/>
    </row>
    <row r="262" spans="1:10" x14ac:dyDescent="0.35">
      <c r="A262" s="14" t="s">
        <v>206</v>
      </c>
      <c r="B262" s="71"/>
      <c r="C262" s="71"/>
      <c r="D262" s="71"/>
      <c r="E262" s="71"/>
      <c r="F262" s="71"/>
      <c r="G262" s="71"/>
      <c r="H262" s="71"/>
      <c r="I262" s="71"/>
      <c r="J262" s="60">
        <f>J243+J253+J255+J260</f>
        <v>0</v>
      </c>
    </row>
    <row r="263" spans="1:10" x14ac:dyDescent="0.35">
      <c r="A263" s="71" t="s">
        <v>24</v>
      </c>
      <c r="B263" s="71"/>
      <c r="C263" s="71"/>
      <c r="D263" s="71"/>
      <c r="E263" s="71"/>
      <c r="F263" s="71"/>
      <c r="G263" s="71"/>
      <c r="H263" s="71"/>
      <c r="I263" s="71"/>
      <c r="J263" s="71"/>
    </row>
    <row r="265" spans="1:10" x14ac:dyDescent="0.35">
      <c r="A265" s="49" t="s">
        <v>105</v>
      </c>
      <c r="B265" s="22">
        <v>2038</v>
      </c>
      <c r="C265" s="65"/>
      <c r="D265" s="65"/>
      <c r="E265" s="65"/>
      <c r="F265" s="65"/>
      <c r="G265" s="65"/>
      <c r="H265" s="65"/>
      <c r="I265" s="65"/>
      <c r="J265" s="65"/>
    </row>
    <row r="266" spans="1:10" x14ac:dyDescent="0.35">
      <c r="A266" s="71"/>
      <c r="B266" s="22" t="s">
        <v>277</v>
      </c>
      <c r="C266" s="22" t="s">
        <v>275</v>
      </c>
      <c r="D266" s="22" t="s">
        <v>276</v>
      </c>
      <c r="E266" s="22" t="s">
        <v>278</v>
      </c>
      <c r="F266" s="22" t="s">
        <v>276</v>
      </c>
      <c r="G266" s="22" t="s">
        <v>279</v>
      </c>
      <c r="H266" s="22" t="s">
        <v>280</v>
      </c>
      <c r="I266" s="22" t="s">
        <v>281</v>
      </c>
      <c r="J266" s="22" t="s">
        <v>283</v>
      </c>
    </row>
    <row r="267" spans="1:10" x14ac:dyDescent="0.35">
      <c r="A267" s="131" t="s">
        <v>200</v>
      </c>
      <c r="B267" s="71"/>
      <c r="C267" s="71"/>
      <c r="D267" s="71"/>
      <c r="E267" s="71"/>
      <c r="F267" s="71"/>
      <c r="G267" s="71"/>
      <c r="H267" s="71"/>
      <c r="I267" s="71"/>
      <c r="J267" s="71"/>
    </row>
    <row r="268" spans="1:10" x14ac:dyDescent="0.35">
      <c r="A268" s="130" t="s">
        <v>229</v>
      </c>
      <c r="B268" s="81"/>
      <c r="C268" s="82">
        <v>0</v>
      </c>
      <c r="D268" s="81"/>
      <c r="E268" s="82">
        <v>0</v>
      </c>
      <c r="F268" s="81"/>
      <c r="G268" s="82">
        <v>0</v>
      </c>
      <c r="H268" s="81"/>
      <c r="I268" s="82">
        <v>0</v>
      </c>
      <c r="J268" s="83">
        <f>(B268*C268)+(D268*E268)+(F268*G268)+(H268*I268)</f>
        <v>0</v>
      </c>
    </row>
    <row r="269" spans="1:10" x14ac:dyDescent="0.35">
      <c r="A269" s="130" t="s">
        <v>228</v>
      </c>
      <c r="B269" s="81"/>
      <c r="C269" s="82">
        <v>0</v>
      </c>
      <c r="D269" s="81"/>
      <c r="E269" s="82">
        <v>0</v>
      </c>
      <c r="F269" s="81"/>
      <c r="G269" s="82">
        <v>0</v>
      </c>
      <c r="H269" s="81"/>
      <c r="I269" s="82">
        <v>0</v>
      </c>
      <c r="J269" s="83">
        <f t="shared" ref="J269:J271" si="27">(B269*C269)+(D269*E269)+(F269*G269)+(H269*I269)</f>
        <v>0</v>
      </c>
    </row>
    <row r="270" spans="1:10" x14ac:dyDescent="0.35">
      <c r="A270" s="154" t="s">
        <v>274</v>
      </c>
      <c r="B270" s="81"/>
      <c r="C270" s="82">
        <v>0</v>
      </c>
      <c r="D270" s="81"/>
      <c r="E270" s="82">
        <v>0</v>
      </c>
      <c r="F270" s="81"/>
      <c r="G270" s="82">
        <v>0</v>
      </c>
      <c r="H270" s="81"/>
      <c r="I270" s="82">
        <v>0</v>
      </c>
      <c r="J270" s="83">
        <f t="shared" si="27"/>
        <v>0</v>
      </c>
    </row>
    <row r="271" spans="1:10" x14ac:dyDescent="0.35">
      <c r="A271" s="81" t="s">
        <v>75</v>
      </c>
      <c r="B271" s="81"/>
      <c r="C271" s="82">
        <v>0</v>
      </c>
      <c r="D271" s="81"/>
      <c r="E271" s="82">
        <v>0</v>
      </c>
      <c r="F271" s="81"/>
      <c r="G271" s="82">
        <v>0</v>
      </c>
      <c r="H271" s="81"/>
      <c r="I271" s="82">
        <v>0</v>
      </c>
      <c r="J271" s="83">
        <f t="shared" si="27"/>
        <v>0</v>
      </c>
    </row>
    <row r="272" spans="1:10" x14ac:dyDescent="0.35">
      <c r="A272" s="14" t="s">
        <v>201</v>
      </c>
      <c r="B272" s="71" t="s">
        <v>24</v>
      </c>
      <c r="C272" s="71" t="s">
        <v>24</v>
      </c>
      <c r="D272" s="71" t="s">
        <v>24</v>
      </c>
      <c r="E272" s="71" t="s">
        <v>24</v>
      </c>
      <c r="F272" s="71" t="s">
        <v>24</v>
      </c>
      <c r="G272" s="71"/>
      <c r="H272" s="71"/>
      <c r="I272" s="71" t="s">
        <v>24</v>
      </c>
      <c r="J272" s="158">
        <f>SUM(J268:J271)</f>
        <v>0</v>
      </c>
    </row>
    <row r="273" spans="1:10" x14ac:dyDescent="0.35">
      <c r="A273" s="71"/>
      <c r="B273" s="71"/>
      <c r="C273" s="71"/>
      <c r="D273" s="71"/>
      <c r="E273" s="71"/>
      <c r="F273" s="71"/>
      <c r="G273" s="71"/>
      <c r="H273" s="71"/>
      <c r="I273" s="71"/>
      <c r="J273" s="71"/>
    </row>
    <row r="274" spans="1:10" x14ac:dyDescent="0.35">
      <c r="A274" s="131" t="s">
        <v>202</v>
      </c>
      <c r="B274" s="71"/>
      <c r="C274" s="71"/>
      <c r="D274" s="71"/>
      <c r="E274" s="71"/>
      <c r="F274" s="71"/>
      <c r="G274" s="71"/>
      <c r="H274" s="71"/>
      <c r="I274" s="71"/>
      <c r="J274" s="71"/>
    </row>
    <row r="275" spans="1:10" x14ac:dyDescent="0.35">
      <c r="A275" s="71" t="s">
        <v>107</v>
      </c>
      <c r="B275" s="81"/>
      <c r="C275" s="82">
        <v>0</v>
      </c>
      <c r="D275" s="81"/>
      <c r="E275" s="82">
        <v>0</v>
      </c>
      <c r="F275" s="81"/>
      <c r="G275" s="82">
        <v>0</v>
      </c>
      <c r="H275" s="81"/>
      <c r="I275" s="81"/>
      <c r="J275" s="83">
        <f>(B275*C275)+(D275*E275)+(F275*G275)+(H275*I275)</f>
        <v>0</v>
      </c>
    </row>
    <row r="276" spans="1:10" x14ac:dyDescent="0.35">
      <c r="A276" s="130" t="s">
        <v>199</v>
      </c>
      <c r="B276" s="81"/>
      <c r="C276" s="82">
        <v>0</v>
      </c>
      <c r="D276" s="81"/>
      <c r="E276" s="82">
        <v>0</v>
      </c>
      <c r="F276" s="81"/>
      <c r="G276" s="82">
        <v>0</v>
      </c>
      <c r="H276" s="81"/>
      <c r="I276" s="81"/>
      <c r="J276" s="83">
        <f t="shared" ref="J276:J281" si="28">(B276*C276)+(D276*E276)+(F276*G276)+(H276*I276)</f>
        <v>0</v>
      </c>
    </row>
    <row r="277" spans="1:10" x14ac:dyDescent="0.35">
      <c r="A277" s="71" t="s">
        <v>108</v>
      </c>
      <c r="B277" s="81"/>
      <c r="C277" s="82">
        <v>0</v>
      </c>
      <c r="D277" s="81"/>
      <c r="E277" s="82">
        <v>0</v>
      </c>
      <c r="F277" s="81"/>
      <c r="G277" s="82">
        <v>0</v>
      </c>
      <c r="H277" s="81"/>
      <c r="I277" s="81"/>
      <c r="J277" s="83">
        <f t="shared" si="28"/>
        <v>0</v>
      </c>
    </row>
    <row r="278" spans="1:10" x14ac:dyDescent="0.35">
      <c r="A278" s="71" t="s">
        <v>109</v>
      </c>
      <c r="B278" s="81"/>
      <c r="C278" s="82">
        <v>0</v>
      </c>
      <c r="D278" s="81"/>
      <c r="E278" s="82">
        <v>0</v>
      </c>
      <c r="F278" s="81"/>
      <c r="G278" s="82">
        <v>0</v>
      </c>
      <c r="H278" s="81"/>
      <c r="I278" s="81"/>
      <c r="J278" s="83">
        <f t="shared" si="28"/>
        <v>0</v>
      </c>
    </row>
    <row r="279" spans="1:10" x14ac:dyDescent="0.35">
      <c r="A279" s="71" t="s">
        <v>110</v>
      </c>
      <c r="B279" s="81"/>
      <c r="C279" s="82">
        <v>0</v>
      </c>
      <c r="D279" s="81"/>
      <c r="E279" s="82">
        <v>0</v>
      </c>
      <c r="F279" s="81"/>
      <c r="G279" s="82">
        <v>0</v>
      </c>
      <c r="H279" s="81"/>
      <c r="I279" s="81"/>
      <c r="J279" s="83">
        <f t="shared" si="28"/>
        <v>0</v>
      </c>
    </row>
    <row r="280" spans="1:10" x14ac:dyDescent="0.35">
      <c r="A280" s="81" t="s">
        <v>75</v>
      </c>
      <c r="B280" s="81"/>
      <c r="C280" s="82">
        <v>0</v>
      </c>
      <c r="D280" s="81"/>
      <c r="E280" s="82">
        <v>0</v>
      </c>
      <c r="F280" s="81"/>
      <c r="G280" s="82">
        <v>0</v>
      </c>
      <c r="H280" s="81"/>
      <c r="I280" s="81"/>
      <c r="J280" s="83">
        <f t="shared" si="28"/>
        <v>0</v>
      </c>
    </row>
    <row r="281" spans="1:10" x14ac:dyDescent="0.35">
      <c r="A281" s="81" t="s">
        <v>75</v>
      </c>
      <c r="B281" s="81"/>
      <c r="C281" s="82">
        <v>0</v>
      </c>
      <c r="D281" s="81"/>
      <c r="E281" s="82">
        <v>0</v>
      </c>
      <c r="F281" s="81"/>
      <c r="G281" s="82">
        <v>0</v>
      </c>
      <c r="H281" s="81"/>
      <c r="I281" s="81"/>
      <c r="J281" s="83">
        <f t="shared" si="28"/>
        <v>0</v>
      </c>
    </row>
    <row r="282" spans="1:10" x14ac:dyDescent="0.35">
      <c r="A282" s="14" t="s">
        <v>203</v>
      </c>
      <c r="B282" s="71" t="s">
        <v>24</v>
      </c>
      <c r="C282" s="71"/>
      <c r="D282" s="71"/>
      <c r="E282" s="71"/>
      <c r="F282" s="71"/>
      <c r="G282" s="71"/>
      <c r="H282" s="71"/>
      <c r="I282" s="71"/>
      <c r="J282" s="60">
        <f>SUM(J275:J281)</f>
        <v>0</v>
      </c>
    </row>
    <row r="283" spans="1:10" x14ac:dyDescent="0.35">
      <c r="A283" s="71"/>
      <c r="B283" s="71"/>
      <c r="C283" s="71"/>
      <c r="D283" s="71"/>
      <c r="E283" s="71"/>
      <c r="F283" s="71"/>
      <c r="G283" s="71"/>
      <c r="H283" s="71"/>
      <c r="I283" s="71"/>
      <c r="J283" s="71"/>
    </row>
    <row r="284" spans="1:10" x14ac:dyDescent="0.35">
      <c r="A284" s="156" t="s">
        <v>282</v>
      </c>
      <c r="B284" s="81"/>
      <c r="C284" s="82">
        <v>0</v>
      </c>
      <c r="D284" s="81"/>
      <c r="E284" s="82">
        <v>0</v>
      </c>
      <c r="F284" s="81"/>
      <c r="G284" s="82">
        <v>0</v>
      </c>
      <c r="H284" s="81"/>
      <c r="I284" s="82">
        <v>0</v>
      </c>
      <c r="J284" s="158">
        <f>(B284*C284)+(D284*E284)+(F284*G284)+(H284*I284)</f>
        <v>0</v>
      </c>
    </row>
    <row r="285" spans="1:10" x14ac:dyDescent="0.35">
      <c r="A285" s="157" t="s">
        <v>24</v>
      </c>
      <c r="B285" s="157" t="s">
        <v>24</v>
      </c>
      <c r="C285" s="157" t="s">
        <v>24</v>
      </c>
      <c r="D285" s="157" t="s">
        <v>24</v>
      </c>
      <c r="E285" s="157" t="s">
        <v>24</v>
      </c>
      <c r="F285" s="157" t="s">
        <v>24</v>
      </c>
      <c r="G285" s="157" t="s">
        <v>24</v>
      </c>
      <c r="H285" s="157" t="s">
        <v>24</v>
      </c>
      <c r="I285" s="157" t="s">
        <v>24</v>
      </c>
      <c r="J285" s="157" t="s">
        <v>24</v>
      </c>
    </row>
    <row r="286" spans="1:10" x14ac:dyDescent="0.35">
      <c r="A286" s="131" t="s">
        <v>204</v>
      </c>
      <c r="B286" s="157"/>
      <c r="C286" s="157"/>
      <c r="D286" s="157"/>
      <c r="E286" s="157"/>
      <c r="F286" s="157"/>
      <c r="G286" s="157"/>
      <c r="H286" s="157"/>
      <c r="I286" s="157"/>
      <c r="J286" s="157"/>
    </row>
    <row r="287" spans="1:10" x14ac:dyDescent="0.35">
      <c r="A287" s="81" t="s">
        <v>75</v>
      </c>
      <c r="B287" s="81"/>
      <c r="C287" s="82">
        <v>0</v>
      </c>
      <c r="D287" s="81"/>
      <c r="E287" s="82">
        <v>0</v>
      </c>
      <c r="F287" s="81"/>
      <c r="G287" s="82">
        <v>0</v>
      </c>
      <c r="H287" s="81"/>
      <c r="I287" s="82">
        <v>0</v>
      </c>
      <c r="J287" s="83">
        <f>(B287*C287)+(D287*E287)+(F287*G287)+(H287*I287)</f>
        <v>0</v>
      </c>
    </row>
    <row r="288" spans="1:10" x14ac:dyDescent="0.35">
      <c r="A288" s="81" t="s">
        <v>75</v>
      </c>
      <c r="B288" s="81"/>
      <c r="C288" s="82">
        <v>0</v>
      </c>
      <c r="D288" s="81"/>
      <c r="E288" s="82">
        <v>0</v>
      </c>
      <c r="F288" s="81"/>
      <c r="G288" s="82">
        <v>0</v>
      </c>
      <c r="H288" s="81"/>
      <c r="I288" s="82">
        <v>0</v>
      </c>
      <c r="J288" s="83">
        <f t="shared" ref="J288" si="29">(B288*C288)+(D288*E288)+(F288*G288)+(H288*I288)</f>
        <v>0</v>
      </c>
    </row>
    <row r="289" spans="1:10" x14ac:dyDescent="0.35">
      <c r="A289" s="14" t="s">
        <v>205</v>
      </c>
      <c r="B289" s="71"/>
      <c r="C289" s="71"/>
      <c r="D289" s="71"/>
      <c r="E289" s="71"/>
      <c r="F289" s="71"/>
      <c r="G289" s="71"/>
      <c r="H289" s="71"/>
      <c r="I289" s="71"/>
      <c r="J289" s="60">
        <f>SUM(J287:J288)</f>
        <v>0</v>
      </c>
    </row>
    <row r="290" spans="1:10" x14ac:dyDescent="0.35">
      <c r="A290" s="71"/>
      <c r="B290" s="71"/>
      <c r="C290" s="71"/>
      <c r="D290" s="71"/>
      <c r="E290" s="71"/>
      <c r="F290" s="71"/>
      <c r="G290" s="71"/>
      <c r="H290" s="71"/>
      <c r="I290" s="71"/>
      <c r="J290" s="71"/>
    </row>
    <row r="291" spans="1:10" x14ac:dyDescent="0.35">
      <c r="A291" s="14" t="s">
        <v>206</v>
      </c>
      <c r="B291" s="71"/>
      <c r="C291" s="71"/>
      <c r="D291" s="71"/>
      <c r="E291" s="71"/>
      <c r="F291" s="71"/>
      <c r="G291" s="71"/>
      <c r="H291" s="71"/>
      <c r="I291" s="71"/>
      <c r="J291" s="60">
        <f>J272+J282+J284+J289</f>
        <v>0</v>
      </c>
    </row>
    <row r="292" spans="1:10" x14ac:dyDescent="0.35">
      <c r="A292" s="71" t="s">
        <v>24</v>
      </c>
      <c r="B292" s="71"/>
      <c r="C292" s="71"/>
      <c r="D292" s="71"/>
      <c r="E292" s="71"/>
      <c r="F292" s="71"/>
      <c r="G292" s="71"/>
      <c r="H292" s="71"/>
      <c r="I292" s="71"/>
      <c r="J292" s="71"/>
    </row>
    <row r="294" spans="1:10" x14ac:dyDescent="0.35">
      <c r="A294" s="49" t="s">
        <v>105</v>
      </c>
      <c r="B294" s="22">
        <v>2039</v>
      </c>
      <c r="C294" s="65"/>
      <c r="D294" s="65"/>
      <c r="E294" s="65"/>
      <c r="F294" s="65"/>
      <c r="G294" s="65"/>
      <c r="H294" s="65"/>
      <c r="I294" s="65"/>
      <c r="J294" s="65"/>
    </row>
    <row r="295" spans="1:10" x14ac:dyDescent="0.35">
      <c r="A295" s="71"/>
      <c r="B295" s="22" t="s">
        <v>277</v>
      </c>
      <c r="C295" s="22" t="s">
        <v>275</v>
      </c>
      <c r="D295" s="22" t="s">
        <v>276</v>
      </c>
      <c r="E295" s="22" t="s">
        <v>278</v>
      </c>
      <c r="F295" s="22" t="s">
        <v>276</v>
      </c>
      <c r="G295" s="22" t="s">
        <v>279</v>
      </c>
      <c r="H295" s="22" t="s">
        <v>280</v>
      </c>
      <c r="I295" s="22" t="s">
        <v>281</v>
      </c>
      <c r="J295" s="22" t="s">
        <v>283</v>
      </c>
    </row>
    <row r="296" spans="1:10" x14ac:dyDescent="0.35">
      <c r="A296" s="131" t="s">
        <v>200</v>
      </c>
      <c r="B296" s="71"/>
      <c r="C296" s="71"/>
      <c r="D296" s="71"/>
      <c r="E296" s="71"/>
      <c r="F296" s="71"/>
      <c r="G296" s="71"/>
      <c r="H296" s="71"/>
      <c r="I296" s="71"/>
      <c r="J296" s="71"/>
    </row>
    <row r="297" spans="1:10" x14ac:dyDescent="0.35">
      <c r="A297" s="130" t="s">
        <v>229</v>
      </c>
      <c r="B297" s="81"/>
      <c r="C297" s="82">
        <v>0</v>
      </c>
      <c r="D297" s="81"/>
      <c r="E297" s="82">
        <v>0</v>
      </c>
      <c r="F297" s="81"/>
      <c r="G297" s="82">
        <v>0</v>
      </c>
      <c r="H297" s="81"/>
      <c r="I297" s="82">
        <v>0</v>
      </c>
      <c r="J297" s="83">
        <f>(B297*C297)+(D297*E297)+(F297*G297)+(H297*I297)</f>
        <v>0</v>
      </c>
    </row>
    <row r="298" spans="1:10" x14ac:dyDescent="0.35">
      <c r="A298" s="130" t="s">
        <v>228</v>
      </c>
      <c r="B298" s="81"/>
      <c r="C298" s="82">
        <v>0</v>
      </c>
      <c r="D298" s="81"/>
      <c r="E298" s="82">
        <v>0</v>
      </c>
      <c r="F298" s="81"/>
      <c r="G298" s="82">
        <v>0</v>
      </c>
      <c r="H298" s="81"/>
      <c r="I298" s="82">
        <v>0</v>
      </c>
      <c r="J298" s="83">
        <f t="shared" ref="J298:J300" si="30">(B298*C298)+(D298*E298)+(F298*G298)+(H298*I298)</f>
        <v>0</v>
      </c>
    </row>
    <row r="299" spans="1:10" x14ac:dyDescent="0.35">
      <c r="A299" s="154" t="s">
        <v>274</v>
      </c>
      <c r="B299" s="81"/>
      <c r="C299" s="82">
        <v>0</v>
      </c>
      <c r="D299" s="81"/>
      <c r="E299" s="82">
        <v>0</v>
      </c>
      <c r="F299" s="81"/>
      <c r="G299" s="82">
        <v>0</v>
      </c>
      <c r="H299" s="81"/>
      <c r="I299" s="82">
        <v>0</v>
      </c>
      <c r="J299" s="83">
        <f t="shared" si="30"/>
        <v>0</v>
      </c>
    </row>
    <row r="300" spans="1:10" x14ac:dyDescent="0.35">
      <c r="A300" s="81" t="s">
        <v>75</v>
      </c>
      <c r="B300" s="81"/>
      <c r="C300" s="82">
        <v>0</v>
      </c>
      <c r="D300" s="81"/>
      <c r="E300" s="82">
        <v>0</v>
      </c>
      <c r="F300" s="81"/>
      <c r="G300" s="82">
        <v>0</v>
      </c>
      <c r="H300" s="81"/>
      <c r="I300" s="82">
        <v>0</v>
      </c>
      <c r="J300" s="83">
        <f t="shared" si="30"/>
        <v>0</v>
      </c>
    </row>
    <row r="301" spans="1:10" x14ac:dyDescent="0.35">
      <c r="A301" s="14" t="s">
        <v>201</v>
      </c>
      <c r="B301" s="71" t="s">
        <v>24</v>
      </c>
      <c r="C301" s="71" t="s">
        <v>24</v>
      </c>
      <c r="D301" s="71" t="s">
        <v>24</v>
      </c>
      <c r="E301" s="71" t="s">
        <v>24</v>
      </c>
      <c r="F301" s="71" t="s">
        <v>24</v>
      </c>
      <c r="G301" s="71"/>
      <c r="H301" s="71"/>
      <c r="I301" s="71" t="s">
        <v>24</v>
      </c>
      <c r="J301" s="158">
        <f>SUM(J297:J300)</f>
        <v>0</v>
      </c>
    </row>
    <row r="302" spans="1:10" x14ac:dyDescent="0.35">
      <c r="A302" s="71"/>
      <c r="B302" s="71"/>
      <c r="C302" s="71"/>
      <c r="D302" s="71"/>
      <c r="E302" s="71"/>
      <c r="F302" s="71"/>
      <c r="G302" s="71"/>
      <c r="H302" s="71"/>
      <c r="I302" s="71"/>
      <c r="J302" s="71"/>
    </row>
    <row r="303" spans="1:10" x14ac:dyDescent="0.35">
      <c r="A303" s="131" t="s">
        <v>202</v>
      </c>
      <c r="B303" s="71"/>
      <c r="C303" s="71"/>
      <c r="D303" s="71"/>
      <c r="E303" s="71"/>
      <c r="F303" s="71"/>
      <c r="G303" s="71"/>
      <c r="H303" s="71"/>
      <c r="I303" s="71"/>
      <c r="J303" s="71"/>
    </row>
    <row r="304" spans="1:10" x14ac:dyDescent="0.35">
      <c r="A304" s="71" t="s">
        <v>107</v>
      </c>
      <c r="B304" s="81"/>
      <c r="C304" s="82">
        <v>0</v>
      </c>
      <c r="D304" s="81"/>
      <c r="E304" s="82">
        <v>0</v>
      </c>
      <c r="F304" s="81"/>
      <c r="G304" s="82">
        <v>0</v>
      </c>
      <c r="H304" s="81"/>
      <c r="I304" s="81"/>
      <c r="J304" s="83">
        <f>(B304*C304)+(D304*E304)+(F304*G304)+(H304*I304)</f>
        <v>0</v>
      </c>
    </row>
    <row r="305" spans="1:10" x14ac:dyDescent="0.35">
      <c r="A305" s="130" t="s">
        <v>199</v>
      </c>
      <c r="B305" s="81"/>
      <c r="C305" s="82">
        <v>0</v>
      </c>
      <c r="D305" s="81"/>
      <c r="E305" s="82">
        <v>0</v>
      </c>
      <c r="F305" s="81"/>
      <c r="G305" s="82">
        <v>0</v>
      </c>
      <c r="H305" s="81"/>
      <c r="I305" s="81"/>
      <c r="J305" s="83">
        <f t="shared" ref="J305:J310" si="31">(B305*C305)+(D305*E305)+(F305*G305)+(H305*I305)</f>
        <v>0</v>
      </c>
    </row>
    <row r="306" spans="1:10" x14ac:dyDescent="0.35">
      <c r="A306" s="71" t="s">
        <v>108</v>
      </c>
      <c r="B306" s="81"/>
      <c r="C306" s="82">
        <v>0</v>
      </c>
      <c r="D306" s="81"/>
      <c r="E306" s="82">
        <v>0</v>
      </c>
      <c r="F306" s="81"/>
      <c r="G306" s="82">
        <v>0</v>
      </c>
      <c r="H306" s="81"/>
      <c r="I306" s="81"/>
      <c r="J306" s="83">
        <f t="shared" si="31"/>
        <v>0</v>
      </c>
    </row>
    <row r="307" spans="1:10" x14ac:dyDescent="0.35">
      <c r="A307" s="71" t="s">
        <v>109</v>
      </c>
      <c r="B307" s="81"/>
      <c r="C307" s="82">
        <v>0</v>
      </c>
      <c r="D307" s="81"/>
      <c r="E307" s="82">
        <v>0</v>
      </c>
      <c r="F307" s="81"/>
      <c r="G307" s="82">
        <v>0</v>
      </c>
      <c r="H307" s="81"/>
      <c r="I307" s="81"/>
      <c r="J307" s="83">
        <f t="shared" si="31"/>
        <v>0</v>
      </c>
    </row>
    <row r="308" spans="1:10" x14ac:dyDescent="0.35">
      <c r="A308" s="71" t="s">
        <v>110</v>
      </c>
      <c r="B308" s="81"/>
      <c r="C308" s="82">
        <v>0</v>
      </c>
      <c r="D308" s="81"/>
      <c r="E308" s="82">
        <v>0</v>
      </c>
      <c r="F308" s="81"/>
      <c r="G308" s="82">
        <v>0</v>
      </c>
      <c r="H308" s="81"/>
      <c r="I308" s="81"/>
      <c r="J308" s="83">
        <f t="shared" si="31"/>
        <v>0</v>
      </c>
    </row>
    <row r="309" spans="1:10" x14ac:dyDescent="0.35">
      <c r="A309" s="81" t="s">
        <v>75</v>
      </c>
      <c r="B309" s="81"/>
      <c r="C309" s="82">
        <v>0</v>
      </c>
      <c r="D309" s="81"/>
      <c r="E309" s="82">
        <v>0</v>
      </c>
      <c r="F309" s="81"/>
      <c r="G309" s="82">
        <v>0</v>
      </c>
      <c r="H309" s="81"/>
      <c r="I309" s="81"/>
      <c r="J309" s="83">
        <f t="shared" si="31"/>
        <v>0</v>
      </c>
    </row>
    <row r="310" spans="1:10" x14ac:dyDescent="0.35">
      <c r="A310" s="81" t="s">
        <v>75</v>
      </c>
      <c r="B310" s="81"/>
      <c r="C310" s="82">
        <v>0</v>
      </c>
      <c r="D310" s="81"/>
      <c r="E310" s="82">
        <v>0</v>
      </c>
      <c r="F310" s="81"/>
      <c r="G310" s="82">
        <v>0</v>
      </c>
      <c r="H310" s="81"/>
      <c r="I310" s="81"/>
      <c r="J310" s="83">
        <f t="shared" si="31"/>
        <v>0</v>
      </c>
    </row>
    <row r="311" spans="1:10" x14ac:dyDescent="0.35">
      <c r="A311" s="14" t="s">
        <v>203</v>
      </c>
      <c r="B311" s="71" t="s">
        <v>24</v>
      </c>
      <c r="C311" s="71"/>
      <c r="D311" s="71"/>
      <c r="E311" s="71"/>
      <c r="F311" s="71"/>
      <c r="G311" s="71"/>
      <c r="H311" s="71"/>
      <c r="I311" s="71"/>
      <c r="J311" s="60">
        <f>SUM(J304:J310)</f>
        <v>0</v>
      </c>
    </row>
    <row r="312" spans="1:10" x14ac:dyDescent="0.35">
      <c r="A312" s="71"/>
      <c r="B312" s="71"/>
      <c r="C312" s="71"/>
      <c r="D312" s="71"/>
      <c r="E312" s="71"/>
      <c r="F312" s="71"/>
      <c r="G312" s="71"/>
      <c r="H312" s="71"/>
      <c r="I312" s="71"/>
      <c r="J312" s="71"/>
    </row>
    <row r="313" spans="1:10" x14ac:dyDescent="0.35">
      <c r="A313" s="156" t="s">
        <v>282</v>
      </c>
      <c r="B313" s="81"/>
      <c r="C313" s="82">
        <v>0</v>
      </c>
      <c r="D313" s="81"/>
      <c r="E313" s="82">
        <v>0</v>
      </c>
      <c r="F313" s="81"/>
      <c r="G313" s="82">
        <v>0</v>
      </c>
      <c r="H313" s="81"/>
      <c r="I313" s="82">
        <v>0</v>
      </c>
      <c r="J313" s="158">
        <f>(B313*C313)+(D313*E313)+(F313*G313)+(H313*I313)</f>
        <v>0</v>
      </c>
    </row>
    <row r="314" spans="1:10" x14ac:dyDescent="0.35">
      <c r="A314" s="157" t="s">
        <v>24</v>
      </c>
      <c r="B314" s="157" t="s">
        <v>24</v>
      </c>
      <c r="C314" s="157" t="s">
        <v>24</v>
      </c>
      <c r="D314" s="157" t="s">
        <v>24</v>
      </c>
      <c r="E314" s="157" t="s">
        <v>24</v>
      </c>
      <c r="F314" s="157" t="s">
        <v>24</v>
      </c>
      <c r="G314" s="157" t="s">
        <v>24</v>
      </c>
      <c r="H314" s="157" t="s">
        <v>24</v>
      </c>
      <c r="I314" s="157" t="s">
        <v>24</v>
      </c>
      <c r="J314" s="157" t="s">
        <v>24</v>
      </c>
    </row>
    <row r="315" spans="1:10" x14ac:dyDescent="0.35">
      <c r="A315" s="131" t="s">
        <v>204</v>
      </c>
      <c r="B315" s="157"/>
      <c r="C315" s="157"/>
      <c r="D315" s="157"/>
      <c r="E315" s="157"/>
      <c r="F315" s="157"/>
      <c r="G315" s="157"/>
      <c r="H315" s="157"/>
      <c r="I315" s="157"/>
      <c r="J315" s="157"/>
    </row>
    <row r="316" spans="1:10" x14ac:dyDescent="0.35">
      <c r="A316" s="81" t="s">
        <v>75</v>
      </c>
      <c r="B316" s="81"/>
      <c r="C316" s="82">
        <v>0</v>
      </c>
      <c r="D316" s="81"/>
      <c r="E316" s="82">
        <v>0</v>
      </c>
      <c r="F316" s="81"/>
      <c r="G316" s="82">
        <v>0</v>
      </c>
      <c r="H316" s="81"/>
      <c r="I316" s="82">
        <v>0</v>
      </c>
      <c r="J316" s="83">
        <f>(B316*C316)+(D316*E316)+(F316*G316)+(H316*I316)</f>
        <v>0</v>
      </c>
    </row>
    <row r="317" spans="1:10" x14ac:dyDescent="0.35">
      <c r="A317" s="81" t="s">
        <v>75</v>
      </c>
      <c r="B317" s="81"/>
      <c r="C317" s="82">
        <v>0</v>
      </c>
      <c r="D317" s="81"/>
      <c r="E317" s="82">
        <v>0</v>
      </c>
      <c r="F317" s="81"/>
      <c r="G317" s="82">
        <v>0</v>
      </c>
      <c r="H317" s="81"/>
      <c r="I317" s="82">
        <v>0</v>
      </c>
      <c r="J317" s="83">
        <f t="shared" ref="J317" si="32">(B317*C317)+(D317*E317)+(F317*G317)+(H317*I317)</f>
        <v>0</v>
      </c>
    </row>
    <row r="318" spans="1:10" x14ac:dyDescent="0.35">
      <c r="A318" s="14" t="s">
        <v>205</v>
      </c>
      <c r="B318" s="71"/>
      <c r="C318" s="71"/>
      <c r="D318" s="71"/>
      <c r="E318" s="71"/>
      <c r="F318" s="71"/>
      <c r="G318" s="71"/>
      <c r="H318" s="71"/>
      <c r="I318" s="71"/>
      <c r="J318" s="60">
        <f>SUM(J316:J317)</f>
        <v>0</v>
      </c>
    </row>
    <row r="319" spans="1:10" x14ac:dyDescent="0.35">
      <c r="A319" s="71"/>
      <c r="B319" s="71"/>
      <c r="C319" s="71"/>
      <c r="D319" s="71"/>
      <c r="E319" s="71"/>
      <c r="F319" s="71"/>
      <c r="G319" s="71"/>
      <c r="H319" s="71"/>
      <c r="I319" s="71"/>
      <c r="J319" s="71"/>
    </row>
    <row r="320" spans="1:10" x14ac:dyDescent="0.35">
      <c r="A320" s="14" t="s">
        <v>206</v>
      </c>
      <c r="B320" s="71"/>
      <c r="C320" s="71"/>
      <c r="D320" s="71"/>
      <c r="E320" s="71"/>
      <c r="F320" s="71"/>
      <c r="G320" s="71"/>
      <c r="H320" s="71"/>
      <c r="I320" s="71"/>
      <c r="J320" s="60">
        <f>J301+J311+J313+J318</f>
        <v>0</v>
      </c>
    </row>
    <row r="321" spans="1:10" x14ac:dyDescent="0.35">
      <c r="A321" s="71" t="s">
        <v>24</v>
      </c>
      <c r="B321" s="71"/>
      <c r="C321" s="71"/>
      <c r="D321" s="71"/>
      <c r="E321" s="71"/>
      <c r="F321" s="71"/>
      <c r="G321" s="71"/>
      <c r="H321" s="71"/>
      <c r="I321" s="71"/>
      <c r="J321" s="71"/>
    </row>
    <row r="323" spans="1:10" x14ac:dyDescent="0.35">
      <c r="A323" s="49" t="s">
        <v>105</v>
      </c>
      <c r="B323" s="22">
        <v>2040</v>
      </c>
      <c r="C323" s="65"/>
      <c r="D323" s="65"/>
      <c r="E323" s="65"/>
      <c r="F323" s="65"/>
      <c r="G323" s="65"/>
      <c r="H323" s="65"/>
      <c r="I323" s="65"/>
      <c r="J323" s="65"/>
    </row>
    <row r="324" spans="1:10" x14ac:dyDescent="0.35">
      <c r="A324" s="71"/>
      <c r="B324" s="22" t="s">
        <v>277</v>
      </c>
      <c r="C324" s="22" t="s">
        <v>275</v>
      </c>
      <c r="D324" s="22" t="s">
        <v>276</v>
      </c>
      <c r="E324" s="22" t="s">
        <v>278</v>
      </c>
      <c r="F324" s="22" t="s">
        <v>276</v>
      </c>
      <c r="G324" s="22" t="s">
        <v>279</v>
      </c>
      <c r="H324" s="22" t="s">
        <v>280</v>
      </c>
      <c r="I324" s="22" t="s">
        <v>281</v>
      </c>
      <c r="J324" s="22" t="s">
        <v>283</v>
      </c>
    </row>
    <row r="325" spans="1:10" x14ac:dyDescent="0.35">
      <c r="A325" s="131" t="s">
        <v>200</v>
      </c>
      <c r="B325" s="71"/>
      <c r="C325" s="71"/>
      <c r="D325" s="71"/>
      <c r="E325" s="71"/>
      <c r="F325" s="71"/>
      <c r="G325" s="71"/>
      <c r="H325" s="71"/>
      <c r="I325" s="71"/>
      <c r="J325" s="71"/>
    </row>
    <row r="326" spans="1:10" x14ac:dyDescent="0.35">
      <c r="A326" s="130" t="s">
        <v>229</v>
      </c>
      <c r="B326" s="81"/>
      <c r="C326" s="82">
        <v>0</v>
      </c>
      <c r="D326" s="81"/>
      <c r="E326" s="82">
        <v>0</v>
      </c>
      <c r="F326" s="81"/>
      <c r="G326" s="82">
        <v>0</v>
      </c>
      <c r="H326" s="81"/>
      <c r="I326" s="82">
        <v>0</v>
      </c>
      <c r="J326" s="83">
        <f>(B326*C326)+(D326*E326)+(F326*G326)+(H326*I326)</f>
        <v>0</v>
      </c>
    </row>
    <row r="327" spans="1:10" x14ac:dyDescent="0.35">
      <c r="A327" s="130" t="s">
        <v>228</v>
      </c>
      <c r="B327" s="81"/>
      <c r="C327" s="82">
        <v>0</v>
      </c>
      <c r="D327" s="81"/>
      <c r="E327" s="82">
        <v>0</v>
      </c>
      <c r="F327" s="81"/>
      <c r="G327" s="82">
        <v>0</v>
      </c>
      <c r="H327" s="81"/>
      <c r="I327" s="82">
        <v>0</v>
      </c>
      <c r="J327" s="83">
        <f t="shared" ref="J327:J329" si="33">(B327*C327)+(D327*E327)+(F327*G327)+(H327*I327)</f>
        <v>0</v>
      </c>
    </row>
    <row r="328" spans="1:10" x14ac:dyDescent="0.35">
      <c r="A328" s="154" t="s">
        <v>274</v>
      </c>
      <c r="B328" s="81"/>
      <c r="C328" s="82">
        <v>0</v>
      </c>
      <c r="D328" s="81"/>
      <c r="E328" s="82">
        <v>0</v>
      </c>
      <c r="F328" s="81"/>
      <c r="G328" s="82">
        <v>0</v>
      </c>
      <c r="H328" s="81"/>
      <c r="I328" s="82">
        <v>0</v>
      </c>
      <c r="J328" s="83">
        <f t="shared" si="33"/>
        <v>0</v>
      </c>
    </row>
    <row r="329" spans="1:10" x14ac:dyDescent="0.35">
      <c r="A329" s="81" t="s">
        <v>75</v>
      </c>
      <c r="B329" s="81"/>
      <c r="C329" s="82">
        <v>0</v>
      </c>
      <c r="D329" s="81"/>
      <c r="E329" s="82">
        <v>0</v>
      </c>
      <c r="F329" s="81"/>
      <c r="G329" s="82">
        <v>0</v>
      </c>
      <c r="H329" s="81"/>
      <c r="I329" s="82">
        <v>0</v>
      </c>
      <c r="J329" s="83">
        <f t="shared" si="33"/>
        <v>0</v>
      </c>
    </row>
    <row r="330" spans="1:10" x14ac:dyDescent="0.35">
      <c r="A330" s="14" t="s">
        <v>201</v>
      </c>
      <c r="B330" s="71" t="s">
        <v>24</v>
      </c>
      <c r="C330" s="71" t="s">
        <v>24</v>
      </c>
      <c r="D330" s="71" t="s">
        <v>24</v>
      </c>
      <c r="E330" s="71" t="s">
        <v>24</v>
      </c>
      <c r="F330" s="71" t="s">
        <v>24</v>
      </c>
      <c r="G330" s="71"/>
      <c r="H330" s="71"/>
      <c r="I330" s="71" t="s">
        <v>24</v>
      </c>
      <c r="J330" s="158">
        <f>SUM(J326:J329)</f>
        <v>0</v>
      </c>
    </row>
    <row r="331" spans="1:10" x14ac:dyDescent="0.35">
      <c r="A331" s="71"/>
      <c r="B331" s="71"/>
      <c r="C331" s="71"/>
      <c r="D331" s="71"/>
      <c r="E331" s="71"/>
      <c r="F331" s="71"/>
      <c r="G331" s="71"/>
      <c r="H331" s="71"/>
      <c r="I331" s="71"/>
      <c r="J331" s="71"/>
    </row>
    <row r="332" spans="1:10" x14ac:dyDescent="0.35">
      <c r="A332" s="131" t="s">
        <v>202</v>
      </c>
      <c r="B332" s="71"/>
      <c r="C332" s="71"/>
      <c r="D332" s="71"/>
      <c r="E332" s="71"/>
      <c r="F332" s="71"/>
      <c r="G332" s="71"/>
      <c r="H332" s="71"/>
      <c r="I332" s="71"/>
      <c r="J332" s="71"/>
    </row>
    <row r="333" spans="1:10" x14ac:dyDescent="0.35">
      <c r="A333" s="71" t="s">
        <v>107</v>
      </c>
      <c r="B333" s="81"/>
      <c r="C333" s="82">
        <v>0</v>
      </c>
      <c r="D333" s="81"/>
      <c r="E333" s="82">
        <v>0</v>
      </c>
      <c r="F333" s="81"/>
      <c r="G333" s="82">
        <v>0</v>
      </c>
      <c r="H333" s="81"/>
      <c r="I333" s="81"/>
      <c r="J333" s="83">
        <f>(B333*C333)+(D333*E333)+(F333*G333)+(H333*I333)</f>
        <v>0</v>
      </c>
    </row>
    <row r="334" spans="1:10" x14ac:dyDescent="0.35">
      <c r="A334" s="130" t="s">
        <v>199</v>
      </c>
      <c r="B334" s="81"/>
      <c r="C334" s="82">
        <v>0</v>
      </c>
      <c r="D334" s="81"/>
      <c r="E334" s="82">
        <v>0</v>
      </c>
      <c r="F334" s="81"/>
      <c r="G334" s="82">
        <v>0</v>
      </c>
      <c r="H334" s="81"/>
      <c r="I334" s="81"/>
      <c r="J334" s="83">
        <f t="shared" ref="J334:J339" si="34">(B334*C334)+(D334*E334)+(F334*G334)+(H334*I334)</f>
        <v>0</v>
      </c>
    </row>
    <row r="335" spans="1:10" x14ac:dyDescent="0.35">
      <c r="A335" s="71" t="s">
        <v>108</v>
      </c>
      <c r="B335" s="81"/>
      <c r="C335" s="82">
        <v>0</v>
      </c>
      <c r="D335" s="81"/>
      <c r="E335" s="82">
        <v>0</v>
      </c>
      <c r="F335" s="81"/>
      <c r="G335" s="82">
        <v>0</v>
      </c>
      <c r="H335" s="81"/>
      <c r="I335" s="81"/>
      <c r="J335" s="83">
        <f t="shared" si="34"/>
        <v>0</v>
      </c>
    </row>
    <row r="336" spans="1:10" x14ac:dyDescent="0.35">
      <c r="A336" s="71" t="s">
        <v>109</v>
      </c>
      <c r="B336" s="81"/>
      <c r="C336" s="82">
        <v>0</v>
      </c>
      <c r="D336" s="81"/>
      <c r="E336" s="82">
        <v>0</v>
      </c>
      <c r="F336" s="81"/>
      <c r="G336" s="82">
        <v>0</v>
      </c>
      <c r="H336" s="81"/>
      <c r="I336" s="81"/>
      <c r="J336" s="83">
        <f t="shared" si="34"/>
        <v>0</v>
      </c>
    </row>
    <row r="337" spans="1:10" x14ac:dyDescent="0.35">
      <c r="A337" s="71" t="s">
        <v>110</v>
      </c>
      <c r="B337" s="81"/>
      <c r="C337" s="82">
        <v>0</v>
      </c>
      <c r="D337" s="81"/>
      <c r="E337" s="82">
        <v>0</v>
      </c>
      <c r="F337" s="81"/>
      <c r="G337" s="82">
        <v>0</v>
      </c>
      <c r="H337" s="81"/>
      <c r="I337" s="81"/>
      <c r="J337" s="83">
        <f t="shared" si="34"/>
        <v>0</v>
      </c>
    </row>
    <row r="338" spans="1:10" x14ac:dyDescent="0.35">
      <c r="A338" s="81" t="s">
        <v>75</v>
      </c>
      <c r="B338" s="81"/>
      <c r="C338" s="82">
        <v>0</v>
      </c>
      <c r="D338" s="81"/>
      <c r="E338" s="82">
        <v>0</v>
      </c>
      <c r="F338" s="81"/>
      <c r="G338" s="82">
        <v>0</v>
      </c>
      <c r="H338" s="81"/>
      <c r="I338" s="81"/>
      <c r="J338" s="83">
        <f t="shared" si="34"/>
        <v>0</v>
      </c>
    </row>
    <row r="339" spans="1:10" x14ac:dyDescent="0.35">
      <c r="A339" s="81" t="s">
        <v>75</v>
      </c>
      <c r="B339" s="81"/>
      <c r="C339" s="82">
        <v>0</v>
      </c>
      <c r="D339" s="81"/>
      <c r="E339" s="82">
        <v>0</v>
      </c>
      <c r="F339" s="81"/>
      <c r="G339" s="82">
        <v>0</v>
      </c>
      <c r="H339" s="81"/>
      <c r="I339" s="81"/>
      <c r="J339" s="83">
        <f t="shared" si="34"/>
        <v>0</v>
      </c>
    </row>
    <row r="340" spans="1:10" x14ac:dyDescent="0.35">
      <c r="A340" s="14" t="s">
        <v>203</v>
      </c>
      <c r="B340" s="71" t="s">
        <v>24</v>
      </c>
      <c r="C340" s="71"/>
      <c r="D340" s="71"/>
      <c r="E340" s="71"/>
      <c r="F340" s="71"/>
      <c r="G340" s="71"/>
      <c r="H340" s="71"/>
      <c r="I340" s="71"/>
      <c r="J340" s="60">
        <f>SUM(J333:J339)</f>
        <v>0</v>
      </c>
    </row>
    <row r="341" spans="1:10" x14ac:dyDescent="0.35">
      <c r="A341" s="71"/>
      <c r="B341" s="71"/>
      <c r="C341" s="71"/>
      <c r="D341" s="71"/>
      <c r="E341" s="71"/>
      <c r="F341" s="71"/>
      <c r="G341" s="71"/>
      <c r="H341" s="71"/>
      <c r="I341" s="71"/>
      <c r="J341" s="71"/>
    </row>
    <row r="342" spans="1:10" x14ac:dyDescent="0.35">
      <c r="A342" s="156" t="s">
        <v>282</v>
      </c>
      <c r="B342" s="81"/>
      <c r="C342" s="82">
        <v>0</v>
      </c>
      <c r="D342" s="81"/>
      <c r="E342" s="82">
        <v>0</v>
      </c>
      <c r="F342" s="81"/>
      <c r="G342" s="82">
        <v>0</v>
      </c>
      <c r="H342" s="81"/>
      <c r="I342" s="82">
        <v>0</v>
      </c>
      <c r="J342" s="158">
        <f>(B342*C342)+(D342*E342)+(F342*G342)+(H342*I342)</f>
        <v>0</v>
      </c>
    </row>
    <row r="343" spans="1:10" x14ac:dyDescent="0.35">
      <c r="A343" s="157" t="s">
        <v>24</v>
      </c>
      <c r="B343" s="157" t="s">
        <v>24</v>
      </c>
      <c r="C343" s="157" t="s">
        <v>24</v>
      </c>
      <c r="D343" s="157" t="s">
        <v>24</v>
      </c>
      <c r="E343" s="157" t="s">
        <v>24</v>
      </c>
      <c r="F343" s="157" t="s">
        <v>24</v>
      </c>
      <c r="G343" s="157" t="s">
        <v>24</v>
      </c>
      <c r="H343" s="157" t="s">
        <v>24</v>
      </c>
      <c r="I343" s="157" t="s">
        <v>24</v>
      </c>
      <c r="J343" s="157" t="s">
        <v>24</v>
      </c>
    </row>
    <row r="344" spans="1:10" x14ac:dyDescent="0.35">
      <c r="A344" s="131" t="s">
        <v>204</v>
      </c>
      <c r="B344" s="157"/>
      <c r="C344" s="157"/>
      <c r="D344" s="157"/>
      <c r="E344" s="157"/>
      <c r="F344" s="157"/>
      <c r="G344" s="157"/>
      <c r="H344" s="157"/>
      <c r="I344" s="157"/>
      <c r="J344" s="157"/>
    </row>
    <row r="345" spans="1:10" x14ac:dyDescent="0.35">
      <c r="A345" s="81" t="s">
        <v>75</v>
      </c>
      <c r="B345" s="81"/>
      <c r="C345" s="82">
        <v>0</v>
      </c>
      <c r="D345" s="81"/>
      <c r="E345" s="82">
        <v>0</v>
      </c>
      <c r="F345" s="81"/>
      <c r="G345" s="82">
        <v>0</v>
      </c>
      <c r="H345" s="81"/>
      <c r="I345" s="82">
        <v>0</v>
      </c>
      <c r="J345" s="83">
        <f>(B345*C345)+(D345*E345)+(F345*G345)+(H345*I345)</f>
        <v>0</v>
      </c>
    </row>
    <row r="346" spans="1:10" x14ac:dyDescent="0.35">
      <c r="A346" s="81" t="s">
        <v>75</v>
      </c>
      <c r="B346" s="81"/>
      <c r="C346" s="82">
        <v>0</v>
      </c>
      <c r="D346" s="81"/>
      <c r="E346" s="82">
        <v>0</v>
      </c>
      <c r="F346" s="81"/>
      <c r="G346" s="82">
        <v>0</v>
      </c>
      <c r="H346" s="81"/>
      <c r="I346" s="82">
        <v>0</v>
      </c>
      <c r="J346" s="83">
        <f t="shared" ref="J346" si="35">(B346*C346)+(D346*E346)+(F346*G346)+(H346*I346)</f>
        <v>0</v>
      </c>
    </row>
    <row r="347" spans="1:10" x14ac:dyDescent="0.35">
      <c r="A347" s="14" t="s">
        <v>205</v>
      </c>
      <c r="B347" s="71"/>
      <c r="C347" s="71"/>
      <c r="D347" s="71"/>
      <c r="E347" s="71"/>
      <c r="F347" s="71"/>
      <c r="G347" s="71"/>
      <c r="H347" s="71"/>
      <c r="I347" s="71"/>
      <c r="J347" s="60">
        <f>SUM(J345:J346)</f>
        <v>0</v>
      </c>
    </row>
    <row r="348" spans="1:10" x14ac:dyDescent="0.35">
      <c r="A348" s="71"/>
      <c r="B348" s="71"/>
      <c r="C348" s="71"/>
      <c r="D348" s="71"/>
      <c r="E348" s="71"/>
      <c r="F348" s="71"/>
      <c r="G348" s="71"/>
      <c r="H348" s="71"/>
      <c r="I348" s="71"/>
      <c r="J348" s="71"/>
    </row>
    <row r="349" spans="1:10" x14ac:dyDescent="0.35">
      <c r="A349" s="14" t="s">
        <v>206</v>
      </c>
      <c r="B349" s="71"/>
      <c r="C349" s="71"/>
      <c r="D349" s="71"/>
      <c r="E349" s="71"/>
      <c r="F349" s="71"/>
      <c r="G349" s="71"/>
      <c r="H349" s="71"/>
      <c r="I349" s="71"/>
      <c r="J349" s="60">
        <f>J330+J340+J342+J347</f>
        <v>0</v>
      </c>
    </row>
    <row r="350" spans="1:10" x14ac:dyDescent="0.35">
      <c r="A350" s="71" t="s">
        <v>24</v>
      </c>
      <c r="B350" s="71"/>
      <c r="C350" s="71"/>
      <c r="D350" s="71"/>
      <c r="E350" s="71"/>
      <c r="F350" s="71"/>
      <c r="G350" s="71"/>
      <c r="H350" s="71"/>
      <c r="I350" s="71"/>
      <c r="J350" s="71"/>
    </row>
    <row r="352" spans="1:10" x14ac:dyDescent="0.35">
      <c r="A352" s="49" t="s">
        <v>105</v>
      </c>
      <c r="B352" s="22">
        <v>2041</v>
      </c>
      <c r="C352" s="65"/>
      <c r="D352" s="65"/>
      <c r="E352" s="65"/>
      <c r="F352" s="65"/>
      <c r="G352" s="65"/>
      <c r="H352" s="65"/>
      <c r="I352" s="65"/>
      <c r="J352" s="65"/>
    </row>
    <row r="353" spans="1:10" x14ac:dyDescent="0.35">
      <c r="A353" s="71"/>
      <c r="B353" s="22" t="s">
        <v>277</v>
      </c>
      <c r="C353" s="22" t="s">
        <v>275</v>
      </c>
      <c r="D353" s="22" t="s">
        <v>276</v>
      </c>
      <c r="E353" s="22" t="s">
        <v>278</v>
      </c>
      <c r="F353" s="22" t="s">
        <v>276</v>
      </c>
      <c r="G353" s="22" t="s">
        <v>279</v>
      </c>
      <c r="H353" s="22" t="s">
        <v>280</v>
      </c>
      <c r="I353" s="22" t="s">
        <v>281</v>
      </c>
      <c r="J353" s="22" t="s">
        <v>283</v>
      </c>
    </row>
    <row r="354" spans="1:10" x14ac:dyDescent="0.35">
      <c r="A354" s="131" t="s">
        <v>200</v>
      </c>
      <c r="B354" s="71"/>
      <c r="C354" s="71"/>
      <c r="D354" s="71"/>
      <c r="E354" s="71"/>
      <c r="F354" s="71"/>
      <c r="G354" s="71"/>
      <c r="H354" s="71"/>
      <c r="I354" s="71"/>
      <c r="J354" s="71"/>
    </row>
    <row r="355" spans="1:10" x14ac:dyDescent="0.35">
      <c r="A355" s="130" t="s">
        <v>229</v>
      </c>
      <c r="B355" s="81"/>
      <c r="C355" s="82">
        <v>0</v>
      </c>
      <c r="D355" s="81"/>
      <c r="E355" s="82">
        <v>0</v>
      </c>
      <c r="F355" s="81"/>
      <c r="G355" s="82">
        <v>0</v>
      </c>
      <c r="H355" s="81"/>
      <c r="I355" s="82">
        <v>0</v>
      </c>
      <c r="J355" s="83">
        <f>(B355*C355)+(D355*E355)+(F355*G355)+(H355*I355)</f>
        <v>0</v>
      </c>
    </row>
    <row r="356" spans="1:10" x14ac:dyDescent="0.35">
      <c r="A356" s="130" t="s">
        <v>228</v>
      </c>
      <c r="B356" s="81"/>
      <c r="C356" s="82">
        <v>0</v>
      </c>
      <c r="D356" s="81"/>
      <c r="E356" s="82">
        <v>0</v>
      </c>
      <c r="F356" s="81"/>
      <c r="G356" s="82">
        <v>0</v>
      </c>
      <c r="H356" s="81"/>
      <c r="I356" s="82">
        <v>0</v>
      </c>
      <c r="J356" s="83">
        <f t="shared" ref="J356:J358" si="36">(B356*C356)+(D356*E356)+(F356*G356)+(H356*I356)</f>
        <v>0</v>
      </c>
    </row>
    <row r="357" spans="1:10" x14ac:dyDescent="0.35">
      <c r="A357" s="154" t="s">
        <v>274</v>
      </c>
      <c r="B357" s="81"/>
      <c r="C357" s="82">
        <v>0</v>
      </c>
      <c r="D357" s="81"/>
      <c r="E357" s="82">
        <v>0</v>
      </c>
      <c r="F357" s="81"/>
      <c r="G357" s="82">
        <v>0</v>
      </c>
      <c r="H357" s="81"/>
      <c r="I357" s="82">
        <v>0</v>
      </c>
      <c r="J357" s="83">
        <f t="shared" si="36"/>
        <v>0</v>
      </c>
    </row>
    <row r="358" spans="1:10" x14ac:dyDescent="0.35">
      <c r="A358" s="81" t="s">
        <v>75</v>
      </c>
      <c r="B358" s="81"/>
      <c r="C358" s="82">
        <v>0</v>
      </c>
      <c r="D358" s="81"/>
      <c r="E358" s="82">
        <v>0</v>
      </c>
      <c r="F358" s="81"/>
      <c r="G358" s="82">
        <v>0</v>
      </c>
      <c r="H358" s="81"/>
      <c r="I358" s="82">
        <v>0</v>
      </c>
      <c r="J358" s="83">
        <f t="shared" si="36"/>
        <v>0</v>
      </c>
    </row>
    <row r="359" spans="1:10" x14ac:dyDescent="0.35">
      <c r="A359" s="14" t="s">
        <v>201</v>
      </c>
      <c r="B359" s="71" t="s">
        <v>24</v>
      </c>
      <c r="C359" s="71" t="s">
        <v>24</v>
      </c>
      <c r="D359" s="71" t="s">
        <v>24</v>
      </c>
      <c r="E359" s="71" t="s">
        <v>24</v>
      </c>
      <c r="F359" s="71" t="s">
        <v>24</v>
      </c>
      <c r="G359" s="71"/>
      <c r="H359" s="71"/>
      <c r="I359" s="71" t="s">
        <v>24</v>
      </c>
      <c r="J359" s="158">
        <f>SUM(J355:J358)</f>
        <v>0</v>
      </c>
    </row>
    <row r="360" spans="1:10" x14ac:dyDescent="0.35">
      <c r="A360" s="71"/>
      <c r="B360" s="71"/>
      <c r="C360" s="71"/>
      <c r="D360" s="71"/>
      <c r="E360" s="71"/>
      <c r="F360" s="71"/>
      <c r="G360" s="71"/>
      <c r="H360" s="71"/>
      <c r="I360" s="71"/>
      <c r="J360" s="71"/>
    </row>
    <row r="361" spans="1:10" x14ac:dyDescent="0.35">
      <c r="A361" s="131" t="s">
        <v>202</v>
      </c>
      <c r="B361" s="71"/>
      <c r="C361" s="71"/>
      <c r="D361" s="71"/>
      <c r="E361" s="71"/>
      <c r="F361" s="71"/>
      <c r="G361" s="71"/>
      <c r="H361" s="71"/>
      <c r="I361" s="71"/>
      <c r="J361" s="71"/>
    </row>
    <row r="362" spans="1:10" x14ac:dyDescent="0.35">
      <c r="A362" s="71" t="s">
        <v>107</v>
      </c>
      <c r="B362" s="81"/>
      <c r="C362" s="82">
        <v>0</v>
      </c>
      <c r="D362" s="81"/>
      <c r="E362" s="82">
        <v>0</v>
      </c>
      <c r="F362" s="81"/>
      <c r="G362" s="82">
        <v>0</v>
      </c>
      <c r="H362" s="81"/>
      <c r="I362" s="81"/>
      <c r="J362" s="83">
        <f>(B362*C362)+(D362*E362)+(F362*G362)+(H362*I362)</f>
        <v>0</v>
      </c>
    </row>
    <row r="363" spans="1:10" x14ac:dyDescent="0.35">
      <c r="A363" s="130" t="s">
        <v>199</v>
      </c>
      <c r="B363" s="81"/>
      <c r="C363" s="82">
        <v>0</v>
      </c>
      <c r="D363" s="81"/>
      <c r="E363" s="82">
        <v>0</v>
      </c>
      <c r="F363" s="81"/>
      <c r="G363" s="82">
        <v>0</v>
      </c>
      <c r="H363" s="81"/>
      <c r="I363" s="81"/>
      <c r="J363" s="83">
        <f t="shared" ref="J363:J368" si="37">(B363*C363)+(D363*E363)+(F363*G363)+(H363*I363)</f>
        <v>0</v>
      </c>
    </row>
    <row r="364" spans="1:10" x14ac:dyDescent="0.35">
      <c r="A364" s="71" t="s">
        <v>108</v>
      </c>
      <c r="B364" s="81"/>
      <c r="C364" s="82">
        <v>0</v>
      </c>
      <c r="D364" s="81"/>
      <c r="E364" s="82">
        <v>0</v>
      </c>
      <c r="F364" s="81"/>
      <c r="G364" s="82">
        <v>0</v>
      </c>
      <c r="H364" s="81"/>
      <c r="I364" s="81"/>
      <c r="J364" s="83">
        <f t="shared" si="37"/>
        <v>0</v>
      </c>
    </row>
    <row r="365" spans="1:10" x14ac:dyDescent="0.35">
      <c r="A365" s="71" t="s">
        <v>109</v>
      </c>
      <c r="B365" s="81"/>
      <c r="C365" s="82">
        <v>0</v>
      </c>
      <c r="D365" s="81"/>
      <c r="E365" s="82">
        <v>0</v>
      </c>
      <c r="F365" s="81"/>
      <c r="G365" s="82">
        <v>0</v>
      </c>
      <c r="H365" s="81"/>
      <c r="I365" s="81"/>
      <c r="J365" s="83">
        <f t="shared" si="37"/>
        <v>0</v>
      </c>
    </row>
    <row r="366" spans="1:10" x14ac:dyDescent="0.35">
      <c r="A366" s="71" t="s">
        <v>110</v>
      </c>
      <c r="B366" s="81"/>
      <c r="C366" s="82">
        <v>0</v>
      </c>
      <c r="D366" s="81"/>
      <c r="E366" s="82">
        <v>0</v>
      </c>
      <c r="F366" s="81"/>
      <c r="G366" s="82">
        <v>0</v>
      </c>
      <c r="H366" s="81"/>
      <c r="I366" s="81"/>
      <c r="J366" s="83">
        <f t="shared" si="37"/>
        <v>0</v>
      </c>
    </row>
    <row r="367" spans="1:10" x14ac:dyDescent="0.35">
      <c r="A367" s="81" t="s">
        <v>75</v>
      </c>
      <c r="B367" s="81"/>
      <c r="C367" s="82">
        <v>0</v>
      </c>
      <c r="D367" s="81"/>
      <c r="E367" s="82">
        <v>0</v>
      </c>
      <c r="F367" s="81"/>
      <c r="G367" s="82">
        <v>0</v>
      </c>
      <c r="H367" s="81"/>
      <c r="I367" s="81"/>
      <c r="J367" s="83">
        <f t="shared" si="37"/>
        <v>0</v>
      </c>
    </row>
    <row r="368" spans="1:10" x14ac:dyDescent="0.35">
      <c r="A368" s="81" t="s">
        <v>75</v>
      </c>
      <c r="B368" s="81"/>
      <c r="C368" s="82">
        <v>0</v>
      </c>
      <c r="D368" s="81"/>
      <c r="E368" s="82">
        <v>0</v>
      </c>
      <c r="F368" s="81"/>
      <c r="G368" s="82">
        <v>0</v>
      </c>
      <c r="H368" s="81"/>
      <c r="I368" s="81"/>
      <c r="J368" s="83">
        <f t="shared" si="37"/>
        <v>0</v>
      </c>
    </row>
    <row r="369" spans="1:10" x14ac:dyDescent="0.35">
      <c r="A369" s="14" t="s">
        <v>203</v>
      </c>
      <c r="B369" s="71" t="s">
        <v>24</v>
      </c>
      <c r="C369" s="71"/>
      <c r="D369" s="71"/>
      <c r="E369" s="71"/>
      <c r="F369" s="71"/>
      <c r="G369" s="71"/>
      <c r="H369" s="71"/>
      <c r="I369" s="71"/>
      <c r="J369" s="60">
        <f>SUM(J362:J368)</f>
        <v>0</v>
      </c>
    </row>
    <row r="370" spans="1:10" x14ac:dyDescent="0.35">
      <c r="A370" s="71"/>
      <c r="B370" s="71"/>
      <c r="C370" s="71"/>
      <c r="D370" s="71"/>
      <c r="E370" s="71"/>
      <c r="F370" s="71"/>
      <c r="G370" s="71"/>
      <c r="H370" s="71"/>
      <c r="I370" s="71"/>
      <c r="J370" s="71"/>
    </row>
    <row r="371" spans="1:10" x14ac:dyDescent="0.35">
      <c r="A371" s="156" t="s">
        <v>282</v>
      </c>
      <c r="B371" s="81"/>
      <c r="C371" s="82">
        <v>0</v>
      </c>
      <c r="D371" s="81"/>
      <c r="E371" s="82">
        <v>0</v>
      </c>
      <c r="F371" s="81"/>
      <c r="G371" s="82">
        <v>0</v>
      </c>
      <c r="H371" s="81"/>
      <c r="I371" s="82">
        <v>0</v>
      </c>
      <c r="J371" s="158">
        <f>(B371*C371)+(D371*E371)+(F371*G371)+(H371*I371)</f>
        <v>0</v>
      </c>
    </row>
    <row r="372" spans="1:10" x14ac:dyDescent="0.35">
      <c r="A372" s="157" t="s">
        <v>24</v>
      </c>
      <c r="B372" s="157" t="s">
        <v>24</v>
      </c>
      <c r="C372" s="157" t="s">
        <v>24</v>
      </c>
      <c r="D372" s="157" t="s">
        <v>24</v>
      </c>
      <c r="E372" s="157" t="s">
        <v>24</v>
      </c>
      <c r="F372" s="157" t="s">
        <v>24</v>
      </c>
      <c r="G372" s="157" t="s">
        <v>24</v>
      </c>
      <c r="H372" s="157" t="s">
        <v>24</v>
      </c>
      <c r="I372" s="157" t="s">
        <v>24</v>
      </c>
      <c r="J372" s="157" t="s">
        <v>24</v>
      </c>
    </row>
    <row r="373" spans="1:10" x14ac:dyDescent="0.35">
      <c r="A373" s="131" t="s">
        <v>204</v>
      </c>
      <c r="B373" s="157"/>
      <c r="C373" s="157"/>
      <c r="D373" s="157"/>
      <c r="E373" s="157"/>
      <c r="F373" s="157"/>
      <c r="G373" s="157"/>
      <c r="H373" s="157"/>
      <c r="I373" s="157"/>
      <c r="J373" s="157"/>
    </row>
    <row r="374" spans="1:10" x14ac:dyDescent="0.35">
      <c r="A374" s="81" t="s">
        <v>75</v>
      </c>
      <c r="B374" s="81"/>
      <c r="C374" s="82">
        <v>0</v>
      </c>
      <c r="D374" s="81"/>
      <c r="E374" s="82">
        <v>0</v>
      </c>
      <c r="F374" s="81"/>
      <c r="G374" s="82">
        <v>0</v>
      </c>
      <c r="H374" s="81"/>
      <c r="I374" s="82">
        <v>0</v>
      </c>
      <c r="J374" s="83">
        <f>(B374*C374)+(D374*E374)+(F374*G374)+(H374*I374)</f>
        <v>0</v>
      </c>
    </row>
    <row r="375" spans="1:10" x14ac:dyDescent="0.35">
      <c r="A375" s="81" t="s">
        <v>75</v>
      </c>
      <c r="B375" s="81"/>
      <c r="C375" s="82">
        <v>0</v>
      </c>
      <c r="D375" s="81"/>
      <c r="E375" s="82">
        <v>0</v>
      </c>
      <c r="F375" s="81"/>
      <c r="G375" s="82">
        <v>0</v>
      </c>
      <c r="H375" s="81"/>
      <c r="I375" s="82">
        <v>0</v>
      </c>
      <c r="J375" s="83">
        <f t="shared" ref="J375" si="38">(B375*C375)+(D375*E375)+(F375*G375)+(H375*I375)</f>
        <v>0</v>
      </c>
    </row>
    <row r="376" spans="1:10" x14ac:dyDescent="0.35">
      <c r="A376" s="14" t="s">
        <v>205</v>
      </c>
      <c r="B376" s="71"/>
      <c r="C376" s="71"/>
      <c r="D376" s="71"/>
      <c r="E376" s="71"/>
      <c r="F376" s="71"/>
      <c r="G376" s="71"/>
      <c r="H376" s="71"/>
      <c r="I376" s="71"/>
      <c r="J376" s="60">
        <f>SUM(J374:J375)</f>
        <v>0</v>
      </c>
    </row>
    <row r="377" spans="1:10" x14ac:dyDescent="0.35">
      <c r="A377" s="71"/>
      <c r="B377" s="71"/>
      <c r="C377" s="71"/>
      <c r="D377" s="71"/>
      <c r="E377" s="71"/>
      <c r="F377" s="71"/>
      <c r="G377" s="71"/>
      <c r="H377" s="71"/>
      <c r="I377" s="71"/>
      <c r="J377" s="71"/>
    </row>
    <row r="378" spans="1:10" x14ac:dyDescent="0.35">
      <c r="A378" s="14" t="s">
        <v>206</v>
      </c>
      <c r="B378" s="71"/>
      <c r="C378" s="71"/>
      <c r="D378" s="71"/>
      <c r="E378" s="71"/>
      <c r="F378" s="71"/>
      <c r="G378" s="71"/>
      <c r="H378" s="71"/>
      <c r="I378" s="71"/>
      <c r="J378" s="60">
        <f>J359+J369+J371+J376</f>
        <v>0</v>
      </c>
    </row>
    <row r="379" spans="1:10" x14ac:dyDescent="0.35">
      <c r="A379" s="71" t="s">
        <v>24</v>
      </c>
      <c r="B379" s="71"/>
      <c r="C379" s="71"/>
      <c r="D379" s="71"/>
      <c r="E379" s="71"/>
      <c r="F379" s="71"/>
      <c r="G379" s="71"/>
      <c r="H379" s="71"/>
      <c r="I379" s="71"/>
      <c r="J379" s="71"/>
    </row>
    <row r="381" spans="1:10" x14ac:dyDescent="0.35">
      <c r="A381" s="49" t="s">
        <v>105</v>
      </c>
      <c r="B381" s="22">
        <v>2042</v>
      </c>
      <c r="C381" s="65"/>
      <c r="D381" s="65"/>
      <c r="E381" s="65"/>
      <c r="F381" s="65"/>
      <c r="G381" s="65"/>
      <c r="H381" s="65"/>
      <c r="I381" s="65"/>
      <c r="J381" s="65"/>
    </row>
    <row r="382" spans="1:10" x14ac:dyDescent="0.35">
      <c r="A382" s="71"/>
      <c r="B382" s="22" t="s">
        <v>277</v>
      </c>
      <c r="C382" s="22" t="s">
        <v>275</v>
      </c>
      <c r="D382" s="22" t="s">
        <v>276</v>
      </c>
      <c r="E382" s="22" t="s">
        <v>278</v>
      </c>
      <c r="F382" s="22" t="s">
        <v>276</v>
      </c>
      <c r="G382" s="22" t="s">
        <v>279</v>
      </c>
      <c r="H382" s="22" t="s">
        <v>280</v>
      </c>
      <c r="I382" s="22" t="s">
        <v>281</v>
      </c>
      <c r="J382" s="22" t="s">
        <v>283</v>
      </c>
    </row>
    <row r="383" spans="1:10" x14ac:dyDescent="0.35">
      <c r="A383" s="131" t="s">
        <v>200</v>
      </c>
      <c r="B383" s="71"/>
      <c r="C383" s="71"/>
      <c r="D383" s="71"/>
      <c r="E383" s="71"/>
      <c r="F383" s="71"/>
      <c r="G383" s="71"/>
      <c r="H383" s="71"/>
      <c r="I383" s="71"/>
      <c r="J383" s="71"/>
    </row>
    <row r="384" spans="1:10" x14ac:dyDescent="0.35">
      <c r="A384" s="130" t="s">
        <v>229</v>
      </c>
      <c r="B384" s="81"/>
      <c r="C384" s="82">
        <v>0</v>
      </c>
      <c r="D384" s="81"/>
      <c r="E384" s="82">
        <v>0</v>
      </c>
      <c r="F384" s="81"/>
      <c r="G384" s="82">
        <v>0</v>
      </c>
      <c r="H384" s="81"/>
      <c r="I384" s="82">
        <v>0</v>
      </c>
      <c r="J384" s="83">
        <f>(B384*C384)+(D384*E384)+(F384*G384)+(H384*I384)</f>
        <v>0</v>
      </c>
    </row>
    <row r="385" spans="1:10" x14ac:dyDescent="0.35">
      <c r="A385" s="130" t="s">
        <v>228</v>
      </c>
      <c r="B385" s="81"/>
      <c r="C385" s="82">
        <v>0</v>
      </c>
      <c r="D385" s="81"/>
      <c r="E385" s="82">
        <v>0</v>
      </c>
      <c r="F385" s="81"/>
      <c r="G385" s="82">
        <v>0</v>
      </c>
      <c r="H385" s="81"/>
      <c r="I385" s="82">
        <v>0</v>
      </c>
      <c r="J385" s="83">
        <f t="shared" ref="J385:J387" si="39">(B385*C385)+(D385*E385)+(F385*G385)+(H385*I385)</f>
        <v>0</v>
      </c>
    </row>
    <row r="386" spans="1:10" x14ac:dyDescent="0.35">
      <c r="A386" s="154" t="s">
        <v>274</v>
      </c>
      <c r="B386" s="81"/>
      <c r="C386" s="82">
        <v>0</v>
      </c>
      <c r="D386" s="81"/>
      <c r="E386" s="82">
        <v>0</v>
      </c>
      <c r="F386" s="81"/>
      <c r="G386" s="82">
        <v>0</v>
      </c>
      <c r="H386" s="81"/>
      <c r="I386" s="82">
        <v>0</v>
      </c>
      <c r="J386" s="83">
        <f t="shared" si="39"/>
        <v>0</v>
      </c>
    </row>
    <row r="387" spans="1:10" x14ac:dyDescent="0.35">
      <c r="A387" s="81" t="s">
        <v>75</v>
      </c>
      <c r="B387" s="81"/>
      <c r="C387" s="82">
        <v>0</v>
      </c>
      <c r="D387" s="81"/>
      <c r="E387" s="82">
        <v>0</v>
      </c>
      <c r="F387" s="81"/>
      <c r="G387" s="82">
        <v>0</v>
      </c>
      <c r="H387" s="81"/>
      <c r="I387" s="82">
        <v>0</v>
      </c>
      <c r="J387" s="83">
        <f t="shared" si="39"/>
        <v>0</v>
      </c>
    </row>
    <row r="388" spans="1:10" x14ac:dyDescent="0.35">
      <c r="A388" s="14" t="s">
        <v>201</v>
      </c>
      <c r="B388" s="71" t="s">
        <v>24</v>
      </c>
      <c r="C388" s="71" t="s">
        <v>24</v>
      </c>
      <c r="D388" s="71" t="s">
        <v>24</v>
      </c>
      <c r="E388" s="71" t="s">
        <v>24</v>
      </c>
      <c r="F388" s="71" t="s">
        <v>24</v>
      </c>
      <c r="G388" s="71"/>
      <c r="H388" s="71"/>
      <c r="I388" s="71" t="s">
        <v>24</v>
      </c>
      <c r="J388" s="158">
        <f>SUM(J384:J387)</f>
        <v>0</v>
      </c>
    </row>
    <row r="389" spans="1:10" x14ac:dyDescent="0.35">
      <c r="A389" s="71"/>
      <c r="B389" s="71"/>
      <c r="C389" s="71"/>
      <c r="D389" s="71"/>
      <c r="E389" s="71"/>
      <c r="F389" s="71"/>
      <c r="G389" s="71"/>
      <c r="H389" s="71"/>
      <c r="I389" s="71"/>
      <c r="J389" s="71"/>
    </row>
    <row r="390" spans="1:10" x14ac:dyDescent="0.35">
      <c r="A390" s="131" t="s">
        <v>202</v>
      </c>
      <c r="B390" s="71"/>
      <c r="C390" s="71"/>
      <c r="D390" s="71"/>
      <c r="E390" s="71"/>
      <c r="F390" s="71"/>
      <c r="G390" s="71"/>
      <c r="H390" s="71"/>
      <c r="I390" s="71"/>
      <c r="J390" s="71"/>
    </row>
    <row r="391" spans="1:10" x14ac:dyDescent="0.35">
      <c r="A391" s="71" t="s">
        <v>107</v>
      </c>
      <c r="B391" s="81"/>
      <c r="C391" s="82">
        <v>0</v>
      </c>
      <c r="D391" s="81"/>
      <c r="E391" s="82">
        <v>0</v>
      </c>
      <c r="F391" s="81"/>
      <c r="G391" s="82">
        <v>0</v>
      </c>
      <c r="H391" s="81"/>
      <c r="I391" s="81"/>
      <c r="J391" s="83">
        <f>(B391*C391)+(D391*E391)+(F391*G391)+(H391*I391)</f>
        <v>0</v>
      </c>
    </row>
    <row r="392" spans="1:10" x14ac:dyDescent="0.35">
      <c r="A392" s="130" t="s">
        <v>199</v>
      </c>
      <c r="B392" s="81"/>
      <c r="C392" s="82">
        <v>0</v>
      </c>
      <c r="D392" s="81"/>
      <c r="E392" s="82">
        <v>0</v>
      </c>
      <c r="F392" s="81"/>
      <c r="G392" s="82">
        <v>0</v>
      </c>
      <c r="H392" s="81"/>
      <c r="I392" s="81"/>
      <c r="J392" s="83">
        <f t="shared" ref="J392:J397" si="40">(B392*C392)+(D392*E392)+(F392*G392)+(H392*I392)</f>
        <v>0</v>
      </c>
    </row>
    <row r="393" spans="1:10" x14ac:dyDescent="0.35">
      <c r="A393" s="71" t="s">
        <v>108</v>
      </c>
      <c r="B393" s="81"/>
      <c r="C393" s="82">
        <v>0</v>
      </c>
      <c r="D393" s="81"/>
      <c r="E393" s="82">
        <v>0</v>
      </c>
      <c r="F393" s="81"/>
      <c r="G393" s="82">
        <v>0</v>
      </c>
      <c r="H393" s="81"/>
      <c r="I393" s="81"/>
      <c r="J393" s="83">
        <f t="shared" si="40"/>
        <v>0</v>
      </c>
    </row>
    <row r="394" spans="1:10" x14ac:dyDescent="0.35">
      <c r="A394" s="71" t="s">
        <v>109</v>
      </c>
      <c r="B394" s="81"/>
      <c r="C394" s="82">
        <v>0</v>
      </c>
      <c r="D394" s="81"/>
      <c r="E394" s="82">
        <v>0</v>
      </c>
      <c r="F394" s="81"/>
      <c r="G394" s="82">
        <v>0</v>
      </c>
      <c r="H394" s="81"/>
      <c r="I394" s="81"/>
      <c r="J394" s="83">
        <f t="shared" si="40"/>
        <v>0</v>
      </c>
    </row>
    <row r="395" spans="1:10" x14ac:dyDescent="0.35">
      <c r="A395" s="71" t="s">
        <v>110</v>
      </c>
      <c r="B395" s="81"/>
      <c r="C395" s="82">
        <v>0</v>
      </c>
      <c r="D395" s="81"/>
      <c r="E395" s="82">
        <v>0</v>
      </c>
      <c r="F395" s="81"/>
      <c r="G395" s="82">
        <v>0</v>
      </c>
      <c r="H395" s="81"/>
      <c r="I395" s="81"/>
      <c r="J395" s="83">
        <f t="shared" si="40"/>
        <v>0</v>
      </c>
    </row>
    <row r="396" spans="1:10" x14ac:dyDescent="0.35">
      <c r="A396" s="81" t="s">
        <v>75</v>
      </c>
      <c r="B396" s="81"/>
      <c r="C396" s="82">
        <v>0</v>
      </c>
      <c r="D396" s="81"/>
      <c r="E396" s="82">
        <v>0</v>
      </c>
      <c r="F396" s="81"/>
      <c r="G396" s="82">
        <v>0</v>
      </c>
      <c r="H396" s="81"/>
      <c r="I396" s="81"/>
      <c r="J396" s="83">
        <f t="shared" si="40"/>
        <v>0</v>
      </c>
    </row>
    <row r="397" spans="1:10" x14ac:dyDescent="0.35">
      <c r="A397" s="81" t="s">
        <v>75</v>
      </c>
      <c r="B397" s="81"/>
      <c r="C397" s="82">
        <v>0</v>
      </c>
      <c r="D397" s="81"/>
      <c r="E397" s="82">
        <v>0</v>
      </c>
      <c r="F397" s="81"/>
      <c r="G397" s="82">
        <v>0</v>
      </c>
      <c r="H397" s="81"/>
      <c r="I397" s="81"/>
      <c r="J397" s="83">
        <f t="shared" si="40"/>
        <v>0</v>
      </c>
    </row>
    <row r="398" spans="1:10" x14ac:dyDescent="0.35">
      <c r="A398" s="14" t="s">
        <v>203</v>
      </c>
      <c r="B398" s="71" t="s">
        <v>24</v>
      </c>
      <c r="C398" s="71"/>
      <c r="D398" s="71"/>
      <c r="E398" s="71"/>
      <c r="F398" s="71"/>
      <c r="G398" s="71"/>
      <c r="H398" s="71"/>
      <c r="I398" s="71"/>
      <c r="J398" s="60">
        <f>SUM(J391:J397)</f>
        <v>0</v>
      </c>
    </row>
    <row r="399" spans="1:10" x14ac:dyDescent="0.35">
      <c r="A399" s="71"/>
      <c r="B399" s="71"/>
      <c r="C399" s="71"/>
      <c r="D399" s="71"/>
      <c r="E399" s="71"/>
      <c r="F399" s="71"/>
      <c r="G399" s="71"/>
      <c r="H399" s="71"/>
      <c r="I399" s="71"/>
      <c r="J399" s="71"/>
    </row>
    <row r="400" spans="1:10" x14ac:dyDescent="0.35">
      <c r="A400" s="156" t="s">
        <v>282</v>
      </c>
      <c r="B400" s="81"/>
      <c r="C400" s="82">
        <v>0</v>
      </c>
      <c r="D400" s="81"/>
      <c r="E400" s="82">
        <v>0</v>
      </c>
      <c r="F400" s="81"/>
      <c r="G400" s="82">
        <v>0</v>
      </c>
      <c r="H400" s="81"/>
      <c r="I400" s="82">
        <v>0</v>
      </c>
      <c r="J400" s="158">
        <f>(B400*C400)+(D400*E400)+(F400*G400)+(H400*I400)</f>
        <v>0</v>
      </c>
    </row>
    <row r="401" spans="1:10" x14ac:dyDescent="0.35">
      <c r="A401" s="157" t="s">
        <v>24</v>
      </c>
      <c r="B401" s="157" t="s">
        <v>24</v>
      </c>
      <c r="C401" s="157" t="s">
        <v>24</v>
      </c>
      <c r="D401" s="157" t="s">
        <v>24</v>
      </c>
      <c r="E401" s="157" t="s">
        <v>24</v>
      </c>
      <c r="F401" s="157" t="s">
        <v>24</v>
      </c>
      <c r="G401" s="157" t="s">
        <v>24</v>
      </c>
      <c r="H401" s="157" t="s">
        <v>24</v>
      </c>
      <c r="I401" s="157" t="s">
        <v>24</v>
      </c>
      <c r="J401" s="157" t="s">
        <v>24</v>
      </c>
    </row>
    <row r="402" spans="1:10" x14ac:dyDescent="0.35">
      <c r="A402" s="131" t="s">
        <v>204</v>
      </c>
      <c r="B402" s="157"/>
      <c r="C402" s="157"/>
      <c r="D402" s="157"/>
      <c r="E402" s="157"/>
      <c r="F402" s="157"/>
      <c r="G402" s="157"/>
      <c r="H402" s="157"/>
      <c r="I402" s="157"/>
      <c r="J402" s="157"/>
    </row>
    <row r="403" spans="1:10" x14ac:dyDescent="0.35">
      <c r="A403" s="81" t="s">
        <v>75</v>
      </c>
      <c r="B403" s="81"/>
      <c r="C403" s="82">
        <v>0</v>
      </c>
      <c r="D403" s="81"/>
      <c r="E403" s="82">
        <v>0</v>
      </c>
      <c r="F403" s="81"/>
      <c r="G403" s="82">
        <v>0</v>
      </c>
      <c r="H403" s="81"/>
      <c r="I403" s="82">
        <v>0</v>
      </c>
      <c r="J403" s="83">
        <f>(B403*C403)+(D403*E403)+(F403*G403)+(H403*I403)</f>
        <v>0</v>
      </c>
    </row>
    <row r="404" spans="1:10" x14ac:dyDescent="0.35">
      <c r="A404" s="81" t="s">
        <v>75</v>
      </c>
      <c r="B404" s="81"/>
      <c r="C404" s="82">
        <v>0</v>
      </c>
      <c r="D404" s="81"/>
      <c r="E404" s="82">
        <v>0</v>
      </c>
      <c r="F404" s="81"/>
      <c r="G404" s="82">
        <v>0</v>
      </c>
      <c r="H404" s="81"/>
      <c r="I404" s="82">
        <v>0</v>
      </c>
      <c r="J404" s="83">
        <f t="shared" ref="J404" si="41">(B404*C404)+(D404*E404)+(F404*G404)+(H404*I404)</f>
        <v>0</v>
      </c>
    </row>
    <row r="405" spans="1:10" x14ac:dyDescent="0.35">
      <c r="A405" s="14" t="s">
        <v>205</v>
      </c>
      <c r="B405" s="71"/>
      <c r="C405" s="71"/>
      <c r="D405" s="71"/>
      <c r="E405" s="71"/>
      <c r="F405" s="71"/>
      <c r="G405" s="71"/>
      <c r="H405" s="71"/>
      <c r="I405" s="71"/>
      <c r="J405" s="60">
        <f>SUM(J403:J404)</f>
        <v>0</v>
      </c>
    </row>
    <row r="406" spans="1:10" x14ac:dyDescent="0.35">
      <c r="A406" s="71"/>
      <c r="B406" s="71"/>
      <c r="C406" s="71"/>
      <c r="D406" s="71"/>
      <c r="E406" s="71"/>
      <c r="F406" s="71"/>
      <c r="G406" s="71"/>
      <c r="H406" s="71"/>
      <c r="I406" s="71"/>
      <c r="J406" s="71"/>
    </row>
    <row r="407" spans="1:10" x14ac:dyDescent="0.35">
      <c r="A407" s="14" t="s">
        <v>206</v>
      </c>
      <c r="B407" s="71"/>
      <c r="C407" s="71"/>
      <c r="D407" s="71"/>
      <c r="E407" s="71"/>
      <c r="F407" s="71"/>
      <c r="G407" s="71"/>
      <c r="H407" s="71"/>
      <c r="I407" s="71"/>
      <c r="J407" s="60">
        <f>J388+J398+J400+J405</f>
        <v>0</v>
      </c>
    </row>
    <row r="408" spans="1:10" x14ac:dyDescent="0.35">
      <c r="A408" s="71" t="s">
        <v>24</v>
      </c>
      <c r="B408" s="71"/>
      <c r="C408" s="71"/>
      <c r="D408" s="71"/>
      <c r="E408" s="71"/>
      <c r="F408" s="71"/>
      <c r="G408" s="71"/>
      <c r="H408" s="71"/>
      <c r="I408" s="71"/>
      <c r="J408" s="71"/>
    </row>
    <row r="410" spans="1:10" x14ac:dyDescent="0.35">
      <c r="A410" s="49" t="s">
        <v>105</v>
      </c>
      <c r="B410" s="22">
        <v>2043</v>
      </c>
      <c r="C410" s="65"/>
      <c r="D410" s="65"/>
      <c r="E410" s="65"/>
      <c r="F410" s="65"/>
      <c r="G410" s="65"/>
      <c r="H410" s="65"/>
      <c r="I410" s="65"/>
      <c r="J410" s="65"/>
    </row>
    <row r="411" spans="1:10" x14ac:dyDescent="0.35">
      <c r="A411" s="71"/>
      <c r="B411" s="22" t="s">
        <v>277</v>
      </c>
      <c r="C411" s="22" t="s">
        <v>275</v>
      </c>
      <c r="D411" s="22" t="s">
        <v>276</v>
      </c>
      <c r="E411" s="22" t="s">
        <v>278</v>
      </c>
      <c r="F411" s="22" t="s">
        <v>276</v>
      </c>
      <c r="G411" s="22" t="s">
        <v>279</v>
      </c>
      <c r="H411" s="22" t="s">
        <v>280</v>
      </c>
      <c r="I411" s="22" t="s">
        <v>281</v>
      </c>
      <c r="J411" s="22" t="s">
        <v>283</v>
      </c>
    </row>
    <row r="412" spans="1:10" x14ac:dyDescent="0.35">
      <c r="A412" s="131" t="s">
        <v>200</v>
      </c>
      <c r="B412" s="71"/>
      <c r="C412" s="71"/>
      <c r="D412" s="71"/>
      <c r="E412" s="71"/>
      <c r="F412" s="71"/>
      <c r="G412" s="71"/>
      <c r="H412" s="71"/>
      <c r="I412" s="71"/>
      <c r="J412" s="71"/>
    </row>
    <row r="413" spans="1:10" x14ac:dyDescent="0.35">
      <c r="A413" s="130" t="s">
        <v>229</v>
      </c>
      <c r="B413" s="81"/>
      <c r="C413" s="82">
        <v>0</v>
      </c>
      <c r="D413" s="81"/>
      <c r="E413" s="82">
        <v>0</v>
      </c>
      <c r="F413" s="81"/>
      <c r="G413" s="82">
        <v>0</v>
      </c>
      <c r="H413" s="81"/>
      <c r="I413" s="82">
        <v>0</v>
      </c>
      <c r="J413" s="83">
        <f>(B413*C413)+(D413*E413)+(F413*G413)+(H413*I413)</f>
        <v>0</v>
      </c>
    </row>
    <row r="414" spans="1:10" x14ac:dyDescent="0.35">
      <c r="A414" s="130" t="s">
        <v>228</v>
      </c>
      <c r="B414" s="81"/>
      <c r="C414" s="82">
        <v>0</v>
      </c>
      <c r="D414" s="81"/>
      <c r="E414" s="82">
        <v>0</v>
      </c>
      <c r="F414" s="81"/>
      <c r="G414" s="82">
        <v>0</v>
      </c>
      <c r="H414" s="81"/>
      <c r="I414" s="82">
        <v>0</v>
      </c>
      <c r="J414" s="83">
        <f t="shared" ref="J414:J416" si="42">(B414*C414)+(D414*E414)+(F414*G414)+(H414*I414)</f>
        <v>0</v>
      </c>
    </row>
    <row r="415" spans="1:10" x14ac:dyDescent="0.35">
      <c r="A415" s="154" t="s">
        <v>274</v>
      </c>
      <c r="B415" s="81"/>
      <c r="C415" s="82">
        <v>0</v>
      </c>
      <c r="D415" s="81"/>
      <c r="E415" s="82">
        <v>0</v>
      </c>
      <c r="F415" s="81"/>
      <c r="G415" s="82">
        <v>0</v>
      </c>
      <c r="H415" s="81"/>
      <c r="I415" s="82">
        <v>0</v>
      </c>
      <c r="J415" s="83">
        <f t="shared" si="42"/>
        <v>0</v>
      </c>
    </row>
    <row r="416" spans="1:10" x14ac:dyDescent="0.35">
      <c r="A416" s="81" t="s">
        <v>75</v>
      </c>
      <c r="B416" s="81"/>
      <c r="C416" s="82">
        <v>0</v>
      </c>
      <c r="D416" s="81"/>
      <c r="E416" s="82">
        <v>0</v>
      </c>
      <c r="F416" s="81"/>
      <c r="G416" s="82">
        <v>0</v>
      </c>
      <c r="H416" s="81"/>
      <c r="I416" s="82">
        <v>0</v>
      </c>
      <c r="J416" s="83">
        <f t="shared" si="42"/>
        <v>0</v>
      </c>
    </row>
    <row r="417" spans="1:10" x14ac:dyDescent="0.35">
      <c r="A417" s="14" t="s">
        <v>201</v>
      </c>
      <c r="B417" s="71" t="s">
        <v>24</v>
      </c>
      <c r="C417" s="71" t="s">
        <v>24</v>
      </c>
      <c r="D417" s="71" t="s">
        <v>24</v>
      </c>
      <c r="E417" s="71" t="s">
        <v>24</v>
      </c>
      <c r="F417" s="71" t="s">
        <v>24</v>
      </c>
      <c r="G417" s="71"/>
      <c r="H417" s="71"/>
      <c r="I417" s="71" t="s">
        <v>24</v>
      </c>
      <c r="J417" s="158">
        <f>SUM(J413:J416)</f>
        <v>0</v>
      </c>
    </row>
    <row r="418" spans="1:10" x14ac:dyDescent="0.35">
      <c r="A418" s="71"/>
      <c r="B418" s="71"/>
      <c r="C418" s="71"/>
      <c r="D418" s="71"/>
      <c r="E418" s="71"/>
      <c r="F418" s="71"/>
      <c r="G418" s="71"/>
      <c r="H418" s="71"/>
      <c r="I418" s="71"/>
      <c r="J418" s="71"/>
    </row>
    <row r="419" spans="1:10" x14ac:dyDescent="0.35">
      <c r="A419" s="131" t="s">
        <v>202</v>
      </c>
      <c r="B419" s="71"/>
      <c r="C419" s="71"/>
      <c r="D419" s="71"/>
      <c r="E419" s="71"/>
      <c r="F419" s="71"/>
      <c r="G419" s="71"/>
      <c r="H419" s="71"/>
      <c r="I419" s="71"/>
      <c r="J419" s="71"/>
    </row>
    <row r="420" spans="1:10" x14ac:dyDescent="0.35">
      <c r="A420" s="71" t="s">
        <v>107</v>
      </c>
      <c r="B420" s="81"/>
      <c r="C420" s="82">
        <v>0</v>
      </c>
      <c r="D420" s="81"/>
      <c r="E420" s="82">
        <v>0</v>
      </c>
      <c r="F420" s="81"/>
      <c r="G420" s="82">
        <v>0</v>
      </c>
      <c r="H420" s="81"/>
      <c r="I420" s="81"/>
      <c r="J420" s="83">
        <f>(B420*C420)+(D420*E420)+(F420*G420)+(H420*I420)</f>
        <v>0</v>
      </c>
    </row>
    <row r="421" spans="1:10" x14ac:dyDescent="0.35">
      <c r="A421" s="130" t="s">
        <v>199</v>
      </c>
      <c r="B421" s="81"/>
      <c r="C421" s="82">
        <v>0</v>
      </c>
      <c r="D421" s="81"/>
      <c r="E421" s="82">
        <v>0</v>
      </c>
      <c r="F421" s="81"/>
      <c r="G421" s="82">
        <v>0</v>
      </c>
      <c r="H421" s="81"/>
      <c r="I421" s="81"/>
      <c r="J421" s="83">
        <f t="shared" ref="J421:J426" si="43">(B421*C421)+(D421*E421)+(F421*G421)+(H421*I421)</f>
        <v>0</v>
      </c>
    </row>
    <row r="422" spans="1:10" x14ac:dyDescent="0.35">
      <c r="A422" s="71" t="s">
        <v>108</v>
      </c>
      <c r="B422" s="81"/>
      <c r="C422" s="82">
        <v>0</v>
      </c>
      <c r="D422" s="81"/>
      <c r="E422" s="82">
        <v>0</v>
      </c>
      <c r="F422" s="81"/>
      <c r="G422" s="82">
        <v>0</v>
      </c>
      <c r="H422" s="81"/>
      <c r="I422" s="81"/>
      <c r="J422" s="83">
        <f t="shared" si="43"/>
        <v>0</v>
      </c>
    </row>
    <row r="423" spans="1:10" x14ac:dyDescent="0.35">
      <c r="A423" s="71" t="s">
        <v>109</v>
      </c>
      <c r="B423" s="81"/>
      <c r="C423" s="82">
        <v>0</v>
      </c>
      <c r="D423" s="81"/>
      <c r="E423" s="82">
        <v>0</v>
      </c>
      <c r="F423" s="81"/>
      <c r="G423" s="82">
        <v>0</v>
      </c>
      <c r="H423" s="81"/>
      <c r="I423" s="81"/>
      <c r="J423" s="83">
        <f t="shared" si="43"/>
        <v>0</v>
      </c>
    </row>
    <row r="424" spans="1:10" x14ac:dyDescent="0.35">
      <c r="A424" s="71" t="s">
        <v>110</v>
      </c>
      <c r="B424" s="81"/>
      <c r="C424" s="82">
        <v>0</v>
      </c>
      <c r="D424" s="81"/>
      <c r="E424" s="82">
        <v>0</v>
      </c>
      <c r="F424" s="81"/>
      <c r="G424" s="82">
        <v>0</v>
      </c>
      <c r="H424" s="81"/>
      <c r="I424" s="81"/>
      <c r="J424" s="83">
        <f t="shared" si="43"/>
        <v>0</v>
      </c>
    </row>
    <row r="425" spans="1:10" x14ac:dyDescent="0.35">
      <c r="A425" s="81" t="s">
        <v>75</v>
      </c>
      <c r="B425" s="81"/>
      <c r="C425" s="82">
        <v>0</v>
      </c>
      <c r="D425" s="81"/>
      <c r="E425" s="82">
        <v>0</v>
      </c>
      <c r="F425" s="81"/>
      <c r="G425" s="82">
        <v>0</v>
      </c>
      <c r="H425" s="81"/>
      <c r="I425" s="81"/>
      <c r="J425" s="83">
        <f t="shared" si="43"/>
        <v>0</v>
      </c>
    </row>
    <row r="426" spans="1:10" x14ac:dyDescent="0.35">
      <c r="A426" s="81" t="s">
        <v>75</v>
      </c>
      <c r="B426" s="81"/>
      <c r="C426" s="82">
        <v>0</v>
      </c>
      <c r="D426" s="81"/>
      <c r="E426" s="82">
        <v>0</v>
      </c>
      <c r="F426" s="81"/>
      <c r="G426" s="82">
        <v>0</v>
      </c>
      <c r="H426" s="81"/>
      <c r="I426" s="81"/>
      <c r="J426" s="83">
        <f t="shared" si="43"/>
        <v>0</v>
      </c>
    </row>
    <row r="427" spans="1:10" x14ac:dyDescent="0.35">
      <c r="A427" s="14" t="s">
        <v>203</v>
      </c>
      <c r="B427" s="71" t="s">
        <v>24</v>
      </c>
      <c r="C427" s="71"/>
      <c r="D427" s="71"/>
      <c r="E427" s="71"/>
      <c r="F427" s="71"/>
      <c r="G427" s="71"/>
      <c r="H427" s="71"/>
      <c r="I427" s="71"/>
      <c r="J427" s="60">
        <f>SUM(J420:J426)</f>
        <v>0</v>
      </c>
    </row>
    <row r="428" spans="1:10" x14ac:dyDescent="0.35">
      <c r="A428" s="71"/>
      <c r="B428" s="71"/>
      <c r="C428" s="71"/>
      <c r="D428" s="71"/>
      <c r="E428" s="71"/>
      <c r="F428" s="71"/>
      <c r="G428" s="71"/>
      <c r="H428" s="71"/>
      <c r="I428" s="71"/>
      <c r="J428" s="71"/>
    </row>
    <row r="429" spans="1:10" x14ac:dyDescent="0.35">
      <c r="A429" s="156" t="s">
        <v>282</v>
      </c>
      <c r="B429" s="81"/>
      <c r="C429" s="82">
        <v>0</v>
      </c>
      <c r="D429" s="81"/>
      <c r="E429" s="82">
        <v>0</v>
      </c>
      <c r="F429" s="81"/>
      <c r="G429" s="82">
        <v>0</v>
      </c>
      <c r="H429" s="81"/>
      <c r="I429" s="82">
        <v>0</v>
      </c>
      <c r="J429" s="158">
        <f>(B429*C429)+(D429*E429)+(F429*G429)+(H429*I429)</f>
        <v>0</v>
      </c>
    </row>
    <row r="430" spans="1:10" x14ac:dyDescent="0.35">
      <c r="A430" s="157" t="s">
        <v>24</v>
      </c>
      <c r="B430" s="157" t="s">
        <v>24</v>
      </c>
      <c r="C430" s="157" t="s">
        <v>24</v>
      </c>
      <c r="D430" s="157" t="s">
        <v>24</v>
      </c>
      <c r="E430" s="157" t="s">
        <v>24</v>
      </c>
      <c r="F430" s="157" t="s">
        <v>24</v>
      </c>
      <c r="G430" s="157" t="s">
        <v>24</v>
      </c>
      <c r="H430" s="157" t="s">
        <v>24</v>
      </c>
      <c r="I430" s="157" t="s">
        <v>24</v>
      </c>
      <c r="J430" s="157" t="s">
        <v>24</v>
      </c>
    </row>
    <row r="431" spans="1:10" x14ac:dyDescent="0.35">
      <c r="A431" s="131" t="s">
        <v>204</v>
      </c>
      <c r="B431" s="157"/>
      <c r="C431" s="157"/>
      <c r="D431" s="157"/>
      <c r="E431" s="157"/>
      <c r="F431" s="157"/>
      <c r="G431" s="157"/>
      <c r="H431" s="157"/>
      <c r="I431" s="157"/>
      <c r="J431" s="157"/>
    </row>
    <row r="432" spans="1:10" x14ac:dyDescent="0.35">
      <c r="A432" s="81" t="s">
        <v>75</v>
      </c>
      <c r="B432" s="81"/>
      <c r="C432" s="82">
        <v>0</v>
      </c>
      <c r="D432" s="81"/>
      <c r="E432" s="82">
        <v>0</v>
      </c>
      <c r="F432" s="81"/>
      <c r="G432" s="82">
        <v>0</v>
      </c>
      <c r="H432" s="81"/>
      <c r="I432" s="82">
        <v>0</v>
      </c>
      <c r="J432" s="83">
        <f>(B432*C432)+(D432*E432)+(F432*G432)+(H432*I432)</f>
        <v>0</v>
      </c>
    </row>
    <row r="433" spans="1:10" x14ac:dyDescent="0.35">
      <c r="A433" s="81" t="s">
        <v>75</v>
      </c>
      <c r="B433" s="81"/>
      <c r="C433" s="82">
        <v>0</v>
      </c>
      <c r="D433" s="81"/>
      <c r="E433" s="82">
        <v>0</v>
      </c>
      <c r="F433" s="81"/>
      <c r="G433" s="82">
        <v>0</v>
      </c>
      <c r="H433" s="81"/>
      <c r="I433" s="82">
        <v>0</v>
      </c>
      <c r="J433" s="83">
        <f t="shared" ref="J433" si="44">(B433*C433)+(D433*E433)+(F433*G433)+(H433*I433)</f>
        <v>0</v>
      </c>
    </row>
    <row r="434" spans="1:10" x14ac:dyDescent="0.35">
      <c r="A434" s="14" t="s">
        <v>205</v>
      </c>
      <c r="B434" s="71"/>
      <c r="C434" s="71"/>
      <c r="D434" s="71"/>
      <c r="E434" s="71"/>
      <c r="F434" s="71"/>
      <c r="G434" s="71"/>
      <c r="H434" s="71"/>
      <c r="I434" s="71"/>
      <c r="J434" s="60">
        <f>SUM(J432:J433)</f>
        <v>0</v>
      </c>
    </row>
    <row r="435" spans="1:10" x14ac:dyDescent="0.35">
      <c r="A435" s="71"/>
      <c r="B435" s="71"/>
      <c r="C435" s="71"/>
      <c r="D435" s="71"/>
      <c r="E435" s="71"/>
      <c r="F435" s="71"/>
      <c r="G435" s="71"/>
      <c r="H435" s="71"/>
      <c r="I435" s="71"/>
      <c r="J435" s="71"/>
    </row>
    <row r="436" spans="1:10" x14ac:dyDescent="0.35">
      <c r="A436" s="14" t="s">
        <v>206</v>
      </c>
      <c r="B436" s="71"/>
      <c r="C436" s="71"/>
      <c r="D436" s="71"/>
      <c r="E436" s="71"/>
      <c r="F436" s="71"/>
      <c r="G436" s="71"/>
      <c r="H436" s="71"/>
      <c r="I436" s="71"/>
      <c r="J436" s="60">
        <f>J417+J427+J429+J434</f>
        <v>0</v>
      </c>
    </row>
    <row r="437" spans="1:10" x14ac:dyDescent="0.35">
      <c r="A437" s="71" t="s">
        <v>24</v>
      </c>
      <c r="B437" s="71"/>
      <c r="C437" s="71"/>
      <c r="D437" s="71"/>
      <c r="E437" s="71"/>
      <c r="F437" s="71"/>
      <c r="G437" s="71"/>
      <c r="H437" s="71"/>
      <c r="I437" s="71"/>
      <c r="J437" s="71"/>
    </row>
  </sheetData>
  <mergeCells count="1">
    <mergeCell ref="I1:K1"/>
  </mergeCells>
  <hyperlinks>
    <hyperlink ref="A2" location="'Winst en verlies rekening'!A1" display="terug" xr:uid="{7B756B17-0CEC-4D83-B46A-DA4FC68D0652}"/>
  </hyperlinks>
  <pageMargins left="0.7" right="0.7" top="0.75" bottom="0.75" header="0.3" footer="0.3"/>
  <pageSetup paperSize="9" orientation="portrait" r:id="rId1"/>
  <ignoredErrors>
    <ignoredError sqref="J21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D1208-67FB-418A-862E-D33EA5EA3184}">
  <dimension ref="A1:K153"/>
  <sheetViews>
    <sheetView zoomScale="112" zoomScaleNormal="112" workbookViewId="0">
      <selection activeCell="A3" sqref="A3:J84"/>
    </sheetView>
  </sheetViews>
  <sheetFormatPr defaultRowHeight="14.5" x14ac:dyDescent="0.35"/>
  <cols>
    <col min="1" max="1" width="56.36328125" customWidth="1"/>
    <col min="2" max="2" width="27.90625" customWidth="1"/>
    <col min="3" max="3" width="21.6328125" customWidth="1"/>
    <col min="4" max="4" width="20.453125" customWidth="1"/>
    <col min="5" max="5" width="22.08984375" customWidth="1"/>
    <col min="6" max="8" width="27.90625" customWidth="1"/>
    <col min="9" max="9" width="26.1796875" customWidth="1"/>
    <col min="10" max="10" width="20.90625" customWidth="1"/>
    <col min="11" max="11" width="18.6328125" customWidth="1"/>
  </cols>
  <sheetData>
    <row r="1" spans="1:11" x14ac:dyDescent="0.35">
      <c r="A1" s="2" t="s">
        <v>267</v>
      </c>
      <c r="B1" s="65"/>
      <c r="C1" s="65"/>
      <c r="D1" s="65"/>
      <c r="E1" s="65"/>
      <c r="F1" s="11" t="s">
        <v>0</v>
      </c>
      <c r="G1" s="160" t="s">
        <v>1</v>
      </c>
      <c r="H1" s="162"/>
      <c r="I1" s="65"/>
      <c r="J1" s="65"/>
      <c r="K1" s="65"/>
    </row>
    <row r="2" spans="1:11" x14ac:dyDescent="0.35">
      <c r="A2" s="13" t="s">
        <v>69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x14ac:dyDescent="0.35">
      <c r="A3" s="15"/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x14ac:dyDescent="0.3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1" x14ac:dyDescent="0.35">
      <c r="A5" s="49" t="s">
        <v>105</v>
      </c>
      <c r="B5" s="22">
        <v>2029</v>
      </c>
      <c r="C5" s="65"/>
      <c r="D5" s="65"/>
      <c r="E5" s="65"/>
      <c r="F5" s="65"/>
      <c r="G5" s="65"/>
      <c r="H5" s="65"/>
      <c r="I5" s="65"/>
      <c r="J5" s="65"/>
      <c r="K5" s="65"/>
    </row>
    <row r="6" spans="1:11" x14ac:dyDescent="0.35">
      <c r="A6" s="71"/>
      <c r="B6" s="22" t="s">
        <v>276</v>
      </c>
      <c r="C6" s="22" t="s">
        <v>284</v>
      </c>
      <c r="D6" s="22" t="s">
        <v>276</v>
      </c>
      <c r="E6" s="22" t="s">
        <v>278</v>
      </c>
      <c r="F6" s="22" t="s">
        <v>277</v>
      </c>
      <c r="G6" s="22" t="s">
        <v>285</v>
      </c>
      <c r="H6" s="22" t="s">
        <v>276</v>
      </c>
      <c r="I6" s="22" t="s">
        <v>286</v>
      </c>
      <c r="J6" s="22" t="s">
        <v>106</v>
      </c>
      <c r="K6" s="65"/>
    </row>
    <row r="7" spans="1:11" x14ac:dyDescent="0.35">
      <c r="A7" s="131" t="s">
        <v>225</v>
      </c>
      <c r="B7" s="71"/>
      <c r="C7" s="71"/>
      <c r="D7" s="71"/>
      <c r="E7" s="71"/>
      <c r="F7" s="71"/>
      <c r="G7" s="71"/>
      <c r="H7" s="71"/>
      <c r="I7" s="71"/>
      <c r="J7" s="71"/>
      <c r="K7" s="65"/>
    </row>
    <row r="8" spans="1:11" x14ac:dyDescent="0.35">
      <c r="A8" s="130" t="s">
        <v>231</v>
      </c>
      <c r="B8" s="81"/>
      <c r="C8" s="82">
        <v>0</v>
      </c>
      <c r="D8" s="81"/>
      <c r="E8" s="82">
        <v>0</v>
      </c>
      <c r="F8" s="81"/>
      <c r="G8" s="82">
        <v>0</v>
      </c>
      <c r="H8" s="81"/>
      <c r="I8" s="82">
        <v>0</v>
      </c>
      <c r="J8" s="83">
        <f>(B8*C8)+(D8*E8)+(F8*G8)+(H8*I8)</f>
        <v>0</v>
      </c>
      <c r="K8" s="65"/>
    </row>
    <row r="9" spans="1:11" x14ac:dyDescent="0.35">
      <c r="A9" s="130" t="s">
        <v>227</v>
      </c>
      <c r="B9" s="81"/>
      <c r="C9" s="82">
        <v>0</v>
      </c>
      <c r="D9" s="81"/>
      <c r="E9" s="82">
        <v>0</v>
      </c>
      <c r="F9" s="81"/>
      <c r="G9" s="82">
        <v>0</v>
      </c>
      <c r="H9" s="81"/>
      <c r="I9" s="82">
        <v>0</v>
      </c>
      <c r="J9" s="83">
        <f>(B9*C9)+(D9*E9)+(F9*G9)+(H9*I9)</f>
        <v>0</v>
      </c>
      <c r="K9" s="65"/>
    </row>
    <row r="10" spans="1:11" x14ac:dyDescent="0.35">
      <c r="A10" s="130" t="s">
        <v>230</v>
      </c>
      <c r="B10" s="81"/>
      <c r="C10" s="82">
        <v>0</v>
      </c>
      <c r="D10" s="81"/>
      <c r="E10" s="82">
        <v>0</v>
      </c>
      <c r="F10" s="81"/>
      <c r="G10" s="82">
        <v>0</v>
      </c>
      <c r="H10" s="81"/>
      <c r="I10" s="82">
        <v>0</v>
      </c>
      <c r="J10" s="83">
        <f t="shared" ref="J10:J11" si="0">(B10*C10)+(D10*E10)+(F10*G10)+(H10*I10)</f>
        <v>0</v>
      </c>
      <c r="K10" s="65"/>
    </row>
    <row r="11" spans="1:11" x14ac:dyDescent="0.35">
      <c r="A11" s="81" t="s">
        <v>75</v>
      </c>
      <c r="B11" s="81"/>
      <c r="C11" s="82">
        <v>0</v>
      </c>
      <c r="D11" s="81"/>
      <c r="E11" s="82">
        <v>0</v>
      </c>
      <c r="F11" s="81"/>
      <c r="G11" s="82">
        <v>0</v>
      </c>
      <c r="H11" s="81"/>
      <c r="I11" s="82">
        <v>0</v>
      </c>
      <c r="J11" s="83">
        <f t="shared" si="0"/>
        <v>0</v>
      </c>
      <c r="K11" s="65"/>
    </row>
    <row r="12" spans="1:11" x14ac:dyDescent="0.35">
      <c r="A12" s="14" t="s">
        <v>226</v>
      </c>
      <c r="B12" s="71" t="s">
        <v>24</v>
      </c>
      <c r="C12" s="71" t="s">
        <v>24</v>
      </c>
      <c r="D12" s="71" t="s">
        <v>24</v>
      </c>
      <c r="E12" s="71" t="s">
        <v>24</v>
      </c>
      <c r="F12" s="71" t="s">
        <v>24</v>
      </c>
      <c r="G12" s="71"/>
      <c r="H12" s="71"/>
      <c r="I12" s="71" t="s">
        <v>24</v>
      </c>
      <c r="J12" s="158">
        <f>SUM(J8:J11)</f>
        <v>0</v>
      </c>
      <c r="K12" s="65"/>
    </row>
    <row r="13" spans="1:11" x14ac:dyDescent="0.35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65"/>
    </row>
    <row r="14" spans="1:11" x14ac:dyDescent="0.35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</row>
    <row r="15" spans="1:11" x14ac:dyDescent="0.35">
      <c r="A15" s="49" t="s">
        <v>105</v>
      </c>
      <c r="B15" s="22">
        <v>2030</v>
      </c>
      <c r="C15" s="65"/>
      <c r="D15" s="65"/>
      <c r="E15" s="65"/>
      <c r="F15" s="65"/>
      <c r="G15" s="65"/>
      <c r="H15" s="65"/>
      <c r="I15" s="65"/>
      <c r="J15" s="65"/>
      <c r="K15" s="65"/>
    </row>
    <row r="16" spans="1:11" x14ac:dyDescent="0.35">
      <c r="A16" s="71"/>
      <c r="B16" s="22" t="s">
        <v>276</v>
      </c>
      <c r="C16" s="22" t="s">
        <v>284</v>
      </c>
      <c r="D16" s="22" t="s">
        <v>276</v>
      </c>
      <c r="E16" s="22" t="s">
        <v>278</v>
      </c>
      <c r="F16" s="22" t="s">
        <v>277</v>
      </c>
      <c r="G16" s="22" t="s">
        <v>285</v>
      </c>
      <c r="H16" s="22" t="s">
        <v>276</v>
      </c>
      <c r="I16" s="22" t="s">
        <v>286</v>
      </c>
      <c r="J16" s="22" t="s">
        <v>106</v>
      </c>
      <c r="K16" s="65"/>
    </row>
    <row r="17" spans="1:11" x14ac:dyDescent="0.35">
      <c r="A17" s="131" t="s">
        <v>225</v>
      </c>
      <c r="B17" s="71"/>
      <c r="C17" s="71"/>
      <c r="D17" s="71"/>
      <c r="E17" s="71"/>
      <c r="F17" s="71"/>
      <c r="G17" s="71"/>
      <c r="H17" s="71"/>
      <c r="I17" s="71"/>
      <c r="J17" s="71"/>
      <c r="K17" s="65"/>
    </row>
    <row r="18" spans="1:11" x14ac:dyDescent="0.35">
      <c r="A18" s="130" t="s">
        <v>231</v>
      </c>
      <c r="B18" s="81"/>
      <c r="C18" s="82">
        <v>0</v>
      </c>
      <c r="D18" s="81"/>
      <c r="E18" s="82">
        <v>0</v>
      </c>
      <c r="F18" s="81"/>
      <c r="G18" s="82">
        <v>0</v>
      </c>
      <c r="H18" s="81"/>
      <c r="I18" s="82">
        <v>0</v>
      </c>
      <c r="J18" s="83">
        <f>(B18*C18)+(D18*E18)+(F18*G18)+(H18*I18)</f>
        <v>0</v>
      </c>
      <c r="K18" s="65"/>
    </row>
    <row r="19" spans="1:11" x14ac:dyDescent="0.35">
      <c r="A19" s="130" t="s">
        <v>227</v>
      </c>
      <c r="B19" s="81"/>
      <c r="C19" s="82">
        <v>0</v>
      </c>
      <c r="D19" s="81"/>
      <c r="E19" s="82">
        <v>0</v>
      </c>
      <c r="F19" s="81"/>
      <c r="G19" s="82">
        <v>0</v>
      </c>
      <c r="H19" s="81"/>
      <c r="I19" s="82">
        <v>0</v>
      </c>
      <c r="J19" s="83">
        <f>(B19*C19)+(D19*E19)+(F19*G19)+(H19*I19)</f>
        <v>0</v>
      </c>
      <c r="K19" s="65"/>
    </row>
    <row r="20" spans="1:11" x14ac:dyDescent="0.35">
      <c r="A20" s="130" t="s">
        <v>230</v>
      </c>
      <c r="B20" s="81"/>
      <c r="C20" s="82">
        <v>0</v>
      </c>
      <c r="D20" s="81"/>
      <c r="E20" s="82">
        <v>0</v>
      </c>
      <c r="F20" s="81"/>
      <c r="G20" s="82">
        <v>0</v>
      </c>
      <c r="H20" s="81"/>
      <c r="I20" s="82">
        <v>0</v>
      </c>
      <c r="J20" s="83">
        <f t="shared" ref="J20:J21" si="1">(B20*C20)+(D20*E20)+(F20*G20)+(H20*I20)</f>
        <v>0</v>
      </c>
      <c r="K20" s="65"/>
    </row>
    <row r="21" spans="1:11" x14ac:dyDescent="0.35">
      <c r="A21" s="81" t="s">
        <v>75</v>
      </c>
      <c r="B21" s="81"/>
      <c r="C21" s="82">
        <v>0</v>
      </c>
      <c r="D21" s="81"/>
      <c r="E21" s="82">
        <v>0</v>
      </c>
      <c r="F21" s="81"/>
      <c r="G21" s="82">
        <v>0</v>
      </c>
      <c r="H21" s="81"/>
      <c r="I21" s="82">
        <v>0</v>
      </c>
      <c r="J21" s="83">
        <f t="shared" si="1"/>
        <v>0</v>
      </c>
      <c r="K21" s="65"/>
    </row>
    <row r="22" spans="1:11" x14ac:dyDescent="0.35">
      <c r="A22" s="14" t="s">
        <v>226</v>
      </c>
      <c r="B22" s="71" t="s">
        <v>24</v>
      </c>
      <c r="C22" s="71" t="s">
        <v>24</v>
      </c>
      <c r="D22" s="71" t="s">
        <v>24</v>
      </c>
      <c r="E22" s="71" t="s">
        <v>24</v>
      </c>
      <c r="F22" s="71" t="s">
        <v>24</v>
      </c>
      <c r="G22" s="71"/>
      <c r="H22" s="71"/>
      <c r="I22" s="71" t="s">
        <v>24</v>
      </c>
      <c r="J22" s="158">
        <f>SUM(J18:J21)</f>
        <v>0</v>
      </c>
      <c r="K22" s="65"/>
    </row>
    <row r="23" spans="1:11" x14ac:dyDescent="0.35">
      <c r="A23" s="71"/>
      <c r="B23" s="71"/>
      <c r="C23" s="71"/>
      <c r="D23" s="71"/>
      <c r="E23" s="71"/>
      <c r="F23" s="71"/>
      <c r="G23" s="71"/>
      <c r="H23" s="71"/>
      <c r="I23" s="71"/>
      <c r="J23" s="71"/>
      <c r="K23" s="65"/>
    </row>
    <row r="25" spans="1:11" x14ac:dyDescent="0.35">
      <c r="A25" s="49" t="s">
        <v>105</v>
      </c>
      <c r="B25" s="22">
        <v>2031</v>
      </c>
      <c r="C25" s="65"/>
      <c r="D25" s="65"/>
      <c r="E25" s="65"/>
      <c r="F25" s="65"/>
      <c r="G25" s="65"/>
      <c r="H25" s="65"/>
      <c r="I25" s="65"/>
      <c r="J25" s="65"/>
      <c r="K25" s="65"/>
    </row>
    <row r="26" spans="1:11" x14ac:dyDescent="0.35">
      <c r="A26" s="71"/>
      <c r="B26" s="22" t="s">
        <v>276</v>
      </c>
      <c r="C26" s="22" t="s">
        <v>284</v>
      </c>
      <c r="D26" s="22" t="s">
        <v>276</v>
      </c>
      <c r="E26" s="22" t="s">
        <v>278</v>
      </c>
      <c r="F26" s="22" t="s">
        <v>277</v>
      </c>
      <c r="G26" s="22" t="s">
        <v>285</v>
      </c>
      <c r="H26" s="22" t="s">
        <v>276</v>
      </c>
      <c r="I26" s="22" t="s">
        <v>286</v>
      </c>
      <c r="J26" s="22" t="s">
        <v>106</v>
      </c>
      <c r="K26" s="65"/>
    </row>
    <row r="27" spans="1:11" x14ac:dyDescent="0.35">
      <c r="A27" s="131" t="s">
        <v>225</v>
      </c>
      <c r="B27" s="71"/>
      <c r="C27" s="71"/>
      <c r="D27" s="71"/>
      <c r="E27" s="71"/>
      <c r="F27" s="71"/>
      <c r="G27" s="71"/>
      <c r="H27" s="71"/>
      <c r="I27" s="71"/>
      <c r="J27" s="71"/>
      <c r="K27" s="65"/>
    </row>
    <row r="28" spans="1:11" x14ac:dyDescent="0.35">
      <c r="A28" s="130" t="s">
        <v>231</v>
      </c>
      <c r="B28" s="81"/>
      <c r="C28" s="82">
        <v>0</v>
      </c>
      <c r="D28" s="81"/>
      <c r="E28" s="82">
        <v>0</v>
      </c>
      <c r="F28" s="81"/>
      <c r="G28" s="82">
        <v>0</v>
      </c>
      <c r="H28" s="81"/>
      <c r="I28" s="82">
        <v>0</v>
      </c>
      <c r="J28" s="83">
        <f>(B28*C28)+(D28*E28)+(F28*G28)+(H28*I28)</f>
        <v>0</v>
      </c>
      <c r="K28" s="65"/>
    </row>
    <row r="29" spans="1:11" x14ac:dyDescent="0.35">
      <c r="A29" s="130" t="s">
        <v>227</v>
      </c>
      <c r="B29" s="81"/>
      <c r="C29" s="82">
        <v>0</v>
      </c>
      <c r="D29" s="81"/>
      <c r="E29" s="82">
        <v>0</v>
      </c>
      <c r="F29" s="81"/>
      <c r="G29" s="82">
        <v>0</v>
      </c>
      <c r="H29" s="81"/>
      <c r="I29" s="82">
        <v>0</v>
      </c>
      <c r="J29" s="83">
        <f>(B29*C29)+(D29*E29)+(F29*G29)+(H29*I29)</f>
        <v>0</v>
      </c>
      <c r="K29" s="65"/>
    </row>
    <row r="30" spans="1:11" x14ac:dyDescent="0.35">
      <c r="A30" s="130" t="s">
        <v>230</v>
      </c>
      <c r="B30" s="81"/>
      <c r="C30" s="82">
        <v>0</v>
      </c>
      <c r="D30" s="81"/>
      <c r="E30" s="82">
        <v>0</v>
      </c>
      <c r="F30" s="81"/>
      <c r="G30" s="82">
        <v>0</v>
      </c>
      <c r="H30" s="81"/>
      <c r="I30" s="82">
        <v>0</v>
      </c>
      <c r="J30" s="83">
        <f t="shared" ref="J30:J31" si="2">(B30*C30)+(D30*E30)+(F30*G30)+(H30*I30)</f>
        <v>0</v>
      </c>
      <c r="K30" s="65"/>
    </row>
    <row r="31" spans="1:11" x14ac:dyDescent="0.35">
      <c r="A31" s="81" t="s">
        <v>75</v>
      </c>
      <c r="B31" s="81"/>
      <c r="C31" s="82">
        <v>0</v>
      </c>
      <c r="D31" s="81"/>
      <c r="E31" s="82">
        <v>0</v>
      </c>
      <c r="F31" s="81"/>
      <c r="G31" s="82">
        <v>0</v>
      </c>
      <c r="H31" s="81"/>
      <c r="I31" s="82">
        <v>0</v>
      </c>
      <c r="J31" s="83">
        <f t="shared" si="2"/>
        <v>0</v>
      </c>
      <c r="K31" s="65"/>
    </row>
    <row r="32" spans="1:11" x14ac:dyDescent="0.35">
      <c r="A32" s="14" t="s">
        <v>226</v>
      </c>
      <c r="B32" s="71" t="s">
        <v>24</v>
      </c>
      <c r="C32" s="71" t="s">
        <v>24</v>
      </c>
      <c r="D32" s="71" t="s">
        <v>24</v>
      </c>
      <c r="E32" s="71" t="s">
        <v>24</v>
      </c>
      <c r="F32" s="71" t="s">
        <v>24</v>
      </c>
      <c r="G32" s="71"/>
      <c r="H32" s="71"/>
      <c r="I32" s="71" t="s">
        <v>24</v>
      </c>
      <c r="J32" s="158">
        <f>SUM(J28:J31)</f>
        <v>0</v>
      </c>
      <c r="K32" s="65"/>
    </row>
    <row r="33" spans="1:11" x14ac:dyDescent="0.35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65"/>
    </row>
    <row r="35" spans="1:11" x14ac:dyDescent="0.35">
      <c r="A35" s="49" t="s">
        <v>105</v>
      </c>
      <c r="B35" s="22">
        <v>2032</v>
      </c>
      <c r="C35" s="65"/>
      <c r="D35" s="65"/>
      <c r="E35" s="65"/>
      <c r="F35" s="65"/>
      <c r="G35" s="65"/>
      <c r="H35" s="65"/>
      <c r="I35" s="65"/>
      <c r="J35" s="65"/>
      <c r="K35" s="65"/>
    </row>
    <row r="36" spans="1:11" x14ac:dyDescent="0.35">
      <c r="A36" s="71"/>
      <c r="B36" s="22" t="s">
        <v>276</v>
      </c>
      <c r="C36" s="22" t="s">
        <v>284</v>
      </c>
      <c r="D36" s="22" t="s">
        <v>276</v>
      </c>
      <c r="E36" s="22" t="s">
        <v>278</v>
      </c>
      <c r="F36" s="22" t="s">
        <v>277</v>
      </c>
      <c r="G36" s="22" t="s">
        <v>285</v>
      </c>
      <c r="H36" s="22" t="s">
        <v>276</v>
      </c>
      <c r="I36" s="22" t="s">
        <v>286</v>
      </c>
      <c r="J36" s="22" t="s">
        <v>106</v>
      </c>
      <c r="K36" s="65"/>
    </row>
    <row r="37" spans="1:11" x14ac:dyDescent="0.35">
      <c r="A37" s="131" t="s">
        <v>225</v>
      </c>
      <c r="B37" s="71"/>
      <c r="C37" s="71"/>
      <c r="D37" s="71"/>
      <c r="E37" s="71"/>
      <c r="F37" s="71"/>
      <c r="G37" s="71"/>
      <c r="H37" s="71"/>
      <c r="I37" s="71"/>
      <c r="J37" s="71"/>
      <c r="K37" s="65"/>
    </row>
    <row r="38" spans="1:11" x14ac:dyDescent="0.35">
      <c r="A38" s="130" t="s">
        <v>231</v>
      </c>
      <c r="B38" s="81"/>
      <c r="C38" s="82">
        <v>0</v>
      </c>
      <c r="D38" s="81"/>
      <c r="E38" s="82">
        <v>0</v>
      </c>
      <c r="F38" s="81"/>
      <c r="G38" s="82">
        <v>0</v>
      </c>
      <c r="H38" s="81"/>
      <c r="I38" s="82">
        <v>0</v>
      </c>
      <c r="J38" s="83">
        <f>(B38*C38)+(D38*E38)+(F38*G38)+(H38*I38)</f>
        <v>0</v>
      </c>
      <c r="K38" s="65"/>
    </row>
    <row r="39" spans="1:11" x14ac:dyDescent="0.35">
      <c r="A39" s="130" t="s">
        <v>227</v>
      </c>
      <c r="B39" s="81"/>
      <c r="C39" s="82">
        <v>0</v>
      </c>
      <c r="D39" s="81"/>
      <c r="E39" s="82">
        <v>0</v>
      </c>
      <c r="F39" s="81"/>
      <c r="G39" s="82">
        <v>0</v>
      </c>
      <c r="H39" s="81"/>
      <c r="I39" s="82">
        <v>0</v>
      </c>
      <c r="J39" s="83">
        <f>(B39*C39)+(D39*E39)+(F39*G39)+(H39*I39)</f>
        <v>0</v>
      </c>
      <c r="K39" s="65"/>
    </row>
    <row r="40" spans="1:11" x14ac:dyDescent="0.35">
      <c r="A40" s="130" t="s">
        <v>230</v>
      </c>
      <c r="B40" s="81"/>
      <c r="C40" s="82">
        <v>0</v>
      </c>
      <c r="D40" s="81"/>
      <c r="E40" s="82">
        <v>0</v>
      </c>
      <c r="F40" s="81"/>
      <c r="G40" s="82">
        <v>0</v>
      </c>
      <c r="H40" s="81"/>
      <c r="I40" s="82">
        <v>0</v>
      </c>
      <c r="J40" s="83">
        <f t="shared" ref="J40:J41" si="3">(B40*C40)+(D40*E40)+(F40*G40)+(H40*I40)</f>
        <v>0</v>
      </c>
      <c r="K40" s="65"/>
    </row>
    <row r="41" spans="1:11" x14ac:dyDescent="0.35">
      <c r="A41" s="81" t="s">
        <v>75</v>
      </c>
      <c r="B41" s="81"/>
      <c r="C41" s="82">
        <v>0</v>
      </c>
      <c r="D41" s="81"/>
      <c r="E41" s="82">
        <v>0</v>
      </c>
      <c r="F41" s="81"/>
      <c r="G41" s="82">
        <v>0</v>
      </c>
      <c r="H41" s="81"/>
      <c r="I41" s="82">
        <v>0</v>
      </c>
      <c r="J41" s="83">
        <f t="shared" si="3"/>
        <v>0</v>
      </c>
      <c r="K41" s="65"/>
    </row>
    <row r="42" spans="1:11" x14ac:dyDescent="0.35">
      <c r="A42" s="14" t="s">
        <v>226</v>
      </c>
      <c r="B42" s="71" t="s">
        <v>24</v>
      </c>
      <c r="C42" s="71" t="s">
        <v>24</v>
      </c>
      <c r="D42" s="71" t="s">
        <v>24</v>
      </c>
      <c r="E42" s="71" t="s">
        <v>24</v>
      </c>
      <c r="F42" s="71" t="s">
        <v>24</v>
      </c>
      <c r="G42" s="71"/>
      <c r="H42" s="71"/>
      <c r="I42" s="71" t="s">
        <v>24</v>
      </c>
      <c r="J42" s="158">
        <f>SUM(J38:J41)</f>
        <v>0</v>
      </c>
      <c r="K42" s="65"/>
    </row>
    <row r="43" spans="1:11" x14ac:dyDescent="0.35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65"/>
    </row>
    <row r="45" spans="1:11" x14ac:dyDescent="0.35">
      <c r="A45" s="49" t="s">
        <v>105</v>
      </c>
      <c r="B45" s="22">
        <v>2033</v>
      </c>
      <c r="C45" s="65"/>
      <c r="D45" s="65"/>
      <c r="E45" s="65"/>
      <c r="F45" s="65"/>
      <c r="G45" s="65"/>
      <c r="H45" s="65"/>
      <c r="I45" s="65"/>
      <c r="J45" s="65"/>
      <c r="K45" s="65"/>
    </row>
    <row r="46" spans="1:11" x14ac:dyDescent="0.35">
      <c r="A46" s="71"/>
      <c r="B46" s="22" t="s">
        <v>276</v>
      </c>
      <c r="C46" s="22" t="s">
        <v>284</v>
      </c>
      <c r="D46" s="22" t="s">
        <v>276</v>
      </c>
      <c r="E46" s="22" t="s">
        <v>278</v>
      </c>
      <c r="F46" s="22" t="s">
        <v>277</v>
      </c>
      <c r="G46" s="22" t="s">
        <v>285</v>
      </c>
      <c r="H46" s="22" t="s">
        <v>276</v>
      </c>
      <c r="I46" s="22" t="s">
        <v>286</v>
      </c>
      <c r="J46" s="22" t="s">
        <v>106</v>
      </c>
      <c r="K46" s="65"/>
    </row>
    <row r="47" spans="1:11" x14ac:dyDescent="0.35">
      <c r="A47" s="131" t="s">
        <v>225</v>
      </c>
      <c r="B47" s="71"/>
      <c r="C47" s="71"/>
      <c r="D47" s="71"/>
      <c r="E47" s="71"/>
      <c r="F47" s="71"/>
      <c r="G47" s="71"/>
      <c r="H47" s="71"/>
      <c r="I47" s="71"/>
      <c r="J47" s="71"/>
      <c r="K47" s="65"/>
    </row>
    <row r="48" spans="1:11" x14ac:dyDescent="0.35">
      <c r="A48" s="130" t="s">
        <v>231</v>
      </c>
      <c r="B48" s="81"/>
      <c r="C48" s="82">
        <v>0</v>
      </c>
      <c r="D48" s="81"/>
      <c r="E48" s="82">
        <v>0</v>
      </c>
      <c r="F48" s="81"/>
      <c r="G48" s="82">
        <v>0</v>
      </c>
      <c r="H48" s="81"/>
      <c r="I48" s="82">
        <v>0</v>
      </c>
      <c r="J48" s="83">
        <f>(B48*C48)+(D48*E48)+(F48*G48)+(H48*I48)</f>
        <v>0</v>
      </c>
      <c r="K48" s="65"/>
    </row>
    <row r="49" spans="1:11" x14ac:dyDescent="0.35">
      <c r="A49" s="130" t="s">
        <v>227</v>
      </c>
      <c r="B49" s="81"/>
      <c r="C49" s="82">
        <v>0</v>
      </c>
      <c r="D49" s="81"/>
      <c r="E49" s="82">
        <v>0</v>
      </c>
      <c r="F49" s="81"/>
      <c r="G49" s="82">
        <v>0</v>
      </c>
      <c r="H49" s="81"/>
      <c r="I49" s="82">
        <v>0</v>
      </c>
      <c r="J49" s="83">
        <f>(B49*C49)+(D49*E49)+(F49*G49)+(H49*I49)</f>
        <v>0</v>
      </c>
      <c r="K49" s="65"/>
    </row>
    <row r="50" spans="1:11" x14ac:dyDescent="0.35">
      <c r="A50" s="130" t="s">
        <v>230</v>
      </c>
      <c r="B50" s="81"/>
      <c r="C50" s="82">
        <v>0</v>
      </c>
      <c r="D50" s="81"/>
      <c r="E50" s="82">
        <v>0</v>
      </c>
      <c r="F50" s="81"/>
      <c r="G50" s="82">
        <v>0</v>
      </c>
      <c r="H50" s="81"/>
      <c r="I50" s="82">
        <v>0</v>
      </c>
      <c r="J50" s="83">
        <f t="shared" ref="J50:J51" si="4">(B50*C50)+(D50*E50)+(F50*G50)+(H50*I50)</f>
        <v>0</v>
      </c>
      <c r="K50" s="65"/>
    </row>
    <row r="51" spans="1:11" x14ac:dyDescent="0.35">
      <c r="A51" s="81" t="s">
        <v>75</v>
      </c>
      <c r="B51" s="81"/>
      <c r="C51" s="82">
        <v>0</v>
      </c>
      <c r="D51" s="81"/>
      <c r="E51" s="82">
        <v>0</v>
      </c>
      <c r="F51" s="81"/>
      <c r="G51" s="82">
        <v>0</v>
      </c>
      <c r="H51" s="81"/>
      <c r="I51" s="82">
        <v>0</v>
      </c>
      <c r="J51" s="83">
        <f t="shared" si="4"/>
        <v>0</v>
      </c>
      <c r="K51" s="65"/>
    </row>
    <row r="52" spans="1:11" x14ac:dyDescent="0.35">
      <c r="A52" s="14" t="s">
        <v>226</v>
      </c>
      <c r="B52" s="71" t="s">
        <v>24</v>
      </c>
      <c r="C52" s="71" t="s">
        <v>24</v>
      </c>
      <c r="D52" s="71" t="s">
        <v>24</v>
      </c>
      <c r="E52" s="71" t="s">
        <v>24</v>
      </c>
      <c r="F52" s="71" t="s">
        <v>24</v>
      </c>
      <c r="G52" s="71"/>
      <c r="H52" s="71"/>
      <c r="I52" s="71" t="s">
        <v>24</v>
      </c>
      <c r="J52" s="158">
        <f>SUM(J48:J51)</f>
        <v>0</v>
      </c>
      <c r="K52" s="65"/>
    </row>
    <row r="53" spans="1:11" x14ac:dyDescent="0.35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65"/>
    </row>
    <row r="55" spans="1:11" x14ac:dyDescent="0.35">
      <c r="A55" s="49" t="s">
        <v>105</v>
      </c>
      <c r="B55" s="22">
        <v>2034</v>
      </c>
      <c r="C55" s="65"/>
      <c r="D55" s="65"/>
      <c r="E55" s="65"/>
      <c r="F55" s="65"/>
      <c r="G55" s="65"/>
      <c r="H55" s="65"/>
      <c r="I55" s="65"/>
      <c r="J55" s="65"/>
      <c r="K55" s="65"/>
    </row>
    <row r="56" spans="1:11" x14ac:dyDescent="0.35">
      <c r="A56" s="71"/>
      <c r="B56" s="22" t="s">
        <v>276</v>
      </c>
      <c r="C56" s="22" t="s">
        <v>284</v>
      </c>
      <c r="D56" s="22" t="s">
        <v>276</v>
      </c>
      <c r="E56" s="22" t="s">
        <v>278</v>
      </c>
      <c r="F56" s="22" t="s">
        <v>277</v>
      </c>
      <c r="G56" s="22" t="s">
        <v>285</v>
      </c>
      <c r="H56" s="22" t="s">
        <v>276</v>
      </c>
      <c r="I56" s="22" t="s">
        <v>286</v>
      </c>
      <c r="J56" s="22" t="s">
        <v>106</v>
      </c>
      <c r="K56" s="65"/>
    </row>
    <row r="57" spans="1:11" x14ac:dyDescent="0.35">
      <c r="A57" s="131" t="s">
        <v>225</v>
      </c>
      <c r="B57" s="71"/>
      <c r="C57" s="71"/>
      <c r="D57" s="71"/>
      <c r="E57" s="71"/>
      <c r="F57" s="71"/>
      <c r="G57" s="71"/>
      <c r="H57" s="71"/>
      <c r="I57" s="71"/>
      <c r="J57" s="71"/>
      <c r="K57" s="65"/>
    </row>
    <row r="58" spans="1:11" x14ac:dyDescent="0.35">
      <c r="A58" s="130" t="s">
        <v>231</v>
      </c>
      <c r="B58" s="81"/>
      <c r="C58" s="82">
        <v>0</v>
      </c>
      <c r="D58" s="81"/>
      <c r="E58" s="82">
        <v>0</v>
      </c>
      <c r="F58" s="81"/>
      <c r="G58" s="82">
        <v>0</v>
      </c>
      <c r="H58" s="81"/>
      <c r="I58" s="82">
        <v>0</v>
      </c>
      <c r="J58" s="83">
        <f>(B58*C58)+(D58*E58)+(F58*G58)+(H58*I58)</f>
        <v>0</v>
      </c>
      <c r="K58" s="65"/>
    </row>
    <row r="59" spans="1:11" x14ac:dyDescent="0.35">
      <c r="A59" s="130" t="s">
        <v>227</v>
      </c>
      <c r="B59" s="81"/>
      <c r="C59" s="82">
        <v>0</v>
      </c>
      <c r="D59" s="81"/>
      <c r="E59" s="82">
        <v>0</v>
      </c>
      <c r="F59" s="81"/>
      <c r="G59" s="82">
        <v>0</v>
      </c>
      <c r="H59" s="81"/>
      <c r="I59" s="82">
        <v>0</v>
      </c>
      <c r="J59" s="83">
        <f>(B59*C59)+(D59*E59)+(F59*G59)+(H59*I59)</f>
        <v>0</v>
      </c>
      <c r="K59" s="65"/>
    </row>
    <row r="60" spans="1:11" x14ac:dyDescent="0.35">
      <c r="A60" s="130" t="s">
        <v>230</v>
      </c>
      <c r="B60" s="81"/>
      <c r="C60" s="82">
        <v>0</v>
      </c>
      <c r="D60" s="81"/>
      <c r="E60" s="82">
        <v>0</v>
      </c>
      <c r="F60" s="81"/>
      <c r="G60" s="82">
        <v>0</v>
      </c>
      <c r="H60" s="81"/>
      <c r="I60" s="82">
        <v>0</v>
      </c>
      <c r="J60" s="83">
        <f t="shared" ref="J60:J61" si="5">(B60*C60)+(D60*E60)+(F60*G60)+(H60*I60)</f>
        <v>0</v>
      </c>
      <c r="K60" s="65"/>
    </row>
    <row r="61" spans="1:11" x14ac:dyDescent="0.35">
      <c r="A61" s="81" t="s">
        <v>75</v>
      </c>
      <c r="B61" s="81"/>
      <c r="C61" s="82">
        <v>0</v>
      </c>
      <c r="D61" s="81"/>
      <c r="E61" s="82">
        <v>0</v>
      </c>
      <c r="F61" s="81"/>
      <c r="G61" s="82">
        <v>0</v>
      </c>
      <c r="H61" s="81"/>
      <c r="I61" s="82">
        <v>0</v>
      </c>
      <c r="J61" s="83">
        <f t="shared" si="5"/>
        <v>0</v>
      </c>
      <c r="K61" s="65"/>
    </row>
    <row r="62" spans="1:11" x14ac:dyDescent="0.35">
      <c r="A62" s="14" t="s">
        <v>226</v>
      </c>
      <c r="B62" s="71" t="s">
        <v>24</v>
      </c>
      <c r="C62" s="71" t="s">
        <v>24</v>
      </c>
      <c r="D62" s="71" t="s">
        <v>24</v>
      </c>
      <c r="E62" s="71" t="s">
        <v>24</v>
      </c>
      <c r="F62" s="71" t="s">
        <v>24</v>
      </c>
      <c r="G62" s="71"/>
      <c r="H62" s="71"/>
      <c r="I62" s="71" t="s">
        <v>24</v>
      </c>
      <c r="J62" s="158">
        <f>SUM(J58:J61)</f>
        <v>0</v>
      </c>
      <c r="K62" s="65"/>
    </row>
    <row r="63" spans="1:11" x14ac:dyDescent="0.35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65"/>
    </row>
    <row r="65" spans="1:11" x14ac:dyDescent="0.35">
      <c r="A65" s="49" t="s">
        <v>105</v>
      </c>
      <c r="B65" s="22">
        <v>2035</v>
      </c>
      <c r="C65" s="65"/>
      <c r="D65" s="65"/>
      <c r="E65" s="65"/>
      <c r="F65" s="65"/>
      <c r="G65" s="65"/>
      <c r="H65" s="65"/>
      <c r="I65" s="65"/>
      <c r="J65" s="65"/>
      <c r="K65" s="65"/>
    </row>
    <row r="66" spans="1:11" x14ac:dyDescent="0.35">
      <c r="A66" s="71"/>
      <c r="B66" s="22" t="s">
        <v>276</v>
      </c>
      <c r="C66" s="22" t="s">
        <v>284</v>
      </c>
      <c r="D66" s="22" t="s">
        <v>276</v>
      </c>
      <c r="E66" s="22" t="s">
        <v>278</v>
      </c>
      <c r="F66" s="22" t="s">
        <v>277</v>
      </c>
      <c r="G66" s="22" t="s">
        <v>285</v>
      </c>
      <c r="H66" s="22" t="s">
        <v>276</v>
      </c>
      <c r="I66" s="22" t="s">
        <v>286</v>
      </c>
      <c r="J66" s="22" t="s">
        <v>106</v>
      </c>
      <c r="K66" s="65"/>
    </row>
    <row r="67" spans="1:11" x14ac:dyDescent="0.35">
      <c r="A67" s="131" t="s">
        <v>225</v>
      </c>
      <c r="B67" s="71"/>
      <c r="C67" s="71"/>
      <c r="D67" s="71"/>
      <c r="E67" s="71"/>
      <c r="F67" s="71"/>
      <c r="G67" s="71"/>
      <c r="H67" s="71"/>
      <c r="I67" s="71"/>
      <c r="J67" s="71"/>
      <c r="K67" s="65"/>
    </row>
    <row r="68" spans="1:11" x14ac:dyDescent="0.35">
      <c r="A68" s="130" t="s">
        <v>231</v>
      </c>
      <c r="B68" s="81"/>
      <c r="C68" s="82">
        <v>0</v>
      </c>
      <c r="D68" s="81"/>
      <c r="E68" s="82">
        <v>0</v>
      </c>
      <c r="F68" s="81"/>
      <c r="G68" s="82">
        <v>0</v>
      </c>
      <c r="H68" s="81"/>
      <c r="I68" s="82">
        <v>0</v>
      </c>
      <c r="J68" s="83">
        <f>(B68*C68)+(D68*E68)+(F68*G68)+(H68*I68)</f>
        <v>0</v>
      </c>
      <c r="K68" s="65"/>
    </row>
    <row r="69" spans="1:11" x14ac:dyDescent="0.35">
      <c r="A69" s="130" t="s">
        <v>227</v>
      </c>
      <c r="B69" s="81"/>
      <c r="C69" s="82">
        <v>0</v>
      </c>
      <c r="D69" s="81"/>
      <c r="E69" s="82">
        <v>0</v>
      </c>
      <c r="F69" s="81"/>
      <c r="G69" s="82">
        <v>0</v>
      </c>
      <c r="H69" s="81"/>
      <c r="I69" s="82">
        <v>0</v>
      </c>
      <c r="J69" s="83">
        <f>(B69*C69)+(D69*E69)+(F69*G69)+(H69*I69)</f>
        <v>0</v>
      </c>
      <c r="K69" s="65"/>
    </row>
    <row r="70" spans="1:11" x14ac:dyDescent="0.35">
      <c r="A70" s="130" t="s">
        <v>230</v>
      </c>
      <c r="B70" s="81"/>
      <c r="C70" s="82">
        <v>0</v>
      </c>
      <c r="D70" s="81"/>
      <c r="E70" s="82">
        <v>0</v>
      </c>
      <c r="F70" s="81"/>
      <c r="G70" s="82">
        <v>0</v>
      </c>
      <c r="H70" s="81"/>
      <c r="I70" s="82">
        <v>0</v>
      </c>
      <c r="J70" s="83">
        <f t="shared" ref="J70:J71" si="6">(B70*C70)+(D70*E70)+(F70*G70)+(H70*I70)</f>
        <v>0</v>
      </c>
      <c r="K70" s="65"/>
    </row>
    <row r="71" spans="1:11" x14ac:dyDescent="0.35">
      <c r="A71" s="81" t="s">
        <v>75</v>
      </c>
      <c r="B71" s="81"/>
      <c r="C71" s="82">
        <v>0</v>
      </c>
      <c r="D71" s="81"/>
      <c r="E71" s="82">
        <v>0</v>
      </c>
      <c r="F71" s="81"/>
      <c r="G71" s="82">
        <v>0</v>
      </c>
      <c r="H71" s="81"/>
      <c r="I71" s="82">
        <v>0</v>
      </c>
      <c r="J71" s="83">
        <f t="shared" si="6"/>
        <v>0</v>
      </c>
      <c r="K71" s="65"/>
    </row>
    <row r="72" spans="1:11" x14ac:dyDescent="0.35">
      <c r="A72" s="14" t="s">
        <v>226</v>
      </c>
      <c r="B72" s="71" t="s">
        <v>24</v>
      </c>
      <c r="C72" s="71" t="s">
        <v>24</v>
      </c>
      <c r="D72" s="71" t="s">
        <v>24</v>
      </c>
      <c r="E72" s="71" t="s">
        <v>24</v>
      </c>
      <c r="F72" s="71" t="s">
        <v>24</v>
      </c>
      <c r="G72" s="71"/>
      <c r="H72" s="71"/>
      <c r="I72" s="71" t="s">
        <v>24</v>
      </c>
      <c r="J72" s="158">
        <f>SUM(J68:J71)</f>
        <v>0</v>
      </c>
      <c r="K72" s="65"/>
    </row>
    <row r="73" spans="1:11" x14ac:dyDescent="0.35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65"/>
    </row>
    <row r="75" spans="1:11" x14ac:dyDescent="0.35">
      <c r="A75" s="49" t="s">
        <v>105</v>
      </c>
      <c r="B75" s="22">
        <v>2036</v>
      </c>
      <c r="C75" s="65"/>
      <c r="D75" s="65"/>
      <c r="E75" s="65"/>
      <c r="F75" s="65"/>
      <c r="G75" s="65"/>
      <c r="H75" s="65"/>
      <c r="I75" s="65"/>
      <c r="J75" s="65"/>
      <c r="K75" s="65"/>
    </row>
    <row r="76" spans="1:11" x14ac:dyDescent="0.35">
      <c r="A76" s="71"/>
      <c r="B76" s="22" t="s">
        <v>276</v>
      </c>
      <c r="C76" s="22" t="s">
        <v>284</v>
      </c>
      <c r="D76" s="22" t="s">
        <v>276</v>
      </c>
      <c r="E76" s="22" t="s">
        <v>278</v>
      </c>
      <c r="F76" s="22" t="s">
        <v>277</v>
      </c>
      <c r="G76" s="22" t="s">
        <v>285</v>
      </c>
      <c r="H76" s="22" t="s">
        <v>276</v>
      </c>
      <c r="I76" s="22" t="s">
        <v>286</v>
      </c>
      <c r="J76" s="22" t="s">
        <v>106</v>
      </c>
      <c r="K76" s="65"/>
    </row>
    <row r="77" spans="1:11" x14ac:dyDescent="0.35">
      <c r="A77" s="131" t="s">
        <v>225</v>
      </c>
      <c r="B77" s="71"/>
      <c r="C77" s="71"/>
      <c r="D77" s="71"/>
      <c r="E77" s="71"/>
      <c r="F77" s="71"/>
      <c r="G77" s="71"/>
      <c r="H77" s="71"/>
      <c r="I77" s="71"/>
      <c r="J77" s="71"/>
      <c r="K77" s="65"/>
    </row>
    <row r="78" spans="1:11" x14ac:dyDescent="0.35">
      <c r="A78" s="130" t="s">
        <v>231</v>
      </c>
      <c r="B78" s="81"/>
      <c r="C78" s="82">
        <v>0</v>
      </c>
      <c r="D78" s="81"/>
      <c r="E78" s="82">
        <v>0</v>
      </c>
      <c r="F78" s="81"/>
      <c r="G78" s="82">
        <v>0</v>
      </c>
      <c r="H78" s="81"/>
      <c r="I78" s="82">
        <v>0</v>
      </c>
      <c r="J78" s="83">
        <f>(B78*C78)+(D78*E78)+(F78*G78)+(H78*I78)</f>
        <v>0</v>
      </c>
      <c r="K78" s="65"/>
    </row>
    <row r="79" spans="1:11" x14ac:dyDescent="0.35">
      <c r="A79" s="130" t="s">
        <v>227</v>
      </c>
      <c r="B79" s="81"/>
      <c r="C79" s="82">
        <v>0</v>
      </c>
      <c r="D79" s="81"/>
      <c r="E79" s="82">
        <v>0</v>
      </c>
      <c r="F79" s="81"/>
      <c r="G79" s="82">
        <v>0</v>
      </c>
      <c r="H79" s="81"/>
      <c r="I79" s="82">
        <v>0</v>
      </c>
      <c r="J79" s="83">
        <f>(B79*C79)+(D79*E79)+(F79*G79)+(H79*I79)</f>
        <v>0</v>
      </c>
      <c r="K79" s="65"/>
    </row>
    <row r="80" spans="1:11" x14ac:dyDescent="0.35">
      <c r="A80" s="130" t="s">
        <v>230</v>
      </c>
      <c r="B80" s="81"/>
      <c r="C80" s="82">
        <v>0</v>
      </c>
      <c r="D80" s="81"/>
      <c r="E80" s="82">
        <v>0</v>
      </c>
      <c r="F80" s="81"/>
      <c r="G80" s="82">
        <v>0</v>
      </c>
      <c r="H80" s="81"/>
      <c r="I80" s="82">
        <v>0</v>
      </c>
      <c r="J80" s="83">
        <f t="shared" ref="J80:J81" si="7">(B80*C80)+(D80*E80)+(F80*G80)+(H80*I80)</f>
        <v>0</v>
      </c>
      <c r="K80" s="65"/>
    </row>
    <row r="81" spans="1:11" x14ac:dyDescent="0.35">
      <c r="A81" s="81" t="s">
        <v>75</v>
      </c>
      <c r="B81" s="81"/>
      <c r="C81" s="82">
        <v>0</v>
      </c>
      <c r="D81" s="81"/>
      <c r="E81" s="82">
        <v>0</v>
      </c>
      <c r="F81" s="81"/>
      <c r="G81" s="82">
        <v>0</v>
      </c>
      <c r="H81" s="81"/>
      <c r="I81" s="82">
        <v>0</v>
      </c>
      <c r="J81" s="83">
        <f t="shared" si="7"/>
        <v>0</v>
      </c>
      <c r="K81" s="65"/>
    </row>
    <row r="82" spans="1:11" x14ac:dyDescent="0.35">
      <c r="A82" s="14" t="s">
        <v>226</v>
      </c>
      <c r="B82" s="71" t="s">
        <v>24</v>
      </c>
      <c r="C82" s="71" t="s">
        <v>24</v>
      </c>
      <c r="D82" s="71" t="s">
        <v>24</v>
      </c>
      <c r="E82" s="71" t="s">
        <v>24</v>
      </c>
      <c r="F82" s="71" t="s">
        <v>24</v>
      </c>
      <c r="G82" s="71"/>
      <c r="H82" s="71"/>
      <c r="I82" s="71" t="s">
        <v>24</v>
      </c>
      <c r="J82" s="158">
        <f>SUM(J78:J81)</f>
        <v>0</v>
      </c>
      <c r="K82" s="65"/>
    </row>
    <row r="83" spans="1:11" x14ac:dyDescent="0.35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65"/>
    </row>
    <row r="85" spans="1:11" x14ac:dyDescent="0.35">
      <c r="A85" s="49" t="s">
        <v>105</v>
      </c>
      <c r="B85" s="22">
        <v>2037</v>
      </c>
      <c r="C85" s="65"/>
      <c r="D85" s="65"/>
      <c r="E85" s="65"/>
      <c r="F85" s="65"/>
      <c r="G85" s="65"/>
      <c r="H85" s="65"/>
      <c r="I85" s="65"/>
      <c r="J85" s="65"/>
      <c r="K85" s="65"/>
    </row>
    <row r="86" spans="1:11" x14ac:dyDescent="0.35">
      <c r="A86" s="71"/>
      <c r="B86" s="22" t="s">
        <v>276</v>
      </c>
      <c r="C86" s="22" t="s">
        <v>284</v>
      </c>
      <c r="D86" s="22" t="s">
        <v>276</v>
      </c>
      <c r="E86" s="22" t="s">
        <v>278</v>
      </c>
      <c r="F86" s="22" t="s">
        <v>277</v>
      </c>
      <c r="G86" s="22" t="s">
        <v>285</v>
      </c>
      <c r="H86" s="22" t="s">
        <v>276</v>
      </c>
      <c r="I86" s="22" t="s">
        <v>286</v>
      </c>
      <c r="J86" s="22" t="s">
        <v>106</v>
      </c>
      <c r="K86" s="65"/>
    </row>
    <row r="87" spans="1:11" x14ac:dyDescent="0.35">
      <c r="A87" s="131" t="s">
        <v>225</v>
      </c>
      <c r="B87" s="71"/>
      <c r="C87" s="71"/>
      <c r="D87" s="71"/>
      <c r="E87" s="71"/>
      <c r="F87" s="71"/>
      <c r="G87" s="71"/>
      <c r="H87" s="71"/>
      <c r="I87" s="71"/>
      <c r="J87" s="71"/>
      <c r="K87" s="65"/>
    </row>
    <row r="88" spans="1:11" x14ac:dyDescent="0.35">
      <c r="A88" s="130" t="s">
        <v>231</v>
      </c>
      <c r="B88" s="81"/>
      <c r="C88" s="82">
        <v>0</v>
      </c>
      <c r="D88" s="81"/>
      <c r="E88" s="82">
        <v>0</v>
      </c>
      <c r="F88" s="81"/>
      <c r="G88" s="82">
        <v>0</v>
      </c>
      <c r="H88" s="81"/>
      <c r="I88" s="82">
        <v>0</v>
      </c>
      <c r="J88" s="83">
        <f>(B88*C88)+(D88*E88)+(F88*G88)+(H88*I88)</f>
        <v>0</v>
      </c>
      <c r="K88" s="65"/>
    </row>
    <row r="89" spans="1:11" x14ac:dyDescent="0.35">
      <c r="A89" s="130" t="s">
        <v>227</v>
      </c>
      <c r="B89" s="81"/>
      <c r="C89" s="82">
        <v>0</v>
      </c>
      <c r="D89" s="81"/>
      <c r="E89" s="82">
        <v>0</v>
      </c>
      <c r="F89" s="81"/>
      <c r="G89" s="82">
        <v>0</v>
      </c>
      <c r="H89" s="81"/>
      <c r="I89" s="82">
        <v>0</v>
      </c>
      <c r="J89" s="83">
        <f>(B89*C89)+(D89*E89)+(F89*G89)+(H89*I89)</f>
        <v>0</v>
      </c>
      <c r="K89" s="65"/>
    </row>
    <row r="90" spans="1:11" x14ac:dyDescent="0.35">
      <c r="A90" s="130" t="s">
        <v>230</v>
      </c>
      <c r="B90" s="81"/>
      <c r="C90" s="82">
        <v>0</v>
      </c>
      <c r="D90" s="81"/>
      <c r="E90" s="82">
        <v>0</v>
      </c>
      <c r="F90" s="81"/>
      <c r="G90" s="82">
        <v>0</v>
      </c>
      <c r="H90" s="81"/>
      <c r="I90" s="82">
        <v>0</v>
      </c>
      <c r="J90" s="83">
        <f t="shared" ref="J90:J91" si="8">(B90*C90)+(D90*E90)+(F90*G90)+(H90*I90)</f>
        <v>0</v>
      </c>
      <c r="K90" s="65"/>
    </row>
    <row r="91" spans="1:11" x14ac:dyDescent="0.35">
      <c r="A91" s="81" t="s">
        <v>75</v>
      </c>
      <c r="B91" s="81"/>
      <c r="C91" s="82">
        <v>0</v>
      </c>
      <c r="D91" s="81"/>
      <c r="E91" s="82">
        <v>0</v>
      </c>
      <c r="F91" s="81"/>
      <c r="G91" s="82">
        <v>0</v>
      </c>
      <c r="H91" s="81"/>
      <c r="I91" s="82">
        <v>0</v>
      </c>
      <c r="J91" s="83">
        <f t="shared" si="8"/>
        <v>0</v>
      </c>
      <c r="K91" s="65"/>
    </row>
    <row r="92" spans="1:11" x14ac:dyDescent="0.35">
      <c r="A92" s="14" t="s">
        <v>226</v>
      </c>
      <c r="B92" s="71" t="s">
        <v>24</v>
      </c>
      <c r="C92" s="71" t="s">
        <v>24</v>
      </c>
      <c r="D92" s="71" t="s">
        <v>24</v>
      </c>
      <c r="E92" s="71" t="s">
        <v>24</v>
      </c>
      <c r="F92" s="71" t="s">
        <v>24</v>
      </c>
      <c r="G92" s="71"/>
      <c r="H92" s="71"/>
      <c r="I92" s="71" t="s">
        <v>24</v>
      </c>
      <c r="J92" s="158">
        <f>SUM(J88:J91)</f>
        <v>0</v>
      </c>
      <c r="K92" s="65"/>
    </row>
    <row r="93" spans="1:11" x14ac:dyDescent="0.35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65"/>
    </row>
    <row r="95" spans="1:11" x14ac:dyDescent="0.35">
      <c r="A95" s="49" t="s">
        <v>105</v>
      </c>
      <c r="B95" s="22">
        <v>2038</v>
      </c>
      <c r="C95" s="65"/>
      <c r="D95" s="65"/>
      <c r="E95" s="65"/>
      <c r="F95" s="65"/>
      <c r="G95" s="65"/>
      <c r="H95" s="65"/>
      <c r="I95" s="65"/>
      <c r="J95" s="65"/>
      <c r="K95" s="65"/>
    </row>
    <row r="96" spans="1:11" x14ac:dyDescent="0.35">
      <c r="A96" s="71"/>
      <c r="B96" s="22" t="s">
        <v>276</v>
      </c>
      <c r="C96" s="22" t="s">
        <v>284</v>
      </c>
      <c r="D96" s="22" t="s">
        <v>276</v>
      </c>
      <c r="E96" s="22" t="s">
        <v>278</v>
      </c>
      <c r="F96" s="22" t="s">
        <v>277</v>
      </c>
      <c r="G96" s="22" t="s">
        <v>285</v>
      </c>
      <c r="H96" s="22" t="s">
        <v>276</v>
      </c>
      <c r="I96" s="22" t="s">
        <v>286</v>
      </c>
      <c r="J96" s="22" t="s">
        <v>106</v>
      </c>
      <c r="K96" s="65"/>
    </row>
    <row r="97" spans="1:11" x14ac:dyDescent="0.35">
      <c r="A97" s="131" t="s">
        <v>225</v>
      </c>
      <c r="B97" s="71"/>
      <c r="C97" s="71"/>
      <c r="D97" s="71"/>
      <c r="E97" s="71"/>
      <c r="F97" s="71"/>
      <c r="G97" s="71"/>
      <c r="H97" s="71"/>
      <c r="I97" s="71"/>
      <c r="J97" s="71"/>
      <c r="K97" s="65"/>
    </row>
    <row r="98" spans="1:11" x14ac:dyDescent="0.35">
      <c r="A98" s="130" t="s">
        <v>231</v>
      </c>
      <c r="B98" s="81"/>
      <c r="C98" s="82">
        <v>0</v>
      </c>
      <c r="D98" s="81"/>
      <c r="E98" s="82">
        <v>0</v>
      </c>
      <c r="F98" s="81"/>
      <c r="G98" s="82">
        <v>0</v>
      </c>
      <c r="H98" s="81"/>
      <c r="I98" s="82">
        <v>0</v>
      </c>
      <c r="J98" s="83">
        <f>(B98*C98)+(D98*E98)+(F98*G98)+(H98*I98)</f>
        <v>0</v>
      </c>
      <c r="K98" s="65"/>
    </row>
    <row r="99" spans="1:11" x14ac:dyDescent="0.35">
      <c r="A99" s="130" t="s">
        <v>227</v>
      </c>
      <c r="B99" s="81"/>
      <c r="C99" s="82">
        <v>0</v>
      </c>
      <c r="D99" s="81"/>
      <c r="E99" s="82">
        <v>0</v>
      </c>
      <c r="F99" s="81"/>
      <c r="G99" s="82">
        <v>0</v>
      </c>
      <c r="H99" s="81"/>
      <c r="I99" s="82">
        <v>0</v>
      </c>
      <c r="J99" s="83">
        <f>(B99*C99)+(D99*E99)+(F99*G99)+(H99*I99)</f>
        <v>0</v>
      </c>
      <c r="K99" s="65"/>
    </row>
    <row r="100" spans="1:11" x14ac:dyDescent="0.35">
      <c r="A100" s="130" t="s">
        <v>230</v>
      </c>
      <c r="B100" s="81"/>
      <c r="C100" s="82">
        <v>0</v>
      </c>
      <c r="D100" s="81"/>
      <c r="E100" s="82">
        <v>0</v>
      </c>
      <c r="F100" s="81"/>
      <c r="G100" s="82">
        <v>0</v>
      </c>
      <c r="H100" s="81"/>
      <c r="I100" s="82">
        <v>0</v>
      </c>
      <c r="J100" s="83">
        <f t="shared" ref="J100:J101" si="9">(B100*C100)+(D100*E100)+(F100*G100)+(H100*I100)</f>
        <v>0</v>
      </c>
      <c r="K100" s="65"/>
    </row>
    <row r="101" spans="1:11" x14ac:dyDescent="0.35">
      <c r="A101" s="81" t="s">
        <v>75</v>
      </c>
      <c r="B101" s="81"/>
      <c r="C101" s="82">
        <v>0</v>
      </c>
      <c r="D101" s="81"/>
      <c r="E101" s="82">
        <v>0</v>
      </c>
      <c r="F101" s="81"/>
      <c r="G101" s="82">
        <v>0</v>
      </c>
      <c r="H101" s="81"/>
      <c r="I101" s="82">
        <v>0</v>
      </c>
      <c r="J101" s="83">
        <f t="shared" si="9"/>
        <v>0</v>
      </c>
      <c r="K101" s="65"/>
    </row>
    <row r="102" spans="1:11" x14ac:dyDescent="0.35">
      <c r="A102" s="14" t="s">
        <v>226</v>
      </c>
      <c r="B102" s="71" t="s">
        <v>24</v>
      </c>
      <c r="C102" s="71" t="s">
        <v>24</v>
      </c>
      <c r="D102" s="71" t="s">
        <v>24</v>
      </c>
      <c r="E102" s="71" t="s">
        <v>24</v>
      </c>
      <c r="F102" s="71" t="s">
        <v>24</v>
      </c>
      <c r="G102" s="71"/>
      <c r="H102" s="71"/>
      <c r="I102" s="71" t="s">
        <v>24</v>
      </c>
      <c r="J102" s="158">
        <f>SUM(J98:J101)</f>
        <v>0</v>
      </c>
      <c r="K102" s="65"/>
    </row>
    <row r="103" spans="1:11" x14ac:dyDescent="0.35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65"/>
    </row>
    <row r="105" spans="1:11" x14ac:dyDescent="0.35">
      <c r="A105" s="49" t="s">
        <v>105</v>
      </c>
      <c r="B105" s="22">
        <v>2039</v>
      </c>
      <c r="C105" s="65"/>
      <c r="D105" s="65"/>
      <c r="E105" s="65"/>
      <c r="F105" s="65"/>
      <c r="G105" s="65"/>
      <c r="H105" s="65"/>
      <c r="I105" s="65"/>
      <c r="J105" s="65"/>
      <c r="K105" s="65"/>
    </row>
    <row r="106" spans="1:11" x14ac:dyDescent="0.35">
      <c r="A106" s="71"/>
      <c r="B106" s="22" t="s">
        <v>276</v>
      </c>
      <c r="C106" s="22" t="s">
        <v>284</v>
      </c>
      <c r="D106" s="22" t="s">
        <v>276</v>
      </c>
      <c r="E106" s="22" t="s">
        <v>278</v>
      </c>
      <c r="F106" s="22" t="s">
        <v>277</v>
      </c>
      <c r="G106" s="22" t="s">
        <v>285</v>
      </c>
      <c r="H106" s="22" t="s">
        <v>276</v>
      </c>
      <c r="I106" s="22" t="s">
        <v>286</v>
      </c>
      <c r="J106" s="22" t="s">
        <v>106</v>
      </c>
      <c r="K106" s="65"/>
    </row>
    <row r="107" spans="1:11" x14ac:dyDescent="0.35">
      <c r="A107" s="131" t="s">
        <v>225</v>
      </c>
      <c r="B107" s="71"/>
      <c r="C107" s="71"/>
      <c r="D107" s="71"/>
      <c r="E107" s="71"/>
      <c r="F107" s="71"/>
      <c r="G107" s="71"/>
      <c r="H107" s="71"/>
      <c r="I107" s="71"/>
      <c r="J107" s="71"/>
      <c r="K107" s="65"/>
    </row>
    <row r="108" spans="1:11" x14ac:dyDescent="0.35">
      <c r="A108" s="130" t="s">
        <v>231</v>
      </c>
      <c r="B108" s="81"/>
      <c r="C108" s="82">
        <v>0</v>
      </c>
      <c r="D108" s="81"/>
      <c r="E108" s="82">
        <v>0</v>
      </c>
      <c r="F108" s="81"/>
      <c r="G108" s="82">
        <v>0</v>
      </c>
      <c r="H108" s="81"/>
      <c r="I108" s="82">
        <v>0</v>
      </c>
      <c r="J108" s="83">
        <f>(B108*C108)+(D108*E108)+(F108*G108)+(H108*I108)</f>
        <v>0</v>
      </c>
      <c r="K108" s="65"/>
    </row>
    <row r="109" spans="1:11" x14ac:dyDescent="0.35">
      <c r="A109" s="130" t="s">
        <v>227</v>
      </c>
      <c r="B109" s="81"/>
      <c r="C109" s="82">
        <v>0</v>
      </c>
      <c r="D109" s="81"/>
      <c r="E109" s="82">
        <v>0</v>
      </c>
      <c r="F109" s="81"/>
      <c r="G109" s="82">
        <v>0</v>
      </c>
      <c r="H109" s="81"/>
      <c r="I109" s="82">
        <v>0</v>
      </c>
      <c r="J109" s="83">
        <f>(B109*C109)+(D109*E109)+(F109*G109)+(H109*I109)</f>
        <v>0</v>
      </c>
      <c r="K109" s="65"/>
    </row>
    <row r="110" spans="1:11" x14ac:dyDescent="0.35">
      <c r="A110" s="130" t="s">
        <v>230</v>
      </c>
      <c r="B110" s="81"/>
      <c r="C110" s="82">
        <v>0</v>
      </c>
      <c r="D110" s="81"/>
      <c r="E110" s="82">
        <v>0</v>
      </c>
      <c r="F110" s="81"/>
      <c r="G110" s="82">
        <v>0</v>
      </c>
      <c r="H110" s="81"/>
      <c r="I110" s="82">
        <v>0</v>
      </c>
      <c r="J110" s="83">
        <f t="shared" ref="J110:J111" si="10">(B110*C110)+(D110*E110)+(F110*G110)+(H110*I110)</f>
        <v>0</v>
      </c>
      <c r="K110" s="65"/>
    </row>
    <row r="111" spans="1:11" x14ac:dyDescent="0.35">
      <c r="A111" s="81" t="s">
        <v>75</v>
      </c>
      <c r="B111" s="81"/>
      <c r="C111" s="82">
        <v>0</v>
      </c>
      <c r="D111" s="81"/>
      <c r="E111" s="82">
        <v>0</v>
      </c>
      <c r="F111" s="81"/>
      <c r="G111" s="82">
        <v>0</v>
      </c>
      <c r="H111" s="81"/>
      <c r="I111" s="82">
        <v>0</v>
      </c>
      <c r="J111" s="83">
        <f t="shared" si="10"/>
        <v>0</v>
      </c>
      <c r="K111" s="65"/>
    </row>
    <row r="112" spans="1:11" x14ac:dyDescent="0.35">
      <c r="A112" s="14" t="s">
        <v>226</v>
      </c>
      <c r="B112" s="71" t="s">
        <v>24</v>
      </c>
      <c r="C112" s="71" t="s">
        <v>24</v>
      </c>
      <c r="D112" s="71" t="s">
        <v>24</v>
      </c>
      <c r="E112" s="71" t="s">
        <v>24</v>
      </c>
      <c r="F112" s="71" t="s">
        <v>24</v>
      </c>
      <c r="G112" s="71"/>
      <c r="H112" s="71"/>
      <c r="I112" s="71" t="s">
        <v>24</v>
      </c>
      <c r="J112" s="158">
        <f>SUM(J108:J111)</f>
        <v>0</v>
      </c>
      <c r="K112" s="65"/>
    </row>
    <row r="113" spans="1:11" x14ac:dyDescent="0.35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65"/>
    </row>
    <row r="115" spans="1:11" x14ac:dyDescent="0.35">
      <c r="A115" s="49" t="s">
        <v>105</v>
      </c>
      <c r="B115" s="22">
        <v>2040</v>
      </c>
      <c r="C115" s="65"/>
      <c r="D115" s="65"/>
      <c r="E115" s="65"/>
      <c r="F115" s="65"/>
      <c r="G115" s="65"/>
      <c r="H115" s="65"/>
      <c r="I115" s="65"/>
      <c r="J115" s="65"/>
      <c r="K115" s="65"/>
    </row>
    <row r="116" spans="1:11" x14ac:dyDescent="0.35">
      <c r="A116" s="71"/>
      <c r="B116" s="22" t="s">
        <v>276</v>
      </c>
      <c r="C116" s="22" t="s">
        <v>284</v>
      </c>
      <c r="D116" s="22" t="s">
        <v>276</v>
      </c>
      <c r="E116" s="22" t="s">
        <v>278</v>
      </c>
      <c r="F116" s="22" t="s">
        <v>277</v>
      </c>
      <c r="G116" s="22" t="s">
        <v>285</v>
      </c>
      <c r="H116" s="22" t="s">
        <v>276</v>
      </c>
      <c r="I116" s="22" t="s">
        <v>286</v>
      </c>
      <c r="J116" s="22" t="s">
        <v>106</v>
      </c>
      <c r="K116" s="65"/>
    </row>
    <row r="117" spans="1:11" x14ac:dyDescent="0.35">
      <c r="A117" s="131" t="s">
        <v>225</v>
      </c>
      <c r="B117" s="71"/>
      <c r="C117" s="71"/>
      <c r="D117" s="71"/>
      <c r="E117" s="71"/>
      <c r="F117" s="71"/>
      <c r="G117" s="71"/>
      <c r="H117" s="71"/>
      <c r="I117" s="71"/>
      <c r="J117" s="71"/>
      <c r="K117" s="65"/>
    </row>
    <row r="118" spans="1:11" x14ac:dyDescent="0.35">
      <c r="A118" s="130" t="s">
        <v>231</v>
      </c>
      <c r="B118" s="81"/>
      <c r="C118" s="82">
        <v>0</v>
      </c>
      <c r="D118" s="81"/>
      <c r="E118" s="82">
        <v>0</v>
      </c>
      <c r="F118" s="81"/>
      <c r="G118" s="82">
        <v>0</v>
      </c>
      <c r="H118" s="81"/>
      <c r="I118" s="82">
        <v>0</v>
      </c>
      <c r="J118" s="83">
        <f>(B118*C118)+(D118*E118)+(F118*G118)+(H118*I118)</f>
        <v>0</v>
      </c>
      <c r="K118" s="65"/>
    </row>
    <row r="119" spans="1:11" x14ac:dyDescent="0.35">
      <c r="A119" s="130" t="s">
        <v>227</v>
      </c>
      <c r="B119" s="81"/>
      <c r="C119" s="82">
        <v>0</v>
      </c>
      <c r="D119" s="81"/>
      <c r="E119" s="82">
        <v>0</v>
      </c>
      <c r="F119" s="81"/>
      <c r="G119" s="82">
        <v>0</v>
      </c>
      <c r="H119" s="81"/>
      <c r="I119" s="82">
        <v>0</v>
      </c>
      <c r="J119" s="83">
        <f>(B119*C119)+(D119*E119)+(F119*G119)+(H119*I119)</f>
        <v>0</v>
      </c>
      <c r="K119" s="65"/>
    </row>
    <row r="120" spans="1:11" x14ac:dyDescent="0.35">
      <c r="A120" s="130" t="s">
        <v>230</v>
      </c>
      <c r="B120" s="81"/>
      <c r="C120" s="82">
        <v>0</v>
      </c>
      <c r="D120" s="81"/>
      <c r="E120" s="82">
        <v>0</v>
      </c>
      <c r="F120" s="81"/>
      <c r="G120" s="82">
        <v>0</v>
      </c>
      <c r="H120" s="81"/>
      <c r="I120" s="82">
        <v>0</v>
      </c>
      <c r="J120" s="83">
        <f t="shared" ref="J120:J121" si="11">(B120*C120)+(D120*E120)+(F120*G120)+(H120*I120)</f>
        <v>0</v>
      </c>
      <c r="K120" s="65"/>
    </row>
    <row r="121" spans="1:11" x14ac:dyDescent="0.35">
      <c r="A121" s="81" t="s">
        <v>75</v>
      </c>
      <c r="B121" s="81"/>
      <c r="C121" s="82">
        <v>0</v>
      </c>
      <c r="D121" s="81"/>
      <c r="E121" s="82">
        <v>0</v>
      </c>
      <c r="F121" s="81"/>
      <c r="G121" s="82">
        <v>0</v>
      </c>
      <c r="H121" s="81"/>
      <c r="I121" s="82">
        <v>0</v>
      </c>
      <c r="J121" s="83">
        <f t="shared" si="11"/>
        <v>0</v>
      </c>
      <c r="K121" s="65"/>
    </row>
    <row r="122" spans="1:11" x14ac:dyDescent="0.35">
      <c r="A122" s="14" t="s">
        <v>226</v>
      </c>
      <c r="B122" s="71" t="s">
        <v>24</v>
      </c>
      <c r="C122" s="71" t="s">
        <v>24</v>
      </c>
      <c r="D122" s="71" t="s">
        <v>24</v>
      </c>
      <c r="E122" s="71" t="s">
        <v>24</v>
      </c>
      <c r="F122" s="71" t="s">
        <v>24</v>
      </c>
      <c r="G122" s="71"/>
      <c r="H122" s="71"/>
      <c r="I122" s="71" t="s">
        <v>24</v>
      </c>
      <c r="J122" s="158">
        <f>SUM(J118:J121)</f>
        <v>0</v>
      </c>
      <c r="K122" s="65"/>
    </row>
    <row r="123" spans="1:11" x14ac:dyDescent="0.35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65"/>
    </row>
    <row r="124" spans="1:11" x14ac:dyDescent="0.35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</row>
    <row r="125" spans="1:11" x14ac:dyDescent="0.35">
      <c r="A125" s="49" t="s">
        <v>105</v>
      </c>
      <c r="B125" s="22">
        <v>2041</v>
      </c>
      <c r="C125" s="65"/>
      <c r="D125" s="65"/>
      <c r="E125" s="65"/>
      <c r="F125" s="65"/>
      <c r="G125" s="65"/>
      <c r="H125" s="65"/>
      <c r="I125" s="65"/>
      <c r="J125" s="65"/>
    </row>
    <row r="126" spans="1:11" x14ac:dyDescent="0.35">
      <c r="A126" s="71"/>
      <c r="B126" s="22" t="s">
        <v>276</v>
      </c>
      <c r="C126" s="22" t="s">
        <v>284</v>
      </c>
      <c r="D126" s="22" t="s">
        <v>276</v>
      </c>
      <c r="E126" s="22" t="s">
        <v>278</v>
      </c>
      <c r="F126" s="22" t="s">
        <v>277</v>
      </c>
      <c r="G126" s="22" t="s">
        <v>285</v>
      </c>
      <c r="H126" s="22" t="s">
        <v>276</v>
      </c>
      <c r="I126" s="22" t="s">
        <v>286</v>
      </c>
      <c r="J126" s="22" t="s">
        <v>106</v>
      </c>
    </row>
    <row r="127" spans="1:11" x14ac:dyDescent="0.35">
      <c r="A127" s="131" t="s">
        <v>225</v>
      </c>
      <c r="B127" s="71"/>
      <c r="C127" s="71"/>
      <c r="D127" s="71"/>
      <c r="E127" s="71"/>
      <c r="F127" s="71"/>
      <c r="G127" s="71"/>
      <c r="H127" s="71"/>
      <c r="I127" s="71"/>
      <c r="J127" s="71"/>
    </row>
    <row r="128" spans="1:11" x14ac:dyDescent="0.35">
      <c r="A128" s="130" t="s">
        <v>231</v>
      </c>
      <c r="B128" s="81"/>
      <c r="C128" s="82">
        <v>0</v>
      </c>
      <c r="D128" s="81"/>
      <c r="E128" s="82">
        <v>0</v>
      </c>
      <c r="F128" s="81"/>
      <c r="G128" s="82">
        <v>0</v>
      </c>
      <c r="H128" s="81"/>
      <c r="I128" s="82">
        <v>0</v>
      </c>
      <c r="J128" s="83">
        <f>(B128*C128)+(D128*E128)+(F128*G128)+(H128*I128)</f>
        <v>0</v>
      </c>
    </row>
    <row r="129" spans="1:10" x14ac:dyDescent="0.35">
      <c r="A129" s="130" t="s">
        <v>227</v>
      </c>
      <c r="B129" s="81"/>
      <c r="C129" s="82">
        <v>0</v>
      </c>
      <c r="D129" s="81"/>
      <c r="E129" s="82">
        <v>0</v>
      </c>
      <c r="F129" s="81"/>
      <c r="G129" s="82">
        <v>0</v>
      </c>
      <c r="H129" s="81"/>
      <c r="I129" s="82">
        <v>0</v>
      </c>
      <c r="J129" s="83">
        <f>(B129*C129)+(D129*E129)+(F129*G129)+(H129*I129)</f>
        <v>0</v>
      </c>
    </row>
    <row r="130" spans="1:10" x14ac:dyDescent="0.35">
      <c r="A130" s="130" t="s">
        <v>230</v>
      </c>
      <c r="B130" s="81"/>
      <c r="C130" s="82">
        <v>0</v>
      </c>
      <c r="D130" s="81"/>
      <c r="E130" s="82">
        <v>0</v>
      </c>
      <c r="F130" s="81"/>
      <c r="G130" s="82">
        <v>0</v>
      </c>
      <c r="H130" s="81"/>
      <c r="I130" s="82">
        <v>0</v>
      </c>
      <c r="J130" s="83">
        <f t="shared" ref="J130:J131" si="12">(B130*C130)+(D130*E130)+(F130*G130)+(H130*I130)</f>
        <v>0</v>
      </c>
    </row>
    <row r="131" spans="1:10" x14ac:dyDescent="0.35">
      <c r="A131" s="81" t="s">
        <v>75</v>
      </c>
      <c r="B131" s="81"/>
      <c r="C131" s="82">
        <v>0</v>
      </c>
      <c r="D131" s="81"/>
      <c r="E131" s="82">
        <v>0</v>
      </c>
      <c r="F131" s="81"/>
      <c r="G131" s="82">
        <v>0</v>
      </c>
      <c r="H131" s="81"/>
      <c r="I131" s="82">
        <v>0</v>
      </c>
      <c r="J131" s="83">
        <f t="shared" si="12"/>
        <v>0</v>
      </c>
    </row>
    <row r="132" spans="1:10" x14ac:dyDescent="0.35">
      <c r="A132" s="14" t="s">
        <v>226</v>
      </c>
      <c r="B132" s="71" t="s">
        <v>24</v>
      </c>
      <c r="C132" s="71" t="s">
        <v>24</v>
      </c>
      <c r="D132" s="71" t="s">
        <v>24</v>
      </c>
      <c r="E132" s="71" t="s">
        <v>24</v>
      </c>
      <c r="F132" s="71" t="s">
        <v>24</v>
      </c>
      <c r="G132" s="71"/>
      <c r="H132" s="71"/>
      <c r="I132" s="71" t="s">
        <v>24</v>
      </c>
      <c r="J132" s="158">
        <f>SUM(J128:J131)</f>
        <v>0</v>
      </c>
    </row>
    <row r="133" spans="1:10" x14ac:dyDescent="0.35">
      <c r="A133" s="71"/>
      <c r="B133" s="71"/>
      <c r="C133" s="71"/>
      <c r="D133" s="71"/>
      <c r="E133" s="71"/>
      <c r="F133" s="71"/>
      <c r="G133" s="71"/>
      <c r="H133" s="71"/>
      <c r="I133" s="71"/>
      <c r="J133" s="71"/>
    </row>
    <row r="135" spans="1:10" x14ac:dyDescent="0.35">
      <c r="A135" s="49" t="s">
        <v>105</v>
      </c>
      <c r="B135" s="22">
        <v>2042</v>
      </c>
      <c r="C135" s="65"/>
      <c r="D135" s="65"/>
      <c r="E135" s="65"/>
      <c r="F135" s="65"/>
      <c r="G135" s="65"/>
      <c r="H135" s="65"/>
      <c r="I135" s="65"/>
      <c r="J135" s="65"/>
    </row>
    <row r="136" spans="1:10" x14ac:dyDescent="0.35">
      <c r="A136" s="71"/>
      <c r="B136" s="22" t="s">
        <v>276</v>
      </c>
      <c r="C136" s="22" t="s">
        <v>284</v>
      </c>
      <c r="D136" s="22" t="s">
        <v>276</v>
      </c>
      <c r="E136" s="22" t="s">
        <v>278</v>
      </c>
      <c r="F136" s="22" t="s">
        <v>277</v>
      </c>
      <c r="G136" s="22" t="s">
        <v>285</v>
      </c>
      <c r="H136" s="22" t="s">
        <v>276</v>
      </c>
      <c r="I136" s="22" t="s">
        <v>286</v>
      </c>
      <c r="J136" s="22" t="s">
        <v>106</v>
      </c>
    </row>
    <row r="137" spans="1:10" x14ac:dyDescent="0.35">
      <c r="A137" s="131" t="s">
        <v>225</v>
      </c>
      <c r="B137" s="71"/>
      <c r="C137" s="71"/>
      <c r="D137" s="71"/>
      <c r="E137" s="71"/>
      <c r="F137" s="71"/>
      <c r="G137" s="71"/>
      <c r="H137" s="71"/>
      <c r="I137" s="71"/>
      <c r="J137" s="71"/>
    </row>
    <row r="138" spans="1:10" x14ac:dyDescent="0.35">
      <c r="A138" s="130" t="s">
        <v>231</v>
      </c>
      <c r="B138" s="81"/>
      <c r="C138" s="82">
        <v>0</v>
      </c>
      <c r="D138" s="81"/>
      <c r="E138" s="82">
        <v>0</v>
      </c>
      <c r="F138" s="81"/>
      <c r="G138" s="82">
        <v>0</v>
      </c>
      <c r="H138" s="81"/>
      <c r="I138" s="82">
        <v>0</v>
      </c>
      <c r="J138" s="83">
        <f>(B138*C138)+(D138*E138)+(F138*G138)+(H138*I138)</f>
        <v>0</v>
      </c>
    </row>
    <row r="139" spans="1:10" x14ac:dyDescent="0.35">
      <c r="A139" s="130" t="s">
        <v>227</v>
      </c>
      <c r="B139" s="81"/>
      <c r="C139" s="82">
        <v>0</v>
      </c>
      <c r="D139" s="81"/>
      <c r="E139" s="82">
        <v>0</v>
      </c>
      <c r="F139" s="81"/>
      <c r="G139" s="82">
        <v>0</v>
      </c>
      <c r="H139" s="81"/>
      <c r="I139" s="82">
        <v>0</v>
      </c>
      <c r="J139" s="83">
        <f>(B139*C139)+(D139*E139)+(F139*G139)+(H139*I139)</f>
        <v>0</v>
      </c>
    </row>
    <row r="140" spans="1:10" x14ac:dyDescent="0.35">
      <c r="A140" s="130" t="s">
        <v>230</v>
      </c>
      <c r="B140" s="81"/>
      <c r="C140" s="82">
        <v>0</v>
      </c>
      <c r="D140" s="81"/>
      <c r="E140" s="82">
        <v>0</v>
      </c>
      <c r="F140" s="81"/>
      <c r="G140" s="82">
        <v>0</v>
      </c>
      <c r="H140" s="81"/>
      <c r="I140" s="82">
        <v>0</v>
      </c>
      <c r="J140" s="83">
        <f t="shared" ref="J140:J141" si="13">(B140*C140)+(D140*E140)+(F140*G140)+(H140*I140)</f>
        <v>0</v>
      </c>
    </row>
    <row r="141" spans="1:10" x14ac:dyDescent="0.35">
      <c r="A141" s="81" t="s">
        <v>75</v>
      </c>
      <c r="B141" s="81"/>
      <c r="C141" s="82">
        <v>0</v>
      </c>
      <c r="D141" s="81"/>
      <c r="E141" s="82">
        <v>0</v>
      </c>
      <c r="F141" s="81"/>
      <c r="G141" s="82">
        <v>0</v>
      </c>
      <c r="H141" s="81"/>
      <c r="I141" s="82">
        <v>0</v>
      </c>
      <c r="J141" s="83">
        <f t="shared" si="13"/>
        <v>0</v>
      </c>
    </row>
    <row r="142" spans="1:10" x14ac:dyDescent="0.35">
      <c r="A142" s="14" t="s">
        <v>226</v>
      </c>
      <c r="B142" s="71" t="s">
        <v>24</v>
      </c>
      <c r="C142" s="71" t="s">
        <v>24</v>
      </c>
      <c r="D142" s="71" t="s">
        <v>24</v>
      </c>
      <c r="E142" s="71" t="s">
        <v>24</v>
      </c>
      <c r="F142" s="71" t="s">
        <v>24</v>
      </c>
      <c r="G142" s="71"/>
      <c r="H142" s="71"/>
      <c r="I142" s="71" t="s">
        <v>24</v>
      </c>
      <c r="J142" s="158">
        <f>SUM(J138:J141)</f>
        <v>0</v>
      </c>
    </row>
    <row r="143" spans="1:10" x14ac:dyDescent="0.35">
      <c r="A143" s="71"/>
      <c r="B143" s="71"/>
      <c r="C143" s="71"/>
      <c r="D143" s="71"/>
      <c r="E143" s="71"/>
      <c r="F143" s="71"/>
      <c r="G143" s="71"/>
      <c r="H143" s="71"/>
      <c r="I143" s="71"/>
      <c r="J143" s="71"/>
    </row>
    <row r="144" spans="1:10" x14ac:dyDescent="0.35">
      <c r="A144" s="65"/>
      <c r="B144" s="65"/>
      <c r="C144" s="65"/>
      <c r="D144" s="65"/>
      <c r="E144" s="65"/>
      <c r="F144" s="65"/>
      <c r="G144" s="65"/>
      <c r="H144" s="65"/>
      <c r="I144" s="65"/>
      <c r="J144" s="65"/>
    </row>
    <row r="145" spans="1:10" x14ac:dyDescent="0.35">
      <c r="A145" s="49" t="s">
        <v>105</v>
      </c>
      <c r="B145" s="22">
        <v>2043</v>
      </c>
      <c r="C145" s="65"/>
      <c r="D145" s="65"/>
      <c r="E145" s="65"/>
      <c r="F145" s="65"/>
      <c r="G145" s="65"/>
      <c r="H145" s="65"/>
      <c r="I145" s="65"/>
      <c r="J145" s="65"/>
    </row>
    <row r="146" spans="1:10" x14ac:dyDescent="0.35">
      <c r="A146" s="71"/>
      <c r="B146" s="22" t="s">
        <v>276</v>
      </c>
      <c r="C146" s="22" t="s">
        <v>284</v>
      </c>
      <c r="D146" s="22" t="s">
        <v>276</v>
      </c>
      <c r="E146" s="22" t="s">
        <v>278</v>
      </c>
      <c r="F146" s="22" t="s">
        <v>277</v>
      </c>
      <c r="G146" s="22" t="s">
        <v>285</v>
      </c>
      <c r="H146" s="22" t="s">
        <v>276</v>
      </c>
      <c r="I146" s="22" t="s">
        <v>286</v>
      </c>
      <c r="J146" s="22" t="s">
        <v>106</v>
      </c>
    </row>
    <row r="147" spans="1:10" x14ac:dyDescent="0.35">
      <c r="A147" s="131" t="s">
        <v>225</v>
      </c>
      <c r="B147" s="71"/>
      <c r="C147" s="71"/>
      <c r="D147" s="71"/>
      <c r="E147" s="71"/>
      <c r="F147" s="71"/>
      <c r="G147" s="71"/>
      <c r="H147" s="71"/>
      <c r="I147" s="71"/>
      <c r="J147" s="71"/>
    </row>
    <row r="148" spans="1:10" x14ac:dyDescent="0.35">
      <c r="A148" s="130" t="s">
        <v>231</v>
      </c>
      <c r="B148" s="81"/>
      <c r="C148" s="82">
        <v>0</v>
      </c>
      <c r="D148" s="81"/>
      <c r="E148" s="82">
        <v>0</v>
      </c>
      <c r="F148" s="81"/>
      <c r="G148" s="82">
        <v>0</v>
      </c>
      <c r="H148" s="81"/>
      <c r="I148" s="82">
        <v>0</v>
      </c>
      <c r="J148" s="83">
        <f>(B148*C148)+(D148*E148)+(F148*G148)+(H148*I148)</f>
        <v>0</v>
      </c>
    </row>
    <row r="149" spans="1:10" x14ac:dyDescent="0.35">
      <c r="A149" s="130" t="s">
        <v>227</v>
      </c>
      <c r="B149" s="81"/>
      <c r="C149" s="82">
        <v>0</v>
      </c>
      <c r="D149" s="81"/>
      <c r="E149" s="82">
        <v>0</v>
      </c>
      <c r="F149" s="81"/>
      <c r="G149" s="82">
        <v>0</v>
      </c>
      <c r="H149" s="81"/>
      <c r="I149" s="82">
        <v>0</v>
      </c>
      <c r="J149" s="83">
        <f>(B149*C149)+(D149*E149)+(F149*G149)+(H149*I149)</f>
        <v>0</v>
      </c>
    </row>
    <row r="150" spans="1:10" x14ac:dyDescent="0.35">
      <c r="A150" s="130" t="s">
        <v>230</v>
      </c>
      <c r="B150" s="81"/>
      <c r="C150" s="82">
        <v>0</v>
      </c>
      <c r="D150" s="81"/>
      <c r="E150" s="82">
        <v>0</v>
      </c>
      <c r="F150" s="81"/>
      <c r="G150" s="82">
        <v>0</v>
      </c>
      <c r="H150" s="81"/>
      <c r="I150" s="82">
        <v>0</v>
      </c>
      <c r="J150" s="83">
        <f t="shared" ref="J150:J151" si="14">(B150*C150)+(D150*E150)+(F150*G150)+(H150*I150)</f>
        <v>0</v>
      </c>
    </row>
    <row r="151" spans="1:10" x14ac:dyDescent="0.35">
      <c r="A151" s="81" t="s">
        <v>75</v>
      </c>
      <c r="B151" s="81"/>
      <c r="C151" s="82">
        <v>0</v>
      </c>
      <c r="D151" s="81"/>
      <c r="E151" s="82">
        <v>0</v>
      </c>
      <c r="F151" s="81"/>
      <c r="G151" s="82">
        <v>0</v>
      </c>
      <c r="H151" s="81"/>
      <c r="I151" s="82">
        <v>0</v>
      </c>
      <c r="J151" s="83">
        <f t="shared" si="14"/>
        <v>0</v>
      </c>
    </row>
    <row r="152" spans="1:10" x14ac:dyDescent="0.35">
      <c r="A152" s="14" t="s">
        <v>226</v>
      </c>
      <c r="B152" s="71" t="s">
        <v>24</v>
      </c>
      <c r="C152" s="71" t="s">
        <v>24</v>
      </c>
      <c r="D152" s="71" t="s">
        <v>24</v>
      </c>
      <c r="E152" s="71" t="s">
        <v>24</v>
      </c>
      <c r="F152" s="71" t="s">
        <v>24</v>
      </c>
      <c r="G152" s="71"/>
      <c r="H152" s="71"/>
      <c r="I152" s="71" t="s">
        <v>24</v>
      </c>
      <c r="J152" s="158">
        <f>SUM(J148:J151)</f>
        <v>0</v>
      </c>
    </row>
    <row r="153" spans="1:10" x14ac:dyDescent="0.35">
      <c r="A153" s="71"/>
      <c r="B153" s="71"/>
      <c r="C153" s="71"/>
      <c r="D153" s="71"/>
      <c r="E153" s="71"/>
      <c r="F153" s="71"/>
      <c r="G153" s="71"/>
      <c r="H153" s="71"/>
      <c r="I153" s="71"/>
      <c r="J153" s="71"/>
    </row>
  </sheetData>
  <mergeCells count="1">
    <mergeCell ref="G1:H1"/>
  </mergeCells>
  <hyperlinks>
    <hyperlink ref="A2" location="'Winst en verlies rekening'!A1" display="terug" xr:uid="{EFE8B606-903A-4156-A10C-2367A638EBE5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FC752-D735-4804-A3A8-9EFB8A48E431}">
  <dimension ref="A1:CZ11"/>
  <sheetViews>
    <sheetView workbookViewId="0">
      <selection activeCell="A2" sqref="A2"/>
    </sheetView>
  </sheetViews>
  <sheetFormatPr defaultRowHeight="14.5" x14ac:dyDescent="0.35"/>
  <cols>
    <col min="1" max="1" width="56.36328125" customWidth="1"/>
    <col min="2" max="2" width="27.90625" customWidth="1"/>
    <col min="3" max="3" width="21.6328125" customWidth="1"/>
    <col min="4" max="4" width="20.453125" customWidth="1"/>
    <col min="5" max="5" width="22.08984375" customWidth="1"/>
    <col min="6" max="6" width="20.08984375" customWidth="1"/>
    <col min="7" max="7" width="18.6328125" customWidth="1"/>
    <col min="8" max="8" width="56.36328125" customWidth="1"/>
    <col min="9" max="9" width="27.90625" customWidth="1"/>
    <col min="10" max="10" width="21.6328125" customWidth="1"/>
    <col min="11" max="11" width="20.453125" customWidth="1"/>
    <col min="12" max="12" width="22.08984375" customWidth="1"/>
    <col min="13" max="13" width="20.08984375" customWidth="1"/>
    <col min="15" max="15" width="56.36328125" customWidth="1"/>
    <col min="16" max="16" width="27.90625" customWidth="1"/>
    <col min="17" max="17" width="21.6328125" customWidth="1"/>
    <col min="18" max="18" width="20.453125" customWidth="1"/>
    <col min="19" max="19" width="22.08984375" customWidth="1"/>
    <col min="20" max="20" width="20.08984375" customWidth="1"/>
    <col min="22" max="22" width="56.36328125" customWidth="1"/>
    <col min="23" max="23" width="27.90625" customWidth="1"/>
    <col min="24" max="24" width="21.6328125" customWidth="1"/>
    <col min="25" max="25" width="20.453125" customWidth="1"/>
    <col min="26" max="26" width="22.08984375" customWidth="1"/>
    <col min="27" max="27" width="20.08984375" customWidth="1"/>
    <col min="29" max="29" width="56.36328125" customWidth="1"/>
    <col min="30" max="30" width="27.90625" customWidth="1"/>
    <col min="31" max="31" width="21.6328125" customWidth="1"/>
    <col min="32" max="32" width="20.453125" customWidth="1"/>
    <col min="33" max="33" width="22.08984375" customWidth="1"/>
    <col min="34" max="34" width="20.08984375" customWidth="1"/>
    <col min="36" max="36" width="56.36328125" customWidth="1"/>
    <col min="37" max="37" width="27.90625" customWidth="1"/>
    <col min="38" max="38" width="21.6328125" customWidth="1"/>
    <col min="39" max="39" width="20.453125" customWidth="1"/>
    <col min="40" max="40" width="22.08984375" customWidth="1"/>
    <col min="41" max="41" width="20.08984375" customWidth="1"/>
    <col min="43" max="43" width="56.36328125" customWidth="1"/>
    <col min="44" max="44" width="27.90625" customWidth="1"/>
    <col min="45" max="45" width="21.6328125" customWidth="1"/>
    <col min="46" max="46" width="20.453125" customWidth="1"/>
    <col min="47" max="47" width="22.08984375" customWidth="1"/>
    <col min="48" max="48" width="20.08984375" customWidth="1"/>
    <col min="50" max="50" width="56.36328125" customWidth="1"/>
    <col min="51" max="51" width="27.90625" customWidth="1"/>
    <col min="52" max="52" width="21.6328125" customWidth="1"/>
    <col min="53" max="53" width="20.453125" customWidth="1"/>
    <col min="54" max="54" width="22.08984375" customWidth="1"/>
    <col min="55" max="55" width="20.08984375" customWidth="1"/>
    <col min="57" max="57" width="56.36328125" customWidth="1"/>
    <col min="58" max="58" width="27.90625" customWidth="1"/>
    <col min="59" max="59" width="21.6328125" customWidth="1"/>
    <col min="60" max="60" width="20.453125" customWidth="1"/>
    <col min="61" max="61" width="22.08984375" customWidth="1"/>
    <col min="62" max="62" width="20.08984375" customWidth="1"/>
    <col min="64" max="64" width="56.36328125" customWidth="1"/>
    <col min="65" max="65" width="27.90625" customWidth="1"/>
    <col min="66" max="66" width="21.6328125" customWidth="1"/>
    <col min="67" max="67" width="20.453125" customWidth="1"/>
    <col min="68" max="68" width="22.08984375" customWidth="1"/>
    <col min="69" max="69" width="20.08984375" customWidth="1"/>
    <col min="71" max="71" width="56.36328125" customWidth="1"/>
    <col min="72" max="72" width="27.90625" customWidth="1"/>
    <col min="73" max="73" width="21.6328125" customWidth="1"/>
    <col min="74" max="74" width="20.453125" customWidth="1"/>
    <col min="75" max="75" width="22.08984375" customWidth="1"/>
    <col min="76" max="76" width="20.08984375" customWidth="1"/>
    <col min="78" max="78" width="56.36328125" customWidth="1"/>
    <col min="79" max="79" width="27.90625" customWidth="1"/>
    <col min="80" max="80" width="21.6328125" customWidth="1"/>
    <col min="81" max="81" width="20.453125" customWidth="1"/>
    <col min="82" max="82" width="22.08984375" customWidth="1"/>
    <col min="83" max="83" width="20.08984375" customWidth="1"/>
    <col min="85" max="85" width="56.36328125" customWidth="1"/>
    <col min="86" max="86" width="27.90625" customWidth="1"/>
    <col min="87" max="87" width="21.6328125" customWidth="1"/>
    <col min="88" max="88" width="20.453125" customWidth="1"/>
    <col min="89" max="89" width="22.08984375" customWidth="1"/>
    <col min="90" max="90" width="20.08984375" customWidth="1"/>
    <col min="92" max="92" width="56.36328125" customWidth="1"/>
    <col min="93" max="93" width="27.90625" customWidth="1"/>
    <col min="94" max="94" width="21.6328125" customWidth="1"/>
    <col min="95" max="95" width="20.453125" customWidth="1"/>
    <col min="96" max="96" width="22.08984375" customWidth="1"/>
    <col min="97" max="97" width="20.08984375" customWidth="1"/>
    <col min="99" max="99" width="56.36328125" customWidth="1"/>
    <col min="100" max="100" width="27.90625" customWidth="1"/>
    <col min="101" max="101" width="21.6328125" customWidth="1"/>
    <col min="102" max="102" width="20.453125" customWidth="1"/>
    <col min="103" max="103" width="22.08984375" customWidth="1"/>
    <col min="104" max="104" width="20.08984375" customWidth="1"/>
  </cols>
  <sheetData>
    <row r="1" spans="1:104" x14ac:dyDescent="0.35">
      <c r="A1" s="2" t="s">
        <v>268</v>
      </c>
      <c r="B1" s="65"/>
      <c r="C1" s="65"/>
      <c r="D1" s="65"/>
      <c r="E1" s="11" t="s">
        <v>0</v>
      </c>
      <c r="F1" s="160" t="s">
        <v>1</v>
      </c>
      <c r="G1" s="161"/>
      <c r="H1" s="162"/>
    </row>
    <row r="2" spans="1:104" x14ac:dyDescent="0.35">
      <c r="A2" s="13" t="s">
        <v>69</v>
      </c>
      <c r="B2" s="65"/>
      <c r="C2" s="65"/>
      <c r="D2" s="65"/>
      <c r="E2" s="65"/>
      <c r="F2" s="65"/>
      <c r="G2" s="65"/>
      <c r="H2" s="65"/>
    </row>
    <row r="3" spans="1:104" x14ac:dyDescent="0.35">
      <c r="A3" s="15"/>
      <c r="B3" s="65"/>
      <c r="C3" s="65"/>
      <c r="D3" s="65"/>
      <c r="E3" s="65"/>
      <c r="F3" s="65"/>
      <c r="G3" s="65"/>
      <c r="H3" s="15"/>
      <c r="I3" s="65"/>
      <c r="J3" s="65"/>
      <c r="K3" s="65"/>
      <c r="L3" s="65"/>
      <c r="M3" s="65"/>
      <c r="O3" s="15"/>
      <c r="P3" s="65"/>
      <c r="Q3" s="65"/>
      <c r="R3" s="65"/>
      <c r="S3" s="65"/>
      <c r="T3" s="65"/>
      <c r="V3" s="15"/>
      <c r="W3" s="65"/>
      <c r="X3" s="65"/>
      <c r="Y3" s="65"/>
      <c r="Z3" s="65"/>
      <c r="AA3" s="65"/>
      <c r="AC3" s="15"/>
      <c r="AD3" s="65"/>
      <c r="AE3" s="65"/>
      <c r="AF3" s="65"/>
      <c r="AG3" s="65"/>
      <c r="AH3" s="65"/>
      <c r="AJ3" s="15"/>
      <c r="AK3" s="65"/>
      <c r="AL3" s="65"/>
      <c r="AM3" s="65"/>
      <c r="AN3" s="65"/>
      <c r="AO3" s="65"/>
      <c r="AQ3" s="15"/>
      <c r="AR3" s="65"/>
      <c r="AS3" s="65"/>
      <c r="AT3" s="65"/>
      <c r="AU3" s="65"/>
      <c r="AV3" s="65"/>
      <c r="AX3" s="15"/>
      <c r="AY3" s="65"/>
      <c r="AZ3" s="65"/>
      <c r="BA3" s="65"/>
      <c r="BB3" s="65"/>
      <c r="BC3" s="65"/>
      <c r="BE3" s="15"/>
      <c r="BF3" s="65"/>
      <c r="BG3" s="65"/>
      <c r="BH3" s="65"/>
      <c r="BI3" s="65"/>
      <c r="BJ3" s="65"/>
      <c r="BL3" s="15"/>
      <c r="BM3" s="65"/>
      <c r="BN3" s="65"/>
      <c r="BO3" s="65"/>
      <c r="BP3" s="65"/>
      <c r="BQ3" s="65"/>
      <c r="BS3" s="15"/>
      <c r="BT3" s="65"/>
      <c r="BU3" s="65"/>
      <c r="BV3" s="65"/>
      <c r="BW3" s="65"/>
      <c r="BX3" s="65"/>
      <c r="BZ3" s="15"/>
      <c r="CA3" s="65"/>
      <c r="CB3" s="65"/>
      <c r="CC3" s="65"/>
      <c r="CD3" s="65"/>
      <c r="CE3" s="65"/>
      <c r="CG3" s="15"/>
      <c r="CH3" s="65"/>
      <c r="CI3" s="65"/>
      <c r="CJ3" s="65"/>
      <c r="CK3" s="65"/>
      <c r="CL3" s="65"/>
    </row>
    <row r="4" spans="1:104" x14ac:dyDescent="0.35">
      <c r="A4" s="49" t="s">
        <v>105</v>
      </c>
      <c r="B4" s="22">
        <v>2029</v>
      </c>
      <c r="C4" s="71"/>
      <c r="D4" s="71"/>
      <c r="E4" s="71"/>
      <c r="F4" s="71"/>
      <c r="G4" s="65"/>
      <c r="H4" s="49" t="s">
        <v>105</v>
      </c>
      <c r="I4" s="22">
        <v>2030</v>
      </c>
      <c r="J4" s="71"/>
      <c r="K4" s="71"/>
      <c r="L4" s="71"/>
      <c r="M4" s="71"/>
      <c r="O4" s="49" t="s">
        <v>105</v>
      </c>
      <c r="P4" s="22">
        <v>2031</v>
      </c>
      <c r="Q4" s="71"/>
      <c r="R4" s="71"/>
      <c r="S4" s="71"/>
      <c r="T4" s="71"/>
      <c r="V4" s="49" t="s">
        <v>105</v>
      </c>
      <c r="W4" s="22">
        <v>2032</v>
      </c>
      <c r="X4" s="71"/>
      <c r="Y4" s="71"/>
      <c r="Z4" s="71"/>
      <c r="AA4" s="71"/>
      <c r="AC4" s="49" t="s">
        <v>105</v>
      </c>
      <c r="AD4" s="22">
        <v>2033</v>
      </c>
      <c r="AE4" s="71"/>
      <c r="AF4" s="71"/>
      <c r="AG4" s="71"/>
      <c r="AH4" s="71"/>
      <c r="AJ4" s="49" t="s">
        <v>105</v>
      </c>
      <c r="AK4" s="22">
        <v>2034</v>
      </c>
      <c r="AL4" s="71"/>
      <c r="AM4" s="71"/>
      <c r="AN4" s="71"/>
      <c r="AO4" s="71"/>
      <c r="AQ4" s="49" t="s">
        <v>105</v>
      </c>
      <c r="AR4" s="22">
        <v>2035</v>
      </c>
      <c r="AS4" s="71"/>
      <c r="AT4" s="71"/>
      <c r="AU4" s="71"/>
      <c r="AV4" s="71"/>
      <c r="AX4" s="49" t="s">
        <v>105</v>
      </c>
      <c r="AY4" s="22">
        <v>2036</v>
      </c>
      <c r="AZ4" s="71"/>
      <c r="BA4" s="71"/>
      <c r="BB4" s="71"/>
      <c r="BC4" s="71"/>
      <c r="BE4" s="49" t="s">
        <v>105</v>
      </c>
      <c r="BF4" s="22">
        <v>2037</v>
      </c>
      <c r="BG4" s="71"/>
      <c r="BH4" s="71"/>
      <c r="BI4" s="71"/>
      <c r="BJ4" s="71"/>
      <c r="BL4" s="49" t="s">
        <v>105</v>
      </c>
      <c r="BM4" s="22">
        <v>2038</v>
      </c>
      <c r="BN4" s="71"/>
      <c r="BO4" s="71"/>
      <c r="BP4" s="71"/>
      <c r="BQ4" s="71"/>
      <c r="BS4" s="49" t="s">
        <v>105</v>
      </c>
      <c r="BT4" s="22">
        <v>2039</v>
      </c>
      <c r="BU4" s="71"/>
      <c r="BV4" s="71"/>
      <c r="BW4" s="71"/>
      <c r="BX4" s="71"/>
      <c r="BZ4" s="49" t="s">
        <v>105</v>
      </c>
      <c r="CA4" s="22">
        <v>2040</v>
      </c>
      <c r="CB4" s="71"/>
      <c r="CC4" s="71"/>
      <c r="CD4" s="71"/>
      <c r="CE4" s="71"/>
      <c r="CG4" s="49" t="s">
        <v>105</v>
      </c>
      <c r="CH4" s="22">
        <v>2041</v>
      </c>
      <c r="CI4" s="71"/>
      <c r="CJ4" s="71"/>
      <c r="CK4" s="71"/>
      <c r="CL4" s="71"/>
      <c r="CN4" s="49" t="s">
        <v>105</v>
      </c>
      <c r="CO4" s="22">
        <v>2042</v>
      </c>
      <c r="CP4" s="71"/>
      <c r="CQ4" s="71"/>
      <c r="CR4" s="71"/>
      <c r="CS4" s="71"/>
      <c r="CU4" s="49" t="s">
        <v>105</v>
      </c>
      <c r="CV4" s="22">
        <v>2043</v>
      </c>
      <c r="CW4" s="71"/>
      <c r="CX4" s="71"/>
      <c r="CY4" s="71"/>
      <c r="CZ4" s="71"/>
    </row>
    <row r="5" spans="1:104" ht="41" x14ac:dyDescent="0.35">
      <c r="A5" s="71"/>
      <c r="B5" s="100" t="s">
        <v>176</v>
      </c>
      <c r="C5" s="100" t="s">
        <v>177</v>
      </c>
      <c r="D5" s="101" t="s">
        <v>178</v>
      </c>
      <c r="E5" s="101" t="s">
        <v>179</v>
      </c>
      <c r="F5" s="71" t="s">
        <v>106</v>
      </c>
      <c r="G5" s="65"/>
      <c r="H5" s="71"/>
      <c r="I5" s="100" t="s">
        <v>176</v>
      </c>
      <c r="J5" s="100" t="s">
        <v>177</v>
      </c>
      <c r="K5" s="101" t="s">
        <v>178</v>
      </c>
      <c r="L5" s="101" t="s">
        <v>179</v>
      </c>
      <c r="M5" s="71" t="s">
        <v>106</v>
      </c>
      <c r="O5" s="71"/>
      <c r="P5" s="100" t="s">
        <v>176</v>
      </c>
      <c r="Q5" s="100" t="s">
        <v>177</v>
      </c>
      <c r="R5" s="101" t="s">
        <v>178</v>
      </c>
      <c r="S5" s="101" t="s">
        <v>179</v>
      </c>
      <c r="T5" s="71" t="s">
        <v>106</v>
      </c>
      <c r="V5" s="71"/>
      <c r="W5" s="100" t="s">
        <v>176</v>
      </c>
      <c r="X5" s="100" t="s">
        <v>177</v>
      </c>
      <c r="Y5" s="101" t="s">
        <v>178</v>
      </c>
      <c r="Z5" s="101" t="s">
        <v>179</v>
      </c>
      <c r="AA5" s="71" t="s">
        <v>106</v>
      </c>
      <c r="AC5" s="71"/>
      <c r="AD5" s="100" t="s">
        <v>176</v>
      </c>
      <c r="AE5" s="100" t="s">
        <v>177</v>
      </c>
      <c r="AF5" s="101" t="s">
        <v>178</v>
      </c>
      <c r="AG5" s="101" t="s">
        <v>179</v>
      </c>
      <c r="AH5" s="71" t="s">
        <v>106</v>
      </c>
      <c r="AJ5" s="71"/>
      <c r="AK5" s="100" t="s">
        <v>176</v>
      </c>
      <c r="AL5" s="100" t="s">
        <v>177</v>
      </c>
      <c r="AM5" s="101" t="s">
        <v>178</v>
      </c>
      <c r="AN5" s="101" t="s">
        <v>179</v>
      </c>
      <c r="AO5" s="71" t="s">
        <v>106</v>
      </c>
      <c r="AQ5" s="71"/>
      <c r="AR5" s="100" t="s">
        <v>176</v>
      </c>
      <c r="AS5" s="100" t="s">
        <v>177</v>
      </c>
      <c r="AT5" s="101" t="s">
        <v>178</v>
      </c>
      <c r="AU5" s="101" t="s">
        <v>179</v>
      </c>
      <c r="AV5" s="71" t="s">
        <v>106</v>
      </c>
      <c r="AX5" s="71"/>
      <c r="AY5" s="100" t="s">
        <v>176</v>
      </c>
      <c r="AZ5" s="100" t="s">
        <v>177</v>
      </c>
      <c r="BA5" s="101" t="s">
        <v>178</v>
      </c>
      <c r="BB5" s="101" t="s">
        <v>179</v>
      </c>
      <c r="BC5" s="71" t="s">
        <v>106</v>
      </c>
      <c r="BE5" s="71"/>
      <c r="BF5" s="100" t="s">
        <v>176</v>
      </c>
      <c r="BG5" s="100" t="s">
        <v>177</v>
      </c>
      <c r="BH5" s="101" t="s">
        <v>178</v>
      </c>
      <c r="BI5" s="101" t="s">
        <v>179</v>
      </c>
      <c r="BJ5" s="71" t="s">
        <v>106</v>
      </c>
      <c r="BL5" s="71"/>
      <c r="BM5" s="100" t="s">
        <v>176</v>
      </c>
      <c r="BN5" s="100" t="s">
        <v>177</v>
      </c>
      <c r="BO5" s="101" t="s">
        <v>178</v>
      </c>
      <c r="BP5" s="101" t="s">
        <v>179</v>
      </c>
      <c r="BQ5" s="71" t="s">
        <v>106</v>
      </c>
      <c r="BS5" s="71"/>
      <c r="BT5" s="100" t="s">
        <v>176</v>
      </c>
      <c r="BU5" s="100" t="s">
        <v>177</v>
      </c>
      <c r="BV5" s="101" t="s">
        <v>178</v>
      </c>
      <c r="BW5" s="101" t="s">
        <v>179</v>
      </c>
      <c r="BX5" s="71" t="s">
        <v>106</v>
      </c>
      <c r="BZ5" s="71"/>
      <c r="CA5" s="100" t="s">
        <v>176</v>
      </c>
      <c r="CB5" s="100" t="s">
        <v>177</v>
      </c>
      <c r="CC5" s="101" t="s">
        <v>178</v>
      </c>
      <c r="CD5" s="101" t="s">
        <v>179</v>
      </c>
      <c r="CE5" s="71" t="s">
        <v>106</v>
      </c>
      <c r="CG5" s="71"/>
      <c r="CH5" s="100" t="s">
        <v>176</v>
      </c>
      <c r="CI5" s="100" t="s">
        <v>177</v>
      </c>
      <c r="CJ5" s="101" t="s">
        <v>178</v>
      </c>
      <c r="CK5" s="101" t="s">
        <v>179</v>
      </c>
      <c r="CL5" s="71" t="s">
        <v>106</v>
      </c>
      <c r="CN5" s="71"/>
      <c r="CO5" s="100" t="s">
        <v>176</v>
      </c>
      <c r="CP5" s="100" t="s">
        <v>177</v>
      </c>
      <c r="CQ5" s="101" t="s">
        <v>178</v>
      </c>
      <c r="CR5" s="101" t="s">
        <v>179</v>
      </c>
      <c r="CS5" s="71" t="s">
        <v>106</v>
      </c>
      <c r="CU5" s="71"/>
      <c r="CV5" s="100" t="s">
        <v>176</v>
      </c>
      <c r="CW5" s="100" t="s">
        <v>177</v>
      </c>
      <c r="CX5" s="101" t="s">
        <v>178</v>
      </c>
      <c r="CY5" s="101" t="s">
        <v>179</v>
      </c>
      <c r="CZ5" s="71" t="s">
        <v>106</v>
      </c>
    </row>
    <row r="6" spans="1:104" x14ac:dyDescent="0.35">
      <c r="A6" s="71" t="s">
        <v>111</v>
      </c>
      <c r="B6" s="71"/>
      <c r="C6" s="71"/>
      <c r="D6" s="71"/>
      <c r="E6" s="71"/>
      <c r="F6" s="71"/>
      <c r="G6" s="65"/>
      <c r="H6" s="71" t="s">
        <v>111</v>
      </c>
      <c r="I6" s="71"/>
      <c r="J6" s="71"/>
      <c r="K6" s="71"/>
      <c r="L6" s="71"/>
      <c r="M6" s="71"/>
      <c r="O6" s="71" t="s">
        <v>111</v>
      </c>
      <c r="P6" s="71"/>
      <c r="Q6" s="71"/>
      <c r="R6" s="71"/>
      <c r="S6" s="71"/>
      <c r="T6" s="71"/>
      <c r="V6" s="71" t="s">
        <v>111</v>
      </c>
      <c r="W6" s="71"/>
      <c r="X6" s="71"/>
      <c r="Y6" s="71"/>
      <c r="Z6" s="71"/>
      <c r="AA6" s="71"/>
      <c r="AC6" s="71" t="s">
        <v>111</v>
      </c>
      <c r="AD6" s="71"/>
      <c r="AE6" s="71"/>
      <c r="AF6" s="71"/>
      <c r="AG6" s="71"/>
      <c r="AH6" s="71"/>
      <c r="AJ6" s="71" t="s">
        <v>111</v>
      </c>
      <c r="AK6" s="71"/>
      <c r="AL6" s="71"/>
      <c r="AM6" s="71"/>
      <c r="AN6" s="71"/>
      <c r="AO6" s="71"/>
      <c r="AQ6" s="71" t="s">
        <v>111</v>
      </c>
      <c r="AR6" s="71"/>
      <c r="AS6" s="71"/>
      <c r="AT6" s="71"/>
      <c r="AU6" s="71"/>
      <c r="AV6" s="71"/>
      <c r="AX6" s="71" t="s">
        <v>111</v>
      </c>
      <c r="AY6" s="71"/>
      <c r="AZ6" s="71"/>
      <c r="BA6" s="71"/>
      <c r="BB6" s="71"/>
      <c r="BC6" s="71"/>
      <c r="BE6" s="71" t="s">
        <v>111</v>
      </c>
      <c r="BF6" s="71"/>
      <c r="BG6" s="71"/>
      <c r="BH6" s="71"/>
      <c r="BI6" s="71"/>
      <c r="BJ6" s="71"/>
      <c r="BL6" s="71" t="s">
        <v>111</v>
      </c>
      <c r="BM6" s="71"/>
      <c r="BN6" s="71"/>
      <c r="BO6" s="71"/>
      <c r="BP6" s="71"/>
      <c r="BQ6" s="71"/>
      <c r="BS6" s="71" t="s">
        <v>111</v>
      </c>
      <c r="BT6" s="71"/>
      <c r="BU6" s="71"/>
      <c r="BV6" s="71"/>
      <c r="BW6" s="71"/>
      <c r="BX6" s="71"/>
      <c r="BZ6" s="71" t="s">
        <v>111</v>
      </c>
      <c r="CA6" s="71"/>
      <c r="CB6" s="71"/>
      <c r="CC6" s="71"/>
      <c r="CD6" s="71"/>
      <c r="CE6" s="71"/>
      <c r="CG6" s="71" t="s">
        <v>111</v>
      </c>
      <c r="CH6" s="71"/>
      <c r="CI6" s="71"/>
      <c r="CJ6" s="71"/>
      <c r="CK6" s="71"/>
      <c r="CL6" s="71"/>
      <c r="CN6" s="71" t="s">
        <v>111</v>
      </c>
      <c r="CO6" s="71"/>
      <c r="CP6" s="71"/>
      <c r="CQ6" s="71"/>
      <c r="CR6" s="71"/>
      <c r="CS6" s="71"/>
      <c r="CU6" s="71" t="s">
        <v>111</v>
      </c>
      <c r="CV6" s="71"/>
      <c r="CW6" s="71"/>
      <c r="CX6" s="71"/>
      <c r="CY6" s="71"/>
      <c r="CZ6" s="71"/>
    </row>
    <row r="7" spans="1:104" x14ac:dyDescent="0.35">
      <c r="A7" s="81" t="s">
        <v>75</v>
      </c>
      <c r="B7" s="81"/>
      <c r="C7" s="81"/>
      <c r="D7" s="81"/>
      <c r="E7" s="81"/>
      <c r="F7" s="83">
        <f>(B7*C7)+(D7*E7)</f>
        <v>0</v>
      </c>
      <c r="G7" s="65"/>
      <c r="H7" s="81" t="s">
        <v>75</v>
      </c>
      <c r="I7" s="81"/>
      <c r="J7" s="81"/>
      <c r="K7" s="81"/>
      <c r="L7" s="81"/>
      <c r="M7" s="83">
        <f>(I7*J7)+(K7*L7)</f>
        <v>0</v>
      </c>
      <c r="O7" s="81" t="s">
        <v>75</v>
      </c>
      <c r="P7" s="81"/>
      <c r="Q7" s="81"/>
      <c r="R7" s="81"/>
      <c r="S7" s="81"/>
      <c r="T7" s="83">
        <f>(P7*Q7)+(R7*S7)</f>
        <v>0</v>
      </c>
      <c r="V7" s="81" t="s">
        <v>75</v>
      </c>
      <c r="W7" s="81"/>
      <c r="X7" s="81"/>
      <c r="Y7" s="81"/>
      <c r="Z7" s="81"/>
      <c r="AA7" s="83">
        <f>(W7*X7)+(Y7*Z7)</f>
        <v>0</v>
      </c>
      <c r="AC7" s="81" t="s">
        <v>75</v>
      </c>
      <c r="AD7" s="81"/>
      <c r="AE7" s="81"/>
      <c r="AF7" s="81"/>
      <c r="AG7" s="81"/>
      <c r="AH7" s="83">
        <f>(AD7*AE7)+(AF7*AG7)</f>
        <v>0</v>
      </c>
      <c r="AJ7" s="81" t="s">
        <v>75</v>
      </c>
      <c r="AK7" s="81"/>
      <c r="AL7" s="81"/>
      <c r="AM7" s="81"/>
      <c r="AN7" s="81"/>
      <c r="AO7" s="83">
        <f>(AK7*AL7)+(AM7*AN7)</f>
        <v>0</v>
      </c>
      <c r="AQ7" s="81" t="s">
        <v>75</v>
      </c>
      <c r="AR7" s="81"/>
      <c r="AS7" s="81"/>
      <c r="AT7" s="81"/>
      <c r="AU7" s="81"/>
      <c r="AV7" s="83">
        <f>(AR7*AS7)+(AT7*AU7)</f>
        <v>0</v>
      </c>
      <c r="AX7" s="81" t="s">
        <v>75</v>
      </c>
      <c r="AY7" s="81"/>
      <c r="AZ7" s="81"/>
      <c r="BA7" s="81"/>
      <c r="BB7" s="81"/>
      <c r="BC7" s="83">
        <f>(AY7*AZ7)+(BA7*BB7)</f>
        <v>0</v>
      </c>
      <c r="BE7" s="81" t="s">
        <v>75</v>
      </c>
      <c r="BF7" s="81"/>
      <c r="BG7" s="81"/>
      <c r="BH7" s="81"/>
      <c r="BI7" s="81"/>
      <c r="BJ7" s="83">
        <f>(BF7*BG7)+(BH7*BI7)</f>
        <v>0</v>
      </c>
      <c r="BL7" s="81" t="s">
        <v>75</v>
      </c>
      <c r="BM7" s="81"/>
      <c r="BN7" s="81"/>
      <c r="BO7" s="81"/>
      <c r="BP7" s="81"/>
      <c r="BQ7" s="83">
        <f>(BM7*BN7)+(BO7*BP7)</f>
        <v>0</v>
      </c>
      <c r="BS7" s="81" t="s">
        <v>75</v>
      </c>
      <c r="BT7" s="81"/>
      <c r="BU7" s="81"/>
      <c r="BV7" s="81"/>
      <c r="BW7" s="81"/>
      <c r="BX7" s="83">
        <f>(BT7*BU7)+(BV7*BW7)</f>
        <v>0</v>
      </c>
      <c r="BZ7" s="81" t="s">
        <v>75</v>
      </c>
      <c r="CA7" s="81"/>
      <c r="CB7" s="81"/>
      <c r="CC7" s="81"/>
      <c r="CD7" s="81"/>
      <c r="CE7" s="83">
        <f>(CA7*CB7)+(CC7*CD7)</f>
        <v>0</v>
      </c>
      <c r="CG7" s="81" t="s">
        <v>75</v>
      </c>
      <c r="CH7" s="81"/>
      <c r="CI7" s="81"/>
      <c r="CJ7" s="81"/>
      <c r="CK7" s="81"/>
      <c r="CL7" s="83">
        <f>(CH7*CI7)+(CJ7*CK7)</f>
        <v>0</v>
      </c>
      <c r="CN7" s="81" t="s">
        <v>75</v>
      </c>
      <c r="CO7" s="81"/>
      <c r="CP7" s="81"/>
      <c r="CQ7" s="81"/>
      <c r="CR7" s="81"/>
      <c r="CS7" s="83">
        <f>(CO7*CP7)+(CQ7*CR7)</f>
        <v>0</v>
      </c>
      <c r="CU7" s="81" t="s">
        <v>75</v>
      </c>
      <c r="CV7" s="81"/>
      <c r="CW7" s="81"/>
      <c r="CX7" s="81"/>
      <c r="CY7" s="81"/>
      <c r="CZ7" s="83">
        <f>(CV7*CW7)+(CX7*CY7)</f>
        <v>0</v>
      </c>
    </row>
    <row r="8" spans="1:104" x14ac:dyDescent="0.35">
      <c r="A8" s="81" t="s">
        <v>75</v>
      </c>
      <c r="B8" s="81"/>
      <c r="C8" s="81"/>
      <c r="D8" s="81"/>
      <c r="E8" s="81"/>
      <c r="F8" s="83">
        <f t="shared" ref="F8:F10" si="0">(B8*C8)+(D8*E8)</f>
        <v>0</v>
      </c>
      <c r="G8" s="65"/>
      <c r="H8" s="81" t="s">
        <v>75</v>
      </c>
      <c r="I8" s="81"/>
      <c r="J8" s="81"/>
      <c r="K8" s="81"/>
      <c r="L8" s="81"/>
      <c r="M8" s="83">
        <f t="shared" ref="M8:M10" si="1">(I8*J8)+(K8*L8)</f>
        <v>0</v>
      </c>
      <c r="O8" s="81" t="s">
        <v>75</v>
      </c>
      <c r="P8" s="81"/>
      <c r="Q8" s="81"/>
      <c r="R8" s="81"/>
      <c r="S8" s="81"/>
      <c r="T8" s="83">
        <f t="shared" ref="T8:T10" si="2">(P8*Q8)+(R8*S8)</f>
        <v>0</v>
      </c>
      <c r="V8" s="81" t="s">
        <v>75</v>
      </c>
      <c r="W8" s="81"/>
      <c r="X8" s="81"/>
      <c r="Y8" s="81"/>
      <c r="Z8" s="81"/>
      <c r="AA8" s="83">
        <f t="shared" ref="AA8:AA10" si="3">(W8*X8)+(Y8*Z8)</f>
        <v>0</v>
      </c>
      <c r="AC8" s="81" t="s">
        <v>75</v>
      </c>
      <c r="AD8" s="81"/>
      <c r="AE8" s="81"/>
      <c r="AF8" s="81"/>
      <c r="AG8" s="81"/>
      <c r="AH8" s="83">
        <f t="shared" ref="AH8:AH10" si="4">(AD8*AE8)+(AF8*AG8)</f>
        <v>0</v>
      </c>
      <c r="AJ8" s="81" t="s">
        <v>75</v>
      </c>
      <c r="AK8" s="81"/>
      <c r="AL8" s="81"/>
      <c r="AM8" s="81"/>
      <c r="AN8" s="81"/>
      <c r="AO8" s="83">
        <f t="shared" ref="AO8:AO10" si="5">(AK8*AL8)+(AM8*AN8)</f>
        <v>0</v>
      </c>
      <c r="AQ8" s="81" t="s">
        <v>75</v>
      </c>
      <c r="AR8" s="81"/>
      <c r="AS8" s="81"/>
      <c r="AT8" s="81"/>
      <c r="AU8" s="81"/>
      <c r="AV8" s="83">
        <f t="shared" ref="AV8:AV10" si="6">(AR8*AS8)+(AT8*AU8)</f>
        <v>0</v>
      </c>
      <c r="AX8" s="81" t="s">
        <v>75</v>
      </c>
      <c r="AY8" s="81"/>
      <c r="AZ8" s="81"/>
      <c r="BA8" s="81"/>
      <c r="BB8" s="81"/>
      <c r="BC8" s="83">
        <f t="shared" ref="BC8:BC10" si="7">(AY8*AZ8)+(BA8*BB8)</f>
        <v>0</v>
      </c>
      <c r="BE8" s="81" t="s">
        <v>75</v>
      </c>
      <c r="BF8" s="81"/>
      <c r="BG8" s="81"/>
      <c r="BH8" s="81"/>
      <c r="BI8" s="81"/>
      <c r="BJ8" s="83">
        <f t="shared" ref="BJ8:BJ10" si="8">(BF8*BG8)+(BH8*BI8)</f>
        <v>0</v>
      </c>
      <c r="BL8" s="81" t="s">
        <v>75</v>
      </c>
      <c r="BM8" s="81"/>
      <c r="BN8" s="81"/>
      <c r="BO8" s="81"/>
      <c r="BP8" s="81"/>
      <c r="BQ8" s="83">
        <f t="shared" ref="BQ8:BQ10" si="9">(BM8*BN8)+(BO8*BP8)</f>
        <v>0</v>
      </c>
      <c r="BS8" s="81" t="s">
        <v>75</v>
      </c>
      <c r="BT8" s="81"/>
      <c r="BU8" s="81"/>
      <c r="BV8" s="81"/>
      <c r="BW8" s="81"/>
      <c r="BX8" s="83">
        <f t="shared" ref="BX8:BX10" si="10">(BT8*BU8)+(BV8*BW8)</f>
        <v>0</v>
      </c>
      <c r="BZ8" s="81" t="s">
        <v>75</v>
      </c>
      <c r="CA8" s="81"/>
      <c r="CB8" s="81"/>
      <c r="CC8" s="81"/>
      <c r="CD8" s="81"/>
      <c r="CE8" s="83">
        <f t="shared" ref="CE8:CE10" si="11">(CA8*CB8)+(CC8*CD8)</f>
        <v>0</v>
      </c>
      <c r="CG8" s="81" t="s">
        <v>75</v>
      </c>
      <c r="CH8" s="81"/>
      <c r="CI8" s="81"/>
      <c r="CJ8" s="81"/>
      <c r="CK8" s="81"/>
      <c r="CL8" s="83">
        <f t="shared" ref="CL8:CL10" si="12">(CH8*CI8)+(CJ8*CK8)</f>
        <v>0</v>
      </c>
      <c r="CN8" s="81" t="s">
        <v>75</v>
      </c>
      <c r="CO8" s="81"/>
      <c r="CP8" s="81"/>
      <c r="CQ8" s="81"/>
      <c r="CR8" s="81"/>
      <c r="CS8" s="83">
        <f t="shared" ref="CS8:CS10" si="13">(CO8*CP8)+(CQ8*CR8)</f>
        <v>0</v>
      </c>
      <c r="CU8" s="81" t="s">
        <v>75</v>
      </c>
      <c r="CV8" s="81"/>
      <c r="CW8" s="81"/>
      <c r="CX8" s="81"/>
      <c r="CY8" s="81"/>
      <c r="CZ8" s="83">
        <f t="shared" ref="CZ8:CZ10" si="14">(CV8*CW8)+(CX8*CY8)</f>
        <v>0</v>
      </c>
    </row>
    <row r="9" spans="1:104" x14ac:dyDescent="0.35">
      <c r="A9" s="81" t="s">
        <v>75</v>
      </c>
      <c r="B9" s="81"/>
      <c r="C9" s="81"/>
      <c r="D9" s="81"/>
      <c r="E9" s="81"/>
      <c r="F9" s="83">
        <f t="shared" si="0"/>
        <v>0</v>
      </c>
      <c r="G9" s="65"/>
      <c r="H9" s="81" t="s">
        <v>75</v>
      </c>
      <c r="I9" s="81"/>
      <c r="J9" s="81"/>
      <c r="K9" s="81"/>
      <c r="L9" s="81"/>
      <c r="M9" s="83">
        <f t="shared" si="1"/>
        <v>0</v>
      </c>
      <c r="O9" s="81" t="s">
        <v>75</v>
      </c>
      <c r="P9" s="81"/>
      <c r="Q9" s="81"/>
      <c r="R9" s="81"/>
      <c r="S9" s="81"/>
      <c r="T9" s="83">
        <f t="shared" si="2"/>
        <v>0</v>
      </c>
      <c r="V9" s="81" t="s">
        <v>75</v>
      </c>
      <c r="W9" s="81"/>
      <c r="X9" s="81"/>
      <c r="Y9" s="81"/>
      <c r="Z9" s="81"/>
      <c r="AA9" s="83">
        <f t="shared" si="3"/>
        <v>0</v>
      </c>
      <c r="AC9" s="81" t="s">
        <v>75</v>
      </c>
      <c r="AD9" s="81"/>
      <c r="AE9" s="81"/>
      <c r="AF9" s="81"/>
      <c r="AG9" s="81"/>
      <c r="AH9" s="83">
        <f t="shared" si="4"/>
        <v>0</v>
      </c>
      <c r="AJ9" s="81" t="s">
        <v>75</v>
      </c>
      <c r="AK9" s="81"/>
      <c r="AL9" s="81"/>
      <c r="AM9" s="81"/>
      <c r="AN9" s="81"/>
      <c r="AO9" s="83">
        <f t="shared" si="5"/>
        <v>0</v>
      </c>
      <c r="AQ9" s="81" t="s">
        <v>75</v>
      </c>
      <c r="AR9" s="81"/>
      <c r="AS9" s="81"/>
      <c r="AT9" s="81"/>
      <c r="AU9" s="81"/>
      <c r="AV9" s="83">
        <f t="shared" si="6"/>
        <v>0</v>
      </c>
      <c r="AX9" s="81" t="s">
        <v>75</v>
      </c>
      <c r="AY9" s="81"/>
      <c r="AZ9" s="81"/>
      <c r="BA9" s="81"/>
      <c r="BB9" s="81"/>
      <c r="BC9" s="83">
        <f t="shared" si="7"/>
        <v>0</v>
      </c>
      <c r="BE9" s="81" t="s">
        <v>75</v>
      </c>
      <c r="BF9" s="81"/>
      <c r="BG9" s="81"/>
      <c r="BH9" s="81"/>
      <c r="BI9" s="81"/>
      <c r="BJ9" s="83">
        <f t="shared" si="8"/>
        <v>0</v>
      </c>
      <c r="BL9" s="81" t="s">
        <v>75</v>
      </c>
      <c r="BM9" s="81"/>
      <c r="BN9" s="81"/>
      <c r="BO9" s="81"/>
      <c r="BP9" s="81"/>
      <c r="BQ9" s="83">
        <f t="shared" si="9"/>
        <v>0</v>
      </c>
      <c r="BS9" s="81" t="s">
        <v>75</v>
      </c>
      <c r="BT9" s="81"/>
      <c r="BU9" s="81"/>
      <c r="BV9" s="81"/>
      <c r="BW9" s="81"/>
      <c r="BX9" s="83">
        <f t="shared" si="10"/>
        <v>0</v>
      </c>
      <c r="BZ9" s="81" t="s">
        <v>75</v>
      </c>
      <c r="CA9" s="81"/>
      <c r="CB9" s="81"/>
      <c r="CC9" s="81"/>
      <c r="CD9" s="81"/>
      <c r="CE9" s="83">
        <f t="shared" si="11"/>
        <v>0</v>
      </c>
      <c r="CG9" s="81" t="s">
        <v>75</v>
      </c>
      <c r="CH9" s="81"/>
      <c r="CI9" s="81"/>
      <c r="CJ9" s="81"/>
      <c r="CK9" s="81"/>
      <c r="CL9" s="83">
        <f t="shared" si="12"/>
        <v>0</v>
      </c>
      <c r="CN9" s="81" t="s">
        <v>75</v>
      </c>
      <c r="CO9" s="81"/>
      <c r="CP9" s="81"/>
      <c r="CQ9" s="81"/>
      <c r="CR9" s="81"/>
      <c r="CS9" s="83">
        <f t="shared" si="13"/>
        <v>0</v>
      </c>
      <c r="CU9" s="81" t="s">
        <v>75</v>
      </c>
      <c r="CV9" s="81"/>
      <c r="CW9" s="81"/>
      <c r="CX9" s="81"/>
      <c r="CY9" s="81"/>
      <c r="CZ9" s="83">
        <f t="shared" si="14"/>
        <v>0</v>
      </c>
    </row>
    <row r="10" spans="1:104" x14ac:dyDescent="0.35">
      <c r="A10" s="81" t="s">
        <v>75</v>
      </c>
      <c r="B10" s="81"/>
      <c r="C10" s="81"/>
      <c r="D10" s="81"/>
      <c r="E10" s="81"/>
      <c r="F10" s="83">
        <f t="shared" si="0"/>
        <v>0</v>
      </c>
      <c r="G10" s="65"/>
      <c r="H10" s="81" t="s">
        <v>75</v>
      </c>
      <c r="I10" s="81"/>
      <c r="J10" s="81"/>
      <c r="K10" s="81"/>
      <c r="L10" s="81"/>
      <c r="M10" s="83">
        <f t="shared" si="1"/>
        <v>0</v>
      </c>
      <c r="O10" s="81" t="s">
        <v>75</v>
      </c>
      <c r="P10" s="81"/>
      <c r="Q10" s="81"/>
      <c r="R10" s="81"/>
      <c r="S10" s="81"/>
      <c r="T10" s="83">
        <f t="shared" si="2"/>
        <v>0</v>
      </c>
      <c r="V10" s="81" t="s">
        <v>75</v>
      </c>
      <c r="W10" s="81"/>
      <c r="X10" s="81"/>
      <c r="Y10" s="81"/>
      <c r="Z10" s="81"/>
      <c r="AA10" s="83">
        <f t="shared" si="3"/>
        <v>0</v>
      </c>
      <c r="AC10" s="81" t="s">
        <v>75</v>
      </c>
      <c r="AD10" s="81"/>
      <c r="AE10" s="81"/>
      <c r="AF10" s="81"/>
      <c r="AG10" s="81"/>
      <c r="AH10" s="83">
        <f t="shared" si="4"/>
        <v>0</v>
      </c>
      <c r="AJ10" s="81" t="s">
        <v>75</v>
      </c>
      <c r="AK10" s="81"/>
      <c r="AL10" s="81"/>
      <c r="AM10" s="81"/>
      <c r="AN10" s="81"/>
      <c r="AO10" s="83">
        <f t="shared" si="5"/>
        <v>0</v>
      </c>
      <c r="AQ10" s="81" t="s">
        <v>75</v>
      </c>
      <c r="AR10" s="81"/>
      <c r="AS10" s="81"/>
      <c r="AT10" s="81"/>
      <c r="AU10" s="81"/>
      <c r="AV10" s="83">
        <f t="shared" si="6"/>
        <v>0</v>
      </c>
      <c r="AX10" s="81" t="s">
        <v>75</v>
      </c>
      <c r="AY10" s="81"/>
      <c r="AZ10" s="81"/>
      <c r="BA10" s="81"/>
      <c r="BB10" s="81"/>
      <c r="BC10" s="83">
        <f t="shared" si="7"/>
        <v>0</v>
      </c>
      <c r="BE10" s="81" t="s">
        <v>75</v>
      </c>
      <c r="BF10" s="81"/>
      <c r="BG10" s="81"/>
      <c r="BH10" s="81"/>
      <c r="BI10" s="81"/>
      <c r="BJ10" s="83">
        <f t="shared" si="8"/>
        <v>0</v>
      </c>
      <c r="BL10" s="81" t="s">
        <v>75</v>
      </c>
      <c r="BM10" s="81"/>
      <c r="BN10" s="81"/>
      <c r="BO10" s="81"/>
      <c r="BP10" s="81"/>
      <c r="BQ10" s="83">
        <f t="shared" si="9"/>
        <v>0</v>
      </c>
      <c r="BS10" s="81" t="s">
        <v>75</v>
      </c>
      <c r="BT10" s="81"/>
      <c r="BU10" s="81"/>
      <c r="BV10" s="81"/>
      <c r="BW10" s="81"/>
      <c r="BX10" s="83">
        <f t="shared" si="10"/>
        <v>0</v>
      </c>
      <c r="BZ10" s="81" t="s">
        <v>75</v>
      </c>
      <c r="CA10" s="81"/>
      <c r="CB10" s="81"/>
      <c r="CC10" s="81"/>
      <c r="CD10" s="81"/>
      <c r="CE10" s="83">
        <f t="shared" si="11"/>
        <v>0</v>
      </c>
      <c r="CG10" s="81" t="s">
        <v>75</v>
      </c>
      <c r="CH10" s="81"/>
      <c r="CI10" s="81"/>
      <c r="CJ10" s="81"/>
      <c r="CK10" s="81"/>
      <c r="CL10" s="83">
        <f t="shared" si="12"/>
        <v>0</v>
      </c>
      <c r="CN10" s="81" t="s">
        <v>75</v>
      </c>
      <c r="CO10" s="81"/>
      <c r="CP10" s="81"/>
      <c r="CQ10" s="81"/>
      <c r="CR10" s="81"/>
      <c r="CS10" s="83">
        <f t="shared" si="13"/>
        <v>0</v>
      </c>
      <c r="CU10" s="81" t="s">
        <v>75</v>
      </c>
      <c r="CV10" s="81"/>
      <c r="CW10" s="81"/>
      <c r="CX10" s="81"/>
      <c r="CY10" s="81"/>
      <c r="CZ10" s="83">
        <f t="shared" si="14"/>
        <v>0</v>
      </c>
    </row>
    <row r="11" spans="1:104" x14ac:dyDescent="0.35">
      <c r="A11" s="14" t="s">
        <v>180</v>
      </c>
      <c r="B11" s="71" t="s">
        <v>24</v>
      </c>
      <c r="C11" s="71" t="s">
        <v>24</v>
      </c>
      <c r="D11" s="71" t="s">
        <v>24</v>
      </c>
      <c r="E11" s="71" t="s">
        <v>24</v>
      </c>
      <c r="F11" s="83">
        <f>SUM(F7:F10)</f>
        <v>0</v>
      </c>
      <c r="G11" s="65"/>
      <c r="H11" s="14" t="s">
        <v>180</v>
      </c>
      <c r="I11" s="71" t="s">
        <v>24</v>
      </c>
      <c r="J11" s="71" t="s">
        <v>24</v>
      </c>
      <c r="K11" s="71" t="s">
        <v>24</v>
      </c>
      <c r="L11" s="71" t="s">
        <v>24</v>
      </c>
      <c r="M11" s="83">
        <f>SUM(M7:M10)</f>
        <v>0</v>
      </c>
      <c r="O11" s="14" t="s">
        <v>180</v>
      </c>
      <c r="P11" s="71" t="s">
        <v>24</v>
      </c>
      <c r="Q11" s="71" t="s">
        <v>24</v>
      </c>
      <c r="R11" s="71" t="s">
        <v>24</v>
      </c>
      <c r="S11" s="71" t="s">
        <v>24</v>
      </c>
      <c r="T11" s="83">
        <f>SUM(T7:T10)</f>
        <v>0</v>
      </c>
      <c r="V11" s="14" t="s">
        <v>180</v>
      </c>
      <c r="W11" s="71" t="s">
        <v>24</v>
      </c>
      <c r="X11" s="71" t="s">
        <v>24</v>
      </c>
      <c r="Y11" s="71" t="s">
        <v>24</v>
      </c>
      <c r="Z11" s="71" t="s">
        <v>24</v>
      </c>
      <c r="AA11" s="83">
        <f>SUM(AA7:AA10)</f>
        <v>0</v>
      </c>
      <c r="AC11" s="14" t="s">
        <v>180</v>
      </c>
      <c r="AD11" s="71" t="s">
        <v>24</v>
      </c>
      <c r="AE11" s="71" t="s">
        <v>24</v>
      </c>
      <c r="AF11" s="71" t="s">
        <v>24</v>
      </c>
      <c r="AG11" s="71" t="s">
        <v>24</v>
      </c>
      <c r="AH11" s="83">
        <f>SUM(AH7:AH10)</f>
        <v>0</v>
      </c>
      <c r="AJ11" s="14" t="s">
        <v>180</v>
      </c>
      <c r="AK11" s="71" t="s">
        <v>24</v>
      </c>
      <c r="AL11" s="71" t="s">
        <v>24</v>
      </c>
      <c r="AM11" s="71" t="s">
        <v>24</v>
      </c>
      <c r="AN11" s="71" t="s">
        <v>24</v>
      </c>
      <c r="AO11" s="83">
        <f>SUM(AO7:AO10)</f>
        <v>0</v>
      </c>
      <c r="AQ11" s="14" t="s">
        <v>180</v>
      </c>
      <c r="AR11" s="71" t="s">
        <v>24</v>
      </c>
      <c r="AS11" s="71" t="s">
        <v>24</v>
      </c>
      <c r="AT11" s="71" t="s">
        <v>24</v>
      </c>
      <c r="AU11" s="71" t="s">
        <v>24</v>
      </c>
      <c r="AV11" s="83">
        <f>SUM(AV7:AV10)</f>
        <v>0</v>
      </c>
      <c r="AX11" s="14" t="s">
        <v>180</v>
      </c>
      <c r="AY11" s="71" t="s">
        <v>24</v>
      </c>
      <c r="AZ11" s="71" t="s">
        <v>24</v>
      </c>
      <c r="BA11" s="71" t="s">
        <v>24</v>
      </c>
      <c r="BB11" s="71" t="s">
        <v>24</v>
      </c>
      <c r="BC11" s="83">
        <f>SUM(BC7:BC10)</f>
        <v>0</v>
      </c>
      <c r="BE11" s="14" t="s">
        <v>180</v>
      </c>
      <c r="BF11" s="71" t="s">
        <v>24</v>
      </c>
      <c r="BG11" s="71" t="s">
        <v>24</v>
      </c>
      <c r="BH11" s="71" t="s">
        <v>24</v>
      </c>
      <c r="BI11" s="71" t="s">
        <v>24</v>
      </c>
      <c r="BJ11" s="83">
        <f>SUM(BJ7:BJ10)</f>
        <v>0</v>
      </c>
      <c r="BL11" s="14" t="s">
        <v>180</v>
      </c>
      <c r="BM11" s="71" t="s">
        <v>24</v>
      </c>
      <c r="BN11" s="71" t="s">
        <v>24</v>
      </c>
      <c r="BO11" s="71" t="s">
        <v>24</v>
      </c>
      <c r="BP11" s="71" t="s">
        <v>24</v>
      </c>
      <c r="BQ11" s="83">
        <f>SUM(BQ7:BQ10)</f>
        <v>0</v>
      </c>
      <c r="BS11" s="14" t="s">
        <v>180</v>
      </c>
      <c r="BT11" s="71" t="s">
        <v>24</v>
      </c>
      <c r="BU11" s="71" t="s">
        <v>24</v>
      </c>
      <c r="BV11" s="71" t="s">
        <v>24</v>
      </c>
      <c r="BW11" s="71" t="s">
        <v>24</v>
      </c>
      <c r="BX11" s="83">
        <f>SUM(BX7:BX10)</f>
        <v>0</v>
      </c>
      <c r="BZ11" s="14" t="s">
        <v>180</v>
      </c>
      <c r="CA11" s="71" t="s">
        <v>24</v>
      </c>
      <c r="CB11" s="71" t="s">
        <v>24</v>
      </c>
      <c r="CC11" s="71" t="s">
        <v>24</v>
      </c>
      <c r="CD11" s="71" t="s">
        <v>24</v>
      </c>
      <c r="CE11" s="83">
        <f>SUM(CE7:CE10)</f>
        <v>0</v>
      </c>
      <c r="CG11" s="14" t="s">
        <v>180</v>
      </c>
      <c r="CH11" s="71" t="s">
        <v>24</v>
      </c>
      <c r="CI11" s="71" t="s">
        <v>24</v>
      </c>
      <c r="CJ11" s="71" t="s">
        <v>24</v>
      </c>
      <c r="CK11" s="71" t="s">
        <v>24</v>
      </c>
      <c r="CL11" s="83">
        <f>SUM(CL7:CL10)</f>
        <v>0</v>
      </c>
      <c r="CN11" s="14" t="s">
        <v>180</v>
      </c>
      <c r="CO11" s="71" t="s">
        <v>24</v>
      </c>
      <c r="CP11" s="71" t="s">
        <v>24</v>
      </c>
      <c r="CQ11" s="71" t="s">
        <v>24</v>
      </c>
      <c r="CR11" s="71" t="s">
        <v>24</v>
      </c>
      <c r="CS11" s="83">
        <f>SUM(CS7:CS10)</f>
        <v>0</v>
      </c>
      <c r="CU11" s="14" t="s">
        <v>180</v>
      </c>
      <c r="CV11" s="71" t="s">
        <v>24</v>
      </c>
      <c r="CW11" s="71" t="s">
        <v>24</v>
      </c>
      <c r="CX11" s="71" t="s">
        <v>24</v>
      </c>
      <c r="CY11" s="71" t="s">
        <v>24</v>
      </c>
      <c r="CZ11" s="83">
        <f>SUM(CZ7:CZ10)</f>
        <v>0</v>
      </c>
    </row>
  </sheetData>
  <mergeCells count="1">
    <mergeCell ref="F1:H1"/>
  </mergeCells>
  <hyperlinks>
    <hyperlink ref="A2" location="'Winst en verlies rekening'!A1" display="terug" xr:uid="{5B20E822-54D1-412A-9DEA-7F10CF364CC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745F2-4276-47D6-90DC-B041CC56ED01}">
  <dimension ref="A1:Q20"/>
  <sheetViews>
    <sheetView topLeftCell="A7" zoomScale="112" zoomScaleNormal="112" workbookViewId="0">
      <selection activeCell="A10" sqref="A10"/>
    </sheetView>
  </sheetViews>
  <sheetFormatPr defaultRowHeight="14.5" x14ac:dyDescent="0.35"/>
  <cols>
    <col min="1" max="1" width="47.6328125" customWidth="1"/>
    <col min="2" max="3" width="27.90625" customWidth="1"/>
    <col min="4" max="4" width="21.6328125" customWidth="1"/>
    <col min="5" max="5" width="20.453125" customWidth="1"/>
    <col min="6" max="6" width="22.08984375" customWidth="1"/>
    <col min="7" max="7" width="27.90625" customWidth="1"/>
    <col min="8" max="8" width="21.6328125" customWidth="1"/>
    <col min="9" max="9" width="20.90625" customWidth="1"/>
    <col min="10" max="10" width="18.6328125" customWidth="1"/>
    <col min="11" max="11" width="22" customWidth="1"/>
    <col min="12" max="12" width="18.36328125" customWidth="1"/>
    <col min="13" max="13" width="17.36328125" customWidth="1"/>
    <col min="14" max="14" width="16" customWidth="1"/>
    <col min="15" max="15" width="18.6328125" customWidth="1"/>
    <col min="16" max="16" width="14.453125" customWidth="1"/>
    <col min="17" max="17" width="13.6328125" customWidth="1"/>
  </cols>
  <sheetData>
    <row r="1" spans="1:17" x14ac:dyDescent="0.35">
      <c r="A1" s="2" t="s">
        <v>195</v>
      </c>
      <c r="B1" s="65"/>
      <c r="C1" s="65"/>
      <c r="D1" s="65"/>
      <c r="E1" s="65"/>
      <c r="F1" s="65"/>
      <c r="G1" s="11" t="s">
        <v>0</v>
      </c>
      <c r="H1" s="160" t="s">
        <v>1</v>
      </c>
      <c r="I1" s="161"/>
      <c r="J1" s="162"/>
      <c r="K1" s="65"/>
    </row>
    <row r="2" spans="1:17" x14ac:dyDescent="0.35">
      <c r="A2" s="13" t="s">
        <v>69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7" x14ac:dyDescent="0.35">
      <c r="A3" s="71"/>
      <c r="B3" s="22" t="s">
        <v>173</v>
      </c>
      <c r="C3" s="22">
        <v>2029</v>
      </c>
      <c r="D3" s="22">
        <f>C3+1</f>
        <v>2030</v>
      </c>
      <c r="E3" s="22">
        <f t="shared" ref="E3:Q3" si="0">D3+1</f>
        <v>2031</v>
      </c>
      <c r="F3" s="22">
        <f t="shared" si="0"/>
        <v>2032</v>
      </c>
      <c r="G3" s="22">
        <f t="shared" si="0"/>
        <v>2033</v>
      </c>
      <c r="H3" s="22">
        <f t="shared" si="0"/>
        <v>2034</v>
      </c>
      <c r="I3" s="22">
        <f t="shared" si="0"/>
        <v>2035</v>
      </c>
      <c r="J3" s="22">
        <f t="shared" si="0"/>
        <v>2036</v>
      </c>
      <c r="K3" s="22">
        <f t="shared" si="0"/>
        <v>2037</v>
      </c>
      <c r="L3" s="22">
        <f t="shared" si="0"/>
        <v>2038</v>
      </c>
      <c r="M3" s="22">
        <f t="shared" si="0"/>
        <v>2039</v>
      </c>
      <c r="N3" s="22">
        <f t="shared" si="0"/>
        <v>2040</v>
      </c>
      <c r="O3" s="22">
        <f t="shared" si="0"/>
        <v>2041</v>
      </c>
      <c r="P3" s="22">
        <f t="shared" si="0"/>
        <v>2042</v>
      </c>
      <c r="Q3" s="22">
        <f t="shared" si="0"/>
        <v>2043</v>
      </c>
    </row>
    <row r="4" spans="1:17" x14ac:dyDescent="0.35">
      <c r="A4" s="14" t="s">
        <v>55</v>
      </c>
      <c r="B4" s="95" t="s">
        <v>24</v>
      </c>
      <c r="C4" s="84">
        <f>'Winst en verlies rekening'!F64</f>
        <v>0</v>
      </c>
      <c r="D4" s="84">
        <f>'Winst en verlies rekening'!G64</f>
        <v>0</v>
      </c>
      <c r="E4" s="84">
        <f>'Winst en verlies rekening'!H64</f>
        <v>0</v>
      </c>
      <c r="F4" s="84">
        <f>'Winst en verlies rekening'!I64</f>
        <v>0</v>
      </c>
      <c r="G4" s="84">
        <f>'Winst en verlies rekening'!J64</f>
        <v>0</v>
      </c>
      <c r="H4" s="84">
        <f>'Winst en verlies rekening'!K64</f>
        <v>0</v>
      </c>
      <c r="I4" s="84">
        <f>'Winst en verlies rekening'!L64</f>
        <v>0</v>
      </c>
      <c r="J4" s="84">
        <f>'Winst en verlies rekening'!M64</f>
        <v>0</v>
      </c>
      <c r="K4" s="84">
        <f>'Winst en verlies rekening'!N64</f>
        <v>0</v>
      </c>
      <c r="L4" s="84">
        <f>'Winst en verlies rekening'!O64</f>
        <v>0</v>
      </c>
      <c r="M4" s="84">
        <f>'Winst en verlies rekening'!P64</f>
        <v>0</v>
      </c>
      <c r="N4" s="84">
        <f>'Winst en verlies rekening'!Q64</f>
        <v>0</v>
      </c>
      <c r="O4" s="84">
        <f>L.01!S89</f>
        <v>0</v>
      </c>
      <c r="P4" s="84">
        <f>L.01!T89</f>
        <v>0</v>
      </c>
      <c r="Q4" s="84">
        <f>L.01!U89</f>
        <v>0</v>
      </c>
    </row>
    <row r="5" spans="1:17" x14ac:dyDescent="0.3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</row>
    <row r="6" spans="1:17" x14ac:dyDescent="0.35">
      <c r="A6" s="71" t="s">
        <v>112</v>
      </c>
      <c r="B6" s="84">
        <f>Balans!B11</f>
        <v>0</v>
      </c>
      <c r="C6" s="84">
        <f>Balans!C11</f>
        <v>0</v>
      </c>
      <c r="D6" s="84">
        <f>Balans!D11</f>
        <v>0</v>
      </c>
      <c r="E6" s="84">
        <f>Balans!E11</f>
        <v>0</v>
      </c>
      <c r="F6" s="84">
        <f>Balans!F11</f>
        <v>0</v>
      </c>
      <c r="G6" s="84">
        <f>Balans!G11</f>
        <v>0</v>
      </c>
      <c r="H6" s="84">
        <f>Balans!H11</f>
        <v>0</v>
      </c>
      <c r="I6" s="84">
        <f>Balans!I11</f>
        <v>0</v>
      </c>
      <c r="J6" s="84">
        <f>Balans!J11</f>
        <v>0</v>
      </c>
      <c r="K6" s="84">
        <f>Balans!K11</f>
        <v>0</v>
      </c>
      <c r="L6" s="84">
        <f>Balans!L11</f>
        <v>0</v>
      </c>
      <c r="M6" s="84">
        <f>Balans!M11</f>
        <v>0</v>
      </c>
      <c r="N6" s="84">
        <f>Balans!N11</f>
        <v>0</v>
      </c>
      <c r="O6" s="84">
        <f>Balans!O11</f>
        <v>0</v>
      </c>
      <c r="P6" s="84">
        <f>Balans!P11</f>
        <v>0</v>
      </c>
      <c r="Q6" s="84">
        <f>Balans!Q11</f>
        <v>0</v>
      </c>
    </row>
    <row r="7" spans="1:17" x14ac:dyDescent="0.35">
      <c r="A7" s="71" t="s">
        <v>113</v>
      </c>
      <c r="B7" s="64" t="s">
        <v>24</v>
      </c>
      <c r="C7" s="64" t="s">
        <v>24</v>
      </c>
      <c r="D7" s="64" t="s">
        <v>24</v>
      </c>
      <c r="E7" s="64" t="s">
        <v>24</v>
      </c>
      <c r="F7" s="64" t="s">
        <v>24</v>
      </c>
      <c r="G7" s="64" t="s">
        <v>24</v>
      </c>
      <c r="H7" s="64" t="s">
        <v>24</v>
      </c>
      <c r="I7" s="64" t="s">
        <v>24</v>
      </c>
      <c r="J7" s="64" t="s">
        <v>24</v>
      </c>
      <c r="K7" s="64" t="s">
        <v>24</v>
      </c>
      <c r="L7" s="64" t="s">
        <v>24</v>
      </c>
      <c r="M7" s="64" t="s">
        <v>24</v>
      </c>
      <c r="N7" s="64" t="s">
        <v>24</v>
      </c>
      <c r="O7" s="64" t="s">
        <v>24</v>
      </c>
      <c r="P7" s="64" t="s">
        <v>24</v>
      </c>
      <c r="Q7" s="64" t="s">
        <v>24</v>
      </c>
    </row>
    <row r="8" spans="1:17" x14ac:dyDescent="0.35">
      <c r="A8" s="71" t="s">
        <v>114</v>
      </c>
      <c r="B8" s="84">
        <f>Balans!B15</f>
        <v>0</v>
      </c>
      <c r="C8" s="84">
        <f>Balans!C15</f>
        <v>0</v>
      </c>
      <c r="D8" s="84">
        <f>Balans!D15</f>
        <v>0</v>
      </c>
      <c r="E8" s="84">
        <f>Balans!E15</f>
        <v>0</v>
      </c>
      <c r="F8" s="84">
        <f>Balans!F15</f>
        <v>0</v>
      </c>
      <c r="G8" s="84">
        <f>Balans!G15</f>
        <v>0</v>
      </c>
      <c r="H8" s="84">
        <f>Balans!H15</f>
        <v>0</v>
      </c>
      <c r="I8" s="84">
        <f>Balans!I15</f>
        <v>0</v>
      </c>
      <c r="J8" s="84">
        <f>Balans!J15</f>
        <v>0</v>
      </c>
      <c r="K8" s="84">
        <f>Balans!K15</f>
        <v>0</v>
      </c>
      <c r="L8" s="84">
        <f>Balans!L15</f>
        <v>0</v>
      </c>
      <c r="M8" s="84">
        <f>Balans!M15</f>
        <v>0</v>
      </c>
      <c r="N8" s="84">
        <f>Balans!N15</f>
        <v>0</v>
      </c>
      <c r="O8" s="84">
        <f>Balans!O15</f>
        <v>0</v>
      </c>
      <c r="P8" s="84">
        <f>Balans!P15</f>
        <v>0</v>
      </c>
      <c r="Q8" s="84">
        <f>Balans!Q15</f>
        <v>0</v>
      </c>
    </row>
    <row r="9" spans="1:17" x14ac:dyDescent="0.35">
      <c r="A9" s="71" t="s">
        <v>115</v>
      </c>
      <c r="B9" s="84">
        <f>Balans!B17</f>
        <v>0</v>
      </c>
      <c r="C9" s="84">
        <f>Balans!C17</f>
        <v>0</v>
      </c>
      <c r="D9" s="84">
        <f>Balans!D17</f>
        <v>0</v>
      </c>
      <c r="E9" s="84">
        <f>Balans!E17</f>
        <v>0</v>
      </c>
      <c r="F9" s="84">
        <f>Balans!F17</f>
        <v>0</v>
      </c>
      <c r="G9" s="84">
        <f>Balans!G17</f>
        <v>0</v>
      </c>
      <c r="H9" s="84">
        <f>Balans!H17</f>
        <v>0</v>
      </c>
      <c r="I9" s="84">
        <f>Balans!I17</f>
        <v>0</v>
      </c>
      <c r="J9" s="84">
        <f>Balans!J17</f>
        <v>0</v>
      </c>
      <c r="K9" s="84">
        <f>Balans!K17</f>
        <v>0</v>
      </c>
      <c r="L9" s="84">
        <f>Balans!L17</f>
        <v>0</v>
      </c>
      <c r="M9" s="84">
        <f>Balans!M17</f>
        <v>0</v>
      </c>
      <c r="N9" s="84">
        <f>Balans!N17</f>
        <v>0</v>
      </c>
      <c r="O9" s="84">
        <f>Balans!O17</f>
        <v>0</v>
      </c>
      <c r="P9" s="84">
        <f>Balans!P17</f>
        <v>0</v>
      </c>
      <c r="Q9" s="84">
        <f>Balans!Q17</f>
        <v>0</v>
      </c>
    </row>
    <row r="10" spans="1:17" x14ac:dyDescent="0.35">
      <c r="A10" s="71" t="s">
        <v>116</v>
      </c>
      <c r="B10" s="64" t="s">
        <v>24</v>
      </c>
      <c r="C10" s="64" t="s">
        <v>24</v>
      </c>
      <c r="D10" s="64" t="s">
        <v>24</v>
      </c>
      <c r="E10" s="64" t="s">
        <v>24</v>
      </c>
      <c r="F10" s="64" t="s">
        <v>24</v>
      </c>
      <c r="G10" s="64" t="s">
        <v>24</v>
      </c>
      <c r="H10" s="64" t="s">
        <v>24</v>
      </c>
      <c r="I10" s="64" t="s">
        <v>24</v>
      </c>
      <c r="J10" s="64" t="s">
        <v>24</v>
      </c>
      <c r="K10" s="64" t="s">
        <v>24</v>
      </c>
      <c r="L10" s="64" t="s">
        <v>24</v>
      </c>
      <c r="M10" s="64" t="s">
        <v>24</v>
      </c>
      <c r="N10" s="64" t="s">
        <v>24</v>
      </c>
      <c r="O10" s="64" t="s">
        <v>24</v>
      </c>
      <c r="P10" s="64" t="s">
        <v>24</v>
      </c>
      <c r="Q10" s="64" t="s">
        <v>24</v>
      </c>
    </row>
    <row r="11" spans="1:17" x14ac:dyDescent="0.35">
      <c r="A11" s="71" t="s">
        <v>117</v>
      </c>
      <c r="B11" s="84">
        <f>Balans!B34</f>
        <v>0</v>
      </c>
      <c r="C11" s="84">
        <f>Balans!C34</f>
        <v>0</v>
      </c>
      <c r="D11" s="84">
        <f>Balans!D34</f>
        <v>0</v>
      </c>
      <c r="E11" s="84">
        <f>Balans!E34</f>
        <v>0</v>
      </c>
      <c r="F11" s="84">
        <f>Balans!F34</f>
        <v>0</v>
      </c>
      <c r="G11" s="84">
        <f>Balans!G34</f>
        <v>0</v>
      </c>
      <c r="H11" s="84">
        <f>Balans!H34</f>
        <v>0</v>
      </c>
      <c r="I11" s="84">
        <f>Balans!I34</f>
        <v>0</v>
      </c>
      <c r="J11" s="84">
        <f>Balans!J34</f>
        <v>0</v>
      </c>
      <c r="K11" s="84">
        <f>Balans!K34</f>
        <v>0</v>
      </c>
      <c r="L11" s="84">
        <f>Balans!L34</f>
        <v>0</v>
      </c>
      <c r="M11" s="84">
        <f>Balans!M34</f>
        <v>0</v>
      </c>
      <c r="N11" s="84">
        <f>Balans!N34</f>
        <v>0</v>
      </c>
      <c r="O11" s="84">
        <f>Balans!O34</f>
        <v>0</v>
      </c>
      <c r="P11" s="84">
        <f>Balans!P34</f>
        <v>0</v>
      </c>
      <c r="Q11" s="84">
        <f>Balans!Q34</f>
        <v>0</v>
      </c>
    </row>
    <row r="12" spans="1:17" x14ac:dyDescent="0.35">
      <c r="A12" s="14" t="s">
        <v>24</v>
      </c>
      <c r="B12" s="14" t="s">
        <v>24</v>
      </c>
      <c r="C12" s="14" t="s">
        <v>24</v>
      </c>
      <c r="D12" s="14" t="s">
        <v>24</v>
      </c>
      <c r="E12" s="14" t="s">
        <v>24</v>
      </c>
      <c r="F12" s="14" t="s">
        <v>24</v>
      </c>
      <c r="G12" s="14" t="s">
        <v>24</v>
      </c>
      <c r="H12" s="14" t="s">
        <v>24</v>
      </c>
      <c r="I12" s="14" t="s">
        <v>24</v>
      </c>
      <c r="J12" s="14" t="s">
        <v>24</v>
      </c>
      <c r="K12" s="14" t="s">
        <v>24</v>
      </c>
      <c r="L12" s="14" t="s">
        <v>24</v>
      </c>
      <c r="M12" s="14" t="s">
        <v>24</v>
      </c>
      <c r="N12" s="14" t="s">
        <v>24</v>
      </c>
      <c r="O12" s="14" t="s">
        <v>24</v>
      </c>
      <c r="P12" s="14" t="s">
        <v>24</v>
      </c>
      <c r="Q12" s="14" t="s">
        <v>24</v>
      </c>
    </row>
    <row r="13" spans="1:17" x14ac:dyDescent="0.35">
      <c r="A13" s="14" t="s">
        <v>118</v>
      </c>
      <c r="B13" s="60">
        <f>SUM(B6:B11)</f>
        <v>0</v>
      </c>
      <c r="C13" s="60">
        <f>SUM(C6:C11)</f>
        <v>0</v>
      </c>
      <c r="D13" s="60">
        <f t="shared" ref="D13:Q13" si="1">SUM(D6:D11)</f>
        <v>0</v>
      </c>
      <c r="E13" s="60">
        <f t="shared" si="1"/>
        <v>0</v>
      </c>
      <c r="F13" s="60">
        <f t="shared" si="1"/>
        <v>0</v>
      </c>
      <c r="G13" s="60">
        <f t="shared" si="1"/>
        <v>0</v>
      </c>
      <c r="H13" s="60">
        <f t="shared" si="1"/>
        <v>0</v>
      </c>
      <c r="I13" s="60">
        <f t="shared" si="1"/>
        <v>0</v>
      </c>
      <c r="J13" s="60">
        <f t="shared" si="1"/>
        <v>0</v>
      </c>
      <c r="K13" s="60">
        <f t="shared" si="1"/>
        <v>0</v>
      </c>
      <c r="L13" s="60">
        <f t="shared" si="1"/>
        <v>0</v>
      </c>
      <c r="M13" s="60">
        <f t="shared" si="1"/>
        <v>0</v>
      </c>
      <c r="N13" s="60">
        <f t="shared" si="1"/>
        <v>0</v>
      </c>
      <c r="O13" s="60">
        <f t="shared" si="1"/>
        <v>0</v>
      </c>
      <c r="P13" s="60">
        <f t="shared" si="1"/>
        <v>0</v>
      </c>
      <c r="Q13" s="60">
        <f t="shared" si="1"/>
        <v>0</v>
      </c>
    </row>
    <row r="14" spans="1:17" x14ac:dyDescent="0.35">
      <c r="A14" s="14" t="s">
        <v>24</v>
      </c>
      <c r="B14" s="14" t="s">
        <v>24</v>
      </c>
      <c r="C14" s="60" t="s">
        <v>24</v>
      </c>
      <c r="D14" s="60" t="s">
        <v>24</v>
      </c>
      <c r="E14" s="60" t="s">
        <v>24</v>
      </c>
      <c r="F14" s="60" t="s">
        <v>24</v>
      </c>
      <c r="G14" s="60" t="s">
        <v>24</v>
      </c>
      <c r="H14" s="60" t="s">
        <v>24</v>
      </c>
      <c r="I14" s="60" t="s">
        <v>24</v>
      </c>
      <c r="J14" s="60" t="s">
        <v>24</v>
      </c>
      <c r="K14" s="60" t="s">
        <v>24</v>
      </c>
      <c r="L14" s="60" t="s">
        <v>24</v>
      </c>
      <c r="M14" s="60" t="s">
        <v>24</v>
      </c>
      <c r="N14" s="60" t="s">
        <v>24</v>
      </c>
      <c r="O14" s="60" t="s">
        <v>24</v>
      </c>
      <c r="P14" s="60" t="s">
        <v>24</v>
      </c>
      <c r="Q14" s="60" t="s">
        <v>24</v>
      </c>
    </row>
    <row r="15" spans="1:17" x14ac:dyDescent="0.35">
      <c r="A15" s="14" t="s">
        <v>182</v>
      </c>
      <c r="B15" s="14"/>
      <c r="C15" s="60"/>
      <c r="D15" s="60"/>
      <c r="E15" s="14">
        <f>(((B13+C13)/2)+((C13+D13)/2)+((D13+E13)/2))/3</f>
        <v>0</v>
      </c>
      <c r="F15" s="60">
        <f>(((C13+D13)/2)+((D13+E13)/2)+((E13+F13)/2))/3</f>
        <v>0</v>
      </c>
      <c r="G15" s="14">
        <f t="shared" ref="G15:Q15" si="2">(((D13+E13)/2)+((E13+F13)/2)+((F13+G13)/2))/3</f>
        <v>0</v>
      </c>
      <c r="H15" s="14">
        <f t="shared" si="2"/>
        <v>0</v>
      </c>
      <c r="I15" s="14">
        <f t="shared" si="2"/>
        <v>0</v>
      </c>
      <c r="J15" s="14">
        <f t="shared" si="2"/>
        <v>0</v>
      </c>
      <c r="K15" s="14">
        <f t="shared" si="2"/>
        <v>0</v>
      </c>
      <c r="L15" s="14">
        <f t="shared" si="2"/>
        <v>0</v>
      </c>
      <c r="M15" s="14">
        <f t="shared" si="2"/>
        <v>0</v>
      </c>
      <c r="N15" s="14">
        <f t="shared" si="2"/>
        <v>0</v>
      </c>
      <c r="O15" s="14">
        <f t="shared" si="2"/>
        <v>0</v>
      </c>
      <c r="P15" s="14">
        <f t="shared" si="2"/>
        <v>0</v>
      </c>
      <c r="Q15" s="14">
        <f t="shared" si="2"/>
        <v>0</v>
      </c>
    </row>
    <row r="16" spans="1:17" x14ac:dyDescent="0.35">
      <c r="A16" s="14"/>
      <c r="B16" s="14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</row>
    <row r="17" spans="1:17" x14ac:dyDescent="0.35">
      <c r="A17" s="14" t="s">
        <v>196</v>
      </c>
      <c r="B17" s="92" t="s">
        <v>24</v>
      </c>
      <c r="C17" s="92" t="s">
        <v>24</v>
      </c>
      <c r="D17" s="92" t="s">
        <v>24</v>
      </c>
      <c r="E17" s="92">
        <f>IFERROR(((C4+D4+E4)/3) /((((B13+C13)/2) +((C13+D13)/2) + ((D13+E13)/2) ) / 3), 0)</f>
        <v>0</v>
      </c>
      <c r="F17" s="92">
        <f t="shared" ref="F17:P17" si="3">IFERROR(((D4+E4+F4)/3) /((((C13+D13)/2) +((D13+E13)/2) + ((E13+F13)/2) ) / 3), 0)</f>
        <v>0</v>
      </c>
      <c r="G17" s="92">
        <f t="shared" si="3"/>
        <v>0</v>
      </c>
      <c r="H17" s="92">
        <f t="shared" si="3"/>
        <v>0</v>
      </c>
      <c r="I17" s="92">
        <f t="shared" si="3"/>
        <v>0</v>
      </c>
      <c r="J17" s="92">
        <f t="shared" si="3"/>
        <v>0</v>
      </c>
      <c r="K17" s="92">
        <f t="shared" si="3"/>
        <v>0</v>
      </c>
      <c r="L17" s="92">
        <f t="shared" si="3"/>
        <v>0</v>
      </c>
      <c r="M17" s="92">
        <f t="shared" si="3"/>
        <v>0</v>
      </c>
      <c r="N17" s="92">
        <f t="shared" si="3"/>
        <v>0</v>
      </c>
      <c r="O17" s="92">
        <f t="shared" si="3"/>
        <v>0</v>
      </c>
      <c r="P17" s="92">
        <f t="shared" si="3"/>
        <v>0</v>
      </c>
      <c r="Q17" s="92">
        <f>IFERROR(((O4+P4+Q4)/3) /((((N13+O13)/2) +((O13+P13)/2) + ((P13+Q13)/2) ) / 3), 0)</f>
        <v>0</v>
      </c>
    </row>
    <row r="18" spans="1:17" x14ac:dyDescent="0.35">
      <c r="A18" s="14" t="s">
        <v>24</v>
      </c>
      <c r="B18" s="14" t="s">
        <v>24</v>
      </c>
      <c r="C18" s="14" t="s">
        <v>24</v>
      </c>
      <c r="D18" s="14" t="s">
        <v>24</v>
      </c>
      <c r="E18" s="14" t="s">
        <v>24</v>
      </c>
      <c r="F18" s="14" t="s">
        <v>24</v>
      </c>
      <c r="G18" s="14" t="s">
        <v>24</v>
      </c>
      <c r="H18" s="14" t="s">
        <v>24</v>
      </c>
      <c r="I18" s="14" t="s">
        <v>24</v>
      </c>
      <c r="J18" s="14" t="s">
        <v>24</v>
      </c>
      <c r="K18" s="14" t="s">
        <v>24</v>
      </c>
      <c r="L18" s="14" t="s">
        <v>24</v>
      </c>
      <c r="M18" s="14" t="s">
        <v>24</v>
      </c>
      <c r="N18" s="14" t="s">
        <v>24</v>
      </c>
      <c r="O18" s="14" t="s">
        <v>24</v>
      </c>
      <c r="P18" s="14" t="s">
        <v>24</v>
      </c>
      <c r="Q18" s="14" t="s">
        <v>24</v>
      </c>
    </row>
    <row r="19" spans="1:17" x14ac:dyDescent="0.35">
      <c r="A19" s="14" t="s">
        <v>172</v>
      </c>
      <c r="B19" s="96" t="s">
        <v>24</v>
      </c>
      <c r="C19" s="98" t="s">
        <v>24</v>
      </c>
      <c r="D19" s="98" t="s">
        <v>24</v>
      </c>
      <c r="E19" s="93">
        <v>0.13</v>
      </c>
      <c r="F19" s="93">
        <v>0.13</v>
      </c>
      <c r="G19" s="93">
        <v>0.13</v>
      </c>
      <c r="H19" s="93">
        <v>0.13</v>
      </c>
      <c r="I19" s="93">
        <v>0.13</v>
      </c>
      <c r="J19" s="93">
        <v>0.13</v>
      </c>
      <c r="K19" s="93">
        <v>0.13</v>
      </c>
      <c r="L19" s="93">
        <v>0.13</v>
      </c>
      <c r="M19" s="93">
        <v>0.13</v>
      </c>
      <c r="N19" s="93">
        <v>0.13</v>
      </c>
      <c r="O19" s="93">
        <v>0.13</v>
      </c>
      <c r="P19" s="93">
        <v>0.13</v>
      </c>
      <c r="Q19" s="93">
        <v>0.13</v>
      </c>
    </row>
    <row r="20" spans="1:17" x14ac:dyDescent="0.35">
      <c r="D20" t="s">
        <v>24</v>
      </c>
    </row>
  </sheetData>
  <mergeCells count="1">
    <mergeCell ref="H1:J1"/>
  </mergeCells>
  <hyperlinks>
    <hyperlink ref="A2" location="'Winst en verlies rekening'!A1" display="terug" xr:uid="{EC083C1E-5353-4422-B4DC-6F5EC13A8D1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6BF34-D6D6-4B56-8838-DD61F0A4342B}">
  <dimension ref="A1:Q38"/>
  <sheetViews>
    <sheetView workbookViewId="0">
      <selection activeCell="B11" sqref="B11"/>
    </sheetView>
  </sheetViews>
  <sheetFormatPr defaultRowHeight="14.5" x14ac:dyDescent="0.35"/>
  <cols>
    <col min="1" max="1" width="60.54296875" customWidth="1"/>
    <col min="2" max="2" width="13.81640625" bestFit="1" customWidth="1"/>
    <col min="3" max="6" width="12.453125" bestFit="1" customWidth="1"/>
    <col min="7" max="17" width="11.1796875" bestFit="1" customWidth="1"/>
  </cols>
  <sheetData>
    <row r="1" spans="1:17" x14ac:dyDescent="0.35">
      <c r="A1" s="2" t="s">
        <v>163</v>
      </c>
      <c r="B1" s="2"/>
      <c r="C1" s="2"/>
      <c r="D1" s="2"/>
      <c r="E1" s="65"/>
      <c r="F1" s="11" t="s">
        <v>0</v>
      </c>
      <c r="G1" s="160" t="s">
        <v>1</v>
      </c>
      <c r="H1" s="161"/>
      <c r="I1" s="161"/>
      <c r="J1" s="65" t="s">
        <v>24</v>
      </c>
      <c r="K1" s="65"/>
      <c r="L1" s="65"/>
    </row>
    <row r="2" spans="1:17" x14ac:dyDescent="0.35">
      <c r="A2" s="13" t="s">
        <v>119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7" x14ac:dyDescent="0.3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7" x14ac:dyDescent="0.35">
      <c r="A4" s="80" t="s">
        <v>120</v>
      </c>
      <c r="B4" s="94" t="s">
        <v>173</v>
      </c>
      <c r="C4" s="52">
        <v>2029</v>
      </c>
      <c r="D4" s="52">
        <f>C4+1</f>
        <v>2030</v>
      </c>
      <c r="E4" s="52">
        <f t="shared" ref="E4:P4" si="0">D4+1</f>
        <v>2031</v>
      </c>
      <c r="F4" s="52">
        <f t="shared" si="0"/>
        <v>2032</v>
      </c>
      <c r="G4" s="52">
        <f t="shared" si="0"/>
        <v>2033</v>
      </c>
      <c r="H4" s="52">
        <f t="shared" si="0"/>
        <v>2034</v>
      </c>
      <c r="I4" s="52">
        <f t="shared" si="0"/>
        <v>2035</v>
      </c>
      <c r="J4" s="52">
        <f t="shared" si="0"/>
        <v>2036</v>
      </c>
      <c r="K4" s="52">
        <f t="shared" si="0"/>
        <v>2037</v>
      </c>
      <c r="L4" s="52">
        <f>K4+1</f>
        <v>2038</v>
      </c>
      <c r="M4" s="52">
        <f t="shared" si="0"/>
        <v>2039</v>
      </c>
      <c r="N4" s="52">
        <f t="shared" si="0"/>
        <v>2040</v>
      </c>
      <c r="O4" s="52">
        <f t="shared" si="0"/>
        <v>2041</v>
      </c>
      <c r="P4" s="52">
        <f t="shared" si="0"/>
        <v>2042</v>
      </c>
      <c r="Q4" s="53">
        <f>P4+1</f>
        <v>2043</v>
      </c>
    </row>
    <row r="5" spans="1:17" x14ac:dyDescent="0.35">
      <c r="A5" s="39" t="s">
        <v>121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</row>
    <row r="6" spans="1:17" x14ac:dyDescent="0.35">
      <c r="A6" s="85" t="s">
        <v>122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</row>
    <row r="7" spans="1:17" x14ac:dyDescent="0.35">
      <c r="A7" s="85" t="s">
        <v>123</v>
      </c>
      <c r="B7" s="152">
        <f>B.01!N8</f>
        <v>0</v>
      </c>
      <c r="C7" s="87">
        <f>(B.01!N44)</f>
        <v>0</v>
      </c>
      <c r="D7" s="87">
        <f xml:space="preserve"> (B.01!N45)</f>
        <v>0</v>
      </c>
      <c r="E7" s="87">
        <f>(B.01!N46)</f>
        <v>0</v>
      </c>
      <c r="F7" s="87">
        <f>(B.01!N47)</f>
        <v>0</v>
      </c>
      <c r="G7" s="87">
        <f>(B.01!N48)</f>
        <v>0</v>
      </c>
      <c r="H7" s="87">
        <f>(B.01!N49)</f>
        <v>0</v>
      </c>
      <c r="I7" s="87">
        <f>(B.01!N50)</f>
        <v>0</v>
      </c>
      <c r="J7" s="87">
        <f>(B.01!N51)</f>
        <v>0</v>
      </c>
      <c r="K7" s="87">
        <f>(B.01!N52)</f>
        <v>0</v>
      </c>
      <c r="L7" s="87">
        <f>(B.01!N53)</f>
        <v>0</v>
      </c>
      <c r="M7" s="87">
        <f>(B.01!N54)</f>
        <v>0</v>
      </c>
      <c r="N7" s="87">
        <f>(B.01!N55)</f>
        <v>0</v>
      </c>
      <c r="O7" s="87">
        <f>(B.01!N56)</f>
        <v>0</v>
      </c>
      <c r="P7" s="87">
        <f>(B.01!N57)</f>
        <v>0</v>
      </c>
      <c r="Q7" s="87">
        <f>(B.01!N58)</f>
        <v>0</v>
      </c>
    </row>
    <row r="8" spans="1:17" x14ac:dyDescent="0.35">
      <c r="A8" s="85" t="s">
        <v>124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</row>
    <row r="9" spans="1:17" x14ac:dyDescent="0.35">
      <c r="A9" s="85" t="s">
        <v>125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</row>
    <row r="10" spans="1:17" x14ac:dyDescent="0.35">
      <c r="A10" s="85" t="s">
        <v>126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</row>
    <row r="11" spans="1:17" x14ac:dyDescent="0.35">
      <c r="A11" s="37" t="s">
        <v>127</v>
      </c>
      <c r="B11" s="48">
        <f t="shared" ref="B11" si="1">SUM(B6:B10)</f>
        <v>0</v>
      </c>
      <c r="C11" s="48">
        <f t="shared" ref="C11:Q11" si="2">SUM(C6:C10)</f>
        <v>0</v>
      </c>
      <c r="D11" s="48">
        <f t="shared" si="2"/>
        <v>0</v>
      </c>
      <c r="E11" s="48">
        <f t="shared" si="2"/>
        <v>0</v>
      </c>
      <c r="F11" s="48">
        <f t="shared" si="2"/>
        <v>0</v>
      </c>
      <c r="G11" s="48">
        <f t="shared" si="2"/>
        <v>0</v>
      </c>
      <c r="H11" s="48">
        <f t="shared" si="2"/>
        <v>0</v>
      </c>
      <c r="I11" s="48">
        <f t="shared" si="2"/>
        <v>0</v>
      </c>
      <c r="J11" s="48">
        <f t="shared" si="2"/>
        <v>0</v>
      </c>
      <c r="K11" s="48">
        <f t="shared" si="2"/>
        <v>0</v>
      </c>
      <c r="L11" s="48">
        <f t="shared" si="2"/>
        <v>0</v>
      </c>
      <c r="M11" s="48">
        <f t="shared" si="2"/>
        <v>0</v>
      </c>
      <c r="N11" s="48">
        <f t="shared" si="2"/>
        <v>0</v>
      </c>
      <c r="O11" s="48">
        <f t="shared" si="2"/>
        <v>0</v>
      </c>
      <c r="P11" s="48">
        <f t="shared" si="2"/>
        <v>0</v>
      </c>
      <c r="Q11" s="48">
        <f t="shared" si="2"/>
        <v>0</v>
      </c>
    </row>
    <row r="12" spans="1:17" x14ac:dyDescent="0.35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</row>
    <row r="13" spans="1:17" x14ac:dyDescent="0.35">
      <c r="A13" s="38" t="s">
        <v>128</v>
      </c>
      <c r="B13" s="46"/>
      <c r="C13" s="46"/>
      <c r="D13" s="86"/>
      <c r="E13" s="86"/>
      <c r="F13" s="86"/>
      <c r="G13" s="46"/>
      <c r="H13" s="86"/>
      <c r="I13" s="86"/>
      <c r="J13" s="86"/>
      <c r="K13" s="46"/>
      <c r="L13" s="86"/>
      <c r="M13" s="86"/>
      <c r="N13" s="86"/>
      <c r="O13" s="46"/>
      <c r="P13" s="86"/>
      <c r="Q13" s="86"/>
    </row>
    <row r="14" spans="1:17" x14ac:dyDescent="0.35">
      <c r="A14" s="85" t="s">
        <v>24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</row>
    <row r="15" spans="1:17" x14ac:dyDescent="0.35">
      <c r="A15" s="38" t="s">
        <v>114</v>
      </c>
      <c r="B15" s="46"/>
      <c r="C15" s="46"/>
      <c r="D15" s="86"/>
      <c r="E15" s="86"/>
      <c r="F15" s="86"/>
      <c r="G15" s="46"/>
      <c r="H15" s="86"/>
      <c r="I15" s="86"/>
      <c r="J15" s="86"/>
      <c r="K15" s="46"/>
      <c r="L15" s="86"/>
      <c r="M15" s="86"/>
      <c r="N15" s="86"/>
      <c r="O15" s="46"/>
      <c r="P15" s="86"/>
      <c r="Q15" s="86"/>
    </row>
    <row r="16" spans="1:17" x14ac:dyDescent="0.35">
      <c r="A16" s="37" t="s">
        <v>24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</row>
    <row r="17" spans="1:17" x14ac:dyDescent="0.35">
      <c r="A17" s="38" t="s">
        <v>115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</row>
    <row r="18" spans="1:17" x14ac:dyDescent="0.35">
      <c r="A18" s="85" t="s">
        <v>24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</row>
    <row r="19" spans="1:17" x14ac:dyDescent="0.35">
      <c r="A19" s="37" t="s">
        <v>129</v>
      </c>
      <c r="B19" s="48">
        <f>B11+B13+B15+B17</f>
        <v>0</v>
      </c>
      <c r="C19" s="48">
        <f>C11+C13+C15+C17</f>
        <v>0</v>
      </c>
      <c r="D19" s="48">
        <f t="shared" ref="D19:G19" si="3">D11+D13+D15+D17</f>
        <v>0</v>
      </c>
      <c r="E19" s="48">
        <f t="shared" si="3"/>
        <v>0</v>
      </c>
      <c r="F19" s="48">
        <f t="shared" si="3"/>
        <v>0</v>
      </c>
      <c r="G19" s="48">
        <f t="shared" si="3"/>
        <v>0</v>
      </c>
      <c r="H19" s="48">
        <f t="shared" ref="H19:Q19" si="4">H11+H13+H15+H17</f>
        <v>0</v>
      </c>
      <c r="I19" s="48">
        <f t="shared" si="4"/>
        <v>0</v>
      </c>
      <c r="J19" s="48">
        <f t="shared" si="4"/>
        <v>0</v>
      </c>
      <c r="K19" s="48">
        <f t="shared" si="4"/>
        <v>0</v>
      </c>
      <c r="L19" s="48">
        <f t="shared" si="4"/>
        <v>0</v>
      </c>
      <c r="M19" s="48">
        <f t="shared" si="4"/>
        <v>0</v>
      </c>
      <c r="N19" s="48">
        <f t="shared" si="4"/>
        <v>0</v>
      </c>
      <c r="O19" s="48">
        <f t="shared" si="4"/>
        <v>0</v>
      </c>
      <c r="P19" s="48">
        <f t="shared" si="4"/>
        <v>0</v>
      </c>
      <c r="Q19" s="48">
        <f t="shared" si="4"/>
        <v>0</v>
      </c>
    </row>
    <row r="20" spans="1:17" x14ac:dyDescent="0.35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</row>
    <row r="21" spans="1:17" x14ac:dyDescent="0.35">
      <c r="A21" s="88" t="s">
        <v>130</v>
      </c>
      <c r="B21" s="52">
        <v>2029</v>
      </c>
      <c r="C21" s="52">
        <v>2029</v>
      </c>
      <c r="D21" s="52">
        <f>C21+1</f>
        <v>2030</v>
      </c>
      <c r="E21" s="52">
        <f t="shared" ref="E21:Q21" si="5">D21+1</f>
        <v>2031</v>
      </c>
      <c r="F21" s="52">
        <f t="shared" si="5"/>
        <v>2032</v>
      </c>
      <c r="G21" s="52">
        <f t="shared" si="5"/>
        <v>2033</v>
      </c>
      <c r="H21" s="52">
        <f t="shared" si="5"/>
        <v>2034</v>
      </c>
      <c r="I21" s="52">
        <f t="shared" si="5"/>
        <v>2035</v>
      </c>
      <c r="J21" s="52">
        <f t="shared" si="5"/>
        <v>2036</v>
      </c>
      <c r="K21" s="52">
        <f t="shared" si="5"/>
        <v>2037</v>
      </c>
      <c r="L21" s="52">
        <f t="shared" si="5"/>
        <v>2038</v>
      </c>
      <c r="M21" s="52">
        <f t="shared" si="5"/>
        <v>2039</v>
      </c>
      <c r="N21" s="52">
        <f t="shared" si="5"/>
        <v>2040</v>
      </c>
      <c r="O21" s="52">
        <f t="shared" si="5"/>
        <v>2041</v>
      </c>
      <c r="P21" s="52">
        <f t="shared" si="5"/>
        <v>2042</v>
      </c>
      <c r="Q21" s="53">
        <f t="shared" si="5"/>
        <v>2043</v>
      </c>
    </row>
    <row r="22" spans="1:17" x14ac:dyDescent="0.35">
      <c r="A22" s="41" t="s">
        <v>131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</row>
    <row r="23" spans="1:17" x14ac:dyDescent="0.35">
      <c r="A23" s="123" t="s">
        <v>132</v>
      </c>
      <c r="B23" s="47"/>
      <c r="C23" s="47"/>
      <c r="D23" s="86"/>
      <c r="E23" s="86"/>
      <c r="F23" s="86"/>
      <c r="G23" s="47"/>
      <c r="H23" s="86"/>
      <c r="I23" s="86"/>
      <c r="J23" s="86"/>
      <c r="K23" s="47"/>
      <c r="L23" s="86"/>
      <c r="M23" s="86"/>
      <c r="N23" s="86"/>
      <c r="O23" s="47"/>
      <c r="P23" s="86"/>
      <c r="Q23" s="86"/>
    </row>
    <row r="24" spans="1:17" x14ac:dyDescent="0.35">
      <c r="A24" s="85" t="s">
        <v>133</v>
      </c>
      <c r="B24" s="47"/>
      <c r="C24" s="47"/>
      <c r="D24" s="86"/>
      <c r="E24" s="86"/>
      <c r="F24" s="86"/>
      <c r="G24" s="47"/>
      <c r="H24" s="86"/>
      <c r="I24" s="86"/>
      <c r="J24" s="86"/>
      <c r="K24" s="47"/>
      <c r="L24" s="86"/>
      <c r="M24" s="86"/>
      <c r="N24" s="86"/>
      <c r="O24" s="47"/>
      <c r="P24" s="86"/>
      <c r="Q24" s="86"/>
    </row>
    <row r="25" spans="1:17" x14ac:dyDescent="0.35">
      <c r="A25" s="37" t="s">
        <v>134</v>
      </c>
      <c r="B25" s="48">
        <f>SUM(B23:B24)</f>
        <v>0</v>
      </c>
      <c r="C25" s="48">
        <f>SUM(C23:C24)</f>
        <v>0</v>
      </c>
      <c r="D25" s="48">
        <f t="shared" ref="D25:G25" si="6">SUM(D23:D24)</f>
        <v>0</v>
      </c>
      <c r="E25" s="48">
        <f t="shared" si="6"/>
        <v>0</v>
      </c>
      <c r="F25" s="48">
        <f t="shared" si="6"/>
        <v>0</v>
      </c>
      <c r="G25" s="48">
        <f t="shared" si="6"/>
        <v>0</v>
      </c>
      <c r="H25" s="48">
        <f t="shared" ref="H25:Q25" si="7">SUM(H23:H24)</f>
        <v>0</v>
      </c>
      <c r="I25" s="48">
        <f t="shared" si="7"/>
        <v>0</v>
      </c>
      <c r="J25" s="48">
        <f t="shared" si="7"/>
        <v>0</v>
      </c>
      <c r="K25" s="48">
        <f t="shared" si="7"/>
        <v>0</v>
      </c>
      <c r="L25" s="48">
        <f t="shared" si="7"/>
        <v>0</v>
      </c>
      <c r="M25" s="48">
        <f t="shared" si="7"/>
        <v>0</v>
      </c>
      <c r="N25" s="48">
        <f t="shared" si="7"/>
        <v>0</v>
      </c>
      <c r="O25" s="48">
        <f t="shared" si="7"/>
        <v>0</v>
      </c>
      <c r="P25" s="48">
        <f t="shared" si="7"/>
        <v>0</v>
      </c>
      <c r="Q25" s="48">
        <f t="shared" si="7"/>
        <v>0</v>
      </c>
    </row>
    <row r="26" spans="1:17" x14ac:dyDescent="0.35">
      <c r="A26" s="37" t="s">
        <v>24</v>
      </c>
      <c r="B26" s="37"/>
      <c r="C26" s="37"/>
      <c r="D26" s="85"/>
      <c r="E26" s="42"/>
      <c r="F26" s="42"/>
      <c r="G26" s="37"/>
      <c r="H26" s="85"/>
      <c r="I26" s="42"/>
      <c r="J26" s="42"/>
      <c r="K26" s="37"/>
      <c r="L26" s="85"/>
      <c r="M26" s="42"/>
      <c r="N26" s="42"/>
      <c r="O26" s="37"/>
      <c r="P26" s="85"/>
      <c r="Q26" s="42"/>
    </row>
    <row r="27" spans="1:17" x14ac:dyDescent="0.35">
      <c r="A27" s="38" t="s">
        <v>135</v>
      </c>
      <c r="B27" s="85"/>
      <c r="C27" s="85"/>
      <c r="D27" s="85"/>
      <c r="E27" s="42"/>
      <c r="F27" s="42"/>
      <c r="G27" s="85"/>
      <c r="H27" s="85"/>
      <c r="I27" s="42"/>
      <c r="J27" s="42"/>
      <c r="K27" s="85"/>
      <c r="L27" s="85"/>
      <c r="M27" s="42"/>
      <c r="N27" s="42"/>
      <c r="O27" s="85"/>
      <c r="P27" s="85"/>
      <c r="Q27" s="42"/>
    </row>
    <row r="28" spans="1:17" x14ac:dyDescent="0.35">
      <c r="A28" s="85" t="s">
        <v>136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</row>
    <row r="29" spans="1:17" x14ac:dyDescent="0.35">
      <c r="A29" s="90" t="s">
        <v>137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</row>
    <row r="30" spans="1:17" x14ac:dyDescent="0.35">
      <c r="A30" s="85" t="s">
        <v>138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</row>
    <row r="31" spans="1:17" x14ac:dyDescent="0.35">
      <c r="A31" s="85" t="s">
        <v>139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</row>
    <row r="32" spans="1:17" x14ac:dyDescent="0.35">
      <c r="A32" s="37" t="s">
        <v>140</v>
      </c>
      <c r="B32" s="48">
        <f>SUM(B28:B31)</f>
        <v>0</v>
      </c>
      <c r="C32" s="48">
        <f>SUM(C28:C31)</f>
        <v>0</v>
      </c>
      <c r="D32" s="48">
        <f t="shared" ref="D32:G32" si="8">SUM(D28:D31)</f>
        <v>0</v>
      </c>
      <c r="E32" s="48">
        <f t="shared" si="8"/>
        <v>0</v>
      </c>
      <c r="F32" s="48">
        <f t="shared" si="8"/>
        <v>0</v>
      </c>
      <c r="G32" s="48">
        <f t="shared" si="8"/>
        <v>0</v>
      </c>
      <c r="H32" s="48">
        <f t="shared" ref="H32:Q32" si="9">SUM(H28:H31)</f>
        <v>0</v>
      </c>
      <c r="I32" s="48">
        <f t="shared" si="9"/>
        <v>0</v>
      </c>
      <c r="J32" s="48">
        <f t="shared" si="9"/>
        <v>0</v>
      </c>
      <c r="K32" s="48">
        <f t="shared" si="9"/>
        <v>0</v>
      </c>
      <c r="L32" s="48">
        <f t="shared" si="9"/>
        <v>0</v>
      </c>
      <c r="M32" s="48">
        <f t="shared" si="9"/>
        <v>0</v>
      </c>
      <c r="N32" s="48">
        <f t="shared" si="9"/>
        <v>0</v>
      </c>
      <c r="O32" s="48">
        <f t="shared" si="9"/>
        <v>0</v>
      </c>
      <c r="P32" s="48">
        <f t="shared" si="9"/>
        <v>0</v>
      </c>
      <c r="Q32" s="48">
        <f t="shared" si="9"/>
        <v>0</v>
      </c>
    </row>
    <row r="33" spans="1:17" x14ac:dyDescent="0.35">
      <c r="A33" s="37"/>
      <c r="B33" s="37"/>
      <c r="C33" s="37"/>
      <c r="D33" s="85"/>
      <c r="E33" s="42"/>
      <c r="F33" s="42"/>
      <c r="G33" s="37"/>
      <c r="H33" s="85"/>
      <c r="I33" s="42"/>
      <c r="J33" s="42"/>
      <c r="K33" s="37"/>
      <c r="L33" s="85"/>
      <c r="M33" s="42"/>
      <c r="N33" s="42"/>
      <c r="O33" s="37"/>
      <c r="P33" s="85"/>
      <c r="Q33" s="42"/>
    </row>
    <row r="34" spans="1:17" x14ac:dyDescent="0.35">
      <c r="A34" s="38" t="s">
        <v>141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</row>
    <row r="35" spans="1:17" x14ac:dyDescent="0.35">
      <c r="A35" s="37" t="s">
        <v>24</v>
      </c>
      <c r="B35" s="37"/>
      <c r="C35" s="37"/>
      <c r="D35" s="85"/>
      <c r="E35" s="42"/>
      <c r="F35" s="42"/>
      <c r="G35" s="37"/>
      <c r="H35" s="85"/>
      <c r="I35" s="42"/>
      <c r="J35" s="42"/>
      <c r="K35" s="37"/>
      <c r="L35" s="85"/>
      <c r="M35" s="42"/>
      <c r="N35" s="42"/>
      <c r="O35" s="37"/>
      <c r="P35" s="85"/>
      <c r="Q35" s="42"/>
    </row>
    <row r="36" spans="1:17" x14ac:dyDescent="0.35">
      <c r="A36" s="37" t="s">
        <v>142</v>
      </c>
      <c r="B36" s="48">
        <f>(B25+B32+B34)</f>
        <v>0</v>
      </c>
      <c r="C36" s="48">
        <f>(C25+C32+C34)</f>
        <v>0</v>
      </c>
      <c r="D36" s="37">
        <f t="shared" ref="D36:G36" si="10">(D25+D32+D34)</f>
        <v>0</v>
      </c>
      <c r="E36" s="37">
        <f t="shared" si="10"/>
        <v>0</v>
      </c>
      <c r="F36" s="37">
        <f t="shared" si="10"/>
        <v>0</v>
      </c>
      <c r="G36" s="48">
        <f t="shared" si="10"/>
        <v>0</v>
      </c>
      <c r="H36" s="37">
        <f t="shared" ref="H36:Q36" si="11">(H25+H32+H34)</f>
        <v>0</v>
      </c>
      <c r="I36" s="37">
        <f t="shared" si="11"/>
        <v>0</v>
      </c>
      <c r="J36" s="37">
        <f t="shared" si="11"/>
        <v>0</v>
      </c>
      <c r="K36" s="48">
        <f t="shared" si="11"/>
        <v>0</v>
      </c>
      <c r="L36" s="37">
        <f t="shared" si="11"/>
        <v>0</v>
      </c>
      <c r="M36" s="37">
        <f t="shared" si="11"/>
        <v>0</v>
      </c>
      <c r="N36" s="37">
        <f t="shared" si="11"/>
        <v>0</v>
      </c>
      <c r="O36" s="48">
        <f t="shared" si="11"/>
        <v>0</v>
      </c>
      <c r="P36" s="37">
        <f t="shared" si="11"/>
        <v>0</v>
      </c>
      <c r="Q36" s="37">
        <f t="shared" si="11"/>
        <v>0</v>
      </c>
    </row>
    <row r="37" spans="1:17" x14ac:dyDescent="0.35">
      <c r="A37" s="37" t="s">
        <v>24</v>
      </c>
      <c r="B37" s="37"/>
      <c r="C37" s="85"/>
      <c r="D37" s="42"/>
      <c r="E37" s="42"/>
      <c r="F37" s="37"/>
      <c r="G37" s="85"/>
      <c r="H37" s="42"/>
      <c r="I37" s="42"/>
      <c r="J37" s="37"/>
      <c r="K37" s="85"/>
      <c r="L37" s="42"/>
      <c r="M37" s="42"/>
      <c r="N37" s="37"/>
      <c r="O37" s="85"/>
      <c r="P37" s="42"/>
    </row>
    <row r="38" spans="1:17" x14ac:dyDescent="0.35">
      <c r="A38" s="42" t="s">
        <v>194</v>
      </c>
      <c r="B38" s="118">
        <f>B19-B36</f>
        <v>0</v>
      </c>
      <c r="C38" s="118">
        <f t="shared" ref="C38:Q38" si="12">C19-C36</f>
        <v>0</v>
      </c>
      <c r="D38" s="118">
        <f t="shared" si="12"/>
        <v>0</v>
      </c>
      <c r="E38" s="118">
        <f t="shared" si="12"/>
        <v>0</v>
      </c>
      <c r="F38" s="118">
        <f t="shared" si="12"/>
        <v>0</v>
      </c>
      <c r="G38" s="118">
        <f t="shared" si="12"/>
        <v>0</v>
      </c>
      <c r="H38" s="118">
        <f t="shared" si="12"/>
        <v>0</v>
      </c>
      <c r="I38" s="118">
        <f t="shared" si="12"/>
        <v>0</v>
      </c>
      <c r="J38" s="118">
        <f t="shared" si="12"/>
        <v>0</v>
      </c>
      <c r="K38" s="118">
        <f t="shared" si="12"/>
        <v>0</v>
      </c>
      <c r="L38" s="118">
        <f t="shared" si="12"/>
        <v>0</v>
      </c>
      <c r="M38" s="118">
        <f t="shared" si="12"/>
        <v>0</v>
      </c>
      <c r="N38" s="118">
        <f t="shared" si="12"/>
        <v>0</v>
      </c>
      <c r="O38" s="118">
        <f t="shared" si="12"/>
        <v>0</v>
      </c>
      <c r="P38" s="118">
        <f t="shared" si="12"/>
        <v>0</v>
      </c>
      <c r="Q38" s="118">
        <f t="shared" si="12"/>
        <v>0</v>
      </c>
    </row>
  </sheetData>
  <mergeCells count="1">
    <mergeCell ref="G1:I1"/>
  </mergeCells>
  <hyperlinks>
    <hyperlink ref="A2" location="'Winst en verlies rekening'!A1" display="Terug" xr:uid="{69D957EB-0A88-4767-8CE3-43A1DEB2463B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34F4E-BD63-4E77-ACDA-07460B195DA8}">
  <sheetPr>
    <pageSetUpPr autoPageBreaks="0"/>
  </sheetPr>
  <dimension ref="A1:T33"/>
  <sheetViews>
    <sheetView zoomScale="93" zoomScaleNormal="93" workbookViewId="0">
      <selection activeCell="R12" sqref="R12"/>
    </sheetView>
  </sheetViews>
  <sheetFormatPr defaultRowHeight="14.5" x14ac:dyDescent="0.35"/>
  <cols>
    <col min="1" max="1" width="47.6328125" customWidth="1"/>
    <col min="2" max="3" width="10.7265625" bestFit="1" customWidth="1"/>
    <col min="4" max="15" width="11.81640625" bestFit="1" customWidth="1"/>
    <col min="16" max="16" width="10.453125" customWidth="1"/>
  </cols>
  <sheetData>
    <row r="1" spans="1:20" x14ac:dyDescent="0.35">
      <c r="A1" s="2" t="s">
        <v>164</v>
      </c>
      <c r="B1" s="65"/>
      <c r="C1" s="65"/>
      <c r="D1" s="65"/>
      <c r="E1" s="65"/>
      <c r="F1" s="11" t="s">
        <v>0</v>
      </c>
      <c r="G1" s="160" t="s">
        <v>1</v>
      </c>
      <c r="H1" s="161"/>
      <c r="I1" s="162"/>
    </row>
    <row r="2" spans="1:20" x14ac:dyDescent="0.35">
      <c r="A2" s="13" t="s">
        <v>69</v>
      </c>
      <c r="B2" s="65"/>
      <c r="C2" s="65"/>
      <c r="D2" s="65"/>
      <c r="E2" s="65"/>
      <c r="F2" s="65"/>
      <c r="G2" s="65"/>
      <c r="H2" s="65"/>
      <c r="I2" s="65"/>
    </row>
    <row r="3" spans="1:20" x14ac:dyDescent="0.3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0" x14ac:dyDescent="0.35">
      <c r="A4" s="71" t="s">
        <v>70</v>
      </c>
      <c r="B4" s="22">
        <v>2029</v>
      </c>
      <c r="C4" s="22">
        <f>B4+1</f>
        <v>2030</v>
      </c>
      <c r="D4" s="22">
        <f t="shared" ref="D4:P4" si="0">C4+1</f>
        <v>2031</v>
      </c>
      <c r="E4" s="22">
        <f t="shared" si="0"/>
        <v>2032</v>
      </c>
      <c r="F4" s="22">
        <f t="shared" si="0"/>
        <v>2033</v>
      </c>
      <c r="G4" s="22">
        <f t="shared" si="0"/>
        <v>2034</v>
      </c>
      <c r="H4" s="22">
        <f t="shared" si="0"/>
        <v>2035</v>
      </c>
      <c r="I4" s="22">
        <f t="shared" si="0"/>
        <v>2036</v>
      </c>
      <c r="J4" s="22">
        <f t="shared" si="0"/>
        <v>2037</v>
      </c>
      <c r="K4" s="22">
        <f t="shared" si="0"/>
        <v>2038</v>
      </c>
      <c r="L4" s="22">
        <f t="shared" si="0"/>
        <v>2039</v>
      </c>
      <c r="M4" s="22">
        <f t="shared" si="0"/>
        <v>2040</v>
      </c>
      <c r="N4" s="22">
        <f t="shared" si="0"/>
        <v>2041</v>
      </c>
      <c r="O4" s="22">
        <f t="shared" si="0"/>
        <v>2042</v>
      </c>
      <c r="P4" s="22">
        <f t="shared" si="0"/>
        <v>2043</v>
      </c>
      <c r="Q4" s="65"/>
      <c r="R4" s="65"/>
      <c r="S4" s="65"/>
      <c r="T4" s="65"/>
    </row>
    <row r="5" spans="1:20" x14ac:dyDescent="0.35">
      <c r="A5" s="14" t="s">
        <v>55</v>
      </c>
      <c r="B5" s="84">
        <f>'Winst en verlies rekening'!F64</f>
        <v>0</v>
      </c>
      <c r="C5" s="84">
        <f>'Winst en verlies rekening'!G64</f>
        <v>0</v>
      </c>
      <c r="D5" s="84">
        <f>'Winst en verlies rekening'!H64</f>
        <v>0</v>
      </c>
      <c r="E5" s="84">
        <f>'Winst en verlies rekening'!I64</f>
        <v>0</v>
      </c>
      <c r="F5" s="84">
        <f>'Winst en verlies rekening'!J64</f>
        <v>0</v>
      </c>
      <c r="G5" s="84">
        <f>'Winst en verlies rekening'!K64</f>
        <v>0</v>
      </c>
      <c r="H5" s="84">
        <f>'Winst en verlies rekening'!L64</f>
        <v>0</v>
      </c>
      <c r="I5" s="84">
        <f>'Winst en verlies rekening'!M64</f>
        <v>0</v>
      </c>
      <c r="J5" s="84">
        <f>'Winst en verlies rekening'!N64</f>
        <v>0</v>
      </c>
      <c r="K5" s="84">
        <f>'Winst en verlies rekening'!O64</f>
        <v>0</v>
      </c>
      <c r="L5" s="84">
        <f>'Winst en verlies rekening'!P64</f>
        <v>0</v>
      </c>
      <c r="M5" s="84">
        <f>'Winst en verlies rekening'!Q64</f>
        <v>0</v>
      </c>
      <c r="N5" s="84">
        <f>'Winst en verlies rekening'!R64</f>
        <v>0</v>
      </c>
      <c r="O5" s="84">
        <f>'Winst en verlies rekening'!S64</f>
        <v>0</v>
      </c>
      <c r="P5" s="84">
        <f>'Winst en verlies rekening'!T64</f>
        <v>0</v>
      </c>
      <c r="Q5" s="65"/>
      <c r="R5" s="65"/>
      <c r="S5" s="65"/>
      <c r="T5" s="65"/>
    </row>
    <row r="6" spans="1:20" x14ac:dyDescent="0.35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65"/>
      <c r="R6" s="65"/>
      <c r="S6" s="65"/>
      <c r="T6" s="65"/>
    </row>
    <row r="7" spans="1:20" x14ac:dyDescent="0.35">
      <c r="A7" s="71" t="s">
        <v>143</v>
      </c>
      <c r="B7" s="142">
        <f>B.01!N23</f>
        <v>0</v>
      </c>
      <c r="C7" s="142">
        <f>B.01!N24</f>
        <v>0</v>
      </c>
      <c r="D7" s="142">
        <f>B.01!N25</f>
        <v>0</v>
      </c>
      <c r="E7" s="142">
        <f>B.01!N26</f>
        <v>0</v>
      </c>
      <c r="F7" s="142">
        <f>B.01!N27</f>
        <v>0</v>
      </c>
      <c r="G7" s="142">
        <f>B.01!N28</f>
        <v>0</v>
      </c>
      <c r="H7" s="142">
        <f>B.01!N29</f>
        <v>0</v>
      </c>
      <c r="I7" s="142">
        <f>B.01!N30</f>
        <v>0</v>
      </c>
      <c r="J7" s="142">
        <f>B.01!N31</f>
        <v>0</v>
      </c>
      <c r="K7" s="142">
        <f>B.01!N32</f>
        <v>0</v>
      </c>
      <c r="L7" s="142">
        <f>B.01!N33</f>
        <v>0</v>
      </c>
      <c r="M7" s="142">
        <f>B.01!N34</f>
        <v>0</v>
      </c>
      <c r="N7" s="142">
        <f>B.01!N35</f>
        <v>0</v>
      </c>
      <c r="O7" s="142">
        <f>B.01!N36</f>
        <v>0</v>
      </c>
      <c r="P7" s="142">
        <f>B.01!N37</f>
        <v>0</v>
      </c>
      <c r="Q7" s="65"/>
      <c r="R7" s="65"/>
      <c r="S7" s="65"/>
      <c r="T7" s="65"/>
    </row>
    <row r="8" spans="1:20" ht="12" customHeight="1" x14ac:dyDescent="0.35">
      <c r="A8" s="71" t="s">
        <v>144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65"/>
      <c r="R8" s="65"/>
      <c r="S8" s="65"/>
      <c r="T8" s="65"/>
    </row>
    <row r="9" spans="1:20" ht="12" customHeight="1" x14ac:dyDescent="0.35">
      <c r="A9" s="71" t="s">
        <v>145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65"/>
      <c r="R9" s="65"/>
      <c r="S9" s="65"/>
      <c r="T9" s="65"/>
    </row>
    <row r="10" spans="1:20" x14ac:dyDescent="0.35">
      <c r="A10" s="71" t="s">
        <v>146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65"/>
      <c r="R10" s="65"/>
      <c r="S10" s="65"/>
      <c r="T10" s="65"/>
    </row>
    <row r="11" spans="1:20" x14ac:dyDescent="0.35">
      <c r="A11" s="81" t="s">
        <v>75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65"/>
      <c r="R11" s="65"/>
      <c r="S11" s="65"/>
      <c r="T11" s="65"/>
    </row>
    <row r="12" spans="1:20" x14ac:dyDescent="0.35">
      <c r="A12" s="81" t="s">
        <v>75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65"/>
      <c r="R12" s="65"/>
      <c r="S12" s="65"/>
      <c r="T12" s="65"/>
    </row>
    <row r="13" spans="1:20" x14ac:dyDescent="0.35">
      <c r="A13" s="14" t="s">
        <v>147</v>
      </c>
      <c r="B13" s="60">
        <f t="shared" ref="B13:P13" si="1">B5+SUM(B7:B9)+SUM(B11:B12)</f>
        <v>0</v>
      </c>
      <c r="C13" s="60">
        <f t="shared" si="1"/>
        <v>0</v>
      </c>
      <c r="D13" s="60">
        <f t="shared" si="1"/>
        <v>0</v>
      </c>
      <c r="E13" s="60">
        <f t="shared" si="1"/>
        <v>0</v>
      </c>
      <c r="F13" s="60">
        <f t="shared" si="1"/>
        <v>0</v>
      </c>
      <c r="G13" s="60">
        <f t="shared" si="1"/>
        <v>0</v>
      </c>
      <c r="H13" s="60">
        <f t="shared" si="1"/>
        <v>0</v>
      </c>
      <c r="I13" s="60">
        <f t="shared" si="1"/>
        <v>0</v>
      </c>
      <c r="J13" s="60">
        <f t="shared" si="1"/>
        <v>0</v>
      </c>
      <c r="K13" s="60">
        <f t="shared" si="1"/>
        <v>0</v>
      </c>
      <c r="L13" s="60">
        <f t="shared" si="1"/>
        <v>0</v>
      </c>
      <c r="M13" s="60">
        <f t="shared" si="1"/>
        <v>0</v>
      </c>
      <c r="N13" s="60">
        <f t="shared" si="1"/>
        <v>0</v>
      </c>
      <c r="O13" s="60">
        <f t="shared" si="1"/>
        <v>0</v>
      </c>
      <c r="P13" s="60">
        <f t="shared" si="1"/>
        <v>0</v>
      </c>
      <c r="Q13" s="65"/>
      <c r="R13" s="65"/>
      <c r="S13" s="65"/>
      <c r="T13" s="65"/>
    </row>
    <row r="14" spans="1:20" x14ac:dyDescent="0.35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65"/>
      <c r="R14" s="65"/>
      <c r="S14" s="65"/>
      <c r="T14" s="65"/>
    </row>
    <row r="15" spans="1:20" x14ac:dyDescent="0.35">
      <c r="A15" s="71" t="s">
        <v>148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65"/>
      <c r="R15" s="65"/>
      <c r="S15" s="65"/>
      <c r="T15" s="65"/>
    </row>
    <row r="16" spans="1:20" x14ac:dyDescent="0.35">
      <c r="A16" s="71" t="s">
        <v>149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65"/>
      <c r="R16" s="65"/>
      <c r="S16" s="65"/>
      <c r="T16" s="65"/>
    </row>
    <row r="17" spans="1:20" x14ac:dyDescent="0.35">
      <c r="A17" s="71" t="s">
        <v>150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65"/>
      <c r="R17" s="65"/>
      <c r="S17" s="65"/>
      <c r="T17" s="65"/>
    </row>
    <row r="18" spans="1:20" x14ac:dyDescent="0.35">
      <c r="A18" s="14" t="s">
        <v>151</v>
      </c>
      <c r="B18" s="60">
        <f>B13+B15+B16+B17</f>
        <v>0</v>
      </c>
      <c r="C18" s="60">
        <f t="shared" ref="C18:P18" si="2">C13+C15+C16+C17</f>
        <v>0</v>
      </c>
      <c r="D18" s="60">
        <f t="shared" si="2"/>
        <v>0</v>
      </c>
      <c r="E18" s="60">
        <f t="shared" si="2"/>
        <v>0</v>
      </c>
      <c r="F18" s="60">
        <f t="shared" si="2"/>
        <v>0</v>
      </c>
      <c r="G18" s="60">
        <f t="shared" si="2"/>
        <v>0</v>
      </c>
      <c r="H18" s="60">
        <f t="shared" si="2"/>
        <v>0</v>
      </c>
      <c r="I18" s="60">
        <f t="shared" si="2"/>
        <v>0</v>
      </c>
      <c r="J18" s="60">
        <f t="shared" si="2"/>
        <v>0</v>
      </c>
      <c r="K18" s="60">
        <f t="shared" si="2"/>
        <v>0</v>
      </c>
      <c r="L18" s="60">
        <f t="shared" si="2"/>
        <v>0</v>
      </c>
      <c r="M18" s="60">
        <f t="shared" si="2"/>
        <v>0</v>
      </c>
      <c r="N18" s="60">
        <f t="shared" si="2"/>
        <v>0</v>
      </c>
      <c r="O18" s="60">
        <f t="shared" si="2"/>
        <v>0</v>
      </c>
      <c r="P18" s="60">
        <f t="shared" si="2"/>
        <v>0</v>
      </c>
      <c r="Q18" s="65"/>
      <c r="R18" s="65"/>
      <c r="S18" s="65"/>
      <c r="T18" s="65"/>
    </row>
    <row r="19" spans="1:20" x14ac:dyDescent="0.35">
      <c r="A19" s="14" t="s">
        <v>24</v>
      </c>
      <c r="B19" s="14" t="s">
        <v>24</v>
      </c>
      <c r="C19" s="14" t="s">
        <v>24</v>
      </c>
      <c r="D19" s="14" t="s">
        <v>24</v>
      </c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65"/>
      <c r="R19" s="65"/>
      <c r="S19" s="65"/>
      <c r="T19" s="65"/>
    </row>
    <row r="20" spans="1:20" x14ac:dyDescent="0.35">
      <c r="A20" s="71" t="s">
        <v>152</v>
      </c>
      <c r="B20" s="51" t="s">
        <v>24</v>
      </c>
      <c r="C20" s="51" t="s">
        <v>24</v>
      </c>
      <c r="D20" s="51" t="s">
        <v>24</v>
      </c>
      <c r="E20" s="51" t="s">
        <v>24</v>
      </c>
      <c r="F20" s="51" t="s">
        <v>24</v>
      </c>
      <c r="G20" s="51" t="s">
        <v>24</v>
      </c>
      <c r="H20" s="51" t="s">
        <v>24</v>
      </c>
      <c r="I20" s="51" t="s">
        <v>24</v>
      </c>
      <c r="J20" s="51" t="s">
        <v>24</v>
      </c>
      <c r="K20" s="51" t="s">
        <v>24</v>
      </c>
      <c r="L20" s="51" t="s">
        <v>24</v>
      </c>
      <c r="M20" s="51" t="s">
        <v>24</v>
      </c>
      <c r="N20" s="51" t="s">
        <v>24</v>
      </c>
      <c r="O20" s="51" t="s">
        <v>24</v>
      </c>
      <c r="P20" s="51" t="s">
        <v>24</v>
      </c>
      <c r="Q20" s="65"/>
      <c r="R20" s="65"/>
      <c r="S20" s="65"/>
      <c r="T20" s="65"/>
    </row>
    <row r="21" spans="1:20" x14ac:dyDescent="0.35">
      <c r="A21" s="71" t="s">
        <v>153</v>
      </c>
      <c r="B21" s="51" t="s">
        <v>24</v>
      </c>
      <c r="C21" s="51" t="s">
        <v>24</v>
      </c>
      <c r="D21" s="51" t="s">
        <v>24</v>
      </c>
      <c r="E21" s="51" t="s">
        <v>24</v>
      </c>
      <c r="F21" s="51" t="s">
        <v>24</v>
      </c>
      <c r="G21" s="51" t="s">
        <v>24</v>
      </c>
      <c r="H21" s="51" t="s">
        <v>24</v>
      </c>
      <c r="I21" s="51" t="s">
        <v>24</v>
      </c>
      <c r="J21" s="51" t="s">
        <v>24</v>
      </c>
      <c r="K21" s="51" t="s">
        <v>24</v>
      </c>
      <c r="L21" s="51" t="s">
        <v>24</v>
      </c>
      <c r="M21" s="51" t="s">
        <v>24</v>
      </c>
      <c r="N21" s="51" t="s">
        <v>24</v>
      </c>
      <c r="O21" s="51" t="s">
        <v>24</v>
      </c>
      <c r="P21" s="51" t="s">
        <v>24</v>
      </c>
      <c r="Q21" s="65"/>
      <c r="R21" s="65"/>
      <c r="S21" s="65"/>
      <c r="T21" s="65"/>
    </row>
    <row r="22" spans="1:20" x14ac:dyDescent="0.35">
      <c r="A22" s="71" t="s">
        <v>146</v>
      </c>
      <c r="B22" s="14" t="s">
        <v>24</v>
      </c>
      <c r="C22" s="14" t="s">
        <v>24</v>
      </c>
      <c r="D22" s="14" t="s">
        <v>24</v>
      </c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65"/>
      <c r="R22" s="65"/>
      <c r="S22" s="65"/>
      <c r="T22" s="65"/>
    </row>
    <row r="23" spans="1:20" x14ac:dyDescent="0.35">
      <c r="A23" s="81" t="s">
        <v>75</v>
      </c>
      <c r="B23" s="81" t="s">
        <v>24</v>
      </c>
      <c r="C23" s="81" t="s">
        <v>24</v>
      </c>
      <c r="D23" s="81" t="s">
        <v>24</v>
      </c>
      <c r="E23" s="81" t="s">
        <v>24</v>
      </c>
      <c r="F23" s="81" t="s">
        <v>24</v>
      </c>
      <c r="G23" s="81" t="s">
        <v>24</v>
      </c>
      <c r="H23" s="81" t="s">
        <v>24</v>
      </c>
      <c r="I23" s="81" t="s">
        <v>24</v>
      </c>
      <c r="J23" s="81" t="s">
        <v>24</v>
      </c>
      <c r="K23" s="81" t="s">
        <v>24</v>
      </c>
      <c r="L23" s="81" t="s">
        <v>24</v>
      </c>
      <c r="M23" s="81" t="s">
        <v>24</v>
      </c>
      <c r="N23" s="81" t="s">
        <v>24</v>
      </c>
      <c r="O23" s="81" t="s">
        <v>24</v>
      </c>
      <c r="P23" s="81" t="s">
        <v>24</v>
      </c>
      <c r="Q23" s="65"/>
      <c r="R23" s="65"/>
      <c r="S23" s="65"/>
      <c r="T23" s="65"/>
    </row>
    <row r="24" spans="1:20" x14ac:dyDescent="0.35">
      <c r="A24" s="81" t="s">
        <v>75</v>
      </c>
      <c r="B24" s="81" t="s">
        <v>24</v>
      </c>
      <c r="C24" s="81" t="s">
        <v>24</v>
      </c>
      <c r="D24" s="81" t="s">
        <v>24</v>
      </c>
      <c r="E24" s="81" t="s">
        <v>24</v>
      </c>
      <c r="F24" s="81" t="s">
        <v>24</v>
      </c>
      <c r="G24" s="81" t="s">
        <v>24</v>
      </c>
      <c r="H24" s="81" t="s">
        <v>24</v>
      </c>
      <c r="I24" s="81" t="s">
        <v>24</v>
      </c>
      <c r="J24" s="81" t="s">
        <v>24</v>
      </c>
      <c r="K24" s="81" t="s">
        <v>24</v>
      </c>
      <c r="L24" s="81" t="s">
        <v>24</v>
      </c>
      <c r="M24" s="81" t="s">
        <v>24</v>
      </c>
      <c r="N24" s="81" t="s">
        <v>24</v>
      </c>
      <c r="O24" s="81" t="s">
        <v>24</v>
      </c>
      <c r="P24" s="81" t="s">
        <v>24</v>
      </c>
      <c r="Q24" s="65"/>
      <c r="R24" s="65"/>
      <c r="S24" s="65"/>
      <c r="T24" s="65"/>
    </row>
    <row r="25" spans="1:20" x14ac:dyDescent="0.35">
      <c r="A25" s="14" t="s">
        <v>154</v>
      </c>
      <c r="B25" s="60">
        <f>SUM(B20:B24)</f>
        <v>0</v>
      </c>
      <c r="C25" s="60">
        <f t="shared" ref="C25:P25" si="3">SUM(C20:C24)</f>
        <v>0</v>
      </c>
      <c r="D25" s="60">
        <f t="shared" si="3"/>
        <v>0</v>
      </c>
      <c r="E25" s="60">
        <f t="shared" si="3"/>
        <v>0</v>
      </c>
      <c r="F25" s="60">
        <f t="shared" si="3"/>
        <v>0</v>
      </c>
      <c r="G25" s="60">
        <f t="shared" si="3"/>
        <v>0</v>
      </c>
      <c r="H25" s="60">
        <f t="shared" si="3"/>
        <v>0</v>
      </c>
      <c r="I25" s="60">
        <f t="shared" si="3"/>
        <v>0</v>
      </c>
      <c r="J25" s="60">
        <f t="shared" si="3"/>
        <v>0</v>
      </c>
      <c r="K25" s="60">
        <f t="shared" si="3"/>
        <v>0</v>
      </c>
      <c r="L25" s="60">
        <f t="shared" si="3"/>
        <v>0</v>
      </c>
      <c r="M25" s="60">
        <f t="shared" si="3"/>
        <v>0</v>
      </c>
      <c r="N25" s="60">
        <f t="shared" si="3"/>
        <v>0</v>
      </c>
      <c r="O25" s="60">
        <f t="shared" si="3"/>
        <v>0</v>
      </c>
      <c r="P25" s="60">
        <f t="shared" si="3"/>
        <v>0</v>
      </c>
      <c r="Q25" s="65"/>
      <c r="R25" s="65"/>
      <c r="S25" s="65"/>
      <c r="T25" s="65"/>
    </row>
    <row r="26" spans="1:20" x14ac:dyDescent="0.35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65"/>
      <c r="R26" s="65"/>
      <c r="S26" s="65"/>
      <c r="T26" s="65"/>
    </row>
    <row r="27" spans="1:20" x14ac:dyDescent="0.35">
      <c r="A27" s="71" t="s">
        <v>155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65"/>
      <c r="R27" s="65"/>
      <c r="S27" s="65"/>
      <c r="T27" s="65"/>
    </row>
    <row r="28" spans="1:20" x14ac:dyDescent="0.35">
      <c r="A28" s="14" t="s">
        <v>156</v>
      </c>
      <c r="B28" s="60">
        <f>B27</f>
        <v>0</v>
      </c>
      <c r="C28" s="60">
        <f t="shared" ref="C28:P28" si="4">C27</f>
        <v>0</v>
      </c>
      <c r="D28" s="60">
        <f t="shared" si="4"/>
        <v>0</v>
      </c>
      <c r="E28" s="60">
        <f t="shared" si="4"/>
        <v>0</v>
      </c>
      <c r="F28" s="60">
        <f t="shared" si="4"/>
        <v>0</v>
      </c>
      <c r="G28" s="60">
        <f t="shared" si="4"/>
        <v>0</v>
      </c>
      <c r="H28" s="60">
        <f t="shared" si="4"/>
        <v>0</v>
      </c>
      <c r="I28" s="60">
        <f t="shared" si="4"/>
        <v>0</v>
      </c>
      <c r="J28" s="60">
        <f t="shared" si="4"/>
        <v>0</v>
      </c>
      <c r="K28" s="60">
        <f t="shared" si="4"/>
        <v>0</v>
      </c>
      <c r="L28" s="60">
        <f t="shared" si="4"/>
        <v>0</v>
      </c>
      <c r="M28" s="60">
        <f t="shared" si="4"/>
        <v>0</v>
      </c>
      <c r="N28" s="60">
        <f t="shared" si="4"/>
        <v>0</v>
      </c>
      <c r="O28" s="60">
        <f t="shared" si="4"/>
        <v>0</v>
      </c>
      <c r="P28" s="60">
        <f t="shared" si="4"/>
        <v>0</v>
      </c>
      <c r="Q28" s="65"/>
      <c r="R28" s="65"/>
      <c r="S28" s="65"/>
      <c r="T28" s="65"/>
    </row>
    <row r="29" spans="1:20" x14ac:dyDescent="0.35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65"/>
      <c r="R29" s="65"/>
      <c r="S29" s="65"/>
      <c r="T29" s="65"/>
    </row>
    <row r="30" spans="1:20" x14ac:dyDescent="0.35">
      <c r="A30" s="14" t="s">
        <v>157</v>
      </c>
      <c r="B30" s="60">
        <f>B18+B25+B28</f>
        <v>0</v>
      </c>
      <c r="C30" s="60">
        <f t="shared" ref="C30:P30" si="5">C18+C25+C28</f>
        <v>0</v>
      </c>
      <c r="D30" s="60">
        <f t="shared" si="5"/>
        <v>0</v>
      </c>
      <c r="E30" s="60">
        <f t="shared" si="5"/>
        <v>0</v>
      </c>
      <c r="F30" s="60">
        <f t="shared" si="5"/>
        <v>0</v>
      </c>
      <c r="G30" s="60">
        <f t="shared" si="5"/>
        <v>0</v>
      </c>
      <c r="H30" s="60">
        <f t="shared" si="5"/>
        <v>0</v>
      </c>
      <c r="I30" s="60">
        <f t="shared" si="5"/>
        <v>0</v>
      </c>
      <c r="J30" s="60">
        <f t="shared" si="5"/>
        <v>0</v>
      </c>
      <c r="K30" s="60">
        <f t="shared" si="5"/>
        <v>0</v>
      </c>
      <c r="L30" s="60">
        <f t="shared" si="5"/>
        <v>0</v>
      </c>
      <c r="M30" s="60">
        <f t="shared" si="5"/>
        <v>0</v>
      </c>
      <c r="N30" s="60">
        <f t="shared" si="5"/>
        <v>0</v>
      </c>
      <c r="O30" s="60">
        <f t="shared" si="5"/>
        <v>0</v>
      </c>
      <c r="P30" s="60">
        <f t="shared" si="5"/>
        <v>0</v>
      </c>
      <c r="Q30" s="65"/>
      <c r="R30" s="65"/>
      <c r="S30" s="65"/>
      <c r="T30" s="65"/>
    </row>
    <row r="31" spans="1:20" x14ac:dyDescent="0.35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</row>
    <row r="32" spans="1:20" x14ac:dyDescent="0.35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x14ac:dyDescent="0.35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</row>
  </sheetData>
  <mergeCells count="1">
    <mergeCell ref="G1:I1"/>
  </mergeCells>
  <hyperlinks>
    <hyperlink ref="A2" location="'Winst en verlies rekening'!A1" display="terug" xr:uid="{EB99A820-C094-4A5B-9B7A-701CFEAD7FA9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95C1F-AE19-4FD4-A770-6E468A2CBC15}">
  <sheetPr>
    <pageSetUpPr autoPageBreaks="0"/>
  </sheetPr>
  <dimension ref="A1:P45"/>
  <sheetViews>
    <sheetView workbookViewId="0">
      <selection activeCell="C42" sqref="C42"/>
    </sheetView>
  </sheetViews>
  <sheetFormatPr defaultRowHeight="14.5" x14ac:dyDescent="0.35"/>
  <cols>
    <col min="1" max="1" width="47.6328125" customWidth="1"/>
    <col min="2" max="2" width="27.90625" customWidth="1"/>
    <col min="3" max="3" width="21.6328125" customWidth="1"/>
    <col min="4" max="4" width="17.54296875" customWidth="1"/>
    <col min="5" max="5" width="22.08984375" customWidth="1"/>
    <col min="6" max="6" width="27.90625" customWidth="1"/>
    <col min="7" max="7" width="14" customWidth="1"/>
    <col min="8" max="8" width="14.36328125" customWidth="1"/>
    <col min="9" max="9" width="18.6328125" customWidth="1"/>
    <col min="10" max="11" width="17.36328125" customWidth="1"/>
    <col min="12" max="12" width="17.08984375" customWidth="1"/>
    <col min="13" max="13" width="14.453125" customWidth="1"/>
    <col min="14" max="15" width="15.54296875" customWidth="1"/>
    <col min="16" max="16" width="16.36328125" customWidth="1"/>
  </cols>
  <sheetData>
    <row r="1" spans="1:16" x14ac:dyDescent="0.35">
      <c r="A1" s="2" t="s">
        <v>158</v>
      </c>
      <c r="B1" s="65"/>
      <c r="C1" s="65"/>
      <c r="D1" s="65"/>
      <c r="E1" s="65"/>
      <c r="F1" s="11" t="s">
        <v>0</v>
      </c>
      <c r="G1" s="160" t="s">
        <v>1</v>
      </c>
      <c r="H1" s="161"/>
      <c r="I1" s="162"/>
    </row>
    <row r="2" spans="1:16" x14ac:dyDescent="0.35">
      <c r="A2" s="13" t="s">
        <v>69</v>
      </c>
      <c r="B2" s="65"/>
      <c r="C2" s="65"/>
      <c r="D2" s="65"/>
      <c r="E2" s="65"/>
      <c r="F2" s="65"/>
      <c r="G2" s="65"/>
      <c r="H2" s="65"/>
      <c r="I2" s="65"/>
    </row>
    <row r="3" spans="1:16" x14ac:dyDescent="0.35">
      <c r="A3" s="15"/>
      <c r="B3" s="65"/>
      <c r="C3" s="65"/>
      <c r="D3" s="65"/>
      <c r="E3" s="65"/>
      <c r="F3" s="65"/>
      <c r="G3" s="65"/>
      <c r="H3" s="65"/>
      <c r="I3" s="65"/>
    </row>
    <row r="4" spans="1:16" x14ac:dyDescent="0.35">
      <c r="A4" s="111" t="s">
        <v>188</v>
      </c>
      <c r="B4" s="65"/>
      <c r="C4" s="65"/>
      <c r="D4" s="65"/>
      <c r="E4" s="65"/>
      <c r="F4" s="65"/>
      <c r="G4" s="65"/>
      <c r="H4" s="65"/>
      <c r="I4" s="65"/>
    </row>
    <row r="5" spans="1:16" x14ac:dyDescent="0.35">
      <c r="A5" s="71" t="s">
        <v>24</v>
      </c>
      <c r="B5" s="43">
        <v>2029</v>
      </c>
      <c r="C5" s="43">
        <f>B5+1</f>
        <v>2030</v>
      </c>
      <c r="D5" s="43">
        <f t="shared" ref="D5:P5" si="0">C5+1</f>
        <v>2031</v>
      </c>
      <c r="E5" s="43">
        <f t="shared" si="0"/>
        <v>2032</v>
      </c>
      <c r="F5" s="43">
        <f t="shared" si="0"/>
        <v>2033</v>
      </c>
      <c r="G5" s="43">
        <f t="shared" si="0"/>
        <v>2034</v>
      </c>
      <c r="H5" s="43">
        <f t="shared" si="0"/>
        <v>2035</v>
      </c>
      <c r="I5" s="43">
        <f t="shared" si="0"/>
        <v>2036</v>
      </c>
      <c r="J5" s="43">
        <f t="shared" si="0"/>
        <v>2037</v>
      </c>
      <c r="K5" s="43">
        <f t="shared" si="0"/>
        <v>2038</v>
      </c>
      <c r="L5" s="43">
        <f t="shared" si="0"/>
        <v>2039</v>
      </c>
      <c r="M5" s="43">
        <f>L5+1</f>
        <v>2040</v>
      </c>
      <c r="N5" s="43">
        <f t="shared" si="0"/>
        <v>2041</v>
      </c>
      <c r="O5" s="43">
        <f t="shared" si="0"/>
        <v>2042</v>
      </c>
      <c r="P5" s="43">
        <f t="shared" si="0"/>
        <v>2043</v>
      </c>
    </row>
    <row r="6" spans="1:16" x14ac:dyDescent="0.35">
      <c r="A6" s="71" t="s">
        <v>159</v>
      </c>
      <c r="B6" s="112">
        <f>SUM(B7:B9)</f>
        <v>0</v>
      </c>
      <c r="C6" s="112">
        <f t="shared" ref="C6:P6" si="1">SUM(C7:C9)</f>
        <v>0</v>
      </c>
      <c r="D6" s="112">
        <f t="shared" si="1"/>
        <v>0</v>
      </c>
      <c r="E6" s="112">
        <f t="shared" si="1"/>
        <v>0</v>
      </c>
      <c r="F6" s="112">
        <f t="shared" si="1"/>
        <v>0</v>
      </c>
      <c r="G6" s="112">
        <f t="shared" si="1"/>
        <v>0</v>
      </c>
      <c r="H6" s="112">
        <f t="shared" si="1"/>
        <v>0</v>
      </c>
      <c r="I6" s="112">
        <f t="shared" si="1"/>
        <v>0</v>
      </c>
      <c r="J6" s="112">
        <f t="shared" si="1"/>
        <v>0</v>
      </c>
      <c r="K6" s="112">
        <f t="shared" si="1"/>
        <v>0</v>
      </c>
      <c r="L6" s="112">
        <f t="shared" si="1"/>
        <v>0</v>
      </c>
      <c r="M6" s="112">
        <f t="shared" si="1"/>
        <v>0</v>
      </c>
      <c r="N6" s="112">
        <f t="shared" si="1"/>
        <v>0</v>
      </c>
      <c r="O6" s="112">
        <f t="shared" si="1"/>
        <v>0</v>
      </c>
      <c r="P6" s="112">
        <f t="shared" si="1"/>
        <v>0</v>
      </c>
    </row>
    <row r="7" spans="1:16" x14ac:dyDescent="0.35">
      <c r="A7" s="109" t="s">
        <v>187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8" spans="1:16" x14ac:dyDescent="0.35">
      <c r="A8" s="109" t="s">
        <v>187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</row>
    <row r="9" spans="1:16" x14ac:dyDescent="0.35">
      <c r="A9" s="109" t="s">
        <v>187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</row>
    <row r="10" spans="1:16" x14ac:dyDescent="0.35">
      <c r="A10" s="71" t="s">
        <v>160</v>
      </c>
      <c r="B10" s="112">
        <f>SUM(B11:B12)</f>
        <v>0</v>
      </c>
      <c r="C10" s="112">
        <f t="shared" ref="C10:P10" si="2">SUM(C11:C12)</f>
        <v>0</v>
      </c>
      <c r="D10" s="112">
        <f t="shared" si="2"/>
        <v>0</v>
      </c>
      <c r="E10" s="112">
        <f t="shared" si="2"/>
        <v>0</v>
      </c>
      <c r="F10" s="112">
        <f t="shared" si="2"/>
        <v>0</v>
      </c>
      <c r="G10" s="112">
        <f t="shared" si="2"/>
        <v>0</v>
      </c>
      <c r="H10" s="112">
        <f t="shared" si="2"/>
        <v>0</v>
      </c>
      <c r="I10" s="112">
        <f t="shared" si="2"/>
        <v>0</v>
      </c>
      <c r="J10" s="112">
        <f t="shared" si="2"/>
        <v>0</v>
      </c>
      <c r="K10" s="112">
        <f t="shared" si="2"/>
        <v>0</v>
      </c>
      <c r="L10" s="112">
        <f t="shared" si="2"/>
        <v>0</v>
      </c>
      <c r="M10" s="112">
        <f t="shared" si="2"/>
        <v>0</v>
      </c>
      <c r="N10" s="112">
        <f t="shared" si="2"/>
        <v>0</v>
      </c>
      <c r="O10" s="112">
        <f t="shared" si="2"/>
        <v>0</v>
      </c>
      <c r="P10" s="112">
        <f t="shared" si="2"/>
        <v>0</v>
      </c>
    </row>
    <row r="11" spans="1:16" x14ac:dyDescent="0.35">
      <c r="A11" s="109" t="s">
        <v>187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x14ac:dyDescent="0.35">
      <c r="A12" s="109" t="s">
        <v>187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6" x14ac:dyDescent="0.35">
      <c r="A13" s="71" t="s">
        <v>161</v>
      </c>
      <c r="B13" s="113">
        <f>SUM(B14:B16)</f>
        <v>0</v>
      </c>
      <c r="C13" s="113">
        <f t="shared" ref="C13:P13" si="3">SUM(C14:C16)</f>
        <v>0</v>
      </c>
      <c r="D13" s="113">
        <f t="shared" si="3"/>
        <v>0</v>
      </c>
      <c r="E13" s="113">
        <f t="shared" si="3"/>
        <v>0</v>
      </c>
      <c r="F13" s="113">
        <f t="shared" si="3"/>
        <v>0</v>
      </c>
      <c r="G13" s="113">
        <f t="shared" si="3"/>
        <v>0</v>
      </c>
      <c r="H13" s="113">
        <f t="shared" si="3"/>
        <v>0</v>
      </c>
      <c r="I13" s="113">
        <f t="shared" si="3"/>
        <v>0</v>
      </c>
      <c r="J13" s="113">
        <f t="shared" si="3"/>
        <v>0</v>
      </c>
      <c r="K13" s="113">
        <f t="shared" si="3"/>
        <v>0</v>
      </c>
      <c r="L13" s="113">
        <f t="shared" si="3"/>
        <v>0</v>
      </c>
      <c r="M13" s="113">
        <f t="shared" si="3"/>
        <v>0</v>
      </c>
      <c r="N13" s="113">
        <f t="shared" si="3"/>
        <v>0</v>
      </c>
      <c r="O13" s="113">
        <f t="shared" si="3"/>
        <v>0</v>
      </c>
      <c r="P13" s="113">
        <f t="shared" si="3"/>
        <v>0</v>
      </c>
    </row>
    <row r="14" spans="1:16" x14ac:dyDescent="0.35">
      <c r="A14" s="109" t="s">
        <v>187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</row>
    <row r="15" spans="1:16" x14ac:dyDescent="0.35">
      <c r="A15" s="109" t="s">
        <v>187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</row>
    <row r="16" spans="1:16" x14ac:dyDescent="0.35">
      <c r="A16" s="109" t="s">
        <v>187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</row>
    <row r="17" spans="1:16" x14ac:dyDescent="0.35">
      <c r="A17" s="71" t="s">
        <v>162</v>
      </c>
      <c r="B17" s="113">
        <f>SUM(B18:B19)</f>
        <v>0</v>
      </c>
      <c r="C17" s="113">
        <f t="shared" ref="C17:P17" si="4">SUM(C18:C19)</f>
        <v>0</v>
      </c>
      <c r="D17" s="113">
        <f t="shared" si="4"/>
        <v>0</v>
      </c>
      <c r="E17" s="113">
        <f t="shared" si="4"/>
        <v>0</v>
      </c>
      <c r="F17" s="113">
        <f t="shared" si="4"/>
        <v>0</v>
      </c>
      <c r="G17" s="113">
        <f t="shared" si="4"/>
        <v>0</v>
      </c>
      <c r="H17" s="113">
        <f t="shared" si="4"/>
        <v>0</v>
      </c>
      <c r="I17" s="113">
        <f t="shared" si="4"/>
        <v>0</v>
      </c>
      <c r="J17" s="113">
        <f t="shared" si="4"/>
        <v>0</v>
      </c>
      <c r="K17" s="113">
        <f t="shared" si="4"/>
        <v>0</v>
      </c>
      <c r="L17" s="113">
        <f t="shared" si="4"/>
        <v>0</v>
      </c>
      <c r="M17" s="113">
        <f t="shared" si="4"/>
        <v>0</v>
      </c>
      <c r="N17" s="113">
        <f t="shared" si="4"/>
        <v>0</v>
      </c>
      <c r="O17" s="113">
        <f t="shared" si="4"/>
        <v>0</v>
      </c>
      <c r="P17" s="113">
        <f t="shared" si="4"/>
        <v>0</v>
      </c>
    </row>
    <row r="18" spans="1:16" x14ac:dyDescent="0.35">
      <c r="A18" s="109" t="s">
        <v>187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</row>
    <row r="19" spans="1:16" x14ac:dyDescent="0.35">
      <c r="A19" s="109" t="s">
        <v>187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1:16" x14ac:dyDescent="0.35">
      <c r="A20" s="14" t="s">
        <v>79</v>
      </c>
      <c r="B20" s="114">
        <f>B6+B10+B13+B17</f>
        <v>0</v>
      </c>
      <c r="C20" s="114">
        <f t="shared" ref="C20:P20" si="5">C6+C10+C13+C17</f>
        <v>0</v>
      </c>
      <c r="D20" s="114">
        <f t="shared" si="5"/>
        <v>0</v>
      </c>
      <c r="E20" s="114">
        <f t="shared" si="5"/>
        <v>0</v>
      </c>
      <c r="F20" s="114">
        <f t="shared" si="5"/>
        <v>0</v>
      </c>
      <c r="G20" s="114">
        <f t="shared" si="5"/>
        <v>0</v>
      </c>
      <c r="H20" s="114">
        <f t="shared" si="5"/>
        <v>0</v>
      </c>
      <c r="I20" s="114">
        <f t="shared" si="5"/>
        <v>0</v>
      </c>
      <c r="J20" s="114">
        <f t="shared" si="5"/>
        <v>0</v>
      </c>
      <c r="K20" s="114">
        <f t="shared" si="5"/>
        <v>0</v>
      </c>
      <c r="L20" s="114">
        <f t="shared" si="5"/>
        <v>0</v>
      </c>
      <c r="M20" s="114">
        <f t="shared" si="5"/>
        <v>0</v>
      </c>
      <c r="N20" s="114">
        <f t="shared" si="5"/>
        <v>0</v>
      </c>
      <c r="O20" s="114">
        <f t="shared" si="5"/>
        <v>0</v>
      </c>
      <c r="P20" s="114">
        <f t="shared" si="5"/>
        <v>0</v>
      </c>
    </row>
    <row r="21" spans="1:16" x14ac:dyDescent="0.35">
      <c r="A21" s="110" t="s">
        <v>24</v>
      </c>
    </row>
    <row r="22" spans="1:16" x14ac:dyDescent="0.35">
      <c r="A22" s="15"/>
      <c r="B22" s="65"/>
      <c r="C22" s="65"/>
      <c r="D22" s="65"/>
      <c r="E22" s="65"/>
      <c r="F22" s="65"/>
      <c r="G22" s="65"/>
      <c r="H22" s="65"/>
      <c r="I22" s="65"/>
    </row>
    <row r="23" spans="1:16" x14ac:dyDescent="0.35">
      <c r="A23" s="111" t="s">
        <v>189</v>
      </c>
      <c r="B23" s="65"/>
      <c r="C23" s="65"/>
      <c r="D23" s="65"/>
      <c r="E23" s="65"/>
      <c r="F23" s="65"/>
      <c r="G23" s="65"/>
      <c r="H23" s="65"/>
      <c r="I23" s="65"/>
    </row>
    <row r="24" spans="1:16" x14ac:dyDescent="0.35">
      <c r="A24" s="71" t="s">
        <v>24</v>
      </c>
      <c r="B24" s="43">
        <v>2029</v>
      </c>
      <c r="C24" s="43">
        <f>B24+1</f>
        <v>2030</v>
      </c>
      <c r="D24" s="43">
        <f t="shared" ref="D24" si="6">C24+1</f>
        <v>2031</v>
      </c>
      <c r="E24" s="43">
        <f t="shared" ref="E24" si="7">D24+1</f>
        <v>2032</v>
      </c>
      <c r="F24" s="43">
        <f t="shared" ref="F24" si="8">E24+1</f>
        <v>2033</v>
      </c>
      <c r="G24" s="43">
        <f t="shared" ref="G24" si="9">F24+1</f>
        <v>2034</v>
      </c>
      <c r="H24" s="43">
        <f t="shared" ref="H24" si="10">G24+1</f>
        <v>2035</v>
      </c>
      <c r="I24" s="43">
        <f t="shared" ref="I24" si="11">H24+1</f>
        <v>2036</v>
      </c>
      <c r="J24" s="43">
        <f t="shared" ref="J24" si="12">I24+1</f>
        <v>2037</v>
      </c>
      <c r="K24" s="43">
        <f t="shared" ref="K24" si="13">J24+1</f>
        <v>2038</v>
      </c>
      <c r="L24" s="43">
        <f t="shared" ref="L24" si="14">K24+1</f>
        <v>2039</v>
      </c>
      <c r="M24" s="43">
        <f>L24+1</f>
        <v>2040</v>
      </c>
      <c r="N24" s="43">
        <f t="shared" ref="N24" si="15">M24+1</f>
        <v>2041</v>
      </c>
      <c r="O24" s="43">
        <f t="shared" ref="O24" si="16">N24+1</f>
        <v>2042</v>
      </c>
      <c r="P24" s="43">
        <f t="shared" ref="P24" si="17">O24+1</f>
        <v>2043</v>
      </c>
    </row>
    <row r="25" spans="1:16" x14ac:dyDescent="0.35">
      <c r="A25" s="71" t="s">
        <v>159</v>
      </c>
      <c r="B25" s="112">
        <f>SUM(B26:B28)</f>
        <v>0</v>
      </c>
      <c r="C25" s="112">
        <f t="shared" ref="C25" si="18">SUM(C26:C28)</f>
        <v>0</v>
      </c>
      <c r="D25" s="112">
        <f t="shared" ref="D25" si="19">SUM(D26:D28)</f>
        <v>0</v>
      </c>
      <c r="E25" s="112">
        <f t="shared" ref="E25" si="20">SUM(E26:E28)</f>
        <v>0</v>
      </c>
      <c r="F25" s="112">
        <f t="shared" ref="F25" si="21">SUM(F26:F28)</f>
        <v>0</v>
      </c>
      <c r="G25" s="112">
        <f t="shared" ref="G25" si="22">SUM(G26:G28)</f>
        <v>0</v>
      </c>
      <c r="H25" s="112">
        <f t="shared" ref="H25" si="23">SUM(H26:H28)</f>
        <v>0</v>
      </c>
      <c r="I25" s="112">
        <f t="shared" ref="I25" si="24">SUM(I26:I28)</f>
        <v>0</v>
      </c>
      <c r="J25" s="112">
        <f t="shared" ref="J25" si="25">SUM(J26:J28)</f>
        <v>0</v>
      </c>
      <c r="K25" s="112">
        <f t="shared" ref="K25" si="26">SUM(K26:K28)</f>
        <v>0</v>
      </c>
      <c r="L25" s="112">
        <f t="shared" ref="L25" si="27">SUM(L26:L28)</f>
        <v>0</v>
      </c>
      <c r="M25" s="112">
        <f t="shared" ref="M25" si="28">SUM(M26:M28)</f>
        <v>0</v>
      </c>
      <c r="N25" s="112">
        <f t="shared" ref="N25" si="29">SUM(N26:N28)</f>
        <v>0</v>
      </c>
      <c r="O25" s="112">
        <f t="shared" ref="O25" si="30">SUM(O26:O28)</f>
        <v>0</v>
      </c>
      <c r="P25" s="112">
        <f t="shared" ref="P25" si="31">SUM(P26:P28)</f>
        <v>0</v>
      </c>
    </row>
    <row r="26" spans="1:16" x14ac:dyDescent="0.35">
      <c r="A26" s="109" t="s">
        <v>187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</row>
    <row r="27" spans="1:16" x14ac:dyDescent="0.35">
      <c r="A27" s="109" t="s">
        <v>187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</row>
    <row r="28" spans="1:16" x14ac:dyDescent="0.35">
      <c r="A28" s="109" t="s">
        <v>187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</row>
    <row r="29" spans="1:16" x14ac:dyDescent="0.35">
      <c r="A29" s="71" t="s">
        <v>160</v>
      </c>
      <c r="B29" s="112">
        <f>SUM(B30:B31)</f>
        <v>0</v>
      </c>
      <c r="C29" s="112">
        <f t="shared" ref="C29" si="32">SUM(C30:C31)</f>
        <v>0</v>
      </c>
      <c r="D29" s="112">
        <f t="shared" ref="D29" si="33">SUM(D30:D31)</f>
        <v>0</v>
      </c>
      <c r="E29" s="112">
        <f t="shared" ref="E29" si="34">SUM(E30:E31)</f>
        <v>0</v>
      </c>
      <c r="F29" s="112">
        <f t="shared" ref="F29" si="35">SUM(F30:F31)</f>
        <v>0</v>
      </c>
      <c r="G29" s="112">
        <f t="shared" ref="G29" si="36">SUM(G30:G31)</f>
        <v>0</v>
      </c>
      <c r="H29" s="112">
        <f t="shared" ref="H29" si="37">SUM(H30:H31)</f>
        <v>0</v>
      </c>
      <c r="I29" s="112">
        <f t="shared" ref="I29" si="38">SUM(I30:I31)</f>
        <v>0</v>
      </c>
      <c r="J29" s="112">
        <f t="shared" ref="J29" si="39">SUM(J30:J31)</f>
        <v>0</v>
      </c>
      <c r="K29" s="112">
        <f t="shared" ref="K29" si="40">SUM(K30:K31)</f>
        <v>0</v>
      </c>
      <c r="L29" s="112">
        <f t="shared" ref="L29" si="41">SUM(L30:L31)</f>
        <v>0</v>
      </c>
      <c r="M29" s="112">
        <f t="shared" ref="M29" si="42">SUM(M30:M31)</f>
        <v>0</v>
      </c>
      <c r="N29" s="112">
        <f t="shared" ref="N29" si="43">SUM(N30:N31)</f>
        <v>0</v>
      </c>
      <c r="O29" s="112">
        <f t="shared" ref="O29" si="44">SUM(O30:O31)</f>
        <v>0</v>
      </c>
      <c r="P29" s="112">
        <f t="shared" ref="P29" si="45">SUM(P30:P31)</f>
        <v>0</v>
      </c>
    </row>
    <row r="30" spans="1:16" x14ac:dyDescent="0.35">
      <c r="A30" s="109" t="s">
        <v>187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x14ac:dyDescent="0.35">
      <c r="A31" s="109" t="s">
        <v>187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x14ac:dyDescent="0.35">
      <c r="A32" s="71" t="s">
        <v>161</v>
      </c>
      <c r="B32" s="113">
        <f>SUM(B33:B35)</f>
        <v>0</v>
      </c>
      <c r="C32" s="113">
        <f t="shared" ref="C32" si="46">SUM(C33:C35)</f>
        <v>0</v>
      </c>
      <c r="D32" s="113">
        <f t="shared" ref="D32" si="47">SUM(D33:D35)</f>
        <v>0</v>
      </c>
      <c r="E32" s="113">
        <f t="shared" ref="E32" si="48">SUM(E33:E35)</f>
        <v>0</v>
      </c>
      <c r="F32" s="113">
        <f t="shared" ref="F32" si="49">SUM(F33:F35)</f>
        <v>0</v>
      </c>
      <c r="G32" s="113">
        <f t="shared" ref="G32" si="50">SUM(G33:G35)</f>
        <v>0</v>
      </c>
      <c r="H32" s="113">
        <f t="shared" ref="H32" si="51">SUM(H33:H35)</f>
        <v>0</v>
      </c>
      <c r="I32" s="113">
        <f t="shared" ref="I32" si="52">SUM(I33:I35)</f>
        <v>0</v>
      </c>
      <c r="J32" s="113">
        <f t="shared" ref="J32" si="53">SUM(J33:J35)</f>
        <v>0</v>
      </c>
      <c r="K32" s="113">
        <f t="shared" ref="K32" si="54">SUM(K33:K35)</f>
        <v>0</v>
      </c>
      <c r="L32" s="113">
        <f t="shared" ref="L32" si="55">SUM(L33:L35)</f>
        <v>0</v>
      </c>
      <c r="M32" s="113">
        <f t="shared" ref="M32" si="56">SUM(M33:M35)</f>
        <v>0</v>
      </c>
      <c r="N32" s="113">
        <f t="shared" ref="N32" si="57">SUM(N33:N35)</f>
        <v>0</v>
      </c>
      <c r="O32" s="113">
        <f t="shared" ref="O32" si="58">SUM(O33:O35)</f>
        <v>0</v>
      </c>
      <c r="P32" s="113">
        <f t="shared" ref="P32" si="59">SUM(P33:P35)</f>
        <v>0</v>
      </c>
    </row>
    <row r="33" spans="1:16" x14ac:dyDescent="0.35">
      <c r="A33" s="109" t="s">
        <v>187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</row>
    <row r="34" spans="1:16" x14ac:dyDescent="0.35">
      <c r="A34" s="109" t="s">
        <v>187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</row>
    <row r="35" spans="1:16" x14ac:dyDescent="0.35">
      <c r="A35" s="109" t="s">
        <v>187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</row>
    <row r="36" spans="1:16" x14ac:dyDescent="0.35">
      <c r="A36" s="71" t="s">
        <v>162</v>
      </c>
      <c r="B36" s="113">
        <f>SUM(B37:B38)</f>
        <v>0</v>
      </c>
      <c r="C36" s="113">
        <f t="shared" ref="C36" si="60">SUM(C37:C38)</f>
        <v>0</v>
      </c>
      <c r="D36" s="113">
        <f t="shared" ref="D36" si="61">SUM(D37:D38)</f>
        <v>0</v>
      </c>
      <c r="E36" s="113">
        <f t="shared" ref="E36" si="62">SUM(E37:E38)</f>
        <v>0</v>
      </c>
      <c r="F36" s="113">
        <f t="shared" ref="F36" si="63">SUM(F37:F38)</f>
        <v>0</v>
      </c>
      <c r="G36" s="113">
        <f t="shared" ref="G36" si="64">SUM(G37:G38)</f>
        <v>0</v>
      </c>
      <c r="H36" s="113">
        <f t="shared" ref="H36" si="65">SUM(H37:H38)</f>
        <v>0</v>
      </c>
      <c r="I36" s="113">
        <f t="shared" ref="I36" si="66">SUM(I37:I38)</f>
        <v>0</v>
      </c>
      <c r="J36" s="113">
        <f t="shared" ref="J36" si="67">SUM(J37:J38)</f>
        <v>0</v>
      </c>
      <c r="K36" s="113">
        <f t="shared" ref="K36" si="68">SUM(K37:K38)</f>
        <v>0</v>
      </c>
      <c r="L36" s="113">
        <f t="shared" ref="L36" si="69">SUM(L37:L38)</f>
        <v>0</v>
      </c>
      <c r="M36" s="113">
        <f t="shared" ref="M36" si="70">SUM(M37:M38)</f>
        <v>0</v>
      </c>
      <c r="N36" s="113">
        <f t="shared" ref="N36" si="71">SUM(N37:N38)</f>
        <v>0</v>
      </c>
      <c r="O36" s="113">
        <f t="shared" ref="O36" si="72">SUM(O37:O38)</f>
        <v>0</v>
      </c>
      <c r="P36" s="113">
        <f t="shared" ref="P36" si="73">SUM(P37:P38)</f>
        <v>0</v>
      </c>
    </row>
    <row r="37" spans="1:16" x14ac:dyDescent="0.35">
      <c r="A37" s="109" t="s">
        <v>187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</row>
    <row r="38" spans="1:16" x14ac:dyDescent="0.35">
      <c r="A38" s="109" t="s">
        <v>187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</row>
    <row r="39" spans="1:16" x14ac:dyDescent="0.35">
      <c r="A39" s="14" t="s">
        <v>79</v>
      </c>
      <c r="B39" s="114">
        <f>B25+B29+B32+B36</f>
        <v>0</v>
      </c>
      <c r="C39" s="114">
        <f t="shared" ref="C39:P39" si="74">C25+C29+C32+C36</f>
        <v>0</v>
      </c>
      <c r="D39" s="114">
        <f t="shared" si="74"/>
        <v>0</v>
      </c>
      <c r="E39" s="114">
        <f t="shared" si="74"/>
        <v>0</v>
      </c>
      <c r="F39" s="114">
        <f t="shared" si="74"/>
        <v>0</v>
      </c>
      <c r="G39" s="114">
        <f t="shared" si="74"/>
        <v>0</v>
      </c>
      <c r="H39" s="114">
        <f t="shared" si="74"/>
        <v>0</v>
      </c>
      <c r="I39" s="114">
        <f t="shared" si="74"/>
        <v>0</v>
      </c>
      <c r="J39" s="114">
        <f t="shared" si="74"/>
        <v>0</v>
      </c>
      <c r="K39" s="114">
        <f t="shared" si="74"/>
        <v>0</v>
      </c>
      <c r="L39" s="114">
        <f t="shared" si="74"/>
        <v>0</v>
      </c>
      <c r="M39" s="114">
        <f t="shared" si="74"/>
        <v>0</v>
      </c>
      <c r="N39" s="114">
        <f t="shared" si="74"/>
        <v>0</v>
      </c>
      <c r="O39" s="114">
        <f t="shared" si="74"/>
        <v>0</v>
      </c>
      <c r="P39" s="114">
        <f t="shared" si="74"/>
        <v>0</v>
      </c>
    </row>
    <row r="42" spans="1:16" x14ac:dyDescent="0.35">
      <c r="A42" s="111" t="s">
        <v>190</v>
      </c>
      <c r="B42" s="65"/>
      <c r="C42" s="65"/>
      <c r="D42" s="65"/>
      <c r="E42" s="65"/>
      <c r="F42" s="65"/>
      <c r="G42" s="65"/>
      <c r="H42" s="65"/>
      <c r="I42" s="65"/>
    </row>
    <row r="43" spans="1:16" x14ac:dyDescent="0.35">
      <c r="A43" s="71" t="s">
        <v>24</v>
      </c>
      <c r="B43" s="43">
        <v>2029</v>
      </c>
      <c r="C43" s="43">
        <f>B43+1</f>
        <v>2030</v>
      </c>
      <c r="D43" s="43">
        <f t="shared" ref="D43" si="75">C43+1</f>
        <v>2031</v>
      </c>
      <c r="E43" s="43">
        <f t="shared" ref="E43" si="76">D43+1</f>
        <v>2032</v>
      </c>
      <c r="F43" s="43">
        <f t="shared" ref="F43" si="77">E43+1</f>
        <v>2033</v>
      </c>
      <c r="G43" s="43">
        <f t="shared" ref="G43" si="78">F43+1</f>
        <v>2034</v>
      </c>
      <c r="H43" s="43">
        <f t="shared" ref="H43" si="79">G43+1</f>
        <v>2035</v>
      </c>
      <c r="I43" s="43">
        <f t="shared" ref="I43" si="80">H43+1</f>
        <v>2036</v>
      </c>
      <c r="J43" s="43">
        <f t="shared" ref="J43" si="81">I43+1</f>
        <v>2037</v>
      </c>
      <c r="K43" s="43">
        <f t="shared" ref="K43" si="82">J43+1</f>
        <v>2038</v>
      </c>
      <c r="L43" s="43">
        <f t="shared" ref="L43" si="83">K43+1</f>
        <v>2039</v>
      </c>
      <c r="M43" s="43">
        <f>L43+1</f>
        <v>2040</v>
      </c>
      <c r="N43" s="43">
        <f t="shared" ref="N43" si="84">M43+1</f>
        <v>2041</v>
      </c>
      <c r="O43" s="43">
        <f t="shared" ref="O43" si="85">N43+1</f>
        <v>2042</v>
      </c>
      <c r="P43" s="43">
        <f t="shared" ref="P43" si="86">O43+1</f>
        <v>2043</v>
      </c>
    </row>
    <row r="44" spans="1:16" x14ac:dyDescent="0.35">
      <c r="A44" s="109" t="s">
        <v>187</v>
      </c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</row>
    <row r="45" spans="1:16" x14ac:dyDescent="0.35">
      <c r="A45" s="14" t="s">
        <v>79</v>
      </c>
      <c r="B45" s="114">
        <f>SUM(B44)</f>
        <v>0</v>
      </c>
      <c r="C45" s="114">
        <f t="shared" ref="C45:P45" si="87">SUM(C44)</f>
        <v>0</v>
      </c>
      <c r="D45" s="114">
        <f t="shared" si="87"/>
        <v>0</v>
      </c>
      <c r="E45" s="114">
        <f t="shared" si="87"/>
        <v>0</v>
      </c>
      <c r="F45" s="114">
        <f t="shared" si="87"/>
        <v>0</v>
      </c>
      <c r="G45" s="114">
        <f t="shared" si="87"/>
        <v>0</v>
      </c>
      <c r="H45" s="114">
        <f t="shared" si="87"/>
        <v>0</v>
      </c>
      <c r="I45" s="114">
        <f t="shared" si="87"/>
        <v>0</v>
      </c>
      <c r="J45" s="114">
        <f t="shared" si="87"/>
        <v>0</v>
      </c>
      <c r="K45" s="114">
        <f t="shared" si="87"/>
        <v>0</v>
      </c>
      <c r="L45" s="114">
        <f t="shared" si="87"/>
        <v>0</v>
      </c>
      <c r="M45" s="114">
        <f t="shared" si="87"/>
        <v>0</v>
      </c>
      <c r="N45" s="114">
        <f t="shared" si="87"/>
        <v>0</v>
      </c>
      <c r="O45" s="114">
        <f t="shared" si="87"/>
        <v>0</v>
      </c>
      <c r="P45" s="114">
        <f t="shared" si="87"/>
        <v>0</v>
      </c>
    </row>
  </sheetData>
  <mergeCells count="1">
    <mergeCell ref="G1:I1"/>
  </mergeCells>
  <hyperlinks>
    <hyperlink ref="A2" location="'Winst en verlies rekening'!A1" display="terug" xr:uid="{9F3414D3-4559-47E0-83A5-D24BB3B8201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093891C7C7AB4AA7E4CD7261740235" ma:contentTypeVersion="3" ma:contentTypeDescription="Een nieuw document maken." ma:contentTypeScope="" ma:versionID="04cd2634da3c29aeba5cf275330221fa">
  <xsd:schema xmlns:xsd="http://www.w3.org/2001/XMLSchema" xmlns:xs="http://www.w3.org/2001/XMLSchema" xmlns:p="http://schemas.microsoft.com/office/2006/metadata/properties" xmlns:ns2="00b5d183-2a18-45eb-a532-95dc19b7a701" targetNamespace="http://schemas.microsoft.com/office/2006/metadata/properties" ma:root="true" ma:fieldsID="26d01fec0dc497fb9c83eae09294bdac" ns2:_="">
    <xsd:import namespace="00b5d183-2a18-45eb-a532-95dc19b7a7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d183-2a18-45eb-a532-95dc19b7a7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08BB1B-0AC2-4A50-BA68-AF18FF874E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d183-2a18-45eb-a532-95dc19b7a7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24687D-D9CC-410C-8513-30D31824D6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D3644F-3721-4980-8D68-F64FB8891658}">
  <ds:schemaRefs>
    <ds:schemaRef ds:uri="http://schemas.microsoft.com/office/2006/metadata/properties"/>
    <ds:schemaRef ds:uri="http://schemas.microsoft.com/office/infopath/2007/PartnerControls"/>
    <ds:schemaRef ds:uri="62727ecf-83a9-4b17-8278-1ddaad303d36"/>
    <ds:schemaRef ds:uri="b1d26e90-3566-482b-9ea3-ddc7884ed986"/>
    <ds:schemaRef ds:uri="3e3bfcdc-4705-42cc-a283-89cdd8a00123"/>
    <ds:schemaRef ds:uri="a7eb6bcf-cc33-465f-b0a0-0691c366e1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15</vt:i4>
      </vt:variant>
    </vt:vector>
  </HeadingPairs>
  <TitlesOfParts>
    <vt:vector size="15" baseType="lpstr">
      <vt:lpstr>Winst en verlies rekening</vt:lpstr>
      <vt:lpstr>A.01</vt:lpstr>
      <vt:lpstr>B.01</vt:lpstr>
      <vt:lpstr>B.03</vt:lpstr>
      <vt:lpstr>B.04</vt:lpstr>
      <vt:lpstr>C.03</vt:lpstr>
      <vt:lpstr>D.01</vt:lpstr>
      <vt:lpstr>E.02</vt:lpstr>
      <vt:lpstr>G.01</vt:lpstr>
      <vt:lpstr>G.02</vt:lpstr>
      <vt:lpstr>G.04</vt:lpstr>
      <vt:lpstr>L.01</vt:lpstr>
      <vt:lpstr>Balans</vt:lpstr>
      <vt:lpstr>Kasstromenoverzicht</vt:lpstr>
      <vt:lpstr>Verwachte afvaarten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2026-07-13T13:11:21Z</cp:lastPrinted>
  <dcterms:created xsi:type="dcterms:W3CDTF">2025-02-25T14:36:22Z</dcterms:created>
  <dcterms:modified xsi:type="dcterms:W3CDTF">2026-07-22T14:53:12Z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0x01010034093891C7C7AB4AA7E4CD7261740235</vt:lpwstr>
  </property>
  <property fmtid="{D5CDD505-2E9C-101B-9397-08002B2CF9AE}" pid="3" name="_dlc_DocIdItemGuid">
    <vt:lpwstr>ff47f5c9-1c44-4fe8-aa62-84e391aa5f56</vt:lpwstr>
  </property>
  <property fmtid="{D5CDD505-2E9C-101B-9397-08002B2CF9AE}" pid="4" name="MediaServiceImageTags">
    <vt:lpwstr/>
  </property>
  <property fmtid="{D5CDD505-2E9C-101B-9397-08002B2CF9AE}" pid="5" name="_ExtendedDescription">
    <vt:lpwstr/>
  </property>
  <property fmtid="{D5CDD505-2E9C-101B-9397-08002B2CF9AE}" pid="6" name="MSIP_Label_43f08ec5-d6d9-4227-8387-ccbfcb3632c4_Enabled">
    <vt:lpwstr>true</vt:lpwstr>
  </property>
  <property fmtid="{D5CDD505-2E9C-101B-9397-08002B2CF9AE}" pid="7" name="MSIP_Label_43f08ec5-d6d9-4227-8387-ccbfcb3632c4_SetDate">
    <vt:lpwstr>2026-07-13T07:56:57Z</vt:lpwstr>
  </property>
  <property fmtid="{D5CDD505-2E9C-101B-9397-08002B2CF9AE}" pid="8" name="MSIP_Label_43f08ec5-d6d9-4227-8387-ccbfcb3632c4_Method">
    <vt:lpwstr>Standard</vt:lpwstr>
  </property>
  <property fmtid="{D5CDD505-2E9C-101B-9397-08002B2CF9AE}" pid="9" name="MSIP_Label_43f08ec5-d6d9-4227-8387-ccbfcb3632c4_Name">
    <vt:lpwstr>Sweco Restricted</vt:lpwstr>
  </property>
  <property fmtid="{D5CDD505-2E9C-101B-9397-08002B2CF9AE}" pid="10" name="MSIP_Label_43f08ec5-d6d9-4227-8387-ccbfcb3632c4_SiteId">
    <vt:lpwstr>b7872ef0-9a00-4c18-8a4a-c7d25c778a9e</vt:lpwstr>
  </property>
  <property fmtid="{D5CDD505-2E9C-101B-9397-08002B2CF9AE}" pid="11" name="MSIP_Label_43f08ec5-d6d9-4227-8387-ccbfcb3632c4_ActionId">
    <vt:lpwstr>c5e24024-4e50-4529-b278-e5bc9163d253</vt:lpwstr>
  </property>
  <property fmtid="{D5CDD505-2E9C-101B-9397-08002B2CF9AE}" pid="12" name="MSIP_Label_43f08ec5-d6d9-4227-8387-ccbfcb3632c4_ContentBits">
    <vt:lpwstr>0</vt:lpwstr>
  </property>
  <property fmtid="{D5CDD505-2E9C-101B-9397-08002B2CF9AE}" pid="13" name="MSIP_Label_43f08ec5-d6d9-4227-8387-ccbfcb3632c4_Tag">
    <vt:lpwstr>10, 3, 0, 1</vt:lpwstr>
  </property>
</Properties>
</file>