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wecogroup.sharepoint.com/sites/MU_AanbestedingWaddenveren/Shared Documents/Nota van Inlichtingen/NvI-2b/Versies lijn/"/>
    </mc:Choice>
  </mc:AlternateContent>
  <xr:revisionPtr revIDLastSave="8066" documentId="8_{C9F9E90A-FF3B-48AB-BAF2-41ED50B8FE29}" xr6:coauthVersionLast="47" xr6:coauthVersionMax="47" xr10:uidLastSave="{515D2843-382F-4D46-A773-D1CB74F216A3}"/>
  <bookViews>
    <workbookView xWindow="-110" yWindow="-110" windowWidth="19420" windowHeight="11500" xr2:uid="{5DCB7999-677A-4E45-AB97-63E734EB9CAC}"/>
  </bookViews>
  <sheets>
    <sheet name="Winst en verlies rekening" sheetId="1" r:id="rId1"/>
    <sheet name="A.01" sheetId="2" r:id="rId2"/>
    <sheet name="B.01" sheetId="5" r:id="rId3"/>
    <sheet name="B.02" sheetId="39" r:id="rId4"/>
    <sheet name="B.03" sheetId="40" r:id="rId5"/>
    <sheet name="B.05" sheetId="8" r:id="rId6"/>
    <sheet name="B.06" sheetId="23" r:id="rId7"/>
    <sheet name="C.03" sheetId="34" r:id="rId8"/>
    <sheet name="D.01" sheetId="13" r:id="rId9"/>
    <sheet name="E.02" sheetId="18" r:id="rId10"/>
    <sheet name="G.01" sheetId="22" r:id="rId11"/>
    <sheet name="G.02" sheetId="30" r:id="rId12"/>
    <sheet name="L.01" sheetId="29" r:id="rId13"/>
    <sheet name="Balans" sheetId="19" r:id="rId14"/>
    <sheet name="Kasstromenoverzicht" sheetId="20" r:id="rId15"/>
    <sheet name="Verwachte afvaarten " sheetId="21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5" l="1"/>
  <c r="D20" i="5"/>
  <c r="E20" i="5"/>
  <c r="F20" i="5"/>
  <c r="G20" i="5"/>
  <c r="H20" i="5"/>
  <c r="I20" i="5"/>
  <c r="J20" i="5"/>
  <c r="K20" i="5"/>
  <c r="L20" i="5"/>
  <c r="M20" i="5"/>
  <c r="N20" i="5"/>
  <c r="B20" i="5" l="1"/>
  <c r="M58" i="1"/>
  <c r="L58" i="1"/>
  <c r="K58" i="1"/>
  <c r="J58" i="1"/>
  <c r="I58" i="1"/>
  <c r="H58" i="1"/>
  <c r="G58" i="1"/>
  <c r="F58" i="1"/>
  <c r="H82" i="30"/>
  <c r="H81" i="30"/>
  <c r="H80" i="30"/>
  <c r="H79" i="30"/>
  <c r="H83" i="30" s="1"/>
  <c r="H72" i="30"/>
  <c r="H71" i="30"/>
  <c r="H70" i="30"/>
  <c r="H69" i="30"/>
  <c r="H73" i="30" s="1"/>
  <c r="H62" i="30"/>
  <c r="H61" i="30"/>
  <c r="H60" i="30"/>
  <c r="H59" i="30"/>
  <c r="H63" i="30" s="1"/>
  <c r="H52" i="30"/>
  <c r="H51" i="30"/>
  <c r="H50" i="30"/>
  <c r="H49" i="30"/>
  <c r="H53" i="30" s="1"/>
  <c r="H42" i="30"/>
  <c r="H41" i="30"/>
  <c r="H40" i="30"/>
  <c r="H39" i="30"/>
  <c r="H43" i="30" s="1"/>
  <c r="H32" i="30"/>
  <c r="H31" i="30"/>
  <c r="H30" i="30"/>
  <c r="H29" i="30"/>
  <c r="H33" i="30" s="1"/>
  <c r="H23" i="30"/>
  <c r="H22" i="30"/>
  <c r="H21" i="30"/>
  <c r="H20" i="30"/>
  <c r="H19" i="30"/>
  <c r="H10" i="30"/>
  <c r="H11" i="30"/>
  <c r="H12" i="30"/>
  <c r="H13" i="30" s="1"/>
  <c r="H9" i="30"/>
  <c r="K57" i="1"/>
  <c r="L57" i="1"/>
  <c r="M57" i="1"/>
  <c r="J57" i="1"/>
  <c r="I57" i="1"/>
  <c r="H57" i="1"/>
  <c r="G57" i="1"/>
  <c r="F57" i="1"/>
  <c r="H230" i="22"/>
  <c r="H231" i="22" s="1"/>
  <c r="H229" i="22"/>
  <c r="H226" i="22"/>
  <c r="H223" i="22"/>
  <c r="H222" i="22"/>
  <c r="H221" i="22"/>
  <c r="H220" i="22"/>
  <c r="H219" i="22"/>
  <c r="H218" i="22"/>
  <c r="H217" i="22"/>
  <c r="H224" i="22" s="1"/>
  <c r="H213" i="22"/>
  <c r="H212" i="22"/>
  <c r="H214" i="22" s="1"/>
  <c r="H233" i="22" s="1"/>
  <c r="H211" i="22"/>
  <c r="H210" i="22"/>
  <c r="H201" i="22"/>
  <c r="H202" i="22" s="1"/>
  <c r="H200" i="22"/>
  <c r="H197" i="22"/>
  <c r="H194" i="22"/>
  <c r="H193" i="22"/>
  <c r="H192" i="22"/>
  <c r="H191" i="22"/>
  <c r="H190" i="22"/>
  <c r="H189" i="22"/>
  <c r="H188" i="22"/>
  <c r="H195" i="22" s="1"/>
  <c r="H184" i="22"/>
  <c r="H183" i="22"/>
  <c r="H185" i="22" s="1"/>
  <c r="H204" i="22" s="1"/>
  <c r="H182" i="22"/>
  <c r="H181" i="22"/>
  <c r="H172" i="22"/>
  <c r="H171" i="22"/>
  <c r="H173" i="22" s="1"/>
  <c r="H168" i="22"/>
  <c r="H165" i="22"/>
  <c r="H164" i="22"/>
  <c r="H163" i="22"/>
  <c r="H162" i="22"/>
  <c r="H161" i="22"/>
  <c r="H160" i="22"/>
  <c r="H159" i="22"/>
  <c r="H166" i="22" s="1"/>
  <c r="H155" i="22"/>
  <c r="H154" i="22"/>
  <c r="H156" i="22" s="1"/>
  <c r="H175" i="22" s="1"/>
  <c r="H153" i="22"/>
  <c r="H152" i="22"/>
  <c r="H143" i="22"/>
  <c r="H142" i="22"/>
  <c r="H144" i="22" s="1"/>
  <c r="H139" i="22"/>
  <c r="H136" i="22"/>
  <c r="H135" i="22"/>
  <c r="H134" i="22"/>
  <c r="H133" i="22"/>
  <c r="H132" i="22"/>
  <c r="H131" i="22"/>
  <c r="H130" i="22"/>
  <c r="H137" i="22" s="1"/>
  <c r="H126" i="22"/>
  <c r="H125" i="22"/>
  <c r="H127" i="22" s="1"/>
  <c r="H146" i="22" s="1"/>
  <c r="H124" i="22"/>
  <c r="H123" i="22"/>
  <c r="H115" i="22"/>
  <c r="H114" i="22"/>
  <c r="H113" i="22"/>
  <c r="H110" i="22"/>
  <c r="H107" i="22"/>
  <c r="H106" i="22"/>
  <c r="H105" i="22"/>
  <c r="H104" i="22"/>
  <c r="H103" i="22"/>
  <c r="H102" i="22"/>
  <c r="H101" i="22"/>
  <c r="H108" i="22" s="1"/>
  <c r="H97" i="22"/>
  <c r="H96" i="22"/>
  <c r="H98" i="22" s="1"/>
  <c r="H117" i="22" s="1"/>
  <c r="H95" i="22"/>
  <c r="H94" i="22"/>
  <c r="H86" i="22"/>
  <c r="H85" i="22"/>
  <c r="H84" i="22"/>
  <c r="H81" i="22"/>
  <c r="H78" i="22"/>
  <c r="H77" i="22"/>
  <c r="H76" i="22"/>
  <c r="H75" i="22"/>
  <c r="H74" i="22"/>
  <c r="H73" i="22"/>
  <c r="H72" i="22"/>
  <c r="H79" i="22" s="1"/>
  <c r="H68" i="22"/>
  <c r="H67" i="22"/>
  <c r="H69" i="22" s="1"/>
  <c r="H88" i="22" s="1"/>
  <c r="H66" i="22"/>
  <c r="H65" i="22"/>
  <c r="H56" i="22"/>
  <c r="H55" i="22"/>
  <c r="H57" i="22" s="1"/>
  <c r="H52" i="22"/>
  <c r="H49" i="22"/>
  <c r="H48" i="22"/>
  <c r="H47" i="22"/>
  <c r="H46" i="22"/>
  <c r="H45" i="22"/>
  <c r="H44" i="22"/>
  <c r="H43" i="22"/>
  <c r="H50" i="22" s="1"/>
  <c r="H39" i="22"/>
  <c r="H38" i="22"/>
  <c r="H40" i="22" s="1"/>
  <c r="H59" i="22" s="1"/>
  <c r="H37" i="22"/>
  <c r="H36" i="22"/>
  <c r="H30" i="22"/>
  <c r="H27" i="22"/>
  <c r="H26" i="22"/>
  <c r="H23" i="22"/>
  <c r="H16" i="22"/>
  <c r="H18" i="22"/>
  <c r="H19" i="22"/>
  <c r="H20" i="22"/>
  <c r="H17" i="22"/>
  <c r="H15" i="22"/>
  <c r="H14" i="22"/>
  <c r="H8" i="22"/>
  <c r="H9" i="22"/>
  <c r="H10" i="22"/>
  <c r="H7" i="22"/>
  <c r="H28" i="22"/>
  <c r="G32" i="1"/>
  <c r="H32" i="1"/>
  <c r="I32" i="1"/>
  <c r="J32" i="1"/>
  <c r="K32" i="1"/>
  <c r="L32" i="1"/>
  <c r="M32" i="1"/>
  <c r="F32" i="1"/>
  <c r="M22" i="1"/>
  <c r="L22" i="1"/>
  <c r="K22" i="1"/>
  <c r="J22" i="1"/>
  <c r="I22" i="1"/>
  <c r="H22" i="1"/>
  <c r="G22" i="1"/>
  <c r="F22" i="1"/>
  <c r="G21" i="1"/>
  <c r="H21" i="1"/>
  <c r="I21" i="1"/>
  <c r="J21" i="1"/>
  <c r="K21" i="1"/>
  <c r="L21" i="1"/>
  <c r="M21" i="1"/>
  <c r="H11" i="22" l="1"/>
  <c r="H21" i="22"/>
  <c r="I18" i="40" l="1"/>
  <c r="H18" i="40"/>
  <c r="G18" i="40"/>
  <c r="F18" i="40"/>
  <c r="E18" i="40"/>
  <c r="D18" i="40"/>
  <c r="C18" i="40"/>
  <c r="J16" i="40"/>
  <c r="J15" i="40"/>
  <c r="J14" i="40"/>
  <c r="J13" i="40"/>
  <c r="J12" i="40"/>
  <c r="J11" i="40"/>
  <c r="J10" i="40"/>
  <c r="B10" i="40"/>
  <c r="B11" i="40" s="1"/>
  <c r="B12" i="40" s="1"/>
  <c r="B13" i="40" s="1"/>
  <c r="B14" i="40" s="1"/>
  <c r="B15" i="40" s="1"/>
  <c r="B16" i="40" s="1"/>
  <c r="A10" i="40"/>
  <c r="A11" i="40" s="1"/>
  <c r="A12" i="40" s="1"/>
  <c r="A13" i="40" s="1"/>
  <c r="A14" i="40" s="1"/>
  <c r="A15" i="40" s="1"/>
  <c r="A16" i="40" s="1"/>
  <c r="J9" i="40"/>
  <c r="J18" i="40" s="1"/>
  <c r="I8" i="40"/>
  <c r="H8" i="40"/>
  <c r="G8" i="40"/>
  <c r="F8" i="40"/>
  <c r="E8" i="40"/>
  <c r="D8" i="40"/>
  <c r="C8" i="40"/>
  <c r="C37" i="23"/>
  <c r="D37" i="23"/>
  <c r="E37" i="23"/>
  <c r="F37" i="23"/>
  <c r="G37" i="23"/>
  <c r="H37" i="23"/>
  <c r="I37" i="23"/>
  <c r="B37" i="23"/>
  <c r="I32" i="23"/>
  <c r="I35" i="23" s="1"/>
  <c r="H32" i="23"/>
  <c r="H35" i="23" s="1"/>
  <c r="G32" i="23"/>
  <c r="G35" i="23" s="1"/>
  <c r="F32" i="23"/>
  <c r="F35" i="23" s="1"/>
  <c r="E32" i="23"/>
  <c r="E35" i="23" s="1"/>
  <c r="D32" i="23"/>
  <c r="D35" i="23" s="1"/>
  <c r="C32" i="23"/>
  <c r="C35" i="23" s="1"/>
  <c r="B32" i="23"/>
  <c r="B35" i="23" s="1"/>
  <c r="C28" i="23"/>
  <c r="D28" i="23" s="1"/>
  <c r="E28" i="23" s="1"/>
  <c r="F28" i="23" s="1"/>
  <c r="G28" i="23" s="1"/>
  <c r="H28" i="23" s="1"/>
  <c r="I28" i="23" s="1"/>
  <c r="O8" i="5"/>
  <c r="B7" i="19" s="1"/>
  <c r="B12" i="5"/>
  <c r="C12" i="5"/>
  <c r="D12" i="5"/>
  <c r="E12" i="5"/>
  <c r="F12" i="5"/>
  <c r="H12" i="5"/>
  <c r="I12" i="5"/>
  <c r="J12" i="5"/>
  <c r="K12" i="5"/>
  <c r="L12" i="5"/>
  <c r="M12" i="5"/>
  <c r="N12" i="5"/>
  <c r="B13" i="5"/>
  <c r="C13" i="5"/>
  <c r="D13" i="5"/>
  <c r="E13" i="5"/>
  <c r="F13" i="5"/>
  <c r="H13" i="5"/>
  <c r="I13" i="5"/>
  <c r="J13" i="5"/>
  <c r="K13" i="5"/>
  <c r="L13" i="5"/>
  <c r="M13" i="5"/>
  <c r="N13" i="5"/>
  <c r="B16" i="5"/>
  <c r="C16" i="5"/>
  <c r="D16" i="5"/>
  <c r="E16" i="5"/>
  <c r="F16" i="5"/>
  <c r="H16" i="5"/>
  <c r="I16" i="5"/>
  <c r="J16" i="5"/>
  <c r="K16" i="5"/>
  <c r="L16" i="5"/>
  <c r="M16" i="5"/>
  <c r="N16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C23" i="5"/>
  <c r="D23" i="5"/>
  <c r="E23" i="5"/>
  <c r="F23" i="5"/>
  <c r="G23" i="5"/>
  <c r="H23" i="5"/>
  <c r="I23" i="5"/>
  <c r="J23" i="5"/>
  <c r="K23" i="5"/>
  <c r="L23" i="5"/>
  <c r="M23" i="5"/>
  <c r="N23" i="5"/>
  <c r="A24" i="5"/>
  <c r="C24" i="5" s="1"/>
  <c r="C37" i="5"/>
  <c r="D37" i="5"/>
  <c r="E37" i="5"/>
  <c r="F37" i="5"/>
  <c r="G37" i="5"/>
  <c r="H37" i="5"/>
  <c r="I37" i="5"/>
  <c r="J37" i="5"/>
  <c r="K37" i="5"/>
  <c r="L37" i="5"/>
  <c r="M37" i="5"/>
  <c r="N37" i="5"/>
  <c r="A38" i="5"/>
  <c r="A39" i="5" s="1"/>
  <c r="A40" i="5" s="1"/>
  <c r="A41" i="5" s="1"/>
  <c r="A42" i="5" s="1"/>
  <c r="A43" i="5" s="1"/>
  <c r="A44" i="5" s="1"/>
  <c r="C38" i="5"/>
  <c r="D38" i="5"/>
  <c r="E38" i="5"/>
  <c r="F38" i="5"/>
  <c r="G38" i="5"/>
  <c r="H38" i="5"/>
  <c r="I38" i="5"/>
  <c r="J38" i="5"/>
  <c r="K38" i="5"/>
  <c r="L38" i="5"/>
  <c r="M38" i="5"/>
  <c r="N38" i="5"/>
  <c r="C39" i="5"/>
  <c r="D39" i="5"/>
  <c r="E39" i="5"/>
  <c r="F39" i="5"/>
  <c r="G39" i="5"/>
  <c r="H39" i="5"/>
  <c r="I39" i="5"/>
  <c r="J39" i="5"/>
  <c r="K39" i="5"/>
  <c r="L39" i="5"/>
  <c r="M39" i="5"/>
  <c r="N39" i="5"/>
  <c r="C40" i="5"/>
  <c r="D40" i="5"/>
  <c r="E40" i="5"/>
  <c r="F40" i="5"/>
  <c r="G40" i="5"/>
  <c r="H40" i="5"/>
  <c r="I40" i="5"/>
  <c r="J40" i="5"/>
  <c r="K40" i="5"/>
  <c r="L40" i="5"/>
  <c r="M40" i="5"/>
  <c r="N40" i="5"/>
  <c r="C41" i="5"/>
  <c r="D41" i="5"/>
  <c r="E41" i="5"/>
  <c r="F41" i="5"/>
  <c r="G41" i="5"/>
  <c r="H41" i="5"/>
  <c r="I41" i="5"/>
  <c r="J41" i="5"/>
  <c r="K41" i="5"/>
  <c r="L41" i="5"/>
  <c r="M41" i="5"/>
  <c r="N41" i="5"/>
  <c r="C42" i="5"/>
  <c r="D42" i="5"/>
  <c r="E42" i="5"/>
  <c r="F42" i="5"/>
  <c r="G42" i="5"/>
  <c r="H42" i="5"/>
  <c r="I42" i="5"/>
  <c r="J42" i="5"/>
  <c r="K42" i="5"/>
  <c r="L42" i="5"/>
  <c r="M42" i="5"/>
  <c r="N42" i="5"/>
  <c r="C43" i="5"/>
  <c r="D43" i="5"/>
  <c r="E43" i="5"/>
  <c r="F43" i="5"/>
  <c r="G43" i="5"/>
  <c r="H43" i="5"/>
  <c r="I43" i="5"/>
  <c r="J43" i="5"/>
  <c r="K43" i="5"/>
  <c r="L43" i="5"/>
  <c r="M43" i="5"/>
  <c r="N43" i="5"/>
  <c r="C44" i="5"/>
  <c r="D44" i="5"/>
  <c r="E44" i="5"/>
  <c r="F44" i="5"/>
  <c r="G44" i="5"/>
  <c r="H44" i="5"/>
  <c r="I44" i="5"/>
  <c r="J44" i="5"/>
  <c r="K44" i="5"/>
  <c r="L44" i="5"/>
  <c r="M44" i="5"/>
  <c r="N44" i="5"/>
  <c r="C4" i="13"/>
  <c r="D4" i="13" s="1"/>
  <c r="E4" i="13" s="1"/>
  <c r="F4" i="13" s="1"/>
  <c r="G4" i="13" s="1"/>
  <c r="H4" i="13" s="1"/>
  <c r="I4" i="13" s="1"/>
  <c r="B7" i="13"/>
  <c r="C7" i="13"/>
  <c r="D7" i="13"/>
  <c r="E7" i="13"/>
  <c r="F7" i="13"/>
  <c r="G7" i="13"/>
  <c r="H7" i="13"/>
  <c r="I7" i="13"/>
  <c r="G70" i="1"/>
  <c r="H70" i="1"/>
  <c r="I70" i="1"/>
  <c r="J70" i="1"/>
  <c r="K70" i="1"/>
  <c r="L70" i="1"/>
  <c r="M70" i="1"/>
  <c r="F70" i="1"/>
  <c r="F68" i="1" s="1"/>
  <c r="G26" i="1"/>
  <c r="H26" i="1"/>
  <c r="I26" i="1"/>
  <c r="J26" i="1"/>
  <c r="K26" i="1"/>
  <c r="L26" i="1"/>
  <c r="M26" i="1"/>
  <c r="F26" i="1"/>
  <c r="G15" i="1"/>
  <c r="H15" i="1"/>
  <c r="I15" i="1"/>
  <c r="J15" i="1"/>
  <c r="K15" i="1"/>
  <c r="L15" i="1"/>
  <c r="M15" i="1"/>
  <c r="F15" i="1"/>
  <c r="C12" i="39"/>
  <c r="D12" i="39"/>
  <c r="E12" i="39"/>
  <c r="F12" i="39"/>
  <c r="G12" i="39"/>
  <c r="H12" i="39"/>
  <c r="I12" i="39"/>
  <c r="J12" i="39"/>
  <c r="K12" i="39"/>
  <c r="L12" i="39"/>
  <c r="M12" i="39"/>
  <c r="N12" i="39"/>
  <c r="O12" i="39"/>
  <c r="P12" i="39"/>
  <c r="Q12" i="39"/>
  <c r="R12" i="39"/>
  <c r="B17" i="39"/>
  <c r="B12" i="39"/>
  <c r="B11" i="39"/>
  <c r="C8" i="39"/>
  <c r="D8" i="39"/>
  <c r="E8" i="39"/>
  <c r="F8" i="39"/>
  <c r="G8" i="39"/>
  <c r="H8" i="39"/>
  <c r="I8" i="39"/>
  <c r="J8" i="39"/>
  <c r="K8" i="39"/>
  <c r="L8" i="39"/>
  <c r="M8" i="39"/>
  <c r="N8" i="39"/>
  <c r="O8" i="39"/>
  <c r="P8" i="39"/>
  <c r="Q8" i="39"/>
  <c r="R8" i="39"/>
  <c r="B8" i="39"/>
  <c r="B13" i="39" s="1"/>
  <c r="B23" i="5" l="1"/>
  <c r="O23" i="5" s="1"/>
  <c r="N24" i="5"/>
  <c r="D24" i="5"/>
  <c r="B37" i="5"/>
  <c r="B24" i="5"/>
  <c r="E24" i="5"/>
  <c r="F24" i="5"/>
  <c r="G24" i="5"/>
  <c r="H24" i="5"/>
  <c r="I24" i="5"/>
  <c r="J24" i="5"/>
  <c r="K24" i="5"/>
  <c r="L24" i="5"/>
  <c r="M24" i="5"/>
  <c r="A25" i="5"/>
  <c r="R23" i="39"/>
  <c r="Q23" i="39"/>
  <c r="P23" i="39"/>
  <c r="O23" i="39"/>
  <c r="N23" i="39"/>
  <c r="M23" i="39"/>
  <c r="L23" i="39"/>
  <c r="K23" i="39"/>
  <c r="J23" i="39"/>
  <c r="I23" i="39"/>
  <c r="H23" i="39"/>
  <c r="G23" i="39"/>
  <c r="F23" i="39"/>
  <c r="E23" i="39"/>
  <c r="D23" i="39"/>
  <c r="C23" i="39"/>
  <c r="B23" i="39"/>
  <c r="R22" i="39"/>
  <c r="Q22" i="39"/>
  <c r="P22" i="39"/>
  <c r="O22" i="39"/>
  <c r="N22" i="39"/>
  <c r="M22" i="39"/>
  <c r="L22" i="39"/>
  <c r="K22" i="39"/>
  <c r="J22" i="39"/>
  <c r="I22" i="39"/>
  <c r="H22" i="39"/>
  <c r="G22" i="39"/>
  <c r="F22" i="39"/>
  <c r="E22" i="39"/>
  <c r="D22" i="39"/>
  <c r="C22" i="39"/>
  <c r="B22" i="39"/>
  <c r="R21" i="39"/>
  <c r="Q21" i="39"/>
  <c r="P21" i="39"/>
  <c r="O21" i="39"/>
  <c r="N21" i="39"/>
  <c r="M21" i="39"/>
  <c r="L21" i="39"/>
  <c r="K21" i="39"/>
  <c r="J21" i="39"/>
  <c r="I21" i="39"/>
  <c r="H21" i="39"/>
  <c r="G21" i="39"/>
  <c r="F21" i="39"/>
  <c r="E21" i="39"/>
  <c r="D21" i="39"/>
  <c r="C21" i="39"/>
  <c r="B21" i="39"/>
  <c r="R20" i="39"/>
  <c r="Q20" i="39"/>
  <c r="P20" i="39"/>
  <c r="O20" i="39"/>
  <c r="N20" i="39"/>
  <c r="M20" i="39"/>
  <c r="L20" i="39"/>
  <c r="K20" i="39"/>
  <c r="J20" i="39"/>
  <c r="I20" i="39"/>
  <c r="H20" i="39"/>
  <c r="G20" i="39"/>
  <c r="F20" i="39"/>
  <c r="E20" i="39"/>
  <c r="D20" i="39"/>
  <c r="C20" i="39"/>
  <c r="B20" i="39"/>
  <c r="R19" i="39"/>
  <c r="Q19" i="39"/>
  <c r="P19" i="39"/>
  <c r="O19" i="39"/>
  <c r="N19" i="39"/>
  <c r="M19" i="39"/>
  <c r="L19" i="39"/>
  <c r="K19" i="39"/>
  <c r="J19" i="39"/>
  <c r="I19" i="39"/>
  <c r="H19" i="39"/>
  <c r="G19" i="39"/>
  <c r="F19" i="39"/>
  <c r="E19" i="39"/>
  <c r="D19" i="39"/>
  <c r="C19" i="39"/>
  <c r="B19" i="39"/>
  <c r="R18" i="39"/>
  <c r="Q18" i="39"/>
  <c r="P18" i="39"/>
  <c r="O18" i="39"/>
  <c r="N18" i="39"/>
  <c r="M18" i="39"/>
  <c r="L18" i="39"/>
  <c r="K18" i="39"/>
  <c r="J18" i="39"/>
  <c r="I18" i="39"/>
  <c r="H18" i="39"/>
  <c r="G18" i="39"/>
  <c r="F18" i="39"/>
  <c r="E18" i="39"/>
  <c r="D18" i="39"/>
  <c r="C18" i="39"/>
  <c r="B18" i="39"/>
  <c r="R17" i="39"/>
  <c r="Q17" i="39"/>
  <c r="P17" i="39"/>
  <c r="O17" i="39"/>
  <c r="N17" i="39"/>
  <c r="M17" i="39"/>
  <c r="L17" i="39"/>
  <c r="K17" i="39"/>
  <c r="J17" i="39"/>
  <c r="I17" i="39"/>
  <c r="H17" i="39"/>
  <c r="G17" i="39"/>
  <c r="F17" i="39"/>
  <c r="E17" i="39"/>
  <c r="D17" i="39"/>
  <c r="C17" i="39"/>
  <c r="R16" i="39"/>
  <c r="Q16" i="39"/>
  <c r="P16" i="39"/>
  <c r="O16" i="39"/>
  <c r="N16" i="39"/>
  <c r="M16" i="39"/>
  <c r="L16" i="39"/>
  <c r="K16" i="39"/>
  <c r="J16" i="39"/>
  <c r="I16" i="39"/>
  <c r="H16" i="39"/>
  <c r="G16" i="39"/>
  <c r="F16" i="39"/>
  <c r="E16" i="39"/>
  <c r="D16" i="39"/>
  <c r="C16" i="39"/>
  <c r="R11" i="39"/>
  <c r="Q11" i="39"/>
  <c r="P11" i="39"/>
  <c r="O11" i="39"/>
  <c r="N11" i="39"/>
  <c r="M11" i="39"/>
  <c r="L11" i="39"/>
  <c r="K11" i="39"/>
  <c r="J11" i="39"/>
  <c r="I11" i="39"/>
  <c r="H11" i="39"/>
  <c r="G11" i="39"/>
  <c r="G13" i="39" s="1"/>
  <c r="F11" i="39"/>
  <c r="E11" i="39"/>
  <c r="D11" i="39"/>
  <c r="C11" i="39"/>
  <c r="F25" i="5" l="1"/>
  <c r="G25" i="5"/>
  <c r="H25" i="5"/>
  <c r="I25" i="5"/>
  <c r="J25" i="5"/>
  <c r="K25" i="5"/>
  <c r="L25" i="5"/>
  <c r="M25" i="5"/>
  <c r="N25" i="5"/>
  <c r="A26" i="5"/>
  <c r="B25" i="5"/>
  <c r="E25" i="5"/>
  <c r="C25" i="5"/>
  <c r="D25" i="5"/>
  <c r="O24" i="5"/>
  <c r="O37" i="5"/>
  <c r="B38" i="5"/>
  <c r="S19" i="39"/>
  <c r="S18" i="39"/>
  <c r="S17" i="39"/>
  <c r="S20" i="39"/>
  <c r="S21" i="39"/>
  <c r="S22" i="39"/>
  <c r="S23" i="39"/>
  <c r="I13" i="39"/>
  <c r="J13" i="39"/>
  <c r="L13" i="39"/>
  <c r="Q13" i="39"/>
  <c r="E25" i="39"/>
  <c r="E27" i="39" s="1"/>
  <c r="R13" i="39"/>
  <c r="C13" i="39"/>
  <c r="D13" i="39"/>
  <c r="F25" i="39"/>
  <c r="F27" i="39" s="1"/>
  <c r="E13" i="39"/>
  <c r="L25" i="39"/>
  <c r="L27" i="39" s="1"/>
  <c r="F13" i="39"/>
  <c r="K13" i="39"/>
  <c r="H25" i="39"/>
  <c r="C25" i="39"/>
  <c r="C27" i="39" s="1"/>
  <c r="O25" i="39"/>
  <c r="M25" i="39"/>
  <c r="M27" i="39" s="1"/>
  <c r="J25" i="39"/>
  <c r="H13" i="39"/>
  <c r="D25" i="39"/>
  <c r="D27" i="39" s="1"/>
  <c r="M13" i="39"/>
  <c r="N13" i="39"/>
  <c r="I25" i="39"/>
  <c r="P25" i="39"/>
  <c r="P27" i="39" s="1"/>
  <c r="Q25" i="39"/>
  <c r="R25" i="39"/>
  <c r="N25" i="39"/>
  <c r="N27" i="39" s="1"/>
  <c r="G25" i="39"/>
  <c r="O13" i="39"/>
  <c r="P13" i="39"/>
  <c r="K25" i="39"/>
  <c r="K27" i="39" s="1"/>
  <c r="B16" i="39"/>
  <c r="O25" i="5" l="1"/>
  <c r="O38" i="5"/>
  <c r="B39" i="5"/>
  <c r="G26" i="5"/>
  <c r="H26" i="5"/>
  <c r="J26" i="5"/>
  <c r="K26" i="5"/>
  <c r="L26" i="5"/>
  <c r="M26" i="5"/>
  <c r="N26" i="5"/>
  <c r="B26" i="5"/>
  <c r="D26" i="5"/>
  <c r="E26" i="5"/>
  <c r="F26" i="5"/>
  <c r="I26" i="5"/>
  <c r="A27" i="5"/>
  <c r="C26" i="5"/>
  <c r="B25" i="39"/>
  <c r="B27" i="39" s="1"/>
  <c r="S16" i="39"/>
  <c r="F21" i="1" s="1"/>
  <c r="E28" i="39"/>
  <c r="H27" i="39"/>
  <c r="H28" i="39" s="1"/>
  <c r="G27" i="39"/>
  <c r="G28" i="39" s="1"/>
  <c r="I27" i="39"/>
  <c r="I28" i="39" s="1"/>
  <c r="J27" i="39"/>
  <c r="J28" i="39" s="1"/>
  <c r="O27" i="39"/>
  <c r="O28" i="39" s="1"/>
  <c r="R27" i="39"/>
  <c r="R28" i="39" s="1"/>
  <c r="Q27" i="39"/>
  <c r="Q28" i="39" s="1"/>
  <c r="D28" i="39"/>
  <c r="K28" i="39"/>
  <c r="F28" i="39"/>
  <c r="C28" i="39"/>
  <c r="P28" i="39"/>
  <c r="L28" i="39"/>
  <c r="M28" i="39"/>
  <c r="N28" i="39"/>
  <c r="B28" i="39"/>
  <c r="O26" i="5" l="1"/>
  <c r="O39" i="5"/>
  <c r="B40" i="5"/>
  <c r="H27" i="5"/>
  <c r="I27" i="5"/>
  <c r="K27" i="5"/>
  <c r="L27" i="5"/>
  <c r="M27" i="5"/>
  <c r="N27" i="5"/>
  <c r="A28" i="5"/>
  <c r="B27" i="5"/>
  <c r="C27" i="5"/>
  <c r="G27" i="5"/>
  <c r="D27" i="5"/>
  <c r="E27" i="5"/>
  <c r="F27" i="5"/>
  <c r="J27" i="5"/>
  <c r="F20" i="1"/>
  <c r="F49" i="1"/>
  <c r="G49" i="1"/>
  <c r="H49" i="1"/>
  <c r="I49" i="1"/>
  <c r="J49" i="1"/>
  <c r="K49" i="1"/>
  <c r="L49" i="1"/>
  <c r="M49" i="1"/>
  <c r="H10" i="1"/>
  <c r="I10" i="1"/>
  <c r="J10" i="1"/>
  <c r="K10" i="1"/>
  <c r="L10" i="1"/>
  <c r="M10" i="1"/>
  <c r="G10" i="1"/>
  <c r="F10" i="1"/>
  <c r="C45" i="21"/>
  <c r="D45" i="21"/>
  <c r="E45" i="21"/>
  <c r="F45" i="21"/>
  <c r="G45" i="21"/>
  <c r="H45" i="21"/>
  <c r="I45" i="21"/>
  <c r="B45" i="21"/>
  <c r="C43" i="21"/>
  <c r="D43" i="21" s="1"/>
  <c r="E43" i="21" s="1"/>
  <c r="F43" i="21" s="1"/>
  <c r="G43" i="21" s="1"/>
  <c r="H43" i="21" s="1"/>
  <c r="I43" i="21" s="1"/>
  <c r="I36" i="21"/>
  <c r="H36" i="21"/>
  <c r="G36" i="21"/>
  <c r="F36" i="21"/>
  <c r="E36" i="21"/>
  <c r="D36" i="21"/>
  <c r="C36" i="21"/>
  <c r="B36" i="21"/>
  <c r="I32" i="21"/>
  <c r="H32" i="21"/>
  <c r="G32" i="21"/>
  <c r="F32" i="21"/>
  <c r="E32" i="21"/>
  <c r="D32" i="21"/>
  <c r="C32" i="21"/>
  <c r="B32" i="21"/>
  <c r="I29" i="21"/>
  <c r="H29" i="21"/>
  <c r="G29" i="21"/>
  <c r="F29" i="21"/>
  <c r="E29" i="21"/>
  <c r="D29" i="21"/>
  <c r="C29" i="21"/>
  <c r="B29" i="21"/>
  <c r="I25" i="21"/>
  <c r="H25" i="21"/>
  <c r="G25" i="21"/>
  <c r="F25" i="21"/>
  <c r="E25" i="21"/>
  <c r="D25" i="21"/>
  <c r="D39" i="21" s="1"/>
  <c r="C25" i="21"/>
  <c r="C39" i="21" s="1"/>
  <c r="B25" i="21"/>
  <c r="B39" i="21" s="1"/>
  <c r="C24" i="21"/>
  <c r="D24" i="21" s="1"/>
  <c r="E24" i="21" s="1"/>
  <c r="F24" i="21" s="1"/>
  <c r="G24" i="21" s="1"/>
  <c r="H24" i="21" s="1"/>
  <c r="I24" i="21" s="1"/>
  <c r="C17" i="21"/>
  <c r="D17" i="21"/>
  <c r="E17" i="21"/>
  <c r="F17" i="21"/>
  <c r="G17" i="21"/>
  <c r="H17" i="21"/>
  <c r="I17" i="21"/>
  <c r="B17" i="21"/>
  <c r="C13" i="21"/>
  <c r="D13" i="21"/>
  <c r="E13" i="21"/>
  <c r="F13" i="21"/>
  <c r="G13" i="21"/>
  <c r="H13" i="21"/>
  <c r="I13" i="21"/>
  <c r="B13" i="21"/>
  <c r="C10" i="21"/>
  <c r="D10" i="21"/>
  <c r="E10" i="21"/>
  <c r="F10" i="21"/>
  <c r="G10" i="21"/>
  <c r="H10" i="21"/>
  <c r="I10" i="21"/>
  <c r="B10" i="21"/>
  <c r="C6" i="21"/>
  <c r="D6" i="21"/>
  <c r="E6" i="21"/>
  <c r="F6" i="21"/>
  <c r="G6" i="21"/>
  <c r="H6" i="21"/>
  <c r="H20" i="21" s="1"/>
  <c r="I6" i="21"/>
  <c r="B6" i="21"/>
  <c r="B20" i="21" s="1"/>
  <c r="G85" i="1"/>
  <c r="H85" i="1"/>
  <c r="I85" i="1"/>
  <c r="J85" i="1"/>
  <c r="K85" i="1"/>
  <c r="L85" i="1"/>
  <c r="M85" i="1"/>
  <c r="F85" i="1"/>
  <c r="C36" i="18"/>
  <c r="D36" i="18"/>
  <c r="E36" i="18"/>
  <c r="F36" i="18"/>
  <c r="G36" i="18"/>
  <c r="H36" i="18"/>
  <c r="I36" i="18"/>
  <c r="B36" i="18"/>
  <c r="G68" i="1"/>
  <c r="H68" i="1"/>
  <c r="I68" i="1"/>
  <c r="J68" i="1"/>
  <c r="K68" i="1"/>
  <c r="L68" i="1"/>
  <c r="M68" i="1"/>
  <c r="I22" i="23"/>
  <c r="I25" i="23" s="1"/>
  <c r="H22" i="23"/>
  <c r="H25" i="23" s="1"/>
  <c r="G22" i="23"/>
  <c r="G25" i="23" s="1"/>
  <c r="F22" i="23"/>
  <c r="F25" i="23" s="1"/>
  <c r="E22" i="23"/>
  <c r="E25" i="23" s="1"/>
  <c r="D22" i="23"/>
  <c r="D25" i="23" s="1"/>
  <c r="C22" i="23"/>
  <c r="C25" i="23" s="1"/>
  <c r="B22" i="23"/>
  <c r="B25" i="23" s="1"/>
  <c r="C18" i="23"/>
  <c r="D18" i="23" s="1"/>
  <c r="E18" i="23" s="1"/>
  <c r="F18" i="23" s="1"/>
  <c r="G18" i="23" s="1"/>
  <c r="H18" i="23" s="1"/>
  <c r="I18" i="23" s="1"/>
  <c r="B11" i="29"/>
  <c r="B9" i="29"/>
  <c r="B8" i="29"/>
  <c r="B32" i="19"/>
  <c r="B25" i="19"/>
  <c r="B36" i="19" s="1"/>
  <c r="E39" i="21" l="1"/>
  <c r="E20" i="21"/>
  <c r="F39" i="21"/>
  <c r="D20" i="21"/>
  <c r="F20" i="21"/>
  <c r="I39" i="21"/>
  <c r="H39" i="21"/>
  <c r="I20" i="21"/>
  <c r="G20" i="21"/>
  <c r="C20" i="21"/>
  <c r="O40" i="5"/>
  <c r="B41" i="5"/>
  <c r="O27" i="5"/>
  <c r="I28" i="5"/>
  <c r="J28" i="5"/>
  <c r="L28" i="5"/>
  <c r="M28" i="5"/>
  <c r="N28" i="5"/>
  <c r="A29" i="5"/>
  <c r="C28" i="5"/>
  <c r="D28" i="5"/>
  <c r="K28" i="5"/>
  <c r="B28" i="5"/>
  <c r="G28" i="5"/>
  <c r="H28" i="5"/>
  <c r="E28" i="5"/>
  <c r="F28" i="5"/>
  <c r="J36" i="18"/>
  <c r="F48" i="1" s="1"/>
  <c r="H83" i="1"/>
  <c r="G83" i="1"/>
  <c r="M83" i="1"/>
  <c r="L83" i="1"/>
  <c r="K83" i="1"/>
  <c r="F83" i="1"/>
  <c r="J83" i="1"/>
  <c r="I83" i="1"/>
  <c r="G39" i="21"/>
  <c r="I18" i="34"/>
  <c r="H18" i="34"/>
  <c r="G18" i="34"/>
  <c r="F18" i="34"/>
  <c r="E18" i="34"/>
  <c r="D18" i="34"/>
  <c r="C18" i="34"/>
  <c r="J16" i="34"/>
  <c r="M34" i="1" s="1"/>
  <c r="J15" i="34"/>
  <c r="L34" i="1" s="1"/>
  <c r="J14" i="34"/>
  <c r="K34" i="1" s="1"/>
  <c r="J13" i="34"/>
  <c r="J34" i="1" s="1"/>
  <c r="J12" i="34"/>
  <c r="I34" i="1" s="1"/>
  <c r="J11" i="34"/>
  <c r="H34" i="1" s="1"/>
  <c r="J10" i="34"/>
  <c r="B10" i="34"/>
  <c r="B11" i="34" s="1"/>
  <c r="B12" i="34" s="1"/>
  <c r="B13" i="34" s="1"/>
  <c r="B14" i="34" s="1"/>
  <c r="B15" i="34" s="1"/>
  <c r="B16" i="34" s="1"/>
  <c r="A10" i="34"/>
  <c r="A11" i="34" s="1"/>
  <c r="A12" i="34" s="1"/>
  <c r="A13" i="34" s="1"/>
  <c r="A14" i="34" s="1"/>
  <c r="A15" i="34" s="1"/>
  <c r="A16" i="34" s="1"/>
  <c r="J9" i="34"/>
  <c r="F34" i="1" s="1"/>
  <c r="I8" i="34"/>
  <c r="H8" i="34"/>
  <c r="G8" i="34"/>
  <c r="F8" i="34"/>
  <c r="E8" i="34"/>
  <c r="D8" i="34"/>
  <c r="C8" i="34"/>
  <c r="K31" i="1" l="1"/>
  <c r="O28" i="5"/>
  <c r="J29" i="5"/>
  <c r="K29" i="5"/>
  <c r="M29" i="5"/>
  <c r="N29" i="5"/>
  <c r="A30" i="5"/>
  <c r="B29" i="5"/>
  <c r="D29" i="5"/>
  <c r="E29" i="5"/>
  <c r="C29" i="5"/>
  <c r="F29" i="5"/>
  <c r="G29" i="5"/>
  <c r="H29" i="5"/>
  <c r="I29" i="5"/>
  <c r="L29" i="5"/>
  <c r="O41" i="5"/>
  <c r="B42" i="5"/>
  <c r="L31" i="1"/>
  <c r="J18" i="34"/>
  <c r="G34" i="1"/>
  <c r="I31" i="1"/>
  <c r="J31" i="1"/>
  <c r="F31" i="1"/>
  <c r="M31" i="1"/>
  <c r="G31" i="1"/>
  <c r="H31" i="1"/>
  <c r="O29" i="5" l="1"/>
  <c r="K30" i="5"/>
  <c r="L30" i="5"/>
  <c r="N30" i="5"/>
  <c r="B30" i="5"/>
  <c r="C30" i="5"/>
  <c r="E30" i="5"/>
  <c r="F30" i="5"/>
  <c r="H30" i="5"/>
  <c r="G30" i="5"/>
  <c r="I30" i="5"/>
  <c r="D30" i="5"/>
  <c r="J30" i="5"/>
  <c r="M30" i="5"/>
  <c r="O42" i="5"/>
  <c r="B43" i="5"/>
  <c r="D7" i="20"/>
  <c r="O30" i="5" l="1"/>
  <c r="B44" i="5"/>
  <c r="O43" i="5"/>
  <c r="H20" i="1"/>
  <c r="H19" i="1" s="1"/>
  <c r="O44" i="5" l="1"/>
  <c r="I20" i="1"/>
  <c r="E7" i="20"/>
  <c r="C7" i="20"/>
  <c r="G20" i="1"/>
  <c r="B7" i="20"/>
  <c r="J20" i="1" l="1"/>
  <c r="F7" i="20"/>
  <c r="G7" i="19"/>
  <c r="K20" i="1" l="1"/>
  <c r="G7" i="20"/>
  <c r="H7" i="19"/>
  <c r="L20" i="1" l="1"/>
  <c r="H7" i="20"/>
  <c r="I7" i="19"/>
  <c r="M20" i="1" l="1"/>
  <c r="I7" i="20"/>
  <c r="J7" i="19"/>
  <c r="C32" i="5" l="1"/>
  <c r="E32" i="5"/>
  <c r="F32" i="5"/>
  <c r="G32" i="5"/>
  <c r="H32" i="5"/>
  <c r="I32" i="5"/>
  <c r="J32" i="5"/>
  <c r="L32" i="5"/>
  <c r="M32" i="5"/>
  <c r="K32" i="5"/>
  <c r="N32" i="5"/>
  <c r="D32" i="5"/>
  <c r="G42" i="1"/>
  <c r="H42" i="1"/>
  <c r="I42" i="1"/>
  <c r="J42" i="1"/>
  <c r="K42" i="1"/>
  <c r="L42" i="1"/>
  <c r="M42" i="1"/>
  <c r="F41" i="1"/>
  <c r="G41" i="1"/>
  <c r="H41" i="1"/>
  <c r="I41" i="1"/>
  <c r="J41" i="1"/>
  <c r="K41" i="1"/>
  <c r="L41" i="1"/>
  <c r="M41" i="1"/>
  <c r="F42" i="1"/>
  <c r="B32" i="5" l="1"/>
  <c r="L40" i="1"/>
  <c r="I40" i="1"/>
  <c r="H40" i="1"/>
  <c r="M40" i="1"/>
  <c r="J40" i="1"/>
  <c r="K40" i="1"/>
  <c r="G40" i="1"/>
  <c r="F40" i="1"/>
  <c r="D11" i="29"/>
  <c r="E11" i="29"/>
  <c r="F11" i="29"/>
  <c r="G11" i="29"/>
  <c r="H11" i="29"/>
  <c r="I11" i="29"/>
  <c r="J11" i="29"/>
  <c r="C11" i="29"/>
  <c r="D9" i="29"/>
  <c r="E9" i="29"/>
  <c r="F9" i="29"/>
  <c r="G9" i="29"/>
  <c r="H9" i="29"/>
  <c r="I9" i="29"/>
  <c r="J9" i="29"/>
  <c r="C9" i="29"/>
  <c r="D8" i="29"/>
  <c r="E8" i="29"/>
  <c r="F8" i="29"/>
  <c r="G8" i="29"/>
  <c r="H8" i="29"/>
  <c r="I8" i="29"/>
  <c r="J8" i="29"/>
  <c r="C8" i="29"/>
  <c r="C28" i="20" l="1"/>
  <c r="D28" i="20"/>
  <c r="E28" i="20"/>
  <c r="F28" i="20"/>
  <c r="G28" i="20"/>
  <c r="H28" i="20"/>
  <c r="I28" i="20"/>
  <c r="B28" i="20"/>
  <c r="C25" i="20"/>
  <c r="D25" i="20"/>
  <c r="E25" i="20"/>
  <c r="F25" i="20"/>
  <c r="G25" i="20"/>
  <c r="H25" i="20"/>
  <c r="I25" i="20"/>
  <c r="B25" i="20"/>
  <c r="C4" i="20"/>
  <c r="D4" i="20" s="1"/>
  <c r="E4" i="20" s="1"/>
  <c r="F4" i="20" s="1"/>
  <c r="G4" i="20" s="1"/>
  <c r="H4" i="20" s="1"/>
  <c r="I4" i="20" s="1"/>
  <c r="G25" i="19" l="1"/>
  <c r="H25" i="19"/>
  <c r="I25" i="19"/>
  <c r="J25" i="19"/>
  <c r="G32" i="19"/>
  <c r="H32" i="19"/>
  <c r="I32" i="19"/>
  <c r="J32" i="19"/>
  <c r="D21" i="19"/>
  <c r="E21" i="19" s="1"/>
  <c r="F21" i="19" s="1"/>
  <c r="G21" i="19" s="1"/>
  <c r="H21" i="19" s="1"/>
  <c r="I21" i="19" s="1"/>
  <c r="J21" i="19" s="1"/>
  <c r="C25" i="19"/>
  <c r="C32" i="19"/>
  <c r="D4" i="19"/>
  <c r="E4" i="19" s="1"/>
  <c r="F4" i="19" s="1"/>
  <c r="G4" i="19" s="1"/>
  <c r="H4" i="19" s="1"/>
  <c r="I4" i="19" s="1"/>
  <c r="J4" i="19" s="1"/>
  <c r="C5" i="21"/>
  <c r="D5" i="21" s="1"/>
  <c r="E5" i="21" s="1"/>
  <c r="F5" i="21" s="1"/>
  <c r="G5" i="21" s="1"/>
  <c r="H5" i="21" s="1"/>
  <c r="I5" i="21" s="1"/>
  <c r="D3" i="29"/>
  <c r="E3" i="29" s="1"/>
  <c r="F3" i="29" s="1"/>
  <c r="G3" i="29" s="1"/>
  <c r="H3" i="29" s="1"/>
  <c r="I3" i="29" s="1"/>
  <c r="J3" i="29" s="1"/>
  <c r="D32" i="19"/>
  <c r="E32" i="19"/>
  <c r="F32" i="19"/>
  <c r="D25" i="19"/>
  <c r="E25" i="19"/>
  <c r="F25" i="19"/>
  <c r="F12" i="23"/>
  <c r="F15" i="23" s="1"/>
  <c r="J25" i="1" s="1"/>
  <c r="G12" i="23"/>
  <c r="G15" i="23" s="1"/>
  <c r="K25" i="1" s="1"/>
  <c r="H12" i="23"/>
  <c r="H15" i="23" s="1"/>
  <c r="L25" i="1" s="1"/>
  <c r="I12" i="23"/>
  <c r="I15" i="23" s="1"/>
  <c r="M25" i="1" s="1"/>
  <c r="C5" i="23"/>
  <c r="D5" i="23" s="1"/>
  <c r="E5" i="23" s="1"/>
  <c r="F5" i="23" s="1"/>
  <c r="G5" i="23" s="1"/>
  <c r="H5" i="23" s="1"/>
  <c r="I5" i="23" s="1"/>
  <c r="E12" i="23"/>
  <c r="E15" i="23" s="1"/>
  <c r="I25" i="1" s="1"/>
  <c r="C12" i="23"/>
  <c r="C15" i="23" s="1"/>
  <c r="G25" i="1" s="1"/>
  <c r="D12" i="23"/>
  <c r="D15" i="23" s="1"/>
  <c r="H25" i="1" s="1"/>
  <c r="B12" i="23"/>
  <c r="B15" i="23" s="1"/>
  <c r="F25" i="1" s="1"/>
  <c r="C36" i="19" l="1"/>
  <c r="G36" i="19"/>
  <c r="F36" i="19"/>
  <c r="D36" i="19"/>
  <c r="I36" i="19"/>
  <c r="H36" i="19"/>
  <c r="E36" i="19"/>
  <c r="J36" i="19"/>
  <c r="J56" i="1" l="1"/>
  <c r="I56" i="1"/>
  <c r="H56" i="1"/>
  <c r="G56" i="1"/>
  <c r="L56" i="1"/>
  <c r="M56" i="1"/>
  <c r="F56" i="1"/>
  <c r="K56" i="1" l="1"/>
  <c r="G33" i="18"/>
  <c r="I33" i="18"/>
  <c r="C32" i="18"/>
  <c r="D32" i="18"/>
  <c r="E32" i="18"/>
  <c r="F32" i="18"/>
  <c r="G32" i="18"/>
  <c r="H32" i="18"/>
  <c r="I32" i="18"/>
  <c r="B32" i="18"/>
  <c r="C29" i="18"/>
  <c r="C33" i="18" s="1"/>
  <c r="G29" i="18"/>
  <c r="H29" i="18"/>
  <c r="H33" i="18" s="1"/>
  <c r="I29" i="18"/>
  <c r="D29" i="18"/>
  <c r="D33" i="18" s="1"/>
  <c r="E29" i="18"/>
  <c r="E33" i="18" s="1"/>
  <c r="F29" i="18"/>
  <c r="F33" i="18" s="1"/>
  <c r="B29" i="18"/>
  <c r="A37" i="18"/>
  <c r="C37" i="8"/>
  <c r="J10" i="8"/>
  <c r="G24" i="1" s="1"/>
  <c r="G19" i="1" s="1"/>
  <c r="J11" i="8"/>
  <c r="H24" i="1" s="1"/>
  <c r="J12" i="8"/>
  <c r="I24" i="1" s="1"/>
  <c r="I19" i="1" s="1"/>
  <c r="J13" i="8"/>
  <c r="J24" i="1" s="1"/>
  <c r="J19" i="1" s="1"/>
  <c r="J14" i="8"/>
  <c r="K24" i="1" s="1"/>
  <c r="K19" i="1" s="1"/>
  <c r="J15" i="8"/>
  <c r="L24" i="1" s="1"/>
  <c r="L19" i="1" s="1"/>
  <c r="J16" i="8"/>
  <c r="M24" i="1" s="1"/>
  <c r="M19" i="1" s="1"/>
  <c r="D18" i="8"/>
  <c r="E18" i="8"/>
  <c r="F18" i="8"/>
  <c r="G18" i="8"/>
  <c r="H18" i="8"/>
  <c r="I18" i="8"/>
  <c r="J25" i="8"/>
  <c r="J26" i="8"/>
  <c r="J27" i="8"/>
  <c r="J28" i="8"/>
  <c r="J29" i="8"/>
  <c r="J30" i="8"/>
  <c r="J31" i="8"/>
  <c r="D33" i="8"/>
  <c r="E33" i="8"/>
  <c r="F33" i="8"/>
  <c r="G33" i="8"/>
  <c r="H33" i="8"/>
  <c r="I33" i="8"/>
  <c r="D44" i="8"/>
  <c r="E44" i="8"/>
  <c r="F44" i="8"/>
  <c r="G44" i="8"/>
  <c r="H44" i="8"/>
  <c r="I44" i="8"/>
  <c r="I43" i="8"/>
  <c r="D43" i="8"/>
  <c r="E43" i="8"/>
  <c r="F43" i="8"/>
  <c r="G43" i="8"/>
  <c r="H43" i="8"/>
  <c r="D42" i="8"/>
  <c r="E42" i="8"/>
  <c r="F42" i="8"/>
  <c r="G42" i="8"/>
  <c r="H42" i="8"/>
  <c r="I42" i="8"/>
  <c r="D41" i="8"/>
  <c r="E41" i="8"/>
  <c r="F41" i="8"/>
  <c r="G41" i="8"/>
  <c r="H41" i="8"/>
  <c r="I41" i="8"/>
  <c r="D40" i="8"/>
  <c r="E40" i="8"/>
  <c r="F40" i="8"/>
  <c r="G40" i="8"/>
  <c r="H40" i="8"/>
  <c r="I40" i="8"/>
  <c r="D39" i="8"/>
  <c r="E39" i="8"/>
  <c r="F39" i="8"/>
  <c r="G39" i="8"/>
  <c r="H39" i="8"/>
  <c r="I39" i="8"/>
  <c r="D38" i="8"/>
  <c r="E38" i="8"/>
  <c r="F38" i="8"/>
  <c r="G38" i="8"/>
  <c r="H38" i="8"/>
  <c r="I38" i="8"/>
  <c r="C38" i="8"/>
  <c r="C39" i="8"/>
  <c r="C40" i="8"/>
  <c r="C41" i="8"/>
  <c r="C42" i="8"/>
  <c r="C43" i="8"/>
  <c r="C44" i="8"/>
  <c r="D37" i="8"/>
  <c r="E37" i="8"/>
  <c r="F37" i="8"/>
  <c r="G37" i="8"/>
  <c r="H37" i="8"/>
  <c r="I37" i="8"/>
  <c r="D36" i="8"/>
  <c r="E36" i="8"/>
  <c r="F36" i="8"/>
  <c r="G36" i="8"/>
  <c r="H36" i="8"/>
  <c r="I36" i="8"/>
  <c r="C36" i="8"/>
  <c r="B38" i="8"/>
  <c r="B39" i="8" s="1"/>
  <c r="B40" i="8" s="1"/>
  <c r="B41" i="8" s="1"/>
  <c r="B42" i="8" s="1"/>
  <c r="B43" i="8" s="1"/>
  <c r="B44" i="8" s="1"/>
  <c r="A38" i="8"/>
  <c r="A39" i="8" s="1"/>
  <c r="A40" i="8" s="1"/>
  <c r="A41" i="8" s="1"/>
  <c r="A42" i="8" s="1"/>
  <c r="A43" i="8" s="1"/>
  <c r="A44" i="8" s="1"/>
  <c r="J24" i="8"/>
  <c r="C33" i="8"/>
  <c r="D23" i="8"/>
  <c r="E23" i="8"/>
  <c r="F23" i="8"/>
  <c r="G23" i="8"/>
  <c r="H23" i="8"/>
  <c r="I23" i="8"/>
  <c r="C23" i="8"/>
  <c r="B25" i="8"/>
  <c r="B26" i="8" s="1"/>
  <c r="B27" i="8" s="1"/>
  <c r="B28" i="8" s="1"/>
  <c r="B29" i="8" s="1"/>
  <c r="B30" i="8" s="1"/>
  <c r="B31" i="8" s="1"/>
  <c r="A25" i="8"/>
  <c r="A26" i="8" s="1"/>
  <c r="A27" i="8" s="1"/>
  <c r="A28" i="8" s="1"/>
  <c r="A29" i="8" s="1"/>
  <c r="A30" i="8" s="1"/>
  <c r="A31" i="8" s="1"/>
  <c r="J9" i="8"/>
  <c r="F24" i="1" s="1"/>
  <c r="F19" i="1" s="1"/>
  <c r="C18" i="8"/>
  <c r="D8" i="8"/>
  <c r="E8" i="8"/>
  <c r="F8" i="8"/>
  <c r="G8" i="8"/>
  <c r="H8" i="8"/>
  <c r="I8" i="8"/>
  <c r="C8" i="8"/>
  <c r="B10" i="8"/>
  <c r="B11" i="8" s="1"/>
  <c r="B12" i="8" s="1"/>
  <c r="B13" i="8" s="1"/>
  <c r="B14" i="8" s="1"/>
  <c r="B15" i="8" s="1"/>
  <c r="B16" i="8" s="1"/>
  <c r="A10" i="8"/>
  <c r="A11" i="8" s="1"/>
  <c r="A12" i="8" s="1"/>
  <c r="A13" i="8" s="1"/>
  <c r="A14" i="8" s="1"/>
  <c r="A15" i="8" s="1"/>
  <c r="A16" i="8" s="1"/>
  <c r="A38" i="18" l="1"/>
  <c r="F37" i="18"/>
  <c r="G37" i="18"/>
  <c r="B37" i="18"/>
  <c r="C37" i="18"/>
  <c r="E37" i="18"/>
  <c r="D37" i="18"/>
  <c r="I37" i="18"/>
  <c r="H37" i="18"/>
  <c r="J44" i="8"/>
  <c r="J39" i="8"/>
  <c r="I46" i="8"/>
  <c r="J40" i="8"/>
  <c r="J38" i="8"/>
  <c r="E46" i="8"/>
  <c r="J41" i="8"/>
  <c r="G46" i="8"/>
  <c r="J43" i="8"/>
  <c r="J33" i="8"/>
  <c r="H46" i="8"/>
  <c r="J42" i="8"/>
  <c r="F46" i="8"/>
  <c r="D46" i="8"/>
  <c r="J37" i="8"/>
  <c r="B33" i="18"/>
  <c r="J18" i="8"/>
  <c r="C46" i="8"/>
  <c r="C7" i="2"/>
  <c r="G14" i="1" s="1"/>
  <c r="G13" i="1" s="1"/>
  <c r="D7" i="2"/>
  <c r="H14" i="1" s="1"/>
  <c r="H13" i="1" s="1"/>
  <c r="E7" i="2"/>
  <c r="I14" i="1" s="1"/>
  <c r="I13" i="1" s="1"/>
  <c r="F7" i="2"/>
  <c r="J14" i="1" s="1"/>
  <c r="J13" i="1" s="1"/>
  <c r="G7" i="2"/>
  <c r="K14" i="1" s="1"/>
  <c r="K13" i="1" s="1"/>
  <c r="H7" i="2"/>
  <c r="L14" i="1" s="1"/>
  <c r="L13" i="1" s="1"/>
  <c r="I7" i="2"/>
  <c r="M14" i="1" s="1"/>
  <c r="M13" i="1" s="1"/>
  <c r="B7" i="2"/>
  <c r="F14" i="1" s="1"/>
  <c r="F13" i="1" s="1"/>
  <c r="C4" i="2"/>
  <c r="D4" i="2" s="1"/>
  <c r="E4" i="2" s="1"/>
  <c r="F4" i="2" s="1"/>
  <c r="G4" i="2" s="1"/>
  <c r="H4" i="2" s="1"/>
  <c r="I4" i="2" s="1"/>
  <c r="J37" i="18" l="1"/>
  <c r="G48" i="1" s="1"/>
  <c r="A39" i="18"/>
  <c r="E38" i="18"/>
  <c r="C38" i="18"/>
  <c r="D38" i="18"/>
  <c r="F38" i="18"/>
  <c r="I38" i="18"/>
  <c r="B38" i="18"/>
  <c r="G38" i="18"/>
  <c r="H38" i="18"/>
  <c r="J46" i="8"/>
  <c r="B11" i="19"/>
  <c r="B6" i="29" s="1"/>
  <c r="A40" i="18" l="1"/>
  <c r="I39" i="18"/>
  <c r="D39" i="18"/>
  <c r="F39" i="18"/>
  <c r="H39" i="18"/>
  <c r="B39" i="18"/>
  <c r="C39" i="18"/>
  <c r="E39" i="18"/>
  <c r="G39" i="18"/>
  <c r="J38" i="18"/>
  <c r="H48" i="1" s="1"/>
  <c r="B13" i="29"/>
  <c r="B19" i="19"/>
  <c r="B38" i="19" s="1"/>
  <c r="J39" i="18" l="1"/>
  <c r="I48" i="1" s="1"/>
  <c r="A41" i="18"/>
  <c r="E40" i="18"/>
  <c r="I40" i="18"/>
  <c r="B40" i="18"/>
  <c r="F40" i="18"/>
  <c r="H40" i="18"/>
  <c r="G40" i="18"/>
  <c r="C40" i="18"/>
  <c r="D40" i="18"/>
  <c r="F46" i="1"/>
  <c r="F53" i="1" s="1"/>
  <c r="A42" i="18" l="1"/>
  <c r="D41" i="18"/>
  <c r="E41" i="18"/>
  <c r="H41" i="18"/>
  <c r="B41" i="18"/>
  <c r="C41" i="18"/>
  <c r="G41" i="18"/>
  <c r="I41" i="18"/>
  <c r="F41" i="18"/>
  <c r="J40" i="18"/>
  <c r="J48" i="1" s="1"/>
  <c r="F63" i="1"/>
  <c r="F65" i="1"/>
  <c r="F77" i="1" s="1"/>
  <c r="J41" i="18" l="1"/>
  <c r="K48" i="1" s="1"/>
  <c r="A43" i="18"/>
  <c r="E42" i="18"/>
  <c r="C42" i="18"/>
  <c r="D42" i="18"/>
  <c r="F42" i="18"/>
  <c r="I42" i="18"/>
  <c r="G42" i="18"/>
  <c r="H42" i="18"/>
  <c r="B42" i="18"/>
  <c r="B5" i="20"/>
  <c r="B13" i="20" s="1"/>
  <c r="B18" i="20" s="1"/>
  <c r="B30" i="20" s="1"/>
  <c r="C4" i="29"/>
  <c r="J42" i="18" l="1"/>
  <c r="L48" i="1" s="1"/>
  <c r="F43" i="18"/>
  <c r="F45" i="18" s="1"/>
  <c r="J46" i="1" s="1"/>
  <c r="J53" i="1" s="1"/>
  <c r="B43" i="18"/>
  <c r="C43" i="18"/>
  <c r="C45" i="18" s="1"/>
  <c r="G46" i="1" s="1"/>
  <c r="G53" i="1" s="1"/>
  <c r="D43" i="18"/>
  <c r="D45" i="18" s="1"/>
  <c r="H46" i="1" s="1"/>
  <c r="H53" i="1" s="1"/>
  <c r="E43" i="18"/>
  <c r="E45" i="18" s="1"/>
  <c r="I46" i="1" s="1"/>
  <c r="I53" i="1" s="1"/>
  <c r="H43" i="18"/>
  <c r="H45" i="18" s="1"/>
  <c r="L46" i="1" s="1"/>
  <c r="L53" i="1" s="1"/>
  <c r="I43" i="18"/>
  <c r="I45" i="18" s="1"/>
  <c r="G43" i="18"/>
  <c r="G45" i="18" s="1"/>
  <c r="K46" i="1" s="1"/>
  <c r="K53" i="1" s="1"/>
  <c r="L63" i="1" l="1"/>
  <c r="L65" i="1"/>
  <c r="G63" i="1"/>
  <c r="G65" i="1"/>
  <c r="K63" i="1"/>
  <c r="K65" i="1"/>
  <c r="H63" i="1"/>
  <c r="H65" i="1"/>
  <c r="J43" i="18"/>
  <c r="M48" i="1" s="1"/>
  <c r="M46" i="1" s="1"/>
  <c r="M53" i="1" s="1"/>
  <c r="B45" i="18"/>
  <c r="I63" i="1"/>
  <c r="I65" i="1"/>
  <c r="J63" i="1"/>
  <c r="J65" i="1"/>
  <c r="G11" i="19"/>
  <c r="M63" i="1" l="1"/>
  <c r="M65" i="1"/>
  <c r="J77" i="1"/>
  <c r="F5" i="20"/>
  <c r="F13" i="20" s="1"/>
  <c r="F18" i="20" s="1"/>
  <c r="F30" i="20" s="1"/>
  <c r="I77" i="1"/>
  <c r="E5" i="20"/>
  <c r="E13" i="20" s="1"/>
  <c r="E18" i="20" s="1"/>
  <c r="E30" i="20" s="1"/>
  <c r="H77" i="1"/>
  <c r="D5" i="20"/>
  <c r="D13" i="20" s="1"/>
  <c r="D18" i="20" s="1"/>
  <c r="D30" i="20" s="1"/>
  <c r="K77" i="1"/>
  <c r="G5" i="20"/>
  <c r="G13" i="20" s="1"/>
  <c r="G18" i="20" s="1"/>
  <c r="G30" i="20" s="1"/>
  <c r="G77" i="1"/>
  <c r="C5" i="20"/>
  <c r="C13" i="20" s="1"/>
  <c r="C18" i="20" s="1"/>
  <c r="C30" i="20" s="1"/>
  <c r="L77" i="1"/>
  <c r="H5" i="20"/>
  <c r="H13" i="20" s="1"/>
  <c r="H18" i="20" s="1"/>
  <c r="H30" i="20" s="1"/>
  <c r="G19" i="19"/>
  <c r="G38" i="19" s="1"/>
  <c r="G6" i="29"/>
  <c r="G13" i="29" s="1"/>
  <c r="H11" i="19"/>
  <c r="M77" i="1" l="1"/>
  <c r="I5" i="20"/>
  <c r="I13" i="20" s="1"/>
  <c r="I18" i="20" s="1"/>
  <c r="I30" i="20" s="1"/>
  <c r="H19" i="19"/>
  <c r="H38" i="19" s="1"/>
  <c r="H6" i="29"/>
  <c r="H13" i="29" s="1"/>
  <c r="I11" i="19"/>
  <c r="J11" i="19" l="1"/>
  <c r="I19" i="19"/>
  <c r="I38" i="19" s="1"/>
  <c r="I6" i="29"/>
  <c r="I13" i="29" s="1"/>
  <c r="J6" i="29" l="1"/>
  <c r="J13" i="29" s="1"/>
  <c r="J19" i="19"/>
  <c r="J38" i="19" s="1"/>
  <c r="J15" i="29" l="1"/>
  <c r="D4" i="29" l="1"/>
  <c r="F4" i="29" l="1"/>
  <c r="H4" i="29"/>
  <c r="E4" i="29"/>
  <c r="I4" i="29"/>
  <c r="J4" i="29"/>
  <c r="G4" i="29"/>
  <c r="J17" i="29" l="1"/>
  <c r="M80" i="1" s="1"/>
  <c r="C7" i="19" l="1"/>
  <c r="C11" i="19" s="1"/>
  <c r="C19" i="19" l="1"/>
  <c r="C38" i="19" s="1"/>
  <c r="C6" i="29"/>
  <c r="C13" i="29" s="1"/>
  <c r="F7" i="19"/>
  <c r="F11" i="19" s="1"/>
  <c r="D7" i="19"/>
  <c r="D11" i="19" s="1"/>
  <c r="E7" i="19"/>
  <c r="E11" i="19" s="1"/>
  <c r="E19" i="19" l="1"/>
  <c r="E38" i="19" s="1"/>
  <c r="E6" i="29"/>
  <c r="E13" i="29" s="1"/>
  <c r="D19" i="19"/>
  <c r="D38" i="19" s="1"/>
  <c r="D6" i="29"/>
  <c r="D13" i="29" s="1"/>
  <c r="F6" i="29"/>
  <c r="F13" i="29" s="1"/>
  <c r="I17" i="29" s="1"/>
  <c r="L80" i="1" s="1"/>
  <c r="F19" i="19"/>
  <c r="F38" i="19" s="1"/>
  <c r="H17" i="29" l="1"/>
  <c r="K80" i="1" s="1"/>
  <c r="E17" i="29"/>
  <c r="H80" i="1" s="1"/>
  <c r="E15" i="29"/>
  <c r="F15" i="29"/>
  <c r="H15" i="29"/>
  <c r="I15" i="29"/>
  <c r="G17" i="29"/>
  <c r="J80" i="1" s="1"/>
  <c r="G15" i="29"/>
  <c r="F17" i="29"/>
  <c r="I80" i="1" s="1"/>
</calcChain>
</file>

<file path=xl/sharedStrings.xml><?xml version="1.0" encoding="utf-8"?>
<sst xmlns="http://schemas.openxmlformats.org/spreadsheetml/2006/main" count="1216" uniqueCount="303">
  <si>
    <t xml:space="preserve">Instructie </t>
  </si>
  <si>
    <t>Vul de oranje cellen in</t>
  </si>
  <si>
    <t xml:space="preserve">Inschrijver </t>
  </si>
  <si>
    <t>Directe kosten</t>
  </si>
  <si>
    <t>A</t>
  </si>
  <si>
    <t>Loonkosten direct Personeel</t>
  </si>
  <si>
    <t>A.01</t>
  </si>
  <si>
    <t>A.02</t>
  </si>
  <si>
    <t>Overige personeelskosten direct Pers.</t>
  </si>
  <si>
    <t>A.02.1</t>
  </si>
  <si>
    <t>… &lt; specificeren &gt; …</t>
  </si>
  <si>
    <t>B</t>
  </si>
  <si>
    <t>Kosten schepen</t>
  </si>
  <si>
    <t>B.01</t>
  </si>
  <si>
    <t>Afschrijvingskosten Schepen</t>
  </si>
  <si>
    <t>B.02</t>
  </si>
  <si>
    <t>B.03</t>
  </si>
  <si>
    <t>B.04</t>
  </si>
  <si>
    <t>Onderhoudskosten Schepen</t>
  </si>
  <si>
    <t>B.05</t>
  </si>
  <si>
    <t>Brandstof Schepen</t>
  </si>
  <si>
    <t>B.06</t>
  </si>
  <si>
    <t>Overige kosten Schepen</t>
  </si>
  <si>
    <t>C</t>
  </si>
  <si>
    <t>C.01</t>
  </si>
  <si>
    <t xml:space="preserve"> </t>
  </si>
  <si>
    <t>C.02</t>
  </si>
  <si>
    <t>C.03</t>
  </si>
  <si>
    <t>Indirecte kosten</t>
  </si>
  <si>
    <t>D</t>
  </si>
  <si>
    <t>Loonkosten indirect personeel</t>
  </si>
  <si>
    <t>D.01</t>
  </si>
  <si>
    <t>Loonkosten indirect Personeel</t>
  </si>
  <si>
    <t>D.02</t>
  </si>
  <si>
    <t>Overige personeelkst indirect Pers.</t>
  </si>
  <si>
    <t>D.02.1</t>
  </si>
  <si>
    <t>D.02.2</t>
  </si>
  <si>
    <t>E</t>
  </si>
  <si>
    <t>Overige indirecte kosten</t>
  </si>
  <si>
    <t>E.01</t>
  </si>
  <si>
    <t>Huisvestingskosten (hoofd)kantoor</t>
  </si>
  <si>
    <t>E.02</t>
  </si>
  <si>
    <t>Implementatie en overdracht</t>
  </si>
  <si>
    <t>E.03</t>
  </si>
  <si>
    <t>E.03.1</t>
  </si>
  <si>
    <t>E.03.2</t>
  </si>
  <si>
    <t>F</t>
  </si>
  <si>
    <t>G</t>
  </si>
  <si>
    <t>H</t>
  </si>
  <si>
    <t xml:space="preserve">Opbrengsten </t>
  </si>
  <si>
    <t>Opbrengsten kaartverkoop Reguliere dienst</t>
  </si>
  <si>
    <t>Opbrengsten kaartverkoop Sneldienst</t>
  </si>
  <si>
    <t>Opbrengsten uit catering aan boord van de Schepen</t>
  </si>
  <si>
    <t>I</t>
  </si>
  <si>
    <t>EBITDA</t>
  </si>
  <si>
    <t>J</t>
  </si>
  <si>
    <t>EBIT</t>
  </si>
  <si>
    <t>K</t>
  </si>
  <si>
    <t>Overige lasten</t>
  </si>
  <si>
    <t>Rentebaten</t>
  </si>
  <si>
    <t xml:space="preserve">Rentelasten </t>
  </si>
  <si>
    <t>Rentelasten Financial lease Schepen</t>
  </si>
  <si>
    <t>Overige rentelasten</t>
  </si>
  <si>
    <t>Resultaat deelneming</t>
  </si>
  <si>
    <t xml:space="preserve">Vennootschapbelasting </t>
  </si>
  <si>
    <t>L</t>
  </si>
  <si>
    <t xml:space="preserve">Netto resultaat </t>
  </si>
  <si>
    <t>M</t>
  </si>
  <si>
    <t>M.01</t>
  </si>
  <si>
    <t>A.01 Loonkosten direct Personeel</t>
  </si>
  <si>
    <t>terug</t>
  </si>
  <si>
    <t>Jaar</t>
  </si>
  <si>
    <t xml:space="preserve">Gemiddelde jaarloonsom per fte </t>
  </si>
  <si>
    <t xml:space="preserve">Aantal fte </t>
  </si>
  <si>
    <t>Totale loonsom</t>
  </si>
  <si>
    <t>Omschrijving type schip</t>
  </si>
  <si>
    <t>&lt;tekst&gt;</t>
  </si>
  <si>
    <t>Datum Instroom Concessie</t>
  </si>
  <si>
    <t>Datum Uitstroom Concessie</t>
  </si>
  <si>
    <t>Afschrijvingstermijn in dagen totaal</t>
  </si>
  <si>
    <t>Afschrijving per dag</t>
  </si>
  <si>
    <t>Totaal</t>
  </si>
  <si>
    <t xml:space="preserve">Totaal </t>
  </si>
  <si>
    <t>Jaren</t>
  </si>
  <si>
    <t>…</t>
  </si>
  <si>
    <t>Totaal Onderhoudskosten op jaarbasis</t>
  </si>
  <si>
    <t>Nr</t>
  </si>
  <si>
    <t>Kalenderjaar</t>
  </si>
  <si>
    <t xml:space="preserve">Totaal aantal draaiuren op jaarbasis </t>
  </si>
  <si>
    <t>Gemiddeld onderhoudstarief per draaiuur per jaar</t>
  </si>
  <si>
    <t>Verwacht verbruik in liters</t>
  </si>
  <si>
    <t>&lt;type schip&gt;</t>
  </si>
  <si>
    <t xml:space="preserve">Totaal liters </t>
  </si>
  <si>
    <t>Brandstofprijf per liter</t>
  </si>
  <si>
    <t>Kosten brandstofverbruik</t>
  </si>
  <si>
    <t>Omschrijving productiemiddel</t>
  </si>
  <si>
    <t>Productiemiddel X</t>
  </si>
  <si>
    <t xml:space="preserve">Productiemiddel X </t>
  </si>
  <si>
    <t>Totaal aanschafprijs</t>
  </si>
  <si>
    <t>Afschrijvingstermijn in dagen concessie</t>
  </si>
  <si>
    <t>D.01 Loonkosten indirect Personeel</t>
  </si>
  <si>
    <t>E.02 Implementatie- en overdracht</t>
  </si>
  <si>
    <t>Omschrijving</t>
  </si>
  <si>
    <t>Type kosten</t>
  </si>
  <si>
    <t xml:space="preserve">Restwaarde </t>
  </si>
  <si>
    <t>Totaal investeringen</t>
  </si>
  <si>
    <t>Datum start afschrijving</t>
  </si>
  <si>
    <t>Datum laatste termijn afschrijving</t>
  </si>
  <si>
    <t>Afschrijvingstermijn in dagen (dagen in concessie)</t>
  </si>
  <si>
    <t xml:space="preserve">Jaar </t>
  </si>
  <si>
    <t>Totaal opbrengsten</t>
  </si>
  <si>
    <t>Personenauto</t>
  </si>
  <si>
    <t xml:space="preserve">Motor </t>
  </si>
  <si>
    <t xml:space="preserve">Brommer </t>
  </si>
  <si>
    <t xml:space="preserve">Fiets </t>
  </si>
  <si>
    <t xml:space="preserve">Materiele vaste activa </t>
  </si>
  <si>
    <t>Vorderingen deelnemingen</t>
  </si>
  <si>
    <t xml:space="preserve">Vlottende activa </t>
  </si>
  <si>
    <t>Liquide middelen</t>
  </si>
  <si>
    <t>Correctie excess cash</t>
  </si>
  <si>
    <t>Kortlopende schulden</t>
  </si>
  <si>
    <t>Netto activa waarde</t>
  </si>
  <si>
    <t>Terug</t>
  </si>
  <si>
    <t xml:space="preserve">Activa </t>
  </si>
  <si>
    <t>Materiële vaste activa</t>
  </si>
  <si>
    <t xml:space="preserve">Gebouwen en terreinen </t>
  </si>
  <si>
    <t xml:space="preserve">Schepen </t>
  </si>
  <si>
    <t xml:space="preserve">Installaties </t>
  </si>
  <si>
    <t>Inrichting</t>
  </si>
  <si>
    <t>Overige bedrijfsmiddelen</t>
  </si>
  <si>
    <t>Totaal materiële vaste activa</t>
  </si>
  <si>
    <t xml:space="preserve">Financiële vaste activa </t>
  </si>
  <si>
    <t>Totaal activa</t>
  </si>
  <si>
    <t>Credit (passiva)</t>
  </si>
  <si>
    <t>Eigen vermogen</t>
  </si>
  <si>
    <t>Kapitaal en reserves</t>
  </si>
  <si>
    <t xml:space="preserve">Herwaarderingsreserve </t>
  </si>
  <si>
    <t>Totaal eigen vermogen</t>
  </si>
  <si>
    <t>Lang vreemd vermogen</t>
  </si>
  <si>
    <t>Belastinglatentie</t>
  </si>
  <si>
    <t>Voorzieningen</t>
  </si>
  <si>
    <t>Langlopende schulden</t>
  </si>
  <si>
    <t>Aflossingsverplichting</t>
  </si>
  <si>
    <t>Totaal lang vreemd vermogen</t>
  </si>
  <si>
    <t>Kort vreemd vermogen</t>
  </si>
  <si>
    <t>Totaal Passiva</t>
  </si>
  <si>
    <t>Afschrijvingen schepen</t>
  </si>
  <si>
    <t>Afschrijvingen installaties op locaties</t>
  </si>
  <si>
    <t>Afschrijvingen inrichting van locaties</t>
  </si>
  <si>
    <t xml:space="preserve">Mutaties </t>
  </si>
  <si>
    <t>Kastroom uit bedrijfsoperaties</t>
  </si>
  <si>
    <t>Ontvangen interest</t>
  </si>
  <si>
    <t>Betaalde interest</t>
  </si>
  <si>
    <t xml:space="preserve">Betaalde vennootschapbelasting </t>
  </si>
  <si>
    <t xml:space="preserve">Kasstroom uit operationele activiteiten </t>
  </si>
  <si>
    <t xml:space="preserve">Verstrekte langlopende leningen </t>
  </si>
  <si>
    <t>Investeringen materiële vaste activa</t>
  </si>
  <si>
    <t xml:space="preserve">Kasstroom uit investeringsactiviteiten </t>
  </si>
  <si>
    <t xml:space="preserve">Aflossingen langlopende schulden </t>
  </si>
  <si>
    <t xml:space="preserve">Kastroom uit financieringsactiviteiten </t>
  </si>
  <si>
    <t xml:space="preserve">Nettokasstroom </t>
  </si>
  <si>
    <t xml:space="preserve">Verwachte afvaarten </t>
  </si>
  <si>
    <t>Reguliere Dienst</t>
  </si>
  <si>
    <t>Sneldienst</t>
  </si>
  <si>
    <t>Extra Reguliere Dienst</t>
  </si>
  <si>
    <t>Extra Sneldienst</t>
  </si>
  <si>
    <t xml:space="preserve">Balans 31 december </t>
  </si>
  <si>
    <t>Kasstromenoverzicht 31 december</t>
  </si>
  <si>
    <t>Nieuw/Overname</t>
  </si>
  <si>
    <t xml:space="preserve">Kosten Productiemiddelen </t>
  </si>
  <si>
    <t>Maximale rendement</t>
  </si>
  <si>
    <t>2029 1 jan</t>
  </si>
  <si>
    <t>Gemiddelde rendement over 3 jaar (RONAT)</t>
  </si>
  <si>
    <t xml:space="preserve">Beleidsinformatie overige opbrengsten n.v.t. berekening rendement </t>
  </si>
  <si>
    <t>Genormaliseerde activawaarde</t>
  </si>
  <si>
    <t>B.01 Afschrijvingskosten Schepen</t>
  </si>
  <si>
    <t>Kosten Operational lease/inhuur Schepen</t>
  </si>
  <si>
    <t xml:space="preserve">Horecavoorzieningen aan wal </t>
  </si>
  <si>
    <t xml:space="preserve">Overige commerciële activiteiten </t>
  </si>
  <si>
    <t>&lt;Schip&gt;</t>
  </si>
  <si>
    <t>Vlieland - Terschelling v.v.</t>
  </si>
  <si>
    <t>Van</t>
  </si>
  <si>
    <t>tot en met</t>
  </si>
  <si>
    <t xml:space="preserve">Dagen </t>
  </si>
  <si>
    <t xml:space="preserve">Controle </t>
  </si>
  <si>
    <t>M.01 Gemiddelde rendement over 3 jaar (RONA)</t>
  </si>
  <si>
    <t>Gemiddelde rendement jaar T (RONA)</t>
  </si>
  <si>
    <t xml:space="preserve">Overname </t>
  </si>
  <si>
    <t>Personenauto + aanhangwagen</t>
  </si>
  <si>
    <t>Soort Reisproduct personen</t>
  </si>
  <si>
    <t>Totaal Reisproduct personen</t>
  </si>
  <si>
    <t xml:space="preserve">Soort Reisproduct voertuigen </t>
  </si>
  <si>
    <t xml:space="preserve">Totaal Reisproduct voertuigen  </t>
  </si>
  <si>
    <t>Soort Reisproduct overig</t>
  </si>
  <si>
    <t>Totaal Reisproduct overig</t>
  </si>
  <si>
    <t xml:space="preserve">Totaal Opbrengsten </t>
  </si>
  <si>
    <t>Brandstof</t>
  </si>
  <si>
    <t>Overige kosten</t>
  </si>
  <si>
    <t>Totale kosten (A+B+C+D+E)</t>
  </si>
  <si>
    <t>G.01</t>
  </si>
  <si>
    <t>G.02</t>
  </si>
  <si>
    <t>G.03</t>
  </si>
  <si>
    <t>J.01</t>
  </si>
  <si>
    <t>J.02</t>
  </si>
  <si>
    <t>J.02.01</t>
  </si>
  <si>
    <t>J.02.02</t>
  </si>
  <si>
    <t>J.03</t>
  </si>
  <si>
    <t>J.04</t>
  </si>
  <si>
    <t>M.02</t>
  </si>
  <si>
    <t>M.02.01</t>
  </si>
  <si>
    <t>M.02.02</t>
  </si>
  <si>
    <t>M.02.03</t>
  </si>
  <si>
    <t>L.01</t>
  </si>
  <si>
    <t>Soort Reisproduct Sneldienst</t>
  </si>
  <si>
    <t>Totaal Opbrengsten Sneldienst</t>
  </si>
  <si>
    <t xml:space="preserve">Sneldienst kind 4 tot 11 jaar </t>
  </si>
  <si>
    <t xml:space="preserve">Reguliere dienst vanaf 11 jaar </t>
  </si>
  <si>
    <t xml:space="preserve">Reguliere dienst kind 4 tot 11 jaar </t>
  </si>
  <si>
    <t xml:space="preserve">Sneldienst vanaf 11 jaar </t>
  </si>
  <si>
    <t>Sneldienst kind tot 4 jaar</t>
  </si>
  <si>
    <t>Voorstuwing</t>
  </si>
  <si>
    <t>Hulpsystemen</t>
  </si>
  <si>
    <t>Totale afschrijving per jaar</t>
  </si>
  <si>
    <t>Component</t>
  </si>
  <si>
    <t xml:space="preserve">Totale Schip </t>
  </si>
  <si>
    <t xml:space="preserve">Bouwjaar  </t>
  </si>
  <si>
    <t>Jaarlijkse Afschrijving Component</t>
  </si>
  <si>
    <t>Totaal per Component</t>
  </si>
  <si>
    <t xml:space="preserve">Afschrijvingstermijn in dagen totaal Component  </t>
  </si>
  <si>
    <t>Afschrijving per dag per Component</t>
  </si>
  <si>
    <t>&lt;Nieuw Schip&gt;</t>
  </si>
  <si>
    <t xml:space="preserve">Nieuw </t>
  </si>
  <si>
    <t>Aanschafprijs</t>
  </si>
  <si>
    <t>Nieuw</t>
  </si>
  <si>
    <t>Casco (hull)</t>
  </si>
  <si>
    <t xml:space="preserve">Motoren </t>
  </si>
  <si>
    <t>Elektrische &amp; Nautische installaties</t>
  </si>
  <si>
    <t>Interieur &amp; passagiers-voorzieningen</t>
  </si>
  <si>
    <t>Aanschafprijs Component</t>
  </si>
  <si>
    <t>Leeftijd (Lc)</t>
  </si>
  <si>
    <t>Afschrijvingstermijn  (Tc)</t>
  </si>
  <si>
    <t>Effectieve afschrijvingstermijn (T*c)</t>
  </si>
  <si>
    <t>Resterende levensduur (RL*c)</t>
  </si>
  <si>
    <t>Effectieve resterende levernsduur (ERLc)</t>
  </si>
  <si>
    <t xml:space="preserve">Minimale restwaarde % (r) </t>
  </si>
  <si>
    <t>Minimale restwaarde (RLc)</t>
  </si>
  <si>
    <t>Afschrijvingstermijn in jaren</t>
  </si>
  <si>
    <t>Datum Instroom concessie</t>
  </si>
  <si>
    <t>Datum Uitstroom concessie</t>
  </si>
  <si>
    <t>VERWACHTE OVERNAMEWAARDE</t>
  </si>
  <si>
    <t>Controle</t>
  </si>
  <si>
    <t>Omschrijving Laadinfrastructuur</t>
  </si>
  <si>
    <t xml:space="preserve">Subsidie </t>
  </si>
  <si>
    <t>Totaal Aanschafprijs</t>
  </si>
  <si>
    <t>B.02 Afschrijvingskosten Laadinfrastructuur</t>
  </si>
  <si>
    <t>Vergoeding Productiemiddelen Vastgoedovereenkomst</t>
  </si>
  <si>
    <t xml:space="preserve">Onderhoudskosten Productiemiddelen </t>
  </si>
  <si>
    <t>C.04</t>
  </si>
  <si>
    <t>C.05</t>
  </si>
  <si>
    <t>Afschrijvingskosten overige roerende zaken</t>
  </si>
  <si>
    <t>Versie juli 2026</t>
  </si>
  <si>
    <t>Boekwaarde 31-12 Componenten</t>
  </si>
  <si>
    <t>Afschrijvingskosten Laadinfrastructuur</t>
  </si>
  <si>
    <t>Totale Afschrijving per jaar</t>
  </si>
  <si>
    <t xml:space="preserve">  </t>
  </si>
  <si>
    <t>C.03 Onderhoudskosten Productiemiddelen</t>
  </si>
  <si>
    <t>G.01 Opbrengsten kaartverkoop Reguliere dienst</t>
  </si>
  <si>
    <t>G.02 Opbrengsten kaartverkoop Sneldienst</t>
  </si>
  <si>
    <t>Onderhoudskosten overige roerende zaken</t>
  </si>
  <si>
    <t>Standaardformulier O15 Financieel economische onderbouwing Waddenveren Oost</t>
  </si>
  <si>
    <t>Ms Sier</t>
  </si>
  <si>
    <t xml:space="preserve">Ms Oerd </t>
  </si>
  <si>
    <t xml:space="preserve">Ms Rottum </t>
  </si>
  <si>
    <t xml:space="preserve">Ms Monnik </t>
  </si>
  <si>
    <t xml:space="preserve"> Ms Esonborg </t>
  </si>
  <si>
    <t>Ms Fostaborg</t>
  </si>
  <si>
    <t>Ms Hiddeborg</t>
  </si>
  <si>
    <t>%</t>
  </si>
  <si>
    <t>Elektriciteit</t>
  </si>
  <si>
    <t>Verwacht verbruik in KwH</t>
  </si>
  <si>
    <t>Elektriciteitsprijs per KwH</t>
  </si>
  <si>
    <t>Kosten elektriciteitsverbruik</t>
  </si>
  <si>
    <t>Ameland - Holwerd v.v</t>
  </si>
  <si>
    <t>Schiermonnikoog - Lauwersoog  v.v.</t>
  </si>
  <si>
    <t>A.02.2</t>
  </si>
  <si>
    <t>B.07</t>
  </si>
  <si>
    <t>B.07.1</t>
  </si>
  <si>
    <t>B.07.2</t>
  </si>
  <si>
    <t>Onderhoudskosten Laadinfrastructuur</t>
  </si>
  <si>
    <t>B.03 Onderhoudskosten Laadinfrastructuur</t>
  </si>
  <si>
    <t>B.05 Reguliere onderhoudskosten Schepen</t>
  </si>
  <si>
    <t>B.06 Brandstof Schepen</t>
  </si>
  <si>
    <t xml:space="preserve">Aantal  </t>
  </si>
  <si>
    <t>Wintertarief</t>
  </si>
  <si>
    <t xml:space="preserve">Aantal </t>
  </si>
  <si>
    <t>Zomertarief</t>
  </si>
  <si>
    <t>Totaal Opbrengsten</t>
  </si>
  <si>
    <r>
      <rPr>
        <b/>
        <sz val="10"/>
        <color theme="1"/>
        <rFont val="Verdana"/>
        <family val="2"/>
      </rPr>
      <t>Totaal Reisproduct Vrachtwagens</t>
    </r>
    <r>
      <rPr>
        <b/>
        <i/>
        <sz val="10"/>
        <color theme="1"/>
        <rFont val="Verdana"/>
        <family val="2"/>
      </rPr>
      <t xml:space="preserve"> </t>
    </r>
  </si>
  <si>
    <t>Sneldienst toeslag</t>
  </si>
  <si>
    <t xml:space="preserve">Eilandbewonertarief </t>
  </si>
  <si>
    <t xml:space="preserve">Wintertarief </t>
  </si>
  <si>
    <t>Eilandbewoner wintertarief</t>
  </si>
  <si>
    <t>Kosten opstalrecht Terminalgebouwen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</si>
</sst>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&quot;€&quot;\ 0;&quot;€&quot;\ \-0;&quot;€&quot;\ 0;@"/>
    <numFmt numFmtId="165" formatCode="_ &quot;€&quot;\ *#\.##0_ ;_ &quot;€&quot;\ * \-#,##0_ ;_ &quot;€&quot;\ * &quot;-&quot;??_ ;_ @_ "/>
    <numFmt numFmtId="166" formatCode="_(* #,##0_);_(* \(#,##0\);_(* &quot;-&quot;??_);_(@_)"/>
    <numFmt numFmtId="167" formatCode="&quot;€&quot;\ 0;\-&quot;€&quot;\ 0;_ &quot;€&quot;\ * &quot;-&quot;??_ ;_ @_ "/>
    <numFmt numFmtId="168" formatCode="\ &quot;€&quot;\ 0;&quot;€&quot;\ \-0;&quot;€&quot;\ 0;@"/>
    <numFmt numFmtId="169" formatCode="0%;\-0%;&quot;-&quot;"/>
    <numFmt numFmtId="170" formatCode="0;\-0;&quot;-&quot;"/>
    <numFmt numFmtId="171" formatCode="&quot;€&quot;\ #,##0"/>
    <numFmt numFmtId="172" formatCode="&quot;€&quot;#,##0_);[Red]\(&quot;€&quot;#,##0\)"/>
    <numFmt numFmtId="173" formatCode="&quot;€&quot;\ #,##0.00;[Red]&quot;€&quot;\ #,##0.00"/>
  </numFmts>
  <fonts count="44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Aptos Narrow"/>
      <family val="2"/>
      <scheme val="minor"/>
    </font>
    <font>
      <b/>
      <u/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sz val="10"/>
      <color theme="3" tint="0.499984740745262"/>
      <name val="Verdana"/>
      <family val="2"/>
    </font>
    <font>
      <b/>
      <sz val="10"/>
      <color theme="3" tint="0.499984740745262"/>
      <name val="Verdana"/>
      <family val="2"/>
    </font>
    <font>
      <sz val="11"/>
      <color theme="3" tint="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Verdana"/>
      <family val="2"/>
    </font>
    <font>
      <b/>
      <sz val="11"/>
      <color theme="3" tint="0.49998474074526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Verdana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i/>
      <sz val="10"/>
      <color theme="1"/>
      <name val="Verdana"/>
      <family val="2"/>
    </font>
    <font>
      <i/>
      <sz val="8"/>
      <color theme="1"/>
      <name val="Verdana"/>
      <family val="2"/>
    </font>
    <font>
      <i/>
      <sz val="8"/>
      <name val="Aptos Narrow"/>
      <family val="2"/>
      <scheme val="minor"/>
    </font>
    <font>
      <i/>
      <sz val="9"/>
      <color rgb="FF000000"/>
      <name val="Verdana"/>
      <family val="2"/>
    </font>
    <font>
      <i/>
      <sz val="9"/>
      <color theme="4"/>
      <name val="Verdana"/>
      <family val="2"/>
    </font>
    <font>
      <b/>
      <i/>
      <sz val="9"/>
      <color rgb="FF000000"/>
      <name val="Verdana"/>
      <family val="2"/>
    </font>
    <font>
      <i/>
      <sz val="9"/>
      <color rgb="FF4F81BD"/>
      <name val="Verdana"/>
      <family val="2"/>
    </font>
    <font>
      <b/>
      <i/>
      <sz val="9"/>
      <color rgb="FF4F81BD"/>
      <name val="Verdana"/>
      <family val="2"/>
    </font>
    <font>
      <b/>
      <u val="singleAccounting"/>
      <sz val="11"/>
      <color theme="1"/>
      <name val="Aptos Narrow"/>
      <family val="2"/>
      <scheme val="minor"/>
    </font>
    <font>
      <b/>
      <i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B3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3" fillId="0" borderId="0"/>
    <xf numFmtId="43" fontId="31" fillId="0" borderId="0" applyFont="0" applyFill="0" applyBorder="0" applyAlignment="0" applyProtection="0"/>
  </cellStyleXfs>
  <cellXfs count="198">
    <xf numFmtId="0" fontId="0" fillId="0" borderId="0" xfId="0"/>
    <xf numFmtId="0" fontId="0" fillId="0" borderId="1" xfId="0" applyBorder="1"/>
    <xf numFmtId="0" fontId="14" fillId="0" borderId="0" xfId="0" applyFont="1"/>
    <xf numFmtId="0" fontId="14" fillId="0" borderId="1" xfId="0" applyFont="1" applyBorder="1"/>
    <xf numFmtId="0" fontId="15" fillId="0" borderId="4" xfId="0" applyFont="1" applyBorder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5" fillId="0" borderId="1" xfId="0" applyFont="1" applyBorder="1"/>
    <xf numFmtId="0" fontId="15" fillId="0" borderId="0" xfId="0" applyFont="1" applyAlignment="1">
      <alignment horizontal="center"/>
    </xf>
    <xf numFmtId="0" fontId="18" fillId="0" borderId="4" xfId="0" applyFont="1" applyBorder="1"/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1"/>
    <xf numFmtId="0" fontId="14" fillId="0" borderId="3" xfId="0" applyFont="1" applyBorder="1"/>
    <xf numFmtId="0" fontId="20" fillId="0" borderId="0" xfId="1" applyFont="1"/>
    <xf numFmtId="167" fontId="14" fillId="0" borderId="0" xfId="0" applyNumberFormat="1" applyFont="1"/>
    <xf numFmtId="167" fontId="0" fillId="2" borderId="3" xfId="0" applyNumberFormat="1" applyFill="1" applyBorder="1"/>
    <xf numFmtId="167" fontId="14" fillId="0" borderId="4" xfId="0" applyNumberFormat="1" applyFont="1" applyBorder="1"/>
    <xf numFmtId="0" fontId="21" fillId="0" borderId="3" xfId="0" applyFont="1" applyBorder="1" applyAlignment="1">
      <alignment vertical="center" wrapText="1"/>
    </xf>
    <xf numFmtId="0" fontId="22" fillId="2" borderId="3" xfId="0" applyFont="1" applyFill="1" applyBorder="1"/>
    <xf numFmtId="164" fontId="22" fillId="0" borderId="3" xfId="0" applyNumberFormat="1" applyFont="1" applyBorder="1"/>
    <xf numFmtId="0" fontId="22" fillId="0" borderId="3" xfId="0" applyFont="1" applyBorder="1"/>
    <xf numFmtId="164" fontId="23" fillId="0" borderId="3" xfId="0" applyNumberFormat="1" applyFont="1" applyBorder="1"/>
    <xf numFmtId="0" fontId="22" fillId="0" borderId="0" xfId="0" applyFont="1"/>
    <xf numFmtId="166" fontId="22" fillId="0" borderId="3" xfId="0" applyNumberFormat="1" applyFont="1" applyBorder="1"/>
    <xf numFmtId="164" fontId="22" fillId="0" borderId="3" xfId="0" applyNumberFormat="1" applyFont="1" applyBorder="1" applyAlignment="1">
      <alignment wrapText="1"/>
    </xf>
    <xf numFmtId="164" fontId="23" fillId="0" borderId="0" xfId="0" applyNumberFormat="1" applyFont="1"/>
    <xf numFmtId="14" fontId="22" fillId="2" borderId="3" xfId="0" applyNumberFormat="1" applyFont="1" applyFill="1" applyBorder="1"/>
    <xf numFmtId="0" fontId="24" fillId="0" borderId="0" xfId="0" applyFont="1"/>
    <xf numFmtId="0" fontId="25" fillId="0" borderId="0" xfId="0" applyFont="1"/>
    <xf numFmtId="168" fontId="22" fillId="0" borderId="3" xfId="0" applyNumberFormat="1" applyFont="1" applyBorder="1"/>
    <xf numFmtId="167" fontId="0" fillId="3" borderId="3" xfId="0" applyNumberFormat="1" applyFill="1" applyBorder="1" applyAlignment="1">
      <alignment horizontal="center"/>
    </xf>
    <xf numFmtId="167" fontId="0" fillId="3" borderId="3" xfId="0" applyNumberFormat="1" applyFill="1" applyBorder="1"/>
    <xf numFmtId="14" fontId="22" fillId="2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0" fillId="0" borderId="3" xfId="0" applyBorder="1"/>
    <xf numFmtId="0" fontId="14" fillId="0" borderId="11" xfId="0" applyFont="1" applyBorder="1"/>
    <xf numFmtId="0" fontId="15" fillId="0" borderId="11" xfId="0" applyFont="1" applyBorder="1"/>
    <xf numFmtId="0" fontId="15" fillId="0" borderId="12" xfId="0" applyFont="1" applyBorder="1"/>
    <xf numFmtId="0" fontId="0" fillId="2" borderId="3" xfId="0" applyFill="1" applyBorder="1"/>
    <xf numFmtId="0" fontId="15" fillId="0" borderId="13" xfId="0" applyFont="1" applyBorder="1"/>
    <xf numFmtId="0" fontId="0" fillId="0" borderId="11" xfId="0" applyBorder="1"/>
    <xf numFmtId="0" fontId="22" fillId="0" borderId="3" xfId="0" applyFont="1" applyBorder="1" applyAlignment="1">
      <alignment horizontal="left"/>
    </xf>
    <xf numFmtId="0" fontId="22" fillId="0" borderId="0" xfId="0" applyFont="1" applyAlignment="1">
      <alignment horizontal="left"/>
    </xf>
    <xf numFmtId="164" fontId="14" fillId="0" borderId="3" xfId="0" applyNumberFormat="1" applyFont="1" applyBorder="1"/>
    <xf numFmtId="0" fontId="15" fillId="2" borderId="11" xfId="0" applyFont="1" applyFill="1" applyBorder="1"/>
    <xf numFmtId="0" fontId="14" fillId="2" borderId="11" xfId="0" applyFont="1" applyFill="1" applyBorder="1"/>
    <xf numFmtId="168" fontId="14" fillId="0" borderId="11" xfId="0" applyNumberFormat="1" applyFont="1" applyBorder="1"/>
    <xf numFmtId="0" fontId="26" fillId="0" borderId="3" xfId="1" applyFont="1" applyFill="1" applyBorder="1"/>
    <xf numFmtId="0" fontId="0" fillId="0" borderId="4" xfId="0" applyBorder="1"/>
    <xf numFmtId="0" fontId="0" fillId="0" borderId="6" xfId="0" applyBorder="1"/>
    <xf numFmtId="0" fontId="14" fillId="2" borderId="3" xfId="0" applyFont="1" applyFill="1" applyBorder="1"/>
    <xf numFmtId="0" fontId="22" fillId="0" borderId="8" xfId="0" applyFont="1" applyBorder="1"/>
    <xf numFmtId="164" fontId="24" fillId="0" borderId="3" xfId="0" applyNumberFormat="1" applyFont="1" applyBorder="1"/>
    <xf numFmtId="164" fontId="28" fillId="0" borderId="3" xfId="0" applyNumberFormat="1" applyFont="1" applyBorder="1"/>
    <xf numFmtId="167" fontId="0" fillId="0" borderId="0" xfId="0" applyNumberFormat="1"/>
    <xf numFmtId="167" fontId="13" fillId="0" borderId="0" xfId="0" applyNumberFormat="1" applyFont="1" applyAlignment="1">
      <alignment horizontal="center"/>
    </xf>
    <xf numFmtId="0" fontId="18" fillId="0" borderId="5" xfId="0" applyFont="1" applyBorder="1"/>
    <xf numFmtId="0" fontId="18" fillId="0" borderId="1" xfId="0" applyFont="1" applyBorder="1"/>
    <xf numFmtId="168" fontId="14" fillId="0" borderId="3" xfId="0" applyNumberFormat="1" applyFont="1" applyBorder="1"/>
    <xf numFmtId="0" fontId="29" fillId="0" borderId="3" xfId="0" applyFont="1" applyBorder="1"/>
    <xf numFmtId="0" fontId="29" fillId="0" borderId="0" xfId="0" applyFont="1"/>
    <xf numFmtId="164" fontId="29" fillId="0" borderId="3" xfId="0" applyNumberFormat="1" applyFont="1" applyBorder="1"/>
    <xf numFmtId="0" fontId="14" fillId="0" borderId="6" xfId="0" applyFont="1" applyBorder="1"/>
    <xf numFmtId="168" fontId="14" fillId="2" borderId="3" xfId="0" applyNumberFormat="1" applyFont="1" applyFill="1" applyBorder="1"/>
    <xf numFmtId="0" fontId="12" fillId="0" borderId="0" xfId="0" applyFont="1"/>
    <xf numFmtId="167" fontId="17" fillId="5" borderId="0" xfId="0" applyNumberFormat="1" applyFont="1" applyFill="1" applyAlignment="1">
      <alignment horizontal="center"/>
    </xf>
    <xf numFmtId="167" fontId="0" fillId="5" borderId="3" xfId="0" applyNumberFormat="1" applyFill="1" applyBorder="1" applyAlignment="1">
      <alignment horizontal="center"/>
    </xf>
    <xf numFmtId="167" fontId="0" fillId="5" borderId="3" xfId="0" applyNumberFormat="1" applyFill="1" applyBorder="1"/>
    <xf numFmtId="167" fontId="13" fillId="5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3" xfId="0" applyFont="1" applyBorder="1"/>
    <xf numFmtId="0" fontId="12" fillId="2" borderId="3" xfId="0" quotePrefix="1" applyFont="1" applyFill="1" applyBorder="1"/>
    <xf numFmtId="0" fontId="12" fillId="0" borderId="4" xfId="0" applyFont="1" applyBorder="1"/>
    <xf numFmtId="0" fontId="12" fillId="0" borderId="4" xfId="0" applyFont="1" applyBorder="1" applyAlignment="1">
      <alignment horizontal="right"/>
    </xf>
    <xf numFmtId="0" fontId="12" fillId="0" borderId="1" xfId="0" applyFont="1" applyBorder="1"/>
    <xf numFmtId="0" fontId="12" fillId="5" borderId="0" xfId="0" applyFont="1" applyFill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5" xfId="0" applyFont="1" applyBorder="1"/>
    <xf numFmtId="0" fontId="12" fillId="0" borderId="7" xfId="0" applyFont="1" applyBorder="1"/>
    <xf numFmtId="0" fontId="12" fillId="0" borderId="6" xfId="0" applyFont="1" applyBorder="1"/>
    <xf numFmtId="0" fontId="12" fillId="2" borderId="3" xfId="0" applyFont="1" applyFill="1" applyBorder="1"/>
    <xf numFmtId="168" fontId="12" fillId="0" borderId="3" xfId="0" applyNumberFormat="1" applyFont="1" applyBorder="1"/>
    <xf numFmtId="0" fontId="12" fillId="0" borderId="11" xfId="0" applyFont="1" applyBorder="1"/>
    <xf numFmtId="0" fontId="12" fillId="2" borderId="11" xfId="0" applyFont="1" applyFill="1" applyBorder="1"/>
    <xf numFmtId="168" fontId="12" fillId="0" borderId="11" xfId="0" applyNumberFormat="1" applyFont="1" applyBorder="1"/>
    <xf numFmtId="0" fontId="12" fillId="0" borderId="8" xfId="0" applyFont="1" applyBorder="1"/>
    <xf numFmtId="0" fontId="12" fillId="0" borderId="13" xfId="0" applyFont="1" applyBorder="1"/>
    <xf numFmtId="0" fontId="12" fillId="0" borderId="15" xfId="0" applyFont="1" applyBorder="1"/>
    <xf numFmtId="0" fontId="32" fillId="0" borderId="0" xfId="0" applyFont="1"/>
    <xf numFmtId="10" fontId="14" fillId="0" borderId="3" xfId="2" applyNumberFormat="1" applyFont="1" applyBorder="1"/>
    <xf numFmtId="9" fontId="11" fillId="0" borderId="3" xfId="0" applyNumberFormat="1" applyFont="1" applyBorder="1"/>
    <xf numFmtId="0" fontId="22" fillId="0" borderId="8" xfId="0" applyFont="1" applyBorder="1" applyAlignment="1">
      <alignment horizontal="right"/>
    </xf>
    <xf numFmtId="168" fontId="10" fillId="0" borderId="3" xfId="0" applyNumberFormat="1" applyFont="1" applyBorder="1"/>
    <xf numFmtId="9" fontId="10" fillId="0" borderId="3" xfId="0" applyNumberFormat="1" applyFont="1" applyBorder="1"/>
    <xf numFmtId="169" fontId="17" fillId="5" borderId="0" xfId="0" applyNumberFormat="1" applyFont="1" applyFill="1" applyAlignment="1">
      <alignment horizontal="center"/>
    </xf>
    <xf numFmtId="9" fontId="9" fillId="0" borderId="3" xfId="0" applyNumberFormat="1" applyFont="1" applyBorder="1"/>
    <xf numFmtId="0" fontId="13" fillId="0" borderId="4" xfId="0" applyFont="1" applyBorder="1"/>
    <xf numFmtId="0" fontId="0" fillId="0" borderId="5" xfId="0" applyBorder="1"/>
    <xf numFmtId="0" fontId="0" fillId="0" borderId="0" xfId="0" quotePrefix="1"/>
    <xf numFmtId="0" fontId="8" fillId="0" borderId="0" xfId="0" quotePrefix="1" applyFont="1" applyAlignment="1">
      <alignment vertical="top"/>
    </xf>
    <xf numFmtId="0" fontId="21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14" fillId="4" borderId="3" xfId="0" applyFont="1" applyFill="1" applyBorder="1"/>
    <xf numFmtId="170" fontId="14" fillId="4" borderId="3" xfId="0" applyNumberFormat="1" applyFont="1" applyFill="1" applyBorder="1"/>
    <xf numFmtId="170" fontId="28" fillId="4" borderId="3" xfId="0" applyNumberFormat="1" applyFont="1" applyFill="1" applyBorder="1"/>
    <xf numFmtId="170" fontId="27" fillId="0" borderId="3" xfId="0" applyNumberFormat="1" applyFont="1" applyBorder="1"/>
    <xf numFmtId="14" fontId="0" fillId="0" borderId="0" xfId="0" applyNumberFormat="1"/>
    <xf numFmtId="0" fontId="4" fillId="0" borderId="0" xfId="0" applyFont="1"/>
    <xf numFmtId="1" fontId="0" fillId="0" borderId="0" xfId="0" applyNumberFormat="1" applyAlignment="1">
      <alignment wrapText="1"/>
    </xf>
    <xf numFmtId="168" fontId="0" fillId="0" borderId="11" xfId="0" applyNumberFormat="1" applyBorder="1"/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0" fontId="3" fillId="0" borderId="11" xfId="0" applyFont="1" applyBorder="1"/>
    <xf numFmtId="0" fontId="22" fillId="4" borderId="3" xfId="0" applyFont="1" applyFill="1" applyBorder="1"/>
    <xf numFmtId="0" fontId="14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14" fillId="4" borderId="0" xfId="0" applyFont="1" applyFill="1"/>
    <xf numFmtId="0" fontId="14" fillId="4" borderId="0" xfId="0" applyFont="1" applyFill="1" applyAlignment="1">
      <alignment wrapText="1"/>
    </xf>
    <xf numFmtId="2" fontId="22" fillId="2" borderId="3" xfId="0" applyNumberFormat="1" applyFont="1" applyFill="1" applyBorder="1"/>
    <xf numFmtId="0" fontId="2" fillId="0" borderId="3" xfId="0" applyFont="1" applyBorder="1"/>
    <xf numFmtId="0" fontId="34" fillId="0" borderId="3" xfId="0" applyFont="1" applyBorder="1"/>
    <xf numFmtId="0" fontId="2" fillId="0" borderId="4" xfId="0" applyFont="1" applyBorder="1"/>
    <xf numFmtId="0" fontId="2" fillId="0" borderId="0" xfId="0" applyFont="1"/>
    <xf numFmtId="164" fontId="2" fillId="0" borderId="3" xfId="0" applyNumberFormat="1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3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9" fontId="22" fillId="4" borderId="3" xfId="0" applyNumberFormat="1" applyFont="1" applyFill="1" applyBorder="1"/>
    <xf numFmtId="0" fontId="22" fillId="4" borderId="14" xfId="0" applyFont="1" applyFill="1" applyBorder="1" applyAlignment="1">
      <alignment horizontal="center"/>
    </xf>
    <xf numFmtId="0" fontId="29" fillId="0" borderId="3" xfId="0" applyFont="1" applyBorder="1" applyAlignment="1">
      <alignment wrapText="1"/>
    </xf>
    <xf numFmtId="167" fontId="0" fillId="4" borderId="3" xfId="0" applyNumberFormat="1" applyFill="1" applyBorder="1"/>
    <xf numFmtId="0" fontId="1" fillId="4" borderId="3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1" fontId="22" fillId="2" borderId="3" xfId="0" applyNumberFormat="1" applyFont="1" applyFill="1" applyBorder="1"/>
    <xf numFmtId="165" fontId="22" fillId="2" borderId="3" xfId="0" applyNumberFormat="1" applyFont="1" applyFill="1" applyBorder="1" applyAlignment="1">
      <alignment horizontal="right"/>
    </xf>
    <xf numFmtId="0" fontId="1" fillId="0" borderId="0" xfId="0" applyFont="1"/>
    <xf numFmtId="0" fontId="35" fillId="0" borderId="0" xfId="0" applyFont="1" applyAlignment="1">
      <alignment horizontal="center" vertical="center"/>
    </xf>
    <xf numFmtId="14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16" xfId="0" applyFont="1" applyBorder="1" applyAlignment="1">
      <alignment vertical="center" wrapText="1"/>
    </xf>
    <xf numFmtId="166" fontId="38" fillId="6" borderId="16" xfId="4" applyNumberFormat="1" applyFont="1" applyFill="1" applyBorder="1" applyAlignment="1">
      <alignment vertical="center" wrapText="1"/>
    </xf>
    <xf numFmtId="0" fontId="37" fillId="0" borderId="17" xfId="0" applyFont="1" applyBorder="1" applyAlignment="1">
      <alignment vertical="center" wrapText="1"/>
    </xf>
    <xf numFmtId="166" fontId="38" fillId="6" borderId="18" xfId="4" applyNumberFormat="1" applyFont="1" applyFill="1" applyBorder="1" applyAlignment="1">
      <alignment vertical="center" wrapText="1"/>
    </xf>
    <xf numFmtId="171" fontId="38" fillId="6" borderId="18" xfId="4" applyNumberFormat="1" applyFont="1" applyFill="1" applyBorder="1" applyAlignment="1">
      <alignment vertical="center" wrapText="1"/>
    </xf>
    <xf numFmtId="0" fontId="37" fillId="0" borderId="19" xfId="0" applyFont="1" applyBorder="1" applyAlignment="1">
      <alignment vertical="center" wrapText="1"/>
    </xf>
    <xf numFmtId="0" fontId="39" fillId="0" borderId="17" xfId="0" applyFont="1" applyBorder="1" applyAlignment="1">
      <alignment vertical="center" wrapText="1"/>
    </xf>
    <xf numFmtId="171" fontId="38" fillId="0" borderId="18" xfId="4" applyNumberFormat="1" applyFont="1" applyFill="1" applyBorder="1" applyAlignment="1">
      <alignment vertical="center" wrapText="1"/>
    </xf>
    <xf numFmtId="14" fontId="40" fillId="6" borderId="18" xfId="0" applyNumberFormat="1" applyFont="1" applyFill="1" applyBorder="1" applyAlignment="1">
      <alignment horizontal="right" vertical="center" wrapText="1"/>
    </xf>
    <xf numFmtId="166" fontId="40" fillId="0" borderId="18" xfId="4" applyNumberFormat="1" applyFont="1" applyFill="1" applyBorder="1" applyAlignment="1">
      <alignment horizontal="right" vertical="center" wrapText="1"/>
    </xf>
    <xf numFmtId="166" fontId="38" fillId="0" borderId="18" xfId="4" applyNumberFormat="1" applyFont="1" applyFill="1" applyBorder="1" applyAlignment="1">
      <alignment vertical="center" wrapText="1"/>
    </xf>
    <xf numFmtId="172" fontId="40" fillId="0" borderId="18" xfId="0" applyNumberFormat="1" applyFont="1" applyBorder="1" applyAlignment="1">
      <alignment horizontal="right" vertical="center" wrapText="1"/>
    </xf>
    <xf numFmtId="0" fontId="37" fillId="0" borderId="0" xfId="0" applyFont="1" applyAlignment="1">
      <alignment vertical="center" wrapText="1"/>
    </xf>
    <xf numFmtId="0" fontId="37" fillId="0" borderId="16" xfId="0" applyFont="1" applyBorder="1" applyAlignment="1">
      <alignment horizontal="left" vertical="center" wrapText="1"/>
    </xf>
    <xf numFmtId="172" fontId="40" fillId="0" borderId="20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172" fontId="40" fillId="0" borderId="0" xfId="0" applyNumberFormat="1" applyFont="1" applyAlignment="1">
      <alignment horizontal="right" vertical="center" wrapText="1"/>
    </xf>
    <xf numFmtId="0" fontId="39" fillId="0" borderId="16" xfId="0" applyFont="1" applyBorder="1" applyAlignment="1">
      <alignment horizontal="left" vertical="center" wrapText="1"/>
    </xf>
    <xf numFmtId="172" fontId="41" fillId="0" borderId="20" xfId="0" applyNumberFormat="1" applyFont="1" applyBorder="1" applyAlignment="1">
      <alignment horizontal="right" vertical="center" wrapText="1"/>
    </xf>
    <xf numFmtId="173" fontId="0" fillId="0" borderId="0" xfId="0" applyNumberFormat="1"/>
    <xf numFmtId="171" fontId="38" fillId="2" borderId="18" xfId="4" applyNumberFormat="1" applyFont="1" applyFill="1" applyBorder="1" applyAlignment="1">
      <alignment vertical="center" wrapText="1"/>
    </xf>
    <xf numFmtId="0" fontId="1" fillId="0" borderId="4" xfId="0" applyFont="1" applyBorder="1"/>
    <xf numFmtId="0" fontId="1" fillId="0" borderId="1" xfId="0" applyFont="1" applyBorder="1"/>
    <xf numFmtId="172" fontId="0" fillId="0" borderId="0" xfId="0" applyNumberFormat="1"/>
    <xf numFmtId="0" fontId="29" fillId="0" borderId="2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167" fontId="42" fillId="5" borderId="0" xfId="0" applyNumberFormat="1" applyFont="1" applyFill="1"/>
    <xf numFmtId="168" fontId="26" fillId="0" borderId="11" xfId="0" quotePrefix="1" applyNumberFormat="1" applyFont="1" applyBorder="1"/>
    <xf numFmtId="0" fontId="18" fillId="0" borderId="5" xfId="0" applyFont="1" applyBorder="1" applyAlignment="1">
      <alignment horizontal="center"/>
    </xf>
    <xf numFmtId="9" fontId="22" fillId="2" borderId="3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4" borderId="3" xfId="0" applyFont="1" applyFill="1" applyBorder="1"/>
    <xf numFmtId="0" fontId="1" fillId="0" borderId="4" xfId="0" applyFont="1" applyBorder="1" applyAlignment="1">
      <alignment horizontal="right"/>
    </xf>
    <xf numFmtId="0" fontId="22" fillId="2" borderId="3" xfId="0" applyFont="1" applyFill="1" applyBorder="1" applyAlignment="1">
      <alignment horizontal="center"/>
    </xf>
    <xf numFmtId="0" fontId="1" fillId="2" borderId="3" xfId="0" applyFont="1" applyFill="1" applyBorder="1"/>
    <xf numFmtId="167" fontId="1" fillId="2" borderId="3" xfId="0" applyNumberFormat="1" applyFont="1" applyFill="1" applyBorder="1"/>
    <xf numFmtId="168" fontId="1" fillId="4" borderId="3" xfId="0" applyNumberFormat="1" applyFont="1" applyFill="1" applyBorder="1"/>
    <xf numFmtId="168" fontId="14" fillId="4" borderId="3" xfId="0" applyNumberFormat="1" applyFont="1" applyFill="1" applyBorder="1"/>
    <xf numFmtId="0" fontId="43" fillId="0" borderId="3" xfId="0" applyFont="1" applyBorder="1"/>
    <xf numFmtId="0" fontId="12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22" fillId="4" borderId="14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</cellXfs>
  <cellStyles count="5">
    <cellStyle name="Hyperlink" xfId="1" builtinId="8"/>
    <cellStyle name="Komma" xfId="4" builtinId="3"/>
    <cellStyle name="Procent" xfId="2" builtinId="5"/>
    <cellStyle name="Standaard" xfId="0" builtinId="0"/>
    <cellStyle name="Standaard 2" xfId="3" xr:uid="{25B753CA-301D-4C4C-A20F-215D358A76E7}"/>
  </cellStyles>
  <dxfs count="0"/>
  <tableStyles count="0" defaultTableStyle="TableStyleMedium2" defaultPivotStyle="PivotStyleLight16"/>
  <colors>
    <mruColors>
      <color rgb="FFFFF2B3"/>
      <color rgb="FFFF3300"/>
      <color rgb="FFED4713"/>
      <color rgb="FFF75753"/>
      <color rgb="FFFF7C80"/>
      <color rgb="FFEA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545815</xdr:colOff>
      <xdr:row>4</xdr:row>
      <xdr:rowOff>54688</xdr:rowOff>
    </xdr:from>
    <xdr:to>
      <xdr:col>24</xdr:col>
      <xdr:colOff>151738</xdr:colOff>
      <xdr:row>12</xdr:row>
      <xdr:rowOff>53511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D1DC521A-A6E3-E082-B9F6-8DF08C774CA1}"/>
            </a:ext>
          </a:extLst>
        </xdr:cNvPr>
        <xdr:cNvSpPr/>
      </xdr:nvSpPr>
      <xdr:spPr>
        <a:xfrm>
          <a:off x="20494804" y="782441"/>
          <a:ext cx="6316232" cy="1090452"/>
        </a:xfrm>
        <a:prstGeom prst="rect">
          <a:avLst/>
        </a:prstGeom>
        <a:solidFill>
          <a:srgbClr val="FFF2B3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 b="1">
              <a:latin typeface="Verdana" panose="020B0604030504040204" pitchFamily="34" charset="0"/>
              <a:ea typeface="Verdana" panose="020B0604030504040204" pitchFamily="34" charset="0"/>
            </a:rPr>
            <a:t>Algemene instructies voor het invullen van de Financieel economische onderbouwing:  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="0" baseline="0">
              <a:latin typeface="Verdana" panose="020B0604030504040204" pitchFamily="34" charset="0"/>
              <a:ea typeface="Verdana" panose="020B0604030504040204" pitchFamily="34" charset="0"/>
            </a:rPr>
            <a:t> Alle</a:t>
          </a:r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 bedragen moeten worden opgegeven in prijspeil 2026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 Uitsluitend </a:t>
          </a:r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de oranje cellen moeten ingevuld worden </a:t>
          </a:r>
        </a:p>
        <a:p>
          <a:pPr algn="l"/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 Alle bedragen moeten als positieve getallen ingevoerd worden</a:t>
          </a:r>
        </a:p>
        <a:p>
          <a:pPr algn="l"/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- Alle bedragen zijn in hele euro's</a:t>
          </a:r>
          <a:endParaRPr lang="en-US" sz="1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" sz="10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375C-26C0-422D-AF00-638CCE34A47A}">
  <sheetPr>
    <pageSetUpPr autoPageBreaks="0"/>
  </sheetPr>
  <dimension ref="A1:Y89"/>
  <sheetViews>
    <sheetView tabSelected="1" topLeftCell="A25" zoomScale="91" zoomScaleNormal="89" workbookViewId="0">
      <selection activeCell="D30" sqref="D30"/>
    </sheetView>
  </sheetViews>
  <sheetFormatPr defaultRowHeight="14.5" x14ac:dyDescent="0.35"/>
  <cols>
    <col min="1" max="1" width="4.453125" customWidth="1"/>
    <col min="2" max="2" width="13.36328125" customWidth="1"/>
    <col min="3" max="3" width="53.36328125" customWidth="1"/>
    <col min="4" max="4" width="18.36328125" customWidth="1"/>
    <col min="5" max="5" width="22.54296875" customWidth="1"/>
    <col min="6" max="6" width="16.08984375" customWidth="1"/>
    <col min="7" max="7" width="14.90625" customWidth="1"/>
    <col min="8" max="8" width="12.6328125" customWidth="1"/>
    <col min="9" max="9" width="14" customWidth="1"/>
    <col min="10" max="10" width="11.6328125" customWidth="1"/>
    <col min="11" max="11" width="13" customWidth="1"/>
    <col min="12" max="13" width="12.36328125" customWidth="1"/>
  </cols>
  <sheetData>
    <row r="1" spans="2:25" x14ac:dyDescent="0.35">
      <c r="B1" s="66"/>
      <c r="C1" s="66"/>
      <c r="D1" s="66"/>
      <c r="E1" s="66"/>
    </row>
    <row r="2" spans="2:25" x14ac:dyDescent="0.35">
      <c r="B2" s="2" t="s">
        <v>269</v>
      </c>
      <c r="C2" s="66"/>
      <c r="D2" s="66"/>
      <c r="E2" s="66"/>
      <c r="H2" s="189" t="s">
        <v>0</v>
      </c>
      <c r="I2" s="190"/>
    </row>
    <row r="3" spans="2:25" x14ac:dyDescent="0.35">
      <c r="C3" s="3" t="s">
        <v>25</v>
      </c>
      <c r="D3" s="8"/>
      <c r="E3" s="169" t="s">
        <v>260</v>
      </c>
      <c r="F3" s="1"/>
      <c r="G3" s="104" t="s">
        <v>25</v>
      </c>
      <c r="H3" s="191" t="s">
        <v>1</v>
      </c>
      <c r="I3" s="192"/>
      <c r="J3" s="1"/>
      <c r="K3" s="1"/>
      <c r="L3" s="1"/>
      <c r="M3" s="1"/>
    </row>
    <row r="4" spans="2:25" x14ac:dyDescent="0.35">
      <c r="B4" s="64" t="s">
        <v>2</v>
      </c>
      <c r="C4" s="82"/>
      <c r="D4" s="66"/>
      <c r="E4" s="66"/>
    </row>
    <row r="5" spans="2:25" x14ac:dyDescent="0.35">
      <c r="B5" s="74"/>
      <c r="C5" s="66"/>
      <c r="D5" s="66"/>
      <c r="E5" s="66"/>
      <c r="P5" t="s">
        <v>25</v>
      </c>
    </row>
    <row r="6" spans="2:25" x14ac:dyDescent="0.35">
      <c r="B6" s="74"/>
      <c r="C6" s="66"/>
      <c r="D6" s="66"/>
      <c r="E6" s="66"/>
      <c r="P6" s="100"/>
    </row>
    <row r="7" spans="2:25" x14ac:dyDescent="0.35">
      <c r="B7" s="74"/>
      <c r="C7" s="66"/>
      <c r="D7" s="66"/>
      <c r="E7" s="66"/>
      <c r="F7" s="77">
        <v>2029</v>
      </c>
      <c r="G7" s="77">
        <v>2030</v>
      </c>
      <c r="H7" s="77">
        <v>2031</v>
      </c>
      <c r="I7" s="77">
        <v>2032</v>
      </c>
      <c r="J7" s="77">
        <v>2033</v>
      </c>
      <c r="K7" s="77">
        <v>2034</v>
      </c>
      <c r="L7" s="77">
        <v>2035</v>
      </c>
      <c r="M7" s="77">
        <v>2036</v>
      </c>
      <c r="P7" s="100" t="s">
        <v>25</v>
      </c>
    </row>
    <row r="8" spans="2:25" x14ac:dyDescent="0.35">
      <c r="B8" s="74"/>
      <c r="C8" s="66"/>
      <c r="D8" s="66"/>
      <c r="E8" s="66" t="s">
        <v>181</v>
      </c>
      <c r="F8" s="111">
        <v>47127</v>
      </c>
      <c r="G8" s="111">
        <v>47484</v>
      </c>
      <c r="H8" s="111">
        <v>47849</v>
      </c>
      <c r="I8" s="111">
        <v>48214</v>
      </c>
      <c r="J8" s="111">
        <v>48580</v>
      </c>
      <c r="K8" s="111">
        <v>48945</v>
      </c>
      <c r="L8" s="111">
        <v>49310</v>
      </c>
      <c r="M8" s="111">
        <v>49675</v>
      </c>
      <c r="P8" s="100" t="s">
        <v>25</v>
      </c>
    </row>
    <row r="9" spans="2:25" x14ac:dyDescent="0.35">
      <c r="B9" s="74"/>
      <c r="C9" s="66"/>
      <c r="D9" s="66"/>
      <c r="E9" s="66" t="s">
        <v>182</v>
      </c>
      <c r="F9" s="111">
        <v>47483</v>
      </c>
      <c r="G9" s="111">
        <v>47848</v>
      </c>
      <c r="H9" s="111">
        <v>48213</v>
      </c>
      <c r="I9" s="111">
        <v>48579</v>
      </c>
      <c r="J9" s="111">
        <v>48944</v>
      </c>
      <c r="K9" s="111">
        <v>49309</v>
      </c>
      <c r="L9" s="111">
        <v>49674</v>
      </c>
      <c r="M9" s="111">
        <v>49679</v>
      </c>
      <c r="P9" s="100"/>
    </row>
    <row r="10" spans="2:25" x14ac:dyDescent="0.35">
      <c r="B10" s="74"/>
      <c r="C10" s="66"/>
      <c r="D10" s="66"/>
      <c r="E10" s="112" t="s">
        <v>183</v>
      </c>
      <c r="F10" s="113">
        <f>(DATEDIF(F8,F9,"D"))+1</f>
        <v>357</v>
      </c>
      <c r="G10" s="113">
        <f>(DATEDIF(G8,G9,"D"))+1</f>
        <v>365</v>
      </c>
      <c r="H10" s="113">
        <f t="shared" ref="H10:M10" si="0">(DATEDIF(H8,H9,"D"))+1</f>
        <v>365</v>
      </c>
      <c r="I10" s="113">
        <f t="shared" si="0"/>
        <v>366</v>
      </c>
      <c r="J10" s="113">
        <f t="shared" si="0"/>
        <v>365</v>
      </c>
      <c r="K10" s="113">
        <f t="shared" si="0"/>
        <v>365</v>
      </c>
      <c r="L10" s="113">
        <f t="shared" si="0"/>
        <v>365</v>
      </c>
      <c r="M10" s="113">
        <f t="shared" si="0"/>
        <v>5</v>
      </c>
      <c r="P10" s="100"/>
    </row>
    <row r="11" spans="2:25" x14ac:dyDescent="0.35">
      <c r="B11" s="74"/>
      <c r="C11" s="6" t="s">
        <v>3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P11" t="s">
        <v>25</v>
      </c>
    </row>
    <row r="12" spans="2:25" x14ac:dyDescent="0.35">
      <c r="B12" s="74"/>
      <c r="C12" s="66"/>
      <c r="D12" s="66"/>
      <c r="E12" s="66"/>
      <c r="P12" t="s">
        <v>25</v>
      </c>
    </row>
    <row r="13" spans="2:25" x14ac:dyDescent="0.35">
      <c r="B13" s="4" t="s">
        <v>4</v>
      </c>
      <c r="C13" s="5" t="s">
        <v>5</v>
      </c>
      <c r="D13" s="66"/>
      <c r="E13" s="9"/>
      <c r="F13" s="67">
        <f t="shared" ref="F13:M13" si="1" xml:space="preserve"> SUM(F14:F15)</f>
        <v>0</v>
      </c>
      <c r="G13" s="67">
        <f t="shared" si="1"/>
        <v>0</v>
      </c>
      <c r="H13" s="67">
        <f t="shared" si="1"/>
        <v>0</v>
      </c>
      <c r="I13" s="67">
        <f t="shared" si="1"/>
        <v>0</v>
      </c>
      <c r="J13" s="67">
        <f t="shared" si="1"/>
        <v>0</v>
      </c>
      <c r="K13" s="67">
        <f t="shared" si="1"/>
        <v>0</v>
      </c>
      <c r="L13" s="67">
        <f t="shared" si="1"/>
        <v>0</v>
      </c>
      <c r="M13" s="67">
        <f t="shared" si="1"/>
        <v>0</v>
      </c>
      <c r="O13" s="102" t="s">
        <v>25</v>
      </c>
      <c r="P13" s="102"/>
      <c r="Q13" s="102"/>
      <c r="R13" s="102"/>
      <c r="S13" s="102"/>
      <c r="T13" s="102"/>
      <c r="U13" s="102"/>
      <c r="V13" s="102"/>
      <c r="W13" s="102"/>
      <c r="X13" s="102"/>
      <c r="Y13" s="102"/>
    </row>
    <row r="14" spans="2:25" x14ac:dyDescent="0.35">
      <c r="B14" s="74" t="s">
        <v>6</v>
      </c>
      <c r="C14" s="66" t="s">
        <v>5</v>
      </c>
      <c r="D14" s="13" t="s">
        <v>6</v>
      </c>
      <c r="E14" s="66"/>
      <c r="F14" s="32">
        <f>A.01!B7</f>
        <v>0</v>
      </c>
      <c r="G14" s="32">
        <f>A.01!C7</f>
        <v>0</v>
      </c>
      <c r="H14" s="32">
        <f>A.01!D7</f>
        <v>0</v>
      </c>
      <c r="I14" s="32">
        <f>A.01!E7</f>
        <v>0</v>
      </c>
      <c r="J14" s="32">
        <f>A.01!F7</f>
        <v>0</v>
      </c>
      <c r="K14" s="32">
        <f>A.01!G7</f>
        <v>0</v>
      </c>
      <c r="L14" s="32">
        <f>A.01!H7</f>
        <v>0</v>
      </c>
      <c r="M14" s="32">
        <f>A.01!I7</f>
        <v>0</v>
      </c>
      <c r="O14" s="101" t="s">
        <v>25</v>
      </c>
      <c r="P14" s="101"/>
      <c r="Q14" s="101"/>
      <c r="R14" s="101"/>
      <c r="S14" s="101"/>
      <c r="T14" s="101"/>
      <c r="U14" s="101"/>
      <c r="V14" s="101"/>
      <c r="W14" s="101"/>
      <c r="X14" s="101"/>
      <c r="Y14" s="101"/>
    </row>
    <row r="15" spans="2:25" x14ac:dyDescent="0.35">
      <c r="B15" s="74" t="s">
        <v>7</v>
      </c>
      <c r="C15" s="66" t="s">
        <v>8</v>
      </c>
      <c r="D15" s="66"/>
      <c r="E15" s="66"/>
      <c r="F15" s="68">
        <f>SUM(F16:F17)</f>
        <v>0</v>
      </c>
      <c r="G15" s="68">
        <f t="shared" ref="G15:M15" si="2">SUM(G16:G17)</f>
        <v>0</v>
      </c>
      <c r="H15" s="68">
        <f t="shared" si="2"/>
        <v>0</v>
      </c>
      <c r="I15" s="68">
        <f t="shared" si="2"/>
        <v>0</v>
      </c>
      <c r="J15" s="68">
        <f t="shared" si="2"/>
        <v>0</v>
      </c>
      <c r="K15" s="68">
        <f t="shared" si="2"/>
        <v>0</v>
      </c>
      <c r="L15" s="68">
        <f t="shared" si="2"/>
        <v>0</v>
      </c>
      <c r="M15" s="68">
        <f t="shared" si="2"/>
        <v>0</v>
      </c>
      <c r="O15" s="101" t="s">
        <v>25</v>
      </c>
      <c r="P15" s="101"/>
      <c r="Q15" s="101"/>
      <c r="R15" s="101"/>
      <c r="S15" s="101"/>
      <c r="T15" s="101"/>
      <c r="U15" s="101"/>
      <c r="V15" s="101"/>
      <c r="W15" s="101"/>
      <c r="X15" s="101"/>
    </row>
    <row r="16" spans="2:25" x14ac:dyDescent="0.35">
      <c r="B16" s="75" t="s">
        <v>9</v>
      </c>
      <c r="C16" s="66" t="s">
        <v>10</v>
      </c>
      <c r="D16" s="66"/>
      <c r="E16" s="66"/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O16" s="100"/>
      <c r="P16" t="s">
        <v>25</v>
      </c>
    </row>
    <row r="17" spans="2:16" x14ac:dyDescent="0.35">
      <c r="B17" s="179" t="s">
        <v>284</v>
      </c>
      <c r="C17" s="66" t="s">
        <v>10</v>
      </c>
      <c r="D17" s="66"/>
      <c r="E17" s="66"/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P17" t="s">
        <v>25</v>
      </c>
    </row>
    <row r="18" spans="2:16" x14ac:dyDescent="0.35">
      <c r="B18" s="74"/>
      <c r="C18" s="66"/>
      <c r="D18" s="66"/>
      <c r="E18" s="66"/>
    </row>
    <row r="19" spans="2:16" x14ac:dyDescent="0.35">
      <c r="B19" s="4" t="s">
        <v>11</v>
      </c>
      <c r="C19" s="5" t="s">
        <v>12</v>
      </c>
      <c r="D19" s="66"/>
      <c r="E19" s="66"/>
      <c r="F19" s="67">
        <f t="shared" ref="F19" si="3">SUM(F20:F26)</f>
        <v>0</v>
      </c>
      <c r="G19" s="67">
        <f t="shared" ref="G19" si="4">SUM(G20:G26)</f>
        <v>0</v>
      </c>
      <c r="H19" s="67">
        <f>SUM(H20:H26)</f>
        <v>0</v>
      </c>
      <c r="I19" s="67">
        <f t="shared" ref="I19" si="5">SUM(I20:I26)</f>
        <v>0</v>
      </c>
      <c r="J19" s="67">
        <f t="shared" ref="J19" si="6">SUM(J20:J26)</f>
        <v>0</v>
      </c>
      <c r="K19" s="67">
        <f t="shared" ref="K19" si="7">SUM(K20:K26)</f>
        <v>0</v>
      </c>
      <c r="L19" s="67">
        <f t="shared" ref="L19" si="8">SUM(L20:L26)</f>
        <v>0</v>
      </c>
      <c r="M19" s="67">
        <f t="shared" ref="M19" si="9">SUM(M20:M26)</f>
        <v>0</v>
      </c>
    </row>
    <row r="20" spans="2:16" x14ac:dyDescent="0.35">
      <c r="B20" s="74" t="s">
        <v>13</v>
      </c>
      <c r="C20" s="66" t="s">
        <v>14</v>
      </c>
      <c r="D20" s="13" t="s">
        <v>13</v>
      </c>
      <c r="E20" s="66"/>
      <c r="F20" s="33">
        <f>B.01!O23</f>
        <v>0</v>
      </c>
      <c r="G20" s="33">
        <f>B.01!O24</f>
        <v>0</v>
      </c>
      <c r="H20" s="33">
        <f>B.01!O25</f>
        <v>0</v>
      </c>
      <c r="I20" s="33">
        <f>B.01!O26</f>
        <v>0</v>
      </c>
      <c r="J20" s="33">
        <f>B.01!O27</f>
        <v>0</v>
      </c>
      <c r="K20" s="33">
        <f>B.01!O28</f>
        <v>0</v>
      </c>
      <c r="L20" s="33">
        <f>B.01!O29</f>
        <v>0</v>
      </c>
      <c r="M20" s="33">
        <f>B.01!O30</f>
        <v>0</v>
      </c>
    </row>
    <row r="21" spans="2:16" x14ac:dyDescent="0.35">
      <c r="B21" s="168" t="s">
        <v>15</v>
      </c>
      <c r="C21" s="143" t="s">
        <v>262</v>
      </c>
      <c r="D21" s="13" t="s">
        <v>15</v>
      </c>
      <c r="E21" s="66"/>
      <c r="F21" s="33">
        <f>B.02!$S16</f>
        <v>0</v>
      </c>
      <c r="G21" s="33">
        <f>B.02!$S16</f>
        <v>0</v>
      </c>
      <c r="H21" s="33">
        <f>B.02!$S16</f>
        <v>0</v>
      </c>
      <c r="I21" s="33">
        <f>B.02!$S16</f>
        <v>0</v>
      </c>
      <c r="J21" s="33">
        <f>B.02!$S16</f>
        <v>0</v>
      </c>
      <c r="K21" s="33">
        <f>B.02!$S16</f>
        <v>0</v>
      </c>
      <c r="L21" s="33">
        <f>B.02!$S16</f>
        <v>0</v>
      </c>
      <c r="M21" s="33">
        <f>B.02!$S16</f>
        <v>0</v>
      </c>
    </row>
    <row r="22" spans="2:16" x14ac:dyDescent="0.35">
      <c r="B22" s="168" t="s">
        <v>16</v>
      </c>
      <c r="C22" s="143" t="s">
        <v>288</v>
      </c>
      <c r="D22" s="13" t="s">
        <v>16</v>
      </c>
      <c r="E22" s="66"/>
      <c r="F22" s="33">
        <f>B.03!$J9</f>
        <v>0</v>
      </c>
      <c r="G22" s="33">
        <f>B.03!$J10</f>
        <v>0</v>
      </c>
      <c r="H22" s="33">
        <f>B.03!$J11</f>
        <v>0</v>
      </c>
      <c r="I22" s="33">
        <f>B.03!$J12</f>
        <v>0</v>
      </c>
      <c r="J22" s="33">
        <f>B.03!$J13</f>
        <v>0</v>
      </c>
      <c r="K22" s="33">
        <f>B.03!$J14</f>
        <v>0</v>
      </c>
      <c r="L22" s="33">
        <f>B.03!$J15</f>
        <v>0</v>
      </c>
      <c r="M22" s="33">
        <f>B.03!$J16</f>
        <v>0</v>
      </c>
    </row>
    <row r="23" spans="2:16" x14ac:dyDescent="0.35">
      <c r="B23" s="168" t="s">
        <v>17</v>
      </c>
      <c r="C23" s="103" t="s">
        <v>176</v>
      </c>
      <c r="D23" s="13"/>
      <c r="E23" s="66"/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</row>
    <row r="24" spans="2:16" x14ac:dyDescent="0.35">
      <c r="B24" s="168" t="s">
        <v>19</v>
      </c>
      <c r="C24" s="66" t="s">
        <v>18</v>
      </c>
      <c r="D24" s="13" t="s">
        <v>19</v>
      </c>
      <c r="E24" s="66"/>
      <c r="F24" s="33">
        <f>B.05!$J$9</f>
        <v>0</v>
      </c>
      <c r="G24" s="33">
        <f>B.05!$J$10</f>
        <v>0</v>
      </c>
      <c r="H24" s="33">
        <f>B.05!$J$11</f>
        <v>0</v>
      </c>
      <c r="I24" s="33">
        <f>B.05!$J$12</f>
        <v>0</v>
      </c>
      <c r="J24" s="33">
        <f>B.05!$J$13</f>
        <v>0</v>
      </c>
      <c r="K24" s="33">
        <f>B.05!$J$14</f>
        <v>0</v>
      </c>
      <c r="L24" s="33">
        <f>B.05!$J$15</f>
        <v>0</v>
      </c>
      <c r="M24" s="33">
        <f>B.05!$J$16</f>
        <v>0</v>
      </c>
    </row>
    <row r="25" spans="2:16" x14ac:dyDescent="0.35">
      <c r="B25" s="168" t="s">
        <v>21</v>
      </c>
      <c r="C25" s="66" t="s">
        <v>20</v>
      </c>
      <c r="D25" s="13" t="s">
        <v>21</v>
      </c>
      <c r="E25" s="66"/>
      <c r="F25" s="33">
        <f>B.06!B37</f>
        <v>0</v>
      </c>
      <c r="G25" s="33">
        <f>B.06!C37</f>
        <v>0</v>
      </c>
      <c r="H25" s="33">
        <f>B.06!D37</f>
        <v>0</v>
      </c>
      <c r="I25" s="33">
        <f>B.06!E37</f>
        <v>0</v>
      </c>
      <c r="J25" s="33">
        <f>B.06!F37</f>
        <v>0</v>
      </c>
      <c r="K25" s="33">
        <f>B.06!G37</f>
        <v>0</v>
      </c>
      <c r="L25" s="33">
        <f>B.06!H37</f>
        <v>0</v>
      </c>
      <c r="M25" s="33">
        <f>B.06!I37</f>
        <v>0</v>
      </c>
    </row>
    <row r="26" spans="2:16" x14ac:dyDescent="0.35">
      <c r="B26" s="168" t="s">
        <v>285</v>
      </c>
      <c r="C26" s="66" t="s">
        <v>22</v>
      </c>
      <c r="D26" s="66"/>
      <c r="E26" s="66"/>
      <c r="F26" s="69">
        <f>SUM(F27:F28)</f>
        <v>0</v>
      </c>
      <c r="G26" s="69">
        <f t="shared" ref="G26:M26" si="10">SUM(G27:G28)</f>
        <v>0</v>
      </c>
      <c r="H26" s="69">
        <f t="shared" si="10"/>
        <v>0</v>
      </c>
      <c r="I26" s="69">
        <f t="shared" si="10"/>
        <v>0</v>
      </c>
      <c r="J26" s="69">
        <f t="shared" si="10"/>
        <v>0</v>
      </c>
      <c r="K26" s="69">
        <f t="shared" si="10"/>
        <v>0</v>
      </c>
      <c r="L26" s="69">
        <f t="shared" si="10"/>
        <v>0</v>
      </c>
      <c r="M26" s="69">
        <f t="shared" si="10"/>
        <v>0</v>
      </c>
    </row>
    <row r="27" spans="2:16" x14ac:dyDescent="0.35">
      <c r="B27" s="179" t="s">
        <v>286</v>
      </c>
      <c r="C27" s="66" t="s">
        <v>10</v>
      </c>
      <c r="D27" s="66"/>
      <c r="E27" s="66"/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</row>
    <row r="28" spans="2:16" x14ac:dyDescent="0.35">
      <c r="B28" s="179" t="s">
        <v>287</v>
      </c>
      <c r="C28" s="66" t="s">
        <v>10</v>
      </c>
      <c r="D28" s="66"/>
      <c r="E28" s="66"/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</row>
    <row r="29" spans="2:16" x14ac:dyDescent="0.35">
      <c r="B29" s="75"/>
      <c r="C29" s="66"/>
      <c r="D29" s="66"/>
      <c r="E29" s="66"/>
    </row>
    <row r="30" spans="2:16" x14ac:dyDescent="0.35">
      <c r="B30" s="75"/>
      <c r="C30" s="66"/>
      <c r="D30" s="66"/>
      <c r="E30" s="66"/>
    </row>
    <row r="31" spans="2:16" x14ac:dyDescent="0.35">
      <c r="B31" s="4" t="s">
        <v>23</v>
      </c>
      <c r="C31" s="5" t="s">
        <v>169</v>
      </c>
      <c r="D31" s="66"/>
      <c r="E31" s="66"/>
      <c r="F31" s="70">
        <f>SUM(F32:F36)</f>
        <v>0</v>
      </c>
      <c r="G31" s="70">
        <f t="shared" ref="G31:M31" si="11">SUM(G32:G36)</f>
        <v>0</v>
      </c>
      <c r="H31" s="70">
        <f t="shared" si="11"/>
        <v>0</v>
      </c>
      <c r="I31" s="70">
        <f t="shared" si="11"/>
        <v>0</v>
      </c>
      <c r="J31" s="70">
        <f t="shared" si="11"/>
        <v>0</v>
      </c>
      <c r="K31" s="70">
        <f t="shared" si="11"/>
        <v>0</v>
      </c>
      <c r="L31" s="70">
        <f t="shared" si="11"/>
        <v>0</v>
      </c>
      <c r="M31" s="70">
        <f t="shared" si="11"/>
        <v>0</v>
      </c>
    </row>
    <row r="32" spans="2:16" x14ac:dyDescent="0.35">
      <c r="B32" s="74" t="s">
        <v>24</v>
      </c>
      <c r="C32" s="143" t="s">
        <v>255</v>
      </c>
      <c r="E32" s="66"/>
      <c r="F32" s="33">
        <f>0.066*(F59+F83)</f>
        <v>0</v>
      </c>
      <c r="G32" s="33">
        <f t="shared" ref="G32:M32" si="12">0.066*(G59+G83)</f>
        <v>0</v>
      </c>
      <c r="H32" s="33">
        <f t="shared" si="12"/>
        <v>0</v>
      </c>
      <c r="I32" s="33">
        <f t="shared" si="12"/>
        <v>0</v>
      </c>
      <c r="J32" s="33">
        <f t="shared" si="12"/>
        <v>0</v>
      </c>
      <c r="K32" s="33">
        <f t="shared" si="12"/>
        <v>0</v>
      </c>
      <c r="L32" s="33">
        <f t="shared" si="12"/>
        <v>0</v>
      </c>
      <c r="M32" s="33">
        <f t="shared" si="12"/>
        <v>0</v>
      </c>
    </row>
    <row r="33" spans="1:13" x14ac:dyDescent="0.35">
      <c r="B33" s="168" t="s">
        <v>26</v>
      </c>
      <c r="C33" s="143" t="s">
        <v>302</v>
      </c>
      <c r="E33" s="66"/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</row>
    <row r="34" spans="1:13" x14ac:dyDescent="0.35">
      <c r="A34" t="s">
        <v>25</v>
      </c>
      <c r="B34" s="168" t="s">
        <v>27</v>
      </c>
      <c r="C34" s="143" t="s">
        <v>256</v>
      </c>
      <c r="D34" s="13" t="s">
        <v>27</v>
      </c>
      <c r="E34" s="66"/>
      <c r="F34" s="33">
        <f>'C.03'!$J$9</f>
        <v>0</v>
      </c>
      <c r="G34" s="33">
        <f>'C.03'!$J$10</f>
        <v>0</v>
      </c>
      <c r="H34" s="33">
        <f>'C.03'!$J$11</f>
        <v>0</v>
      </c>
      <c r="I34" s="33">
        <f>'C.03'!$J$12</f>
        <v>0</v>
      </c>
      <c r="J34" s="33">
        <f>'C.03'!$J$13</f>
        <v>0</v>
      </c>
      <c r="K34" s="33">
        <f>'C.03'!$J$14</f>
        <v>0</v>
      </c>
      <c r="L34" s="33">
        <f>'C.03'!$J$15</f>
        <v>0</v>
      </c>
      <c r="M34" s="33">
        <f>'C.03'!$J$16</f>
        <v>0</v>
      </c>
    </row>
    <row r="35" spans="1:13" x14ac:dyDescent="0.35">
      <c r="B35" s="168" t="s">
        <v>257</v>
      </c>
      <c r="C35" s="143" t="s">
        <v>259</v>
      </c>
      <c r="D35" s="13"/>
      <c r="E35" s="66"/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</row>
    <row r="36" spans="1:13" x14ac:dyDescent="0.35">
      <c r="B36" s="168" t="s">
        <v>258</v>
      </c>
      <c r="C36" s="143" t="s">
        <v>268</v>
      </c>
      <c r="D36" s="13"/>
      <c r="E36" s="66"/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</row>
    <row r="37" spans="1:13" x14ac:dyDescent="0.35">
      <c r="B37" s="74"/>
      <c r="C37" s="66"/>
      <c r="D37" s="66"/>
      <c r="E37" s="66"/>
    </row>
    <row r="38" spans="1:13" x14ac:dyDescent="0.35">
      <c r="B38" s="74"/>
      <c r="C38" s="6" t="s">
        <v>28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</row>
    <row r="39" spans="1:13" x14ac:dyDescent="0.35">
      <c r="B39" s="74"/>
      <c r="C39" s="66"/>
      <c r="D39" s="66"/>
      <c r="E39" s="66"/>
    </row>
    <row r="40" spans="1:13" x14ac:dyDescent="0.35">
      <c r="B40" s="4" t="s">
        <v>29</v>
      </c>
      <c r="C40" s="5" t="s">
        <v>30</v>
      </c>
      <c r="D40" s="66"/>
      <c r="E40" s="66"/>
      <c r="F40" s="70">
        <f t="shared" ref="F40:M40" si="13">SUM(F41:F42)</f>
        <v>0</v>
      </c>
      <c r="G40" s="70">
        <f t="shared" si="13"/>
        <v>0</v>
      </c>
      <c r="H40" s="70">
        <f t="shared" si="13"/>
        <v>0</v>
      </c>
      <c r="I40" s="70">
        <f t="shared" si="13"/>
        <v>0</v>
      </c>
      <c r="J40" s="70">
        <f t="shared" si="13"/>
        <v>0</v>
      </c>
      <c r="K40" s="70">
        <f t="shared" si="13"/>
        <v>0</v>
      </c>
      <c r="L40" s="70">
        <f t="shared" si="13"/>
        <v>0</v>
      </c>
      <c r="M40" s="70">
        <f t="shared" si="13"/>
        <v>0</v>
      </c>
    </row>
    <row r="41" spans="1:13" x14ac:dyDescent="0.35">
      <c r="B41" s="74" t="s">
        <v>31</v>
      </c>
      <c r="C41" s="66" t="s">
        <v>32</v>
      </c>
      <c r="D41" s="13" t="s">
        <v>31</v>
      </c>
      <c r="E41" s="66"/>
      <c r="F41" s="33">
        <f>D.01!B7</f>
        <v>0</v>
      </c>
      <c r="G41" s="33">
        <f>D.01!C7</f>
        <v>0</v>
      </c>
      <c r="H41" s="33">
        <f>D.01!D7</f>
        <v>0</v>
      </c>
      <c r="I41" s="33">
        <f>D.01!E7</f>
        <v>0</v>
      </c>
      <c r="J41" s="33">
        <f>D.01!F7</f>
        <v>0</v>
      </c>
      <c r="K41" s="33">
        <f>D.01!G7</f>
        <v>0</v>
      </c>
      <c r="L41" s="33">
        <f>D.01!H7</f>
        <v>0</v>
      </c>
      <c r="M41" s="33">
        <f>D.01!I7</f>
        <v>0</v>
      </c>
    </row>
    <row r="42" spans="1:13" x14ac:dyDescent="0.35">
      <c r="B42" s="74" t="s">
        <v>33</v>
      </c>
      <c r="C42" s="66" t="s">
        <v>34</v>
      </c>
      <c r="D42" s="66"/>
      <c r="E42" s="66"/>
      <c r="F42" s="69">
        <f>F43+F44</f>
        <v>0</v>
      </c>
      <c r="G42" s="69">
        <f t="shared" ref="G42:M42" si="14">G43+G44</f>
        <v>0</v>
      </c>
      <c r="H42" s="69">
        <f t="shared" si="14"/>
        <v>0</v>
      </c>
      <c r="I42" s="69">
        <f t="shared" si="14"/>
        <v>0</v>
      </c>
      <c r="J42" s="69">
        <f t="shared" si="14"/>
        <v>0</v>
      </c>
      <c r="K42" s="69">
        <f t="shared" si="14"/>
        <v>0</v>
      </c>
      <c r="L42" s="69">
        <f t="shared" si="14"/>
        <v>0</v>
      </c>
      <c r="M42" s="69">
        <f t="shared" si="14"/>
        <v>0</v>
      </c>
    </row>
    <row r="43" spans="1:13" x14ac:dyDescent="0.35">
      <c r="B43" s="75" t="s">
        <v>35</v>
      </c>
      <c r="C43" s="66" t="s">
        <v>10</v>
      </c>
      <c r="D43" s="66"/>
      <c r="E43" s="66"/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</row>
    <row r="44" spans="1:13" x14ac:dyDescent="0.35">
      <c r="B44" s="75" t="s">
        <v>36</v>
      </c>
      <c r="C44" s="103" t="s">
        <v>10</v>
      </c>
      <c r="D44" s="66"/>
      <c r="E44" s="66"/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</row>
    <row r="45" spans="1:13" x14ac:dyDescent="0.35">
      <c r="B45" s="74"/>
      <c r="C45" s="66"/>
      <c r="D45" s="66"/>
      <c r="E45" s="66"/>
    </row>
    <row r="46" spans="1:13" x14ac:dyDescent="0.35">
      <c r="B46" s="4" t="s">
        <v>37</v>
      </c>
      <c r="C46" s="5" t="s">
        <v>38</v>
      </c>
      <c r="D46" s="66"/>
      <c r="E46" s="66"/>
      <c r="F46" s="70">
        <f>SUM(F47:F49)</f>
        <v>0</v>
      </c>
      <c r="G46" s="70">
        <f>SUM(G47:G49)</f>
        <v>0</v>
      </c>
      <c r="H46" s="70">
        <f t="shared" ref="H46:M46" si="15">SUM(H47:H49)</f>
        <v>0</v>
      </c>
      <c r="I46" s="70">
        <f t="shared" si="15"/>
        <v>0</v>
      </c>
      <c r="J46" s="70">
        <f t="shared" si="15"/>
        <v>0</v>
      </c>
      <c r="K46" s="70">
        <f t="shared" si="15"/>
        <v>0</v>
      </c>
      <c r="L46" s="70">
        <f t="shared" si="15"/>
        <v>0</v>
      </c>
      <c r="M46" s="70">
        <f t="shared" si="15"/>
        <v>0</v>
      </c>
    </row>
    <row r="47" spans="1:13" x14ac:dyDescent="0.35">
      <c r="B47" s="78" t="s">
        <v>39</v>
      </c>
      <c r="C47" s="66" t="s">
        <v>40</v>
      </c>
      <c r="D47" s="66"/>
      <c r="E47" s="66"/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</row>
    <row r="48" spans="1:13" x14ac:dyDescent="0.35">
      <c r="B48" s="78" t="s">
        <v>41</v>
      </c>
      <c r="C48" s="66" t="s">
        <v>42</v>
      </c>
      <c r="D48" s="13" t="s">
        <v>41</v>
      </c>
      <c r="E48" s="66"/>
      <c r="F48" s="33">
        <f>E.02!J36</f>
        <v>0</v>
      </c>
      <c r="G48" s="33">
        <f>E.02!J37</f>
        <v>0</v>
      </c>
      <c r="H48" s="33">
        <f>E.02!J38</f>
        <v>0</v>
      </c>
      <c r="I48" s="33">
        <f>E.02!J39</f>
        <v>0</v>
      </c>
      <c r="J48" s="33">
        <f>E.02!J40</f>
        <v>0</v>
      </c>
      <c r="K48" s="33">
        <f>E.02!J41</f>
        <v>0</v>
      </c>
      <c r="L48" s="33">
        <f>E.02!J42</f>
        <v>0</v>
      </c>
      <c r="M48" s="33">
        <f>E.02!J43</f>
        <v>0</v>
      </c>
    </row>
    <row r="49" spans="2:13" x14ac:dyDescent="0.35">
      <c r="B49" s="74" t="s">
        <v>43</v>
      </c>
      <c r="C49" s="129" t="s">
        <v>197</v>
      </c>
      <c r="D49" s="66"/>
      <c r="E49" s="66"/>
      <c r="F49" s="69">
        <f>SUM(F50:F51)</f>
        <v>0</v>
      </c>
      <c r="G49" s="69">
        <f t="shared" ref="G49:M49" si="16">SUM(G50:G51)</f>
        <v>0</v>
      </c>
      <c r="H49" s="69">
        <f t="shared" si="16"/>
        <v>0</v>
      </c>
      <c r="I49" s="69">
        <f t="shared" si="16"/>
        <v>0</v>
      </c>
      <c r="J49" s="69">
        <f t="shared" si="16"/>
        <v>0</v>
      </c>
      <c r="K49" s="69">
        <f t="shared" si="16"/>
        <v>0</v>
      </c>
      <c r="L49" s="69">
        <f t="shared" si="16"/>
        <v>0</v>
      </c>
      <c r="M49" s="69">
        <f t="shared" si="16"/>
        <v>0</v>
      </c>
    </row>
    <row r="50" spans="2:13" x14ac:dyDescent="0.35">
      <c r="B50" s="75" t="s">
        <v>44</v>
      </c>
      <c r="C50" s="66" t="s">
        <v>10</v>
      </c>
      <c r="D50" s="66"/>
      <c r="E50" s="66"/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</row>
    <row r="51" spans="2:13" x14ac:dyDescent="0.35">
      <c r="B51" s="75" t="s">
        <v>45</v>
      </c>
      <c r="C51" s="66" t="s">
        <v>10</v>
      </c>
      <c r="D51" s="66"/>
      <c r="E51" s="66"/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</row>
    <row r="52" spans="2:13" x14ac:dyDescent="0.35">
      <c r="B52" s="75"/>
      <c r="C52" s="66"/>
      <c r="D52" s="66"/>
      <c r="E52" s="66"/>
      <c r="F52" s="56"/>
      <c r="G52" s="56"/>
      <c r="H52" s="56"/>
      <c r="I52" s="56"/>
      <c r="J52" s="56"/>
      <c r="K52" s="56"/>
      <c r="L52" s="56"/>
      <c r="M52" s="56"/>
    </row>
    <row r="53" spans="2:13" x14ac:dyDescent="0.35">
      <c r="B53" s="10" t="s">
        <v>46</v>
      </c>
      <c r="C53" s="7" t="s">
        <v>198</v>
      </c>
      <c r="D53" s="66"/>
      <c r="E53" s="66"/>
      <c r="F53" s="67">
        <f t="shared" ref="F53:M53" si="17" xml:space="preserve"> F13+F19+F31+F40+F46</f>
        <v>0</v>
      </c>
      <c r="G53" s="67">
        <f t="shared" si="17"/>
        <v>0</v>
      </c>
      <c r="H53" s="67">
        <f t="shared" si="17"/>
        <v>0</v>
      </c>
      <c r="I53" s="67">
        <f t="shared" si="17"/>
        <v>0</v>
      </c>
      <c r="J53" s="67">
        <f t="shared" si="17"/>
        <v>0</v>
      </c>
      <c r="K53" s="67">
        <f t="shared" si="17"/>
        <v>0</v>
      </c>
      <c r="L53" s="67">
        <f t="shared" si="17"/>
        <v>0</v>
      </c>
      <c r="M53" s="67">
        <f t="shared" si="17"/>
        <v>0</v>
      </c>
    </row>
    <row r="54" spans="2:13" x14ac:dyDescent="0.35">
      <c r="B54" s="79"/>
      <c r="C54" s="66"/>
      <c r="D54" s="66"/>
      <c r="E54" s="66"/>
    </row>
    <row r="55" spans="2:13" x14ac:dyDescent="0.35">
      <c r="B55" s="74" t="s">
        <v>25</v>
      </c>
      <c r="C55" s="80" t="s">
        <v>25</v>
      </c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2:13" x14ac:dyDescent="0.35">
      <c r="B56" s="4" t="s">
        <v>47</v>
      </c>
      <c r="C56" s="5" t="s">
        <v>49</v>
      </c>
      <c r="D56" s="66"/>
      <c r="E56" s="66"/>
      <c r="F56" s="67">
        <f t="shared" ref="F56:M56" si="18">SUM(F57:F59)</f>
        <v>0</v>
      </c>
      <c r="G56" s="67">
        <f t="shared" si="18"/>
        <v>0</v>
      </c>
      <c r="H56" s="67">
        <f t="shared" si="18"/>
        <v>0</v>
      </c>
      <c r="I56" s="67">
        <f t="shared" si="18"/>
        <v>0</v>
      </c>
      <c r="J56" s="67">
        <f t="shared" si="18"/>
        <v>0</v>
      </c>
      <c r="K56" s="67">
        <f t="shared" si="18"/>
        <v>0</v>
      </c>
      <c r="L56" s="67">
        <f t="shared" si="18"/>
        <v>0</v>
      </c>
      <c r="M56" s="67">
        <f t="shared" si="18"/>
        <v>0</v>
      </c>
    </row>
    <row r="57" spans="2:13" x14ac:dyDescent="0.35">
      <c r="B57" s="128" t="s">
        <v>199</v>
      </c>
      <c r="C57" s="66" t="s">
        <v>50</v>
      </c>
      <c r="D57" s="13" t="s">
        <v>199</v>
      </c>
      <c r="E57" s="66"/>
      <c r="F57" s="32">
        <f xml:space="preserve"> G.01!J30</f>
        <v>0</v>
      </c>
      <c r="G57" s="32">
        <f xml:space="preserve"> G.01!J59</f>
        <v>0</v>
      </c>
      <c r="H57" s="32">
        <f xml:space="preserve"> G.01!J88</f>
        <v>0</v>
      </c>
      <c r="I57" s="32">
        <f>G.01!J117</f>
        <v>0</v>
      </c>
      <c r="J57" s="32">
        <f xml:space="preserve"> G.01!J146</f>
        <v>0</v>
      </c>
      <c r="K57" s="32">
        <f xml:space="preserve"> G.01!J175</f>
        <v>0</v>
      </c>
      <c r="L57" s="32">
        <f xml:space="preserve"> G.01!J204</f>
        <v>0</v>
      </c>
      <c r="M57" s="32">
        <f xml:space="preserve"> G.01!J233</f>
        <v>0</v>
      </c>
    </row>
    <row r="58" spans="2:13" x14ac:dyDescent="0.35">
      <c r="B58" s="128" t="s">
        <v>200</v>
      </c>
      <c r="C58" s="66" t="s">
        <v>51</v>
      </c>
      <c r="D58" s="13" t="s">
        <v>200</v>
      </c>
      <c r="E58" s="66"/>
      <c r="F58" s="33">
        <f>G.02!J13</f>
        <v>0</v>
      </c>
      <c r="G58" s="33">
        <f>G.02!J23</f>
        <v>0</v>
      </c>
      <c r="H58" s="33">
        <f>G.02!J33</f>
        <v>0</v>
      </c>
      <c r="I58" s="33">
        <f>G.02!J43</f>
        <v>0</v>
      </c>
      <c r="J58" s="33">
        <f>G.02!J53</f>
        <v>0</v>
      </c>
      <c r="K58" s="33">
        <f>G.02!J63</f>
        <v>0</v>
      </c>
      <c r="L58" s="33">
        <f>G.02!J73</f>
        <v>0</v>
      </c>
      <c r="M58" s="33">
        <f>G.02!J83</f>
        <v>0</v>
      </c>
    </row>
    <row r="59" spans="2:13" x14ac:dyDescent="0.35">
      <c r="B59" s="128" t="s">
        <v>201</v>
      </c>
      <c r="C59" s="66" t="s">
        <v>52</v>
      </c>
      <c r="D59" s="66"/>
      <c r="E59" s="66"/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</row>
    <row r="60" spans="2:13" x14ac:dyDescent="0.35">
      <c r="B60" s="75"/>
      <c r="D60" s="66"/>
      <c r="E60" s="66"/>
      <c r="F60" s="56"/>
      <c r="G60" s="56"/>
      <c r="H60" s="56"/>
      <c r="I60" s="56"/>
      <c r="J60" s="56"/>
      <c r="K60" s="56"/>
      <c r="L60" s="56"/>
      <c r="M60" s="56"/>
    </row>
    <row r="61" spans="2:13" x14ac:dyDescent="0.35">
      <c r="B61" s="79"/>
      <c r="C61" s="66"/>
      <c r="D61" s="76"/>
      <c r="E61" s="76"/>
      <c r="F61" s="1"/>
      <c r="G61" s="1"/>
      <c r="H61" s="1"/>
      <c r="I61" s="1"/>
      <c r="J61" s="1"/>
      <c r="K61" s="1"/>
      <c r="L61" s="1"/>
      <c r="M61" s="1"/>
    </row>
    <row r="62" spans="2:13" x14ac:dyDescent="0.35">
      <c r="B62" s="81"/>
      <c r="C62" s="80"/>
      <c r="D62" s="66"/>
      <c r="E62" s="66"/>
    </row>
    <row r="63" spans="2:13" x14ac:dyDescent="0.35">
      <c r="B63" s="10" t="s">
        <v>48</v>
      </c>
      <c r="C63" s="7" t="s">
        <v>54</v>
      </c>
      <c r="D63" s="66"/>
      <c r="E63" s="66"/>
      <c r="F63" s="70">
        <f t="shared" ref="F63:M63" si="19">(F56-F53)+(F20+F21+F35)</f>
        <v>0</v>
      </c>
      <c r="G63" s="70">
        <f t="shared" si="19"/>
        <v>0</v>
      </c>
      <c r="H63" s="70">
        <f t="shared" si="19"/>
        <v>0</v>
      </c>
      <c r="I63" s="70">
        <f t="shared" si="19"/>
        <v>0</v>
      </c>
      <c r="J63" s="70">
        <f t="shared" si="19"/>
        <v>0</v>
      </c>
      <c r="K63" s="70">
        <f t="shared" si="19"/>
        <v>0</v>
      </c>
      <c r="L63" s="70">
        <f t="shared" si="19"/>
        <v>0</v>
      </c>
      <c r="M63" s="70">
        <f t="shared" si="19"/>
        <v>0</v>
      </c>
    </row>
    <row r="64" spans="2:13" x14ac:dyDescent="0.35">
      <c r="B64" s="10"/>
      <c r="C64" s="7"/>
      <c r="D64" s="66"/>
      <c r="E64" s="66"/>
      <c r="F64" s="57"/>
      <c r="G64" s="57"/>
      <c r="H64" s="57"/>
      <c r="I64" s="57"/>
      <c r="J64" s="57"/>
      <c r="K64" s="57"/>
      <c r="L64" s="57"/>
      <c r="M64" s="57"/>
    </row>
    <row r="65" spans="2:13" x14ac:dyDescent="0.35">
      <c r="B65" s="10" t="s">
        <v>53</v>
      </c>
      <c r="C65" s="7" t="s">
        <v>56</v>
      </c>
      <c r="D65" s="66" t="s">
        <v>25</v>
      </c>
      <c r="E65" s="66"/>
      <c r="F65" s="70">
        <f t="shared" ref="F65:M65" si="20">(F56-F53)</f>
        <v>0</v>
      </c>
      <c r="G65" s="70">
        <f t="shared" si="20"/>
        <v>0</v>
      </c>
      <c r="H65" s="70">
        <f t="shared" si="20"/>
        <v>0</v>
      </c>
      <c r="I65" s="70">
        <f t="shared" si="20"/>
        <v>0</v>
      </c>
      <c r="J65" s="70">
        <f t="shared" si="20"/>
        <v>0</v>
      </c>
      <c r="K65" s="70">
        <f t="shared" si="20"/>
        <v>0</v>
      </c>
      <c r="L65" s="70">
        <f t="shared" si="20"/>
        <v>0</v>
      </c>
      <c r="M65" s="70">
        <f t="shared" si="20"/>
        <v>0</v>
      </c>
    </row>
    <row r="66" spans="2:13" x14ac:dyDescent="0.35"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2:13" x14ac:dyDescent="0.35">
      <c r="B67" s="51"/>
      <c r="C67" s="7"/>
      <c r="D67" s="66"/>
      <c r="E67" s="66"/>
      <c r="F67" s="57"/>
      <c r="G67" s="57"/>
      <c r="H67" s="57"/>
      <c r="I67" s="57"/>
      <c r="J67" s="57"/>
      <c r="K67" s="57"/>
      <c r="L67" s="57"/>
      <c r="M67" s="57"/>
    </row>
    <row r="68" spans="2:13" x14ac:dyDescent="0.35">
      <c r="B68" s="4" t="s">
        <v>55</v>
      </c>
      <c r="C68" s="5" t="s">
        <v>58</v>
      </c>
      <c r="D68" s="66"/>
      <c r="E68" s="66"/>
      <c r="F68" s="67">
        <f>F69-F70+F73-F74</f>
        <v>0</v>
      </c>
      <c r="G68" s="67">
        <f t="shared" ref="G68:M68" si="21">G69-G70+G73-G74</f>
        <v>0</v>
      </c>
      <c r="H68" s="67">
        <f t="shared" si="21"/>
        <v>0</v>
      </c>
      <c r="I68" s="67">
        <f t="shared" si="21"/>
        <v>0</v>
      </c>
      <c r="J68" s="67">
        <f t="shared" si="21"/>
        <v>0</v>
      </c>
      <c r="K68" s="67">
        <f t="shared" si="21"/>
        <v>0</v>
      </c>
      <c r="L68" s="67">
        <f t="shared" si="21"/>
        <v>0</v>
      </c>
      <c r="M68" s="67">
        <f t="shared" si="21"/>
        <v>0</v>
      </c>
    </row>
    <row r="69" spans="2:13" x14ac:dyDescent="0.35">
      <c r="B69" s="128" t="s">
        <v>202</v>
      </c>
      <c r="C69" s="66" t="s">
        <v>59</v>
      </c>
      <c r="D69" s="66"/>
      <c r="E69" s="66"/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</row>
    <row r="70" spans="2:13" x14ac:dyDescent="0.35">
      <c r="B70" s="128" t="s">
        <v>203</v>
      </c>
      <c r="C70" s="66" t="s">
        <v>60</v>
      </c>
      <c r="F70" s="69">
        <f>SUM(F71:F72)</f>
        <v>0</v>
      </c>
      <c r="G70" s="69">
        <f t="shared" ref="G70:M70" si="22">SUM(G71:G72)</f>
        <v>0</v>
      </c>
      <c r="H70" s="69">
        <f t="shared" si="22"/>
        <v>0</v>
      </c>
      <c r="I70" s="69">
        <f t="shared" si="22"/>
        <v>0</v>
      </c>
      <c r="J70" s="69">
        <f t="shared" si="22"/>
        <v>0</v>
      </c>
      <c r="K70" s="69">
        <f t="shared" si="22"/>
        <v>0</v>
      </c>
      <c r="L70" s="69">
        <f t="shared" si="22"/>
        <v>0</v>
      </c>
      <c r="M70" s="69">
        <f t="shared" si="22"/>
        <v>0</v>
      </c>
    </row>
    <row r="71" spans="2:13" x14ac:dyDescent="0.35">
      <c r="B71" s="131" t="s">
        <v>204</v>
      </c>
      <c r="C71" s="66" t="s">
        <v>61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</row>
    <row r="72" spans="2:13" x14ac:dyDescent="0.35">
      <c r="B72" s="131" t="s">
        <v>205</v>
      </c>
      <c r="C72" s="66" t="s">
        <v>62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</row>
    <row r="73" spans="2:13" x14ac:dyDescent="0.35">
      <c r="B73" s="128" t="s">
        <v>206</v>
      </c>
      <c r="C73" s="66" t="s">
        <v>63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</row>
    <row r="74" spans="2:13" x14ac:dyDescent="0.35">
      <c r="B74" s="128" t="s">
        <v>207</v>
      </c>
      <c r="C74" s="66" t="s">
        <v>64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</row>
    <row r="75" spans="2:13" x14ac:dyDescent="0.35">
      <c r="B75" s="79"/>
      <c r="C75" s="59"/>
      <c r="D75" s="76"/>
      <c r="E75" s="76"/>
      <c r="F75" s="76"/>
      <c r="G75" s="76"/>
      <c r="H75" s="76"/>
      <c r="I75" s="76"/>
      <c r="J75" s="76"/>
      <c r="K75" s="76"/>
      <c r="L75" s="76"/>
      <c r="M75" s="76"/>
    </row>
    <row r="76" spans="2:13" x14ac:dyDescent="0.35">
      <c r="B76" s="81"/>
      <c r="C76" s="66"/>
      <c r="D76" s="66"/>
      <c r="E76" s="66"/>
    </row>
    <row r="77" spans="2:13" x14ac:dyDescent="0.35">
      <c r="B77" s="10" t="s">
        <v>57</v>
      </c>
      <c r="C77" s="7" t="s">
        <v>66</v>
      </c>
      <c r="D77" s="66"/>
      <c r="E77" s="66"/>
      <c r="F77" s="67">
        <f>F65+F68</f>
        <v>0</v>
      </c>
      <c r="G77" s="67">
        <f t="shared" ref="G77:M77" si="23">G65+G68</f>
        <v>0</v>
      </c>
      <c r="H77" s="67">
        <f t="shared" si="23"/>
        <v>0</v>
      </c>
      <c r="I77" s="67">
        <f t="shared" si="23"/>
        <v>0</v>
      </c>
      <c r="J77" s="67">
        <f t="shared" si="23"/>
        <v>0</v>
      </c>
      <c r="K77" s="67">
        <f t="shared" si="23"/>
        <v>0</v>
      </c>
      <c r="L77" s="67">
        <f t="shared" si="23"/>
        <v>0</v>
      </c>
      <c r="M77" s="67">
        <f t="shared" si="23"/>
        <v>0</v>
      </c>
    </row>
    <row r="78" spans="2:13" x14ac:dyDescent="0.35">
      <c r="B78" s="79"/>
      <c r="C78" s="76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x14ac:dyDescent="0.35">
      <c r="B79" s="81"/>
      <c r="C79" s="66"/>
      <c r="D79" s="66"/>
      <c r="E79" s="66"/>
    </row>
    <row r="80" spans="2:13" x14ac:dyDescent="0.35">
      <c r="B80" s="4" t="s">
        <v>65</v>
      </c>
      <c r="C80" s="5" t="s">
        <v>172</v>
      </c>
      <c r="D80" s="13" t="s">
        <v>212</v>
      </c>
      <c r="E80" s="66"/>
      <c r="H80" s="96">
        <f>L.01!E17</f>
        <v>0</v>
      </c>
      <c r="I80" s="96">
        <f>L.01!F17</f>
        <v>0</v>
      </c>
      <c r="J80" s="96">
        <f>L.01!G17</f>
        <v>0</v>
      </c>
      <c r="K80" s="96">
        <f>L.01!H17</f>
        <v>0</v>
      </c>
      <c r="L80" s="96">
        <f>L.01!I17</f>
        <v>0</v>
      </c>
      <c r="M80" s="96">
        <f>L.01!J17</f>
        <v>0</v>
      </c>
    </row>
    <row r="81" spans="2:13" x14ac:dyDescent="0.35">
      <c r="B81" s="79"/>
      <c r="C81" s="76"/>
      <c r="D81" s="76"/>
      <c r="E81" s="76"/>
      <c r="F81" s="1"/>
      <c r="G81" s="1"/>
      <c r="H81" s="1"/>
      <c r="I81" s="1"/>
      <c r="J81" s="1"/>
      <c r="K81" s="1"/>
      <c r="L81" s="1"/>
      <c r="M81" s="1"/>
    </row>
    <row r="82" spans="2:13" x14ac:dyDescent="0.35">
      <c r="B82" s="51"/>
    </row>
    <row r="83" spans="2:13" ht="16" x14ac:dyDescent="0.5">
      <c r="B83" s="98" t="s">
        <v>67</v>
      </c>
      <c r="C83" s="6" t="s">
        <v>173</v>
      </c>
      <c r="F83" s="173">
        <f>SUM(F84:F85)</f>
        <v>0</v>
      </c>
      <c r="G83" s="173">
        <f t="shared" ref="G83:M83" si="24">SUM(G84:G85)</f>
        <v>0</v>
      </c>
      <c r="H83" s="173">
        <f t="shared" si="24"/>
        <v>0</v>
      </c>
      <c r="I83" s="173">
        <f t="shared" si="24"/>
        <v>0</v>
      </c>
      <c r="J83" s="173">
        <f t="shared" si="24"/>
        <v>0</v>
      </c>
      <c r="K83" s="173">
        <f t="shared" si="24"/>
        <v>0</v>
      </c>
      <c r="L83" s="173">
        <f t="shared" si="24"/>
        <v>0</v>
      </c>
      <c r="M83" s="173">
        <f t="shared" si="24"/>
        <v>0</v>
      </c>
    </row>
    <row r="84" spans="2:13" x14ac:dyDescent="0.35">
      <c r="B84" s="132" t="s">
        <v>68</v>
      </c>
      <c r="C84" s="103" t="s">
        <v>177</v>
      </c>
      <c r="D84" s="66"/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</row>
    <row r="85" spans="2:13" x14ac:dyDescent="0.35">
      <c r="B85" s="132" t="s">
        <v>208</v>
      </c>
      <c r="C85" s="103" t="s">
        <v>178</v>
      </c>
      <c r="F85" s="69">
        <f>SUM(F86:F88)</f>
        <v>0</v>
      </c>
      <c r="G85" s="69">
        <f t="shared" ref="G85:M85" si="25">SUM(G86:G88)</f>
        <v>0</v>
      </c>
      <c r="H85" s="69">
        <f t="shared" si="25"/>
        <v>0</v>
      </c>
      <c r="I85" s="69">
        <f t="shared" si="25"/>
        <v>0</v>
      </c>
      <c r="J85" s="69">
        <f t="shared" si="25"/>
        <v>0</v>
      </c>
      <c r="K85" s="69">
        <f t="shared" si="25"/>
        <v>0</v>
      </c>
      <c r="L85" s="69">
        <f t="shared" si="25"/>
        <v>0</v>
      </c>
      <c r="M85" s="69">
        <f t="shared" si="25"/>
        <v>0</v>
      </c>
    </row>
    <row r="86" spans="2:13" x14ac:dyDescent="0.35">
      <c r="B86" s="131" t="s">
        <v>209</v>
      </c>
      <c r="C86" s="103" t="s">
        <v>10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</row>
    <row r="87" spans="2:13" x14ac:dyDescent="0.35">
      <c r="B87" s="131" t="s">
        <v>210</v>
      </c>
      <c r="C87" s="103" t="s">
        <v>10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</row>
    <row r="88" spans="2:13" x14ac:dyDescent="0.35">
      <c r="B88" s="131" t="s">
        <v>211</v>
      </c>
      <c r="C88" s="103" t="s">
        <v>10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</row>
    <row r="89" spans="2:13" x14ac:dyDescent="0.35">
      <c r="B89" s="9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</sheetData>
  <mergeCells count="2">
    <mergeCell ref="H2:I2"/>
    <mergeCell ref="H3:I3"/>
  </mergeCells>
  <phoneticPr fontId="30" type="noConversion"/>
  <dataValidations count="2">
    <dataValidation type="decimal" operator="lessThanOrEqual" allowBlank="1" showInputMessage="1" showErrorMessage="1" errorTitle="Ongeldige waarde" error="Een rendement boven de 13% is niet toegestaan." sqref="H80" xr:uid="{8E837577-5EC2-42DC-8D1A-8BE44575D238}">
      <formula1>0.13</formula1>
    </dataValidation>
    <dataValidation type="decimal" operator="lessThanOrEqual" allowBlank="1" showInputMessage="1" showErrorMessage="1" errorTitle="Ongeldige waarde" error="Een rendement boven de 13% is niet toegestaan." sqref="I80:M80" xr:uid="{FF2124E8-E7D9-4B91-A584-D798A6673E04}">
      <formula1>13</formula1>
    </dataValidation>
  </dataValidations>
  <hyperlinks>
    <hyperlink ref="D14" location="A.01!A1" display="A.01" xr:uid="{9FDDB4B6-C300-4988-868B-1711E209A3FC}"/>
    <hyperlink ref="D20" location="B.01!A1" display="B.01" xr:uid="{72672418-1133-4B7A-AFF6-DBE2656A6C23}"/>
    <hyperlink ref="D24" location="B.05!A1" display="B.05" xr:uid="{FA428747-9C94-4C3A-8F62-0C309A066598}"/>
    <hyperlink ref="D41" location="D.01!A1" display="D.01" xr:uid="{221647E7-86D1-496D-8CDC-AAB36CF632ED}"/>
    <hyperlink ref="D25" location="B.06!A1" display="B.06" xr:uid="{4243DFAE-53CB-44F6-8024-A47BBBFA97DF}"/>
    <hyperlink ref="D57" location="G.01!A1" display="G.01" xr:uid="{98AB2F48-9C3D-471B-8EAF-BBE54DE4D76F}"/>
    <hyperlink ref="D58" location="G.02!A1" display="G.02" xr:uid="{7903B473-3703-4957-AEF2-B5216A7E1F65}"/>
    <hyperlink ref="D80" location="'Winst en verlies rekening'!A1" display="L.01" xr:uid="{D4BFFED5-176F-4ACB-A5CC-CCF4A4AC3032}"/>
    <hyperlink ref="D48" location="'Winst en verlies rekening'!A1" display="E.02" xr:uid="{C9B0D56C-898E-477E-8073-3D2DABE83986}"/>
    <hyperlink ref="D21" location="B.02!A1" display="B.02" xr:uid="{C1EDAF7C-151E-4CBB-9593-AEEEB4CFC155}"/>
    <hyperlink ref="D34" location="C.03!A1" display="C.03" xr:uid="{576DBCCE-3CC3-4F1B-820C-511C0623D9CA}"/>
    <hyperlink ref="D22" location="B.03!A1" display="B.03" xr:uid="{EB181D6E-AE2E-4C13-86D1-7AF0B737490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9906-5449-427A-AF68-71E700EC1D76}">
  <sheetPr>
    <pageSetUpPr autoPageBreaks="0"/>
  </sheetPr>
  <dimension ref="A1:I11"/>
  <sheetViews>
    <sheetView workbookViewId="0">
      <selection activeCell="J4" sqref="J4:P7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</cols>
  <sheetData>
    <row r="1" spans="1:9" x14ac:dyDescent="0.35">
      <c r="A1" s="2" t="s">
        <v>69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</row>
    <row r="2" spans="1:9" x14ac:dyDescent="0.35">
      <c r="A2" s="13" t="s">
        <v>70</v>
      </c>
      <c r="B2" s="66"/>
      <c r="C2" s="66"/>
      <c r="D2" s="66"/>
      <c r="E2" s="66"/>
      <c r="F2" s="12"/>
      <c r="G2" s="71"/>
      <c r="H2" s="71"/>
      <c r="I2" s="71"/>
    </row>
    <row r="3" spans="1:9" x14ac:dyDescent="0.35">
      <c r="A3" s="66"/>
      <c r="B3" s="66"/>
      <c r="C3" s="66"/>
      <c r="D3" s="66"/>
      <c r="E3" s="66"/>
      <c r="F3" s="66"/>
      <c r="G3" s="66"/>
      <c r="H3" s="66"/>
      <c r="I3" s="66"/>
    </row>
    <row r="4" spans="1:9" x14ac:dyDescent="0.35">
      <c r="A4" s="72" t="s">
        <v>71</v>
      </c>
      <c r="B4" s="22">
        <v>2029</v>
      </c>
      <c r="C4" s="22">
        <f>B4+1</f>
        <v>2030</v>
      </c>
      <c r="D4" s="22">
        <f t="shared" ref="D4:I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</row>
    <row r="5" spans="1:9" x14ac:dyDescent="0.35">
      <c r="A5" s="72" t="s">
        <v>72</v>
      </c>
      <c r="B5" s="20"/>
      <c r="C5" s="20"/>
      <c r="D5" s="20"/>
      <c r="E5" s="20"/>
      <c r="F5" s="20"/>
      <c r="G5" s="20"/>
      <c r="H5" s="20"/>
      <c r="I5" s="20"/>
    </row>
    <row r="6" spans="1:9" x14ac:dyDescent="0.35">
      <c r="A6" s="72" t="s">
        <v>73</v>
      </c>
      <c r="B6" s="20"/>
      <c r="C6" s="20"/>
      <c r="D6" s="20"/>
      <c r="E6" s="20"/>
      <c r="F6" s="20"/>
      <c r="G6" s="20"/>
      <c r="H6" s="20"/>
      <c r="I6" s="20"/>
    </row>
    <row r="7" spans="1:9" x14ac:dyDescent="0.35">
      <c r="A7" s="72" t="s">
        <v>74</v>
      </c>
      <c r="B7" s="21">
        <f>B5*B6</f>
        <v>0</v>
      </c>
      <c r="C7" s="21">
        <f t="shared" ref="C7:I7" si="1">C5*C6</f>
        <v>0</v>
      </c>
      <c r="D7" s="21">
        <f t="shared" si="1"/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</row>
    <row r="8" spans="1:9" x14ac:dyDescent="0.35">
      <c r="A8" s="66"/>
      <c r="B8" s="66"/>
      <c r="C8" s="66"/>
      <c r="D8" s="66"/>
      <c r="E8" s="66"/>
      <c r="F8" s="66"/>
      <c r="G8" s="66"/>
      <c r="H8" s="66"/>
      <c r="I8" s="66"/>
    </row>
    <row r="9" spans="1:9" x14ac:dyDescent="0.35">
      <c r="A9" s="66"/>
      <c r="B9" s="66"/>
      <c r="C9" s="66"/>
      <c r="D9" s="66"/>
      <c r="E9" s="66"/>
      <c r="F9" s="66"/>
      <c r="G9" s="66"/>
      <c r="H9" s="66"/>
      <c r="I9" s="66"/>
    </row>
    <row r="10" spans="1:9" x14ac:dyDescent="0.35">
      <c r="A10" s="66"/>
      <c r="B10" s="66"/>
      <c r="C10" s="66"/>
      <c r="D10" s="66"/>
      <c r="E10" s="66"/>
      <c r="F10" s="66"/>
      <c r="G10" s="66"/>
      <c r="H10" s="66"/>
      <c r="I10" s="66"/>
    </row>
    <row r="11" spans="1:9" x14ac:dyDescent="0.35">
      <c r="A11" s="66"/>
      <c r="B11" s="66"/>
      <c r="C11" s="66"/>
      <c r="D11" s="66"/>
      <c r="E11" s="66"/>
      <c r="F11" s="66"/>
      <c r="G11" s="66"/>
      <c r="H11" s="66"/>
      <c r="I11" s="66"/>
    </row>
  </sheetData>
  <mergeCells count="1">
    <mergeCell ref="G1:I1"/>
  </mergeCells>
  <hyperlinks>
    <hyperlink ref="A2" location="'Winst en verlies rekening'!A1" display="terug" xr:uid="{5C75BC1C-DBCD-49F0-A88B-C09D0F49282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688B-0910-47E0-8C0E-9047D8668949}">
  <dimension ref="A1:O47"/>
  <sheetViews>
    <sheetView topLeftCell="A11" zoomScale="89" zoomScaleNormal="89" workbookViewId="0">
      <selection activeCell="B37" sqref="B37"/>
    </sheetView>
  </sheetViews>
  <sheetFormatPr defaultRowHeight="14.5" x14ac:dyDescent="0.35"/>
  <cols>
    <col min="1" max="1" width="47.6328125" customWidth="1"/>
    <col min="2" max="2" width="28.1796875" customWidth="1"/>
    <col min="3" max="3" width="24.81640625" customWidth="1"/>
    <col min="4" max="4" width="21.1796875" customWidth="1"/>
    <col min="5" max="5" width="24" customWidth="1"/>
    <col min="6" max="7" width="24.36328125" customWidth="1"/>
    <col min="8" max="8" width="19.36328125" customWidth="1"/>
    <col min="9" max="9" width="13.453125" customWidth="1"/>
    <col min="10" max="10" width="21.90625" customWidth="1"/>
    <col min="11" max="12" width="22" customWidth="1"/>
    <col min="13" max="13" width="28.26953125" customWidth="1"/>
    <col min="14" max="14" width="22" customWidth="1"/>
    <col min="15" max="15" width="23.81640625" customWidth="1"/>
  </cols>
  <sheetData>
    <row r="1" spans="1:15" x14ac:dyDescent="0.35">
      <c r="A1" s="2" t="s">
        <v>175</v>
      </c>
      <c r="B1" s="66"/>
      <c r="C1" s="143" t="s">
        <v>25</v>
      </c>
      <c r="F1" s="11" t="s">
        <v>0</v>
      </c>
      <c r="G1" s="175"/>
      <c r="H1" s="186" t="s">
        <v>1</v>
      </c>
      <c r="I1" s="187"/>
      <c r="J1" s="188"/>
    </row>
    <row r="2" spans="1:15" x14ac:dyDescent="0.35">
      <c r="A2" s="13" t="s">
        <v>70</v>
      </c>
      <c r="B2" s="66"/>
      <c r="C2" s="66"/>
      <c r="D2" s="66"/>
    </row>
    <row r="4" spans="1:15" x14ac:dyDescent="0.3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24"/>
    </row>
    <row r="5" spans="1:15" x14ac:dyDescent="0.35">
      <c r="A5" s="122" t="s">
        <v>75</v>
      </c>
      <c r="B5" s="136" t="s">
        <v>270</v>
      </c>
      <c r="C5" s="136" t="s">
        <v>271</v>
      </c>
      <c r="D5" s="136" t="s">
        <v>272</v>
      </c>
      <c r="E5" s="136" t="s">
        <v>273</v>
      </c>
      <c r="F5" s="136" t="s">
        <v>274</v>
      </c>
      <c r="G5" s="136" t="s">
        <v>275</v>
      </c>
      <c r="H5" s="136" t="s">
        <v>276</v>
      </c>
      <c r="I5" s="193" t="s">
        <v>230</v>
      </c>
      <c r="J5" s="194"/>
      <c r="K5" s="194"/>
      <c r="L5" s="194"/>
      <c r="M5" s="194"/>
      <c r="N5" s="195"/>
      <c r="O5" s="24"/>
    </row>
    <row r="6" spans="1:15" x14ac:dyDescent="0.35">
      <c r="A6" s="116" t="s">
        <v>168</v>
      </c>
      <c r="B6" s="120" t="s">
        <v>187</v>
      </c>
      <c r="C6" s="120" t="s">
        <v>187</v>
      </c>
      <c r="D6" s="120" t="s">
        <v>187</v>
      </c>
      <c r="E6" s="120" t="s">
        <v>187</v>
      </c>
      <c r="F6" s="120" t="s">
        <v>187</v>
      </c>
      <c r="G6" s="120" t="s">
        <v>187</v>
      </c>
      <c r="H6" s="120" t="s">
        <v>187</v>
      </c>
      <c r="I6" s="20" t="s">
        <v>231</v>
      </c>
      <c r="J6" s="20" t="s">
        <v>233</v>
      </c>
      <c r="K6" s="20" t="s">
        <v>233</v>
      </c>
      <c r="L6" s="20" t="s">
        <v>233</v>
      </c>
      <c r="M6" s="20" t="s">
        <v>233</v>
      </c>
      <c r="N6" s="20" t="s">
        <v>233</v>
      </c>
      <c r="O6" s="24"/>
    </row>
    <row r="7" spans="1:15" ht="41" x14ac:dyDescent="0.35">
      <c r="A7" s="139" t="s">
        <v>223</v>
      </c>
      <c r="B7" s="118" t="s">
        <v>224</v>
      </c>
      <c r="C7" s="118" t="s">
        <v>224</v>
      </c>
      <c r="D7" s="118" t="s">
        <v>224</v>
      </c>
      <c r="E7" s="118" t="s">
        <v>224</v>
      </c>
      <c r="F7" s="118" t="s">
        <v>224</v>
      </c>
      <c r="G7" s="118" t="s">
        <v>224</v>
      </c>
      <c r="H7" s="118" t="s">
        <v>224</v>
      </c>
      <c r="I7" s="118" t="s">
        <v>234</v>
      </c>
      <c r="J7" s="118" t="s">
        <v>235</v>
      </c>
      <c r="K7" s="118" t="s">
        <v>220</v>
      </c>
      <c r="L7" s="118" t="s">
        <v>221</v>
      </c>
      <c r="M7" s="133" t="s">
        <v>236</v>
      </c>
      <c r="N7" s="133" t="s">
        <v>237</v>
      </c>
      <c r="O7" s="61" t="s">
        <v>98</v>
      </c>
    </row>
    <row r="8" spans="1:15" x14ac:dyDescent="0.35">
      <c r="A8" s="121" t="s">
        <v>238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63">
        <f>SUM(B8:N8)</f>
        <v>0</v>
      </c>
    </row>
    <row r="9" spans="1:15" x14ac:dyDescent="0.35">
      <c r="A9" s="134" t="s">
        <v>225</v>
      </c>
      <c r="B9" s="142"/>
      <c r="C9" s="20" t="s">
        <v>25</v>
      </c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20" t="s">
        <v>25</v>
      </c>
      <c r="N9" s="20" t="s">
        <v>25</v>
      </c>
      <c r="O9" s="24"/>
    </row>
    <row r="10" spans="1:15" x14ac:dyDescent="0.35">
      <c r="A10" s="134" t="s">
        <v>239</v>
      </c>
      <c r="B10" s="142"/>
      <c r="C10" s="141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24"/>
    </row>
    <row r="11" spans="1:15" x14ac:dyDescent="0.35">
      <c r="A11" s="134" t="s">
        <v>240</v>
      </c>
      <c r="B11" s="14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4"/>
    </row>
    <row r="12" spans="1:15" x14ac:dyDescent="0.35">
      <c r="A12" s="134" t="s">
        <v>241</v>
      </c>
      <c r="B12" s="120" t="str">
        <f>IF(B10="","",MAX(B10+B14,B11))</f>
        <v/>
      </c>
      <c r="C12" s="120" t="str">
        <f t="shared" ref="C12" si="0">IF(C10="","",MAX(C10+C14,C11))</f>
        <v/>
      </c>
      <c r="D12" s="120" t="str">
        <f t="shared" ref="D12" si="1">IF(D10="","",MAX(D10+D14,D11))</f>
        <v/>
      </c>
      <c r="E12" s="120" t="str">
        <f t="shared" ref="E12" si="2">IF(E10="","",MAX(E10+E14,E11))</f>
        <v/>
      </c>
      <c r="F12" s="120" t="str">
        <f t="shared" ref="F12" si="3">IF(F10="","",MAX(F10+F14,F11))</f>
        <v/>
      </c>
      <c r="G12" s="120"/>
      <c r="H12" s="120" t="str">
        <f t="shared" ref="H12" si="4">IF(H10="","",MAX(H10+H14,H11))</f>
        <v/>
      </c>
      <c r="I12" s="120" t="str">
        <f t="shared" ref="I12" si="5">IF(I10="","",MAX(I10+I14,I11))</f>
        <v/>
      </c>
      <c r="J12" s="120" t="str">
        <f t="shared" ref="J12" si="6">IF(J10="","",MAX(J10+J14,J11))</f>
        <v/>
      </c>
      <c r="K12" s="120" t="str">
        <f t="shared" ref="K12" si="7">IF(K10="","",MAX(K10+K14,K11))</f>
        <v/>
      </c>
      <c r="L12" s="120" t="str">
        <f t="shared" ref="L12" si="8">IF(L10="","",MAX(L10+L14,L11))</f>
        <v/>
      </c>
      <c r="M12" s="120" t="str">
        <f t="shared" ref="M12" si="9">IF(M10="","",MAX(M10+M14,M11))</f>
        <v/>
      </c>
      <c r="N12" s="120" t="str">
        <f t="shared" ref="N12" si="10">IF(N10="","",MAX(N10+N14,N11))</f>
        <v/>
      </c>
      <c r="O12" s="24"/>
    </row>
    <row r="13" spans="1:15" x14ac:dyDescent="0.35">
      <c r="A13" s="134" t="s">
        <v>242</v>
      </c>
      <c r="B13" s="120" t="str">
        <f>IF(B10="","",MAX(B11-B10,B14))</f>
        <v/>
      </c>
      <c r="C13" s="120" t="str">
        <f>IF(C10="","",MAX(C11-C10,C14))</f>
        <v/>
      </c>
      <c r="D13" s="120" t="str">
        <f t="shared" ref="D13:H13" si="11">IF(D10="","",MAX(D11-D10,D14))</f>
        <v/>
      </c>
      <c r="E13" s="120" t="str">
        <f t="shared" si="11"/>
        <v/>
      </c>
      <c r="F13" s="120" t="str">
        <f t="shared" si="11"/>
        <v/>
      </c>
      <c r="G13" s="120"/>
      <c r="H13" s="120" t="str">
        <f t="shared" si="11"/>
        <v/>
      </c>
      <c r="I13" s="120" t="str">
        <f t="shared" ref="I13" si="12">IF(I10="","",MAX(I11-I10,I14))</f>
        <v/>
      </c>
      <c r="J13" s="120" t="str">
        <f t="shared" ref="J13" si="13">IF(J10="","",MAX(J11-J10,J14))</f>
        <v/>
      </c>
      <c r="K13" s="120" t="str">
        <f t="shared" ref="K13" si="14">IF(K10="","",MAX(K11-K10,K14))</f>
        <v/>
      </c>
      <c r="L13" s="120" t="str">
        <f t="shared" ref="L13" si="15">IF(L10="","",MAX(L11-L10,L14))</f>
        <v/>
      </c>
      <c r="M13" s="120" t="str">
        <f t="shared" ref="M13" si="16">IF(M10="","",MAX(M11-M10,M14))</f>
        <v/>
      </c>
      <c r="N13" s="120" t="str">
        <f t="shared" ref="N13" si="17">IF(N10="","",MAX(N11-N10,N14))</f>
        <v/>
      </c>
      <c r="O13" s="24"/>
    </row>
    <row r="14" spans="1:15" x14ac:dyDescent="0.35">
      <c r="A14" s="134" t="s">
        <v>243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4"/>
    </row>
    <row r="15" spans="1:15" x14ac:dyDescent="0.35">
      <c r="A15" s="134" t="s">
        <v>244</v>
      </c>
      <c r="B15" s="176" t="s">
        <v>277</v>
      </c>
      <c r="C15" s="176" t="s">
        <v>277</v>
      </c>
      <c r="D15" s="176" t="s">
        <v>277</v>
      </c>
      <c r="E15" s="176" t="s">
        <v>277</v>
      </c>
      <c r="F15" s="176" t="s">
        <v>277</v>
      </c>
      <c r="G15" s="176" t="s">
        <v>277</v>
      </c>
      <c r="H15" s="176" t="s">
        <v>277</v>
      </c>
      <c r="I15" s="135">
        <v>0.05</v>
      </c>
      <c r="J15" s="135">
        <v>0.05</v>
      </c>
      <c r="K15" s="135">
        <v>0.05</v>
      </c>
      <c r="L15" s="135">
        <v>0.05</v>
      </c>
      <c r="M15" s="135">
        <v>0.05</v>
      </c>
      <c r="N15" s="135">
        <v>0.05</v>
      </c>
      <c r="O15" s="24"/>
    </row>
    <row r="16" spans="1:15" x14ac:dyDescent="0.35">
      <c r="A16" s="134" t="s">
        <v>245</v>
      </c>
      <c r="B16" s="120" t="str">
        <f>IF(B8="","",B15*B8)</f>
        <v/>
      </c>
      <c r="C16" s="120" t="str">
        <f t="shared" ref="C16:H16" si="18">IF(C8="","",C15*C8)</f>
        <v/>
      </c>
      <c r="D16" s="120" t="str">
        <f t="shared" si="18"/>
        <v/>
      </c>
      <c r="E16" s="120" t="str">
        <f t="shared" si="18"/>
        <v/>
      </c>
      <c r="F16" s="120" t="str">
        <f t="shared" si="18"/>
        <v/>
      </c>
      <c r="G16" s="120"/>
      <c r="H16" s="120" t="str">
        <f t="shared" si="18"/>
        <v/>
      </c>
      <c r="I16" s="120" t="str">
        <f t="shared" ref="I16" si="19">IF(I8="","",I15*I8)</f>
        <v/>
      </c>
      <c r="J16" s="120" t="str">
        <f t="shared" ref="J16" si="20">IF(J8="","",J15*J8)</f>
        <v/>
      </c>
      <c r="K16" s="120" t="str">
        <f t="shared" ref="K16" si="21">IF(K8="","",K15*K8)</f>
        <v/>
      </c>
      <c r="L16" s="120" t="str">
        <f t="shared" ref="L16" si="22">IF(L8="","",L15*L8)</f>
        <v/>
      </c>
      <c r="M16" s="120" t="str">
        <f t="shared" ref="M16" si="23">IF(M8="","",M15*M8)</f>
        <v/>
      </c>
      <c r="N16" s="120" t="str">
        <f t="shared" ref="N16" si="24">IF(N8="","",N15*N8)</f>
        <v/>
      </c>
      <c r="O16" s="24"/>
    </row>
    <row r="17" spans="1:15" x14ac:dyDescent="0.35">
      <c r="A17" s="19" t="s">
        <v>77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4"/>
    </row>
    <row r="18" spans="1:15" x14ac:dyDescent="0.35">
      <c r="A18" s="19" t="s">
        <v>78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24"/>
    </row>
    <row r="19" spans="1:15" x14ac:dyDescent="0.35">
      <c r="A19" s="140" t="s">
        <v>228</v>
      </c>
      <c r="B19" s="25">
        <f>DATEDIF(B17,B18,"D")+1</f>
        <v>1</v>
      </c>
      <c r="C19" s="25">
        <f t="shared" ref="C19:H19" si="25">DATEDIF(C17,C18,"D")+1</f>
        <v>1</v>
      </c>
      <c r="D19" s="25">
        <f t="shared" si="25"/>
        <v>1</v>
      </c>
      <c r="E19" s="25">
        <f t="shared" si="25"/>
        <v>1</v>
      </c>
      <c r="F19" s="25">
        <f t="shared" si="25"/>
        <v>1</v>
      </c>
      <c r="G19" s="25">
        <f t="shared" si="25"/>
        <v>1</v>
      </c>
      <c r="H19" s="25">
        <f t="shared" si="25"/>
        <v>1</v>
      </c>
      <c r="I19" s="25">
        <f t="shared" ref="I19" si="26">DATEDIF(I17,I18,"D")+1</f>
        <v>1</v>
      </c>
      <c r="J19" s="25">
        <f t="shared" ref="J19" si="27">DATEDIF(J17,J18,"D")+1</f>
        <v>1</v>
      </c>
      <c r="K19" s="25">
        <f t="shared" ref="K19" si="28">DATEDIF(K17,K18,"D")+1</f>
        <v>1</v>
      </c>
      <c r="L19" s="25">
        <f t="shared" ref="L19" si="29">DATEDIF(L17,L18,"D")+1</f>
        <v>1</v>
      </c>
      <c r="M19" s="25">
        <f t="shared" ref="M19" si="30">DATEDIF(M17,M18,"D")+1</f>
        <v>1</v>
      </c>
      <c r="N19" s="25">
        <f t="shared" ref="N19" si="31">DATEDIF(N17,N18,"D")+1</f>
        <v>1</v>
      </c>
      <c r="O19" s="24"/>
    </row>
    <row r="20" spans="1:15" x14ac:dyDescent="0.35">
      <c r="A20" s="139" t="s">
        <v>229</v>
      </c>
      <c r="B20" s="21">
        <f>IF(OR(B8="",B16="",B12=""),0,(SLN(B8,B16,B12))/365)</f>
        <v>0</v>
      </c>
      <c r="C20" s="21">
        <f t="shared" ref="C20:N20" si="32">IF(OR(C8="",C16="",C12=""),0,(SLN(C8,C16,C12))/365)</f>
        <v>0</v>
      </c>
      <c r="D20" s="21">
        <f t="shared" si="32"/>
        <v>0</v>
      </c>
      <c r="E20" s="21">
        <f t="shared" si="32"/>
        <v>0</v>
      </c>
      <c r="F20" s="21">
        <f t="shared" si="32"/>
        <v>0</v>
      </c>
      <c r="G20" s="21">
        <f t="shared" si="32"/>
        <v>0</v>
      </c>
      <c r="H20" s="21">
        <f t="shared" si="32"/>
        <v>0</v>
      </c>
      <c r="I20" s="21">
        <f t="shared" si="32"/>
        <v>0</v>
      </c>
      <c r="J20" s="21">
        <f t="shared" si="32"/>
        <v>0</v>
      </c>
      <c r="K20" s="21">
        <f t="shared" si="32"/>
        <v>0</v>
      </c>
      <c r="L20" s="21">
        <f t="shared" si="32"/>
        <v>0</v>
      </c>
      <c r="M20" s="21">
        <f t="shared" si="32"/>
        <v>0</v>
      </c>
      <c r="N20" s="21">
        <f t="shared" si="32"/>
        <v>0</v>
      </c>
      <c r="O20" s="24"/>
    </row>
    <row r="21" spans="1:1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27.5" x14ac:dyDescent="0.35">
      <c r="A22" s="124" t="s">
        <v>226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37" t="s">
        <v>222</v>
      </c>
    </row>
    <row r="23" spans="1:15" x14ac:dyDescent="0.35">
      <c r="A23" s="117">
        <v>2029</v>
      </c>
      <c r="B23" s="26">
        <f t="shared" ref="B23:N23" si="33">IF(AND($A23&gt;YEAR(B$17),$A23&lt;YEAR(B$18)),(DATE($A23,12,31)-DATE($A23,1,0))*B$20,IF(AND($A23=YEAR(B$17),$A23=YEAR(B$18)),(B$18-B$17+1)*B$20,IF($A23=YEAR(B$17),(DATE(YEAR(B$17),12,31)-B$17+1)*B$20,IF($A23=YEAR(B$18),(B$18-DATE(YEAR(B$18),1,1))*B$20,0))))</f>
        <v>0</v>
      </c>
      <c r="C23" s="26">
        <f t="shared" si="33"/>
        <v>0</v>
      </c>
      <c r="D23" s="26">
        <f t="shared" si="33"/>
        <v>0</v>
      </c>
      <c r="E23" s="26">
        <f t="shared" si="33"/>
        <v>0</v>
      </c>
      <c r="F23" s="26">
        <f>IF(AND($A23&gt;YEAR(F$17),$A23&lt;YEAR(F$18)),(DATE($A23,12,31)-DATE($A23,1,0))*F$20,IF(AND($A23=YEAR(F$17),$A23=YEAR(F$18)),(F$18-F$17+1)*F$20,IF($A23=YEAR(F$17),(DATE(YEAR(F$17),12,31)-F$17+1)*F$20,IF($A23=YEAR(F$18),(F$18-DATE(YEAR(F$18),1,1))*F$20,0))))</f>
        <v>0</v>
      </c>
      <c r="G23" s="26">
        <f>IF(AND($A23&gt;YEAR(G$17),$A23&lt;YEAR(G$18)),(DATE($A23,12,31)-DATE($A23,1,0))*G$20,IF(AND($A23=YEAR(G$17),$A23=YEAR(G$18)),(G$18-G$17+1)*G$20,IF($A23=YEAR(G$17),(DATE(YEAR(G$17),12,31)-G$17+1)*G$20,IF($A23=YEAR(G$18),(G$18-DATE(YEAR(G$18),1,1))*G$20,0))))</f>
        <v>0</v>
      </c>
      <c r="H23" s="26">
        <f t="shared" si="33"/>
        <v>0</v>
      </c>
      <c r="I23" s="26">
        <f t="shared" si="33"/>
        <v>0</v>
      </c>
      <c r="J23" s="26">
        <f t="shared" si="33"/>
        <v>0</v>
      </c>
      <c r="K23" s="26">
        <f t="shared" si="33"/>
        <v>0</v>
      </c>
      <c r="L23" s="26">
        <f t="shared" si="33"/>
        <v>0</v>
      </c>
      <c r="M23" s="26">
        <f t="shared" si="33"/>
        <v>0</v>
      </c>
      <c r="N23" s="26">
        <f t="shared" si="33"/>
        <v>0</v>
      </c>
      <c r="O23" s="63">
        <f t="shared" ref="O23:O30" si="34">SUM(B23:K23)</f>
        <v>0</v>
      </c>
    </row>
    <row r="24" spans="1:15" x14ac:dyDescent="0.35">
      <c r="A24" s="117">
        <f>A23+1</f>
        <v>2030</v>
      </c>
      <c r="B24" s="26">
        <f t="shared" ref="B24:C30" si="35">IF(AND($A24&gt;YEAR(B$17),$A24&lt;YEAR(B$18)),(DATE($A24,12,31)-DATE($A24,1,0))*B$20,IF(AND($A24=YEAR(B$17),$A24=YEAR(B$18)),(B$18-B$17+1)*B$20,IF($A24=YEAR(B$17),(DATE(YEAR(B$17),12,31)-B$17+1)*B$20,IF($A24=YEAR(B$18),(B$18-DATE(YEAR(B$18),1,1))*B$20,0))))</f>
        <v>0</v>
      </c>
      <c r="C24" s="26">
        <f t="shared" si="35"/>
        <v>0</v>
      </c>
      <c r="D24" s="26">
        <f t="shared" ref="D24:N30" si="36">IF(AND($A24&gt;YEAR(D$17),$A24&lt;YEAR(D$18)),(DATE($A24,12,31)-DATE($A24,1,0))*D$20,IF(AND($A24=YEAR(D$17),$A24=YEAR(D$18)),(D$18-D$17+1)*D$20,IF($A24=YEAR(D$17),(DATE(YEAR(D$17),12,31)-D$17+1)*D$20,IF($A24=YEAR(D$18),(D$18-DATE(YEAR(D$18),1,1))*D$20,0))))</f>
        <v>0</v>
      </c>
      <c r="E24" s="26">
        <f t="shared" si="36"/>
        <v>0</v>
      </c>
      <c r="F24" s="26">
        <f t="shared" si="36"/>
        <v>0</v>
      </c>
      <c r="G24" s="26">
        <f t="shared" si="36"/>
        <v>0</v>
      </c>
      <c r="H24" s="26">
        <f t="shared" si="36"/>
        <v>0</v>
      </c>
      <c r="I24" s="26">
        <f t="shared" si="36"/>
        <v>0</v>
      </c>
      <c r="J24" s="26">
        <f t="shared" si="36"/>
        <v>0</v>
      </c>
      <c r="K24" s="26">
        <f t="shared" si="36"/>
        <v>0</v>
      </c>
      <c r="L24" s="26">
        <f t="shared" si="36"/>
        <v>0</v>
      </c>
      <c r="M24" s="26">
        <f t="shared" si="36"/>
        <v>0</v>
      </c>
      <c r="N24" s="26">
        <f t="shared" si="36"/>
        <v>0</v>
      </c>
      <c r="O24" s="63">
        <f t="shared" si="34"/>
        <v>0</v>
      </c>
    </row>
    <row r="25" spans="1:15" x14ac:dyDescent="0.35">
      <c r="A25" s="117">
        <f t="shared" ref="A25:A30" si="37">A24+1</f>
        <v>2031</v>
      </c>
      <c r="B25" s="26">
        <f t="shared" si="35"/>
        <v>0</v>
      </c>
      <c r="C25" s="26">
        <f t="shared" si="35"/>
        <v>0</v>
      </c>
      <c r="D25" s="26">
        <f t="shared" si="36"/>
        <v>0</v>
      </c>
      <c r="E25" s="26">
        <f t="shared" si="36"/>
        <v>0</v>
      </c>
      <c r="F25" s="26">
        <f t="shared" si="36"/>
        <v>0</v>
      </c>
      <c r="G25" s="26">
        <f t="shared" si="36"/>
        <v>0</v>
      </c>
      <c r="H25" s="26">
        <f t="shared" si="36"/>
        <v>0</v>
      </c>
      <c r="I25" s="26">
        <f t="shared" si="36"/>
        <v>0</v>
      </c>
      <c r="J25" s="26">
        <f t="shared" si="36"/>
        <v>0</v>
      </c>
      <c r="K25" s="26">
        <f t="shared" si="36"/>
        <v>0</v>
      </c>
      <c r="L25" s="26">
        <f t="shared" si="36"/>
        <v>0</v>
      </c>
      <c r="M25" s="26">
        <f t="shared" si="36"/>
        <v>0</v>
      </c>
      <c r="N25" s="26">
        <f t="shared" si="36"/>
        <v>0</v>
      </c>
      <c r="O25" s="63">
        <f t="shared" si="34"/>
        <v>0</v>
      </c>
    </row>
    <row r="26" spans="1:15" x14ac:dyDescent="0.35">
      <c r="A26" s="117">
        <f t="shared" si="37"/>
        <v>2032</v>
      </c>
      <c r="B26" s="26">
        <f t="shared" si="35"/>
        <v>0</v>
      </c>
      <c r="C26" s="26">
        <f t="shared" si="35"/>
        <v>0</v>
      </c>
      <c r="D26" s="26">
        <f t="shared" si="36"/>
        <v>0</v>
      </c>
      <c r="E26" s="26">
        <f t="shared" si="36"/>
        <v>0</v>
      </c>
      <c r="F26" s="26">
        <f t="shared" si="36"/>
        <v>0</v>
      </c>
      <c r="G26" s="26">
        <f t="shared" si="36"/>
        <v>0</v>
      </c>
      <c r="H26" s="26">
        <f t="shared" si="36"/>
        <v>0</v>
      </c>
      <c r="I26" s="26">
        <f t="shared" si="36"/>
        <v>0</v>
      </c>
      <c r="J26" s="26">
        <f t="shared" si="36"/>
        <v>0</v>
      </c>
      <c r="K26" s="26">
        <f t="shared" si="36"/>
        <v>0</v>
      </c>
      <c r="L26" s="26">
        <f t="shared" si="36"/>
        <v>0</v>
      </c>
      <c r="M26" s="26">
        <f t="shared" si="36"/>
        <v>0</v>
      </c>
      <c r="N26" s="26">
        <f t="shared" si="36"/>
        <v>0</v>
      </c>
      <c r="O26" s="63">
        <f t="shared" si="34"/>
        <v>0</v>
      </c>
    </row>
    <row r="27" spans="1:15" x14ac:dyDescent="0.35">
      <c r="A27" s="117">
        <f t="shared" si="37"/>
        <v>2033</v>
      </c>
      <c r="B27" s="26">
        <f t="shared" si="35"/>
        <v>0</v>
      </c>
      <c r="C27" s="26">
        <f t="shared" si="35"/>
        <v>0</v>
      </c>
      <c r="D27" s="26">
        <f t="shared" si="36"/>
        <v>0</v>
      </c>
      <c r="E27" s="26">
        <f t="shared" si="36"/>
        <v>0</v>
      </c>
      <c r="F27" s="26">
        <f t="shared" si="36"/>
        <v>0</v>
      </c>
      <c r="G27" s="26">
        <f t="shared" si="36"/>
        <v>0</v>
      </c>
      <c r="H27" s="26">
        <f t="shared" si="36"/>
        <v>0</v>
      </c>
      <c r="I27" s="26">
        <f t="shared" si="36"/>
        <v>0</v>
      </c>
      <c r="J27" s="26">
        <f t="shared" si="36"/>
        <v>0</v>
      </c>
      <c r="K27" s="26">
        <f t="shared" si="36"/>
        <v>0</v>
      </c>
      <c r="L27" s="26">
        <f t="shared" si="36"/>
        <v>0</v>
      </c>
      <c r="M27" s="26">
        <f t="shared" si="36"/>
        <v>0</v>
      </c>
      <c r="N27" s="26">
        <f t="shared" si="36"/>
        <v>0</v>
      </c>
      <c r="O27" s="63">
        <f t="shared" si="34"/>
        <v>0</v>
      </c>
    </row>
    <row r="28" spans="1:15" x14ac:dyDescent="0.35">
      <c r="A28" s="117">
        <f t="shared" si="37"/>
        <v>2034</v>
      </c>
      <c r="B28" s="26">
        <f t="shared" si="35"/>
        <v>0</v>
      </c>
      <c r="C28" s="26">
        <f t="shared" si="35"/>
        <v>0</v>
      </c>
      <c r="D28" s="26">
        <f t="shared" si="36"/>
        <v>0</v>
      </c>
      <c r="E28" s="26">
        <f t="shared" si="36"/>
        <v>0</v>
      </c>
      <c r="F28" s="26">
        <f t="shared" si="36"/>
        <v>0</v>
      </c>
      <c r="G28" s="26">
        <f t="shared" si="36"/>
        <v>0</v>
      </c>
      <c r="H28" s="26">
        <f t="shared" si="36"/>
        <v>0</v>
      </c>
      <c r="I28" s="26">
        <f t="shared" si="36"/>
        <v>0</v>
      </c>
      <c r="J28" s="26">
        <f t="shared" si="36"/>
        <v>0</v>
      </c>
      <c r="K28" s="26">
        <f t="shared" si="36"/>
        <v>0</v>
      </c>
      <c r="L28" s="26">
        <f t="shared" si="36"/>
        <v>0</v>
      </c>
      <c r="M28" s="26">
        <f t="shared" si="36"/>
        <v>0</v>
      </c>
      <c r="N28" s="26">
        <f t="shared" si="36"/>
        <v>0</v>
      </c>
      <c r="O28" s="63">
        <f t="shared" si="34"/>
        <v>0</v>
      </c>
    </row>
    <row r="29" spans="1:15" x14ac:dyDescent="0.35">
      <c r="A29" s="117">
        <f t="shared" si="37"/>
        <v>2035</v>
      </c>
      <c r="B29" s="26">
        <f t="shared" si="35"/>
        <v>0</v>
      </c>
      <c r="C29" s="26">
        <f t="shared" si="35"/>
        <v>0</v>
      </c>
      <c r="D29" s="26">
        <f t="shared" si="36"/>
        <v>0</v>
      </c>
      <c r="E29" s="26">
        <f t="shared" si="36"/>
        <v>0</v>
      </c>
      <c r="F29" s="26">
        <f t="shared" si="36"/>
        <v>0</v>
      </c>
      <c r="G29" s="26">
        <f t="shared" si="36"/>
        <v>0</v>
      </c>
      <c r="H29" s="26">
        <f t="shared" si="36"/>
        <v>0</v>
      </c>
      <c r="I29" s="26">
        <f t="shared" si="36"/>
        <v>0</v>
      </c>
      <c r="J29" s="26">
        <f t="shared" si="36"/>
        <v>0</v>
      </c>
      <c r="K29" s="26">
        <f t="shared" si="36"/>
        <v>0</v>
      </c>
      <c r="L29" s="26">
        <f t="shared" si="36"/>
        <v>0</v>
      </c>
      <c r="M29" s="26">
        <f t="shared" si="36"/>
        <v>0</v>
      </c>
      <c r="N29" s="26">
        <f t="shared" si="36"/>
        <v>0</v>
      </c>
      <c r="O29" s="63">
        <f t="shared" si="34"/>
        <v>0</v>
      </c>
    </row>
    <row r="30" spans="1:15" x14ac:dyDescent="0.35">
      <c r="A30" s="117">
        <f t="shared" si="37"/>
        <v>2036</v>
      </c>
      <c r="B30" s="26">
        <f t="shared" si="35"/>
        <v>0</v>
      </c>
      <c r="C30" s="26">
        <f t="shared" si="35"/>
        <v>0</v>
      </c>
      <c r="D30" s="26">
        <f t="shared" si="36"/>
        <v>0</v>
      </c>
      <c r="E30" s="26">
        <f t="shared" si="36"/>
        <v>0</v>
      </c>
      <c r="F30" s="26">
        <f t="shared" si="36"/>
        <v>0</v>
      </c>
      <c r="G30" s="26">
        <f t="shared" si="36"/>
        <v>0</v>
      </c>
      <c r="H30" s="26">
        <f t="shared" si="36"/>
        <v>0</v>
      </c>
      <c r="I30" s="26">
        <f t="shared" si="36"/>
        <v>0</v>
      </c>
      <c r="J30" s="26">
        <f t="shared" si="36"/>
        <v>0</v>
      </c>
      <c r="K30" s="26">
        <f t="shared" si="36"/>
        <v>0</v>
      </c>
      <c r="L30" s="26">
        <f t="shared" si="36"/>
        <v>0</v>
      </c>
      <c r="M30" s="26">
        <f t="shared" si="36"/>
        <v>0</v>
      </c>
      <c r="N30" s="26">
        <f t="shared" si="36"/>
        <v>0</v>
      </c>
      <c r="O30" s="63">
        <f t="shared" si="34"/>
        <v>0</v>
      </c>
    </row>
    <row r="31" spans="1:15" x14ac:dyDescent="0.35">
      <c r="A31" s="115"/>
      <c r="B31" s="24"/>
      <c r="C31" s="26" t="s">
        <v>25</v>
      </c>
      <c r="D31" s="26" t="s">
        <v>25</v>
      </c>
      <c r="E31" s="26" t="s">
        <v>25</v>
      </c>
      <c r="F31" s="26" t="s">
        <v>25</v>
      </c>
      <c r="G31" s="26"/>
      <c r="H31" s="26" t="s">
        <v>25</v>
      </c>
      <c r="I31" s="26" t="s">
        <v>25</v>
      </c>
      <c r="J31" s="26" t="s">
        <v>25</v>
      </c>
      <c r="K31" s="26" t="s">
        <v>25</v>
      </c>
      <c r="L31" s="26" t="s">
        <v>25</v>
      </c>
      <c r="M31" s="26" t="s">
        <v>25</v>
      </c>
      <c r="N31" s="26" t="s">
        <v>25</v>
      </c>
      <c r="O31" s="62" t="s">
        <v>25</v>
      </c>
    </row>
    <row r="32" spans="1:15" x14ac:dyDescent="0.35">
      <c r="A32" s="14" t="s">
        <v>227</v>
      </c>
      <c r="B32" s="23">
        <f t="shared" ref="B32:N32" si="38">SUM(B23:B30)</f>
        <v>0</v>
      </c>
      <c r="C32" s="23">
        <f t="shared" si="38"/>
        <v>0</v>
      </c>
      <c r="D32" s="23">
        <f t="shared" si="38"/>
        <v>0</v>
      </c>
      <c r="E32" s="23">
        <f t="shared" si="38"/>
        <v>0</v>
      </c>
      <c r="F32" s="23">
        <f t="shared" si="38"/>
        <v>0</v>
      </c>
      <c r="G32" s="23">
        <f t="shared" si="38"/>
        <v>0</v>
      </c>
      <c r="H32" s="23">
        <f t="shared" si="38"/>
        <v>0</v>
      </c>
      <c r="I32" s="23">
        <f t="shared" si="38"/>
        <v>0</v>
      </c>
      <c r="J32" s="23">
        <f t="shared" si="38"/>
        <v>0</v>
      </c>
      <c r="K32" s="23">
        <f t="shared" si="38"/>
        <v>0</v>
      </c>
      <c r="L32" s="23">
        <f t="shared" si="38"/>
        <v>0</v>
      </c>
      <c r="M32" s="23">
        <f t="shared" si="38"/>
        <v>0</v>
      </c>
      <c r="N32" s="23">
        <f t="shared" si="38"/>
        <v>0</v>
      </c>
      <c r="O32" s="62" t="s">
        <v>25</v>
      </c>
    </row>
    <row r="33" spans="1:15" x14ac:dyDescent="0.35">
      <c r="A33" s="115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62" t="s">
        <v>25</v>
      </c>
    </row>
    <row r="34" spans="1:15" x14ac:dyDescent="0.35">
      <c r="A34" s="2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4"/>
    </row>
    <row r="35" spans="1:15" x14ac:dyDescent="0.35">
      <c r="A35" s="115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x14ac:dyDescent="0.35">
      <c r="A36" s="123" t="s">
        <v>261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4" t="s">
        <v>82</v>
      </c>
    </row>
    <row r="37" spans="1:15" x14ac:dyDescent="0.35">
      <c r="A37" s="117">
        <v>2029</v>
      </c>
      <c r="B37" s="54">
        <f t="shared" ref="B37:N37" si="39">IF(OR(B$8="",B$10=""),0,MAX(B23*B13+B$16,B$16))</f>
        <v>0</v>
      </c>
      <c r="C37" s="54">
        <f t="shared" si="39"/>
        <v>0</v>
      </c>
      <c r="D37" s="54">
        <f t="shared" si="39"/>
        <v>0</v>
      </c>
      <c r="E37" s="54">
        <f t="shared" si="39"/>
        <v>0</v>
      </c>
      <c r="F37" s="54">
        <f t="shared" si="39"/>
        <v>0</v>
      </c>
      <c r="G37" s="54">
        <f t="shared" si="39"/>
        <v>0</v>
      </c>
      <c r="H37" s="54">
        <f t="shared" si="39"/>
        <v>0</v>
      </c>
      <c r="I37" s="54">
        <f t="shared" si="39"/>
        <v>0</v>
      </c>
      <c r="J37" s="54">
        <f t="shared" si="39"/>
        <v>0</v>
      </c>
      <c r="K37" s="54">
        <f t="shared" si="39"/>
        <v>0</v>
      </c>
      <c r="L37" s="54">
        <f t="shared" si="39"/>
        <v>0</v>
      </c>
      <c r="M37" s="54">
        <f t="shared" si="39"/>
        <v>0</v>
      </c>
      <c r="N37" s="54">
        <f t="shared" si="39"/>
        <v>0</v>
      </c>
      <c r="O37" s="55">
        <f t="shared" ref="O37:O44" si="40">SUM(B37:K37)</f>
        <v>0</v>
      </c>
    </row>
    <row r="38" spans="1:15" x14ac:dyDescent="0.35">
      <c r="A38" s="117">
        <f>A37+1</f>
        <v>2030</v>
      </c>
      <c r="B38" s="54">
        <f t="shared" ref="B38:G44" si="41">IF(OR(B$8="",B$10=""),0,MAX(B37-B24,B$16))</f>
        <v>0</v>
      </c>
      <c r="C38" s="54">
        <f t="shared" si="41"/>
        <v>0</v>
      </c>
      <c r="D38" s="54">
        <f t="shared" si="41"/>
        <v>0</v>
      </c>
      <c r="E38" s="54">
        <f t="shared" si="41"/>
        <v>0</v>
      </c>
      <c r="F38" s="54">
        <f t="shared" si="41"/>
        <v>0</v>
      </c>
      <c r="G38" s="54">
        <f t="shared" si="41"/>
        <v>0</v>
      </c>
      <c r="H38" s="54">
        <f t="shared" ref="H38:N44" si="42">IF(OR(H$8="",H$10=""),0,MAX(H24*H14+H$16,H$16))</f>
        <v>0</v>
      </c>
      <c r="I38" s="54">
        <f t="shared" si="42"/>
        <v>0</v>
      </c>
      <c r="J38" s="54">
        <f t="shared" si="42"/>
        <v>0</v>
      </c>
      <c r="K38" s="54">
        <f t="shared" si="42"/>
        <v>0</v>
      </c>
      <c r="L38" s="54">
        <f t="shared" si="42"/>
        <v>0</v>
      </c>
      <c r="M38" s="54">
        <f t="shared" si="42"/>
        <v>0</v>
      </c>
      <c r="N38" s="54">
        <f t="shared" si="42"/>
        <v>0</v>
      </c>
      <c r="O38" s="55">
        <f t="shared" si="40"/>
        <v>0</v>
      </c>
    </row>
    <row r="39" spans="1:15" x14ac:dyDescent="0.35">
      <c r="A39" s="117">
        <f t="shared" ref="A39:A44" si="43">A38+1</f>
        <v>2031</v>
      </c>
      <c r="B39" s="54">
        <f t="shared" si="41"/>
        <v>0</v>
      </c>
      <c r="C39" s="54">
        <f t="shared" si="41"/>
        <v>0</v>
      </c>
      <c r="D39" s="54">
        <f t="shared" si="41"/>
        <v>0</v>
      </c>
      <c r="E39" s="54">
        <f t="shared" si="41"/>
        <v>0</v>
      </c>
      <c r="F39" s="54">
        <f t="shared" si="41"/>
        <v>0</v>
      </c>
      <c r="G39" s="54">
        <f t="shared" si="41"/>
        <v>0</v>
      </c>
      <c r="H39" s="54">
        <f t="shared" si="42"/>
        <v>0</v>
      </c>
      <c r="I39" s="54">
        <f t="shared" si="42"/>
        <v>0</v>
      </c>
      <c r="J39" s="54">
        <f t="shared" si="42"/>
        <v>0</v>
      </c>
      <c r="K39" s="54">
        <f t="shared" si="42"/>
        <v>0</v>
      </c>
      <c r="L39" s="54">
        <f t="shared" si="42"/>
        <v>0</v>
      </c>
      <c r="M39" s="54">
        <f t="shared" si="42"/>
        <v>0</v>
      </c>
      <c r="N39" s="54">
        <f t="shared" si="42"/>
        <v>0</v>
      </c>
      <c r="O39" s="55">
        <f t="shared" si="40"/>
        <v>0</v>
      </c>
    </row>
    <row r="40" spans="1:15" x14ac:dyDescent="0.35">
      <c r="A40" s="117">
        <f t="shared" si="43"/>
        <v>2032</v>
      </c>
      <c r="B40" s="54">
        <f t="shared" si="41"/>
        <v>0</v>
      </c>
      <c r="C40" s="54">
        <f t="shared" si="41"/>
        <v>0</v>
      </c>
      <c r="D40" s="54">
        <f t="shared" si="41"/>
        <v>0</v>
      </c>
      <c r="E40" s="54">
        <f t="shared" si="41"/>
        <v>0</v>
      </c>
      <c r="F40" s="54">
        <f t="shared" si="41"/>
        <v>0</v>
      </c>
      <c r="G40" s="54">
        <f t="shared" si="41"/>
        <v>0</v>
      </c>
      <c r="H40" s="54">
        <f t="shared" si="42"/>
        <v>0</v>
      </c>
      <c r="I40" s="54">
        <f t="shared" si="42"/>
        <v>0</v>
      </c>
      <c r="J40" s="54">
        <f t="shared" si="42"/>
        <v>0</v>
      </c>
      <c r="K40" s="54">
        <f t="shared" si="42"/>
        <v>0</v>
      </c>
      <c r="L40" s="54">
        <f t="shared" si="42"/>
        <v>0</v>
      </c>
      <c r="M40" s="54">
        <f t="shared" si="42"/>
        <v>0</v>
      </c>
      <c r="N40" s="54">
        <f t="shared" si="42"/>
        <v>0</v>
      </c>
      <c r="O40" s="55">
        <f t="shared" si="40"/>
        <v>0</v>
      </c>
    </row>
    <row r="41" spans="1:15" x14ac:dyDescent="0.35">
      <c r="A41" s="117">
        <f t="shared" si="43"/>
        <v>2033</v>
      </c>
      <c r="B41" s="54">
        <f t="shared" si="41"/>
        <v>0</v>
      </c>
      <c r="C41" s="54">
        <f t="shared" si="41"/>
        <v>0</v>
      </c>
      <c r="D41" s="54">
        <f t="shared" si="41"/>
        <v>0</v>
      </c>
      <c r="E41" s="54">
        <f t="shared" si="41"/>
        <v>0</v>
      </c>
      <c r="F41" s="54">
        <f t="shared" si="41"/>
        <v>0</v>
      </c>
      <c r="G41" s="54">
        <f t="shared" si="41"/>
        <v>0</v>
      </c>
      <c r="H41" s="54">
        <f t="shared" si="42"/>
        <v>0</v>
      </c>
      <c r="I41" s="54">
        <f t="shared" si="42"/>
        <v>0</v>
      </c>
      <c r="J41" s="54">
        <f t="shared" si="42"/>
        <v>0</v>
      </c>
      <c r="K41" s="54">
        <f t="shared" si="42"/>
        <v>0</v>
      </c>
      <c r="L41" s="54">
        <f t="shared" si="42"/>
        <v>0</v>
      </c>
      <c r="M41" s="54">
        <f t="shared" si="42"/>
        <v>0</v>
      </c>
      <c r="N41" s="54">
        <f t="shared" si="42"/>
        <v>0</v>
      </c>
      <c r="O41" s="55">
        <f t="shared" si="40"/>
        <v>0</v>
      </c>
    </row>
    <row r="42" spans="1:15" x14ac:dyDescent="0.35">
      <c r="A42" s="117">
        <f t="shared" si="43"/>
        <v>2034</v>
      </c>
      <c r="B42" s="54">
        <f t="shared" si="41"/>
        <v>0</v>
      </c>
      <c r="C42" s="54">
        <f t="shared" si="41"/>
        <v>0</v>
      </c>
      <c r="D42" s="54">
        <f t="shared" si="41"/>
        <v>0</v>
      </c>
      <c r="E42" s="54">
        <f t="shared" si="41"/>
        <v>0</v>
      </c>
      <c r="F42" s="54">
        <f t="shared" si="41"/>
        <v>0</v>
      </c>
      <c r="G42" s="54">
        <f t="shared" si="41"/>
        <v>0</v>
      </c>
      <c r="H42" s="54">
        <f t="shared" si="42"/>
        <v>0</v>
      </c>
      <c r="I42" s="54">
        <f t="shared" si="42"/>
        <v>0</v>
      </c>
      <c r="J42" s="54">
        <f t="shared" si="42"/>
        <v>0</v>
      </c>
      <c r="K42" s="54">
        <f t="shared" si="42"/>
        <v>0</v>
      </c>
      <c r="L42" s="54">
        <f t="shared" si="42"/>
        <v>0</v>
      </c>
      <c r="M42" s="54">
        <f t="shared" si="42"/>
        <v>0</v>
      </c>
      <c r="N42" s="54">
        <f t="shared" si="42"/>
        <v>0</v>
      </c>
      <c r="O42" s="55">
        <f t="shared" si="40"/>
        <v>0</v>
      </c>
    </row>
    <row r="43" spans="1:15" x14ac:dyDescent="0.35">
      <c r="A43" s="117">
        <f t="shared" si="43"/>
        <v>2035</v>
      </c>
      <c r="B43" s="54">
        <f t="shared" si="41"/>
        <v>0</v>
      </c>
      <c r="C43" s="54">
        <f t="shared" si="41"/>
        <v>0</v>
      </c>
      <c r="D43" s="54">
        <f t="shared" si="41"/>
        <v>0</v>
      </c>
      <c r="E43" s="54">
        <f t="shared" si="41"/>
        <v>0</v>
      </c>
      <c r="F43" s="54">
        <f t="shared" si="41"/>
        <v>0</v>
      </c>
      <c r="G43" s="54">
        <f t="shared" si="41"/>
        <v>0</v>
      </c>
      <c r="H43" s="54">
        <f t="shared" si="42"/>
        <v>0</v>
      </c>
      <c r="I43" s="54">
        <f t="shared" si="42"/>
        <v>0</v>
      </c>
      <c r="J43" s="54">
        <f t="shared" si="42"/>
        <v>0</v>
      </c>
      <c r="K43" s="54">
        <f t="shared" si="42"/>
        <v>0</v>
      </c>
      <c r="L43" s="54">
        <f t="shared" si="42"/>
        <v>0</v>
      </c>
      <c r="M43" s="54">
        <f t="shared" si="42"/>
        <v>0</v>
      </c>
      <c r="N43" s="54">
        <f t="shared" si="42"/>
        <v>0</v>
      </c>
      <c r="O43" s="55">
        <f t="shared" si="40"/>
        <v>0</v>
      </c>
    </row>
    <row r="44" spans="1:15" x14ac:dyDescent="0.35">
      <c r="A44" s="117">
        <f t="shared" si="43"/>
        <v>2036</v>
      </c>
      <c r="B44" s="54">
        <f t="shared" si="41"/>
        <v>0</v>
      </c>
      <c r="C44" s="54">
        <f t="shared" si="41"/>
        <v>0</v>
      </c>
      <c r="D44" s="54">
        <f t="shared" si="41"/>
        <v>0</v>
      </c>
      <c r="E44" s="54">
        <f t="shared" si="41"/>
        <v>0</v>
      </c>
      <c r="F44" s="54">
        <f t="shared" si="41"/>
        <v>0</v>
      </c>
      <c r="G44" s="54">
        <f t="shared" si="41"/>
        <v>0</v>
      </c>
      <c r="H44" s="54">
        <f t="shared" si="42"/>
        <v>0</v>
      </c>
      <c r="I44" s="54">
        <f t="shared" si="42"/>
        <v>0</v>
      </c>
      <c r="J44" s="54">
        <f t="shared" si="42"/>
        <v>0</v>
      </c>
      <c r="K44" s="54">
        <f t="shared" si="42"/>
        <v>0</v>
      </c>
      <c r="L44" s="54">
        <f t="shared" si="42"/>
        <v>0</v>
      </c>
      <c r="M44" s="54">
        <f t="shared" si="42"/>
        <v>0</v>
      </c>
      <c r="N44" s="54">
        <f t="shared" si="42"/>
        <v>0</v>
      </c>
      <c r="O44" s="55">
        <f t="shared" si="40"/>
        <v>0</v>
      </c>
    </row>
    <row r="46" spans="1:15" x14ac:dyDescent="0.35">
      <c r="A46" s="90" t="s">
        <v>25</v>
      </c>
    </row>
    <row r="47" spans="1:15" x14ac:dyDescent="0.35">
      <c r="A47" s="90" t="s">
        <v>25</v>
      </c>
    </row>
  </sheetData>
  <mergeCells count="2">
    <mergeCell ref="H1:J1"/>
    <mergeCell ref="I5:N5"/>
  </mergeCells>
  <hyperlinks>
    <hyperlink ref="A2" location="'Winst en verlies rekening'!A1" display="terug" xr:uid="{3B77F57C-3046-4E2F-A29A-7B8971FDE17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52A9-AEFB-4C49-9E24-5316F9B727C8}">
  <dimension ref="A1:S28"/>
  <sheetViews>
    <sheetView zoomScale="95" zoomScaleNormal="95" workbookViewId="0"/>
  </sheetViews>
  <sheetFormatPr defaultRowHeight="14.5" x14ac:dyDescent="0.35"/>
  <cols>
    <col min="1" max="1" width="25.7265625" customWidth="1"/>
    <col min="2" max="19" width="16.08984375" customWidth="1"/>
  </cols>
  <sheetData>
    <row r="1" spans="1:19" x14ac:dyDescent="0.35">
      <c r="A1" s="2" t="s">
        <v>254</v>
      </c>
      <c r="O1" s="11" t="s">
        <v>0</v>
      </c>
      <c r="P1" s="186" t="s">
        <v>1</v>
      </c>
      <c r="Q1" s="187"/>
      <c r="R1" s="188"/>
    </row>
    <row r="2" spans="1:19" x14ac:dyDescent="0.35">
      <c r="A2" s="13" t="s">
        <v>70</v>
      </c>
      <c r="O2" t="s">
        <v>25</v>
      </c>
      <c r="P2" s="144" t="s">
        <v>25</v>
      </c>
      <c r="Q2" s="145" t="s">
        <v>25</v>
      </c>
      <c r="R2" s="146" t="s">
        <v>25</v>
      </c>
    </row>
    <row r="3" spans="1:19" ht="15" thickBot="1" x14ac:dyDescent="0.4">
      <c r="A3" s="13"/>
    </row>
    <row r="4" spans="1:19" ht="23.5" thickBot="1" x14ac:dyDescent="0.4">
      <c r="A4" s="147" t="s">
        <v>251</v>
      </c>
      <c r="B4" s="148" t="s">
        <v>76</v>
      </c>
      <c r="C4" s="148" t="s">
        <v>76</v>
      </c>
      <c r="D4" s="148" t="s">
        <v>76</v>
      </c>
      <c r="E4" s="148" t="s">
        <v>76</v>
      </c>
      <c r="F4" s="148" t="s">
        <v>76</v>
      </c>
      <c r="G4" s="148" t="s">
        <v>76</v>
      </c>
      <c r="H4" s="148" t="s">
        <v>76</v>
      </c>
      <c r="I4" s="148" t="s">
        <v>76</v>
      </c>
      <c r="J4" s="148" t="s">
        <v>76</v>
      </c>
      <c r="K4" s="148" t="s">
        <v>76</v>
      </c>
      <c r="L4" s="148" t="s">
        <v>76</v>
      </c>
      <c r="M4" s="148" t="s">
        <v>76</v>
      </c>
      <c r="N4" s="148" t="s">
        <v>76</v>
      </c>
      <c r="O4" s="148" t="s">
        <v>76</v>
      </c>
      <c r="P4" s="148" t="s">
        <v>76</v>
      </c>
      <c r="Q4" s="148" t="s">
        <v>76</v>
      </c>
      <c r="R4" s="148" t="s">
        <v>76</v>
      </c>
    </row>
    <row r="5" spans="1:19" ht="15" thickBot="1" x14ac:dyDescent="0.4">
      <c r="A5" s="152" t="s">
        <v>246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spans="1:19" ht="15" thickBot="1" x14ac:dyDescent="0.4">
      <c r="A6" s="153" t="s">
        <v>232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</row>
    <row r="7" spans="1:19" ht="15" thickBot="1" x14ac:dyDescent="0.4">
      <c r="A7" s="149" t="s">
        <v>252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</row>
    <row r="8" spans="1:19" ht="15" thickBot="1" x14ac:dyDescent="0.4">
      <c r="A8" s="153" t="s">
        <v>253</v>
      </c>
      <c r="B8" s="154">
        <f>B6-B7</f>
        <v>0</v>
      </c>
      <c r="C8" s="154">
        <f t="shared" ref="C8:R8" si="0">C6-C7</f>
        <v>0</v>
      </c>
      <c r="D8" s="154">
        <f t="shared" si="0"/>
        <v>0</v>
      </c>
      <c r="E8" s="154">
        <f t="shared" si="0"/>
        <v>0</v>
      </c>
      <c r="F8" s="154">
        <f t="shared" si="0"/>
        <v>0</v>
      </c>
      <c r="G8" s="154">
        <f t="shared" si="0"/>
        <v>0</v>
      </c>
      <c r="H8" s="154">
        <f t="shared" si="0"/>
        <v>0</v>
      </c>
      <c r="I8" s="154">
        <f t="shared" si="0"/>
        <v>0</v>
      </c>
      <c r="J8" s="154">
        <f t="shared" si="0"/>
        <v>0</v>
      </c>
      <c r="K8" s="154">
        <f t="shared" si="0"/>
        <v>0</v>
      </c>
      <c r="L8" s="154">
        <f t="shared" si="0"/>
        <v>0</v>
      </c>
      <c r="M8" s="154">
        <f t="shared" si="0"/>
        <v>0</v>
      </c>
      <c r="N8" s="154">
        <f t="shared" si="0"/>
        <v>0</v>
      </c>
      <c r="O8" s="154">
        <f t="shared" si="0"/>
        <v>0</v>
      </c>
      <c r="P8" s="154">
        <f t="shared" si="0"/>
        <v>0</v>
      </c>
      <c r="Q8" s="154">
        <f t="shared" si="0"/>
        <v>0</v>
      </c>
      <c r="R8" s="154">
        <f t="shared" si="0"/>
        <v>0</v>
      </c>
    </row>
    <row r="9" spans="1:19" ht="15" thickBot="1" x14ac:dyDescent="0.4">
      <c r="A9" s="149" t="s">
        <v>247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</row>
    <row r="10" spans="1:19" ht="15" thickBot="1" x14ac:dyDescent="0.4">
      <c r="A10" s="149" t="s">
        <v>248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</row>
    <row r="11" spans="1:19" ht="23.5" thickBot="1" x14ac:dyDescent="0.4">
      <c r="A11" s="149" t="s">
        <v>79</v>
      </c>
      <c r="B11" s="156">
        <f t="shared" ref="B11:R11" si="1">B5*365.25</f>
        <v>0</v>
      </c>
      <c r="C11" s="156">
        <f t="shared" si="1"/>
        <v>0</v>
      </c>
      <c r="D11" s="156">
        <f t="shared" si="1"/>
        <v>0</v>
      </c>
      <c r="E11" s="156">
        <f t="shared" si="1"/>
        <v>0</v>
      </c>
      <c r="F11" s="156">
        <f t="shared" si="1"/>
        <v>0</v>
      </c>
      <c r="G11" s="156">
        <f t="shared" si="1"/>
        <v>0</v>
      </c>
      <c r="H11" s="156">
        <f t="shared" si="1"/>
        <v>0</v>
      </c>
      <c r="I11" s="156">
        <f t="shared" si="1"/>
        <v>0</v>
      </c>
      <c r="J11" s="156">
        <f t="shared" si="1"/>
        <v>0</v>
      </c>
      <c r="K11" s="156">
        <f t="shared" si="1"/>
        <v>0</v>
      </c>
      <c r="L11" s="156">
        <f t="shared" si="1"/>
        <v>0</v>
      </c>
      <c r="M11" s="156">
        <f t="shared" si="1"/>
        <v>0</v>
      </c>
      <c r="N11" s="156">
        <f t="shared" si="1"/>
        <v>0</v>
      </c>
      <c r="O11" s="156">
        <f t="shared" si="1"/>
        <v>0</v>
      </c>
      <c r="P11" s="156">
        <f t="shared" si="1"/>
        <v>0</v>
      </c>
      <c r="Q11" s="156">
        <f t="shared" si="1"/>
        <v>0</v>
      </c>
      <c r="R11" s="156">
        <f t="shared" si="1"/>
        <v>0</v>
      </c>
    </row>
    <row r="12" spans="1:19" ht="23.5" thickBot="1" x14ac:dyDescent="0.4">
      <c r="A12" s="149" t="s">
        <v>99</v>
      </c>
      <c r="B12" s="157">
        <f>DATEDIF(B9,B10,"D")+1</f>
        <v>1</v>
      </c>
      <c r="C12" s="157">
        <f t="shared" ref="C12:R12" si="2">DATEDIF(C9,C10,"D")+1</f>
        <v>1</v>
      </c>
      <c r="D12" s="157">
        <f t="shared" si="2"/>
        <v>1</v>
      </c>
      <c r="E12" s="157">
        <f t="shared" si="2"/>
        <v>1</v>
      </c>
      <c r="F12" s="157">
        <f t="shared" si="2"/>
        <v>1</v>
      </c>
      <c r="G12" s="157">
        <f t="shared" si="2"/>
        <v>1</v>
      </c>
      <c r="H12" s="157">
        <f t="shared" si="2"/>
        <v>1</v>
      </c>
      <c r="I12" s="157">
        <f t="shared" si="2"/>
        <v>1</v>
      </c>
      <c r="J12" s="157">
        <f t="shared" si="2"/>
        <v>1</v>
      </c>
      <c r="K12" s="157">
        <f t="shared" si="2"/>
        <v>1</v>
      </c>
      <c r="L12" s="157">
        <f t="shared" si="2"/>
        <v>1</v>
      </c>
      <c r="M12" s="157">
        <f t="shared" si="2"/>
        <v>1</v>
      </c>
      <c r="N12" s="157">
        <f t="shared" si="2"/>
        <v>1</v>
      </c>
      <c r="O12" s="157">
        <f t="shared" si="2"/>
        <v>1</v>
      </c>
      <c r="P12" s="157">
        <f t="shared" si="2"/>
        <v>1</v>
      </c>
      <c r="Q12" s="157">
        <f t="shared" si="2"/>
        <v>1</v>
      </c>
      <c r="R12" s="157">
        <f t="shared" si="2"/>
        <v>1</v>
      </c>
    </row>
    <row r="13" spans="1:19" ht="15" thickBot="1" x14ac:dyDescent="0.4">
      <c r="A13" s="149" t="s">
        <v>80</v>
      </c>
      <c r="B13" s="158">
        <f>IFERROR(B8/B11,0)</f>
        <v>0</v>
      </c>
      <c r="C13" s="158">
        <f t="shared" ref="C13:R13" si="3">IFERROR(C8/C11,0)</f>
        <v>0</v>
      </c>
      <c r="D13" s="158">
        <f t="shared" si="3"/>
        <v>0</v>
      </c>
      <c r="E13" s="158">
        <f t="shared" si="3"/>
        <v>0</v>
      </c>
      <c r="F13" s="158">
        <f t="shared" si="3"/>
        <v>0</v>
      </c>
      <c r="G13" s="158">
        <f t="shared" si="3"/>
        <v>0</v>
      </c>
      <c r="H13" s="158">
        <f t="shared" si="3"/>
        <v>0</v>
      </c>
      <c r="I13" s="158">
        <f t="shared" si="3"/>
        <v>0</v>
      </c>
      <c r="J13" s="158">
        <f t="shared" si="3"/>
        <v>0</v>
      </c>
      <c r="K13" s="158">
        <f t="shared" si="3"/>
        <v>0</v>
      </c>
      <c r="L13" s="158">
        <f t="shared" si="3"/>
        <v>0</v>
      </c>
      <c r="M13" s="158">
        <f t="shared" si="3"/>
        <v>0</v>
      </c>
      <c r="N13" s="158">
        <f t="shared" si="3"/>
        <v>0</v>
      </c>
      <c r="O13" s="158">
        <f t="shared" si="3"/>
        <v>0</v>
      </c>
      <c r="P13" s="158">
        <f t="shared" si="3"/>
        <v>0</v>
      </c>
      <c r="Q13" s="158">
        <f t="shared" si="3"/>
        <v>0</v>
      </c>
      <c r="R13" s="158">
        <f t="shared" si="3"/>
        <v>0</v>
      </c>
    </row>
    <row r="15" spans="1:19" ht="41.5" thickBot="1" x14ac:dyDescent="0.4">
      <c r="A15" s="159" t="s">
        <v>83</v>
      </c>
      <c r="S15" s="171" t="s">
        <v>263</v>
      </c>
    </row>
    <row r="16" spans="1:19" ht="15" thickBot="1" x14ac:dyDescent="0.4">
      <c r="A16" s="160">
        <v>2029</v>
      </c>
      <c r="B16" s="161">
        <f t="shared" ref="B16:Q23" si="4">IF(AND($A16&gt;YEAR(B$9),$A16&lt;YEAR(B$10)),(DATE($A16,12,31)-DATE($A16,1,0))*B$13,IF(AND($A16=YEAR(B$9),$A16=YEAR(B$10)),(B$10-B$9)*B$13,IF($A16=YEAR(B$9),(DATE(YEAR(B$9),12,31)-B$9)*B$13,IF($A16=YEAR(B$10),(B$10-DATE(YEAR(B$10),1,0))*B$13,0))))</f>
        <v>0</v>
      </c>
      <c r="C16" s="161">
        <f t="shared" si="4"/>
        <v>0</v>
      </c>
      <c r="D16" s="161">
        <f t="shared" si="4"/>
        <v>0</v>
      </c>
      <c r="E16" s="161">
        <f t="shared" si="4"/>
        <v>0</v>
      </c>
      <c r="F16" s="161">
        <f t="shared" si="4"/>
        <v>0</v>
      </c>
      <c r="G16" s="161">
        <f t="shared" si="4"/>
        <v>0</v>
      </c>
      <c r="H16" s="161">
        <f t="shared" si="4"/>
        <v>0</v>
      </c>
      <c r="I16" s="161">
        <f t="shared" si="4"/>
        <v>0</v>
      </c>
      <c r="J16" s="161">
        <f t="shared" si="4"/>
        <v>0</v>
      </c>
      <c r="K16" s="161">
        <f t="shared" si="4"/>
        <v>0</v>
      </c>
      <c r="L16" s="161">
        <f t="shared" si="4"/>
        <v>0</v>
      </c>
      <c r="M16" s="161">
        <f t="shared" si="4"/>
        <v>0</v>
      </c>
      <c r="N16" s="161">
        <f t="shared" si="4"/>
        <v>0</v>
      </c>
      <c r="O16" s="161">
        <f t="shared" si="4"/>
        <v>0</v>
      </c>
      <c r="P16" s="161">
        <f t="shared" si="4"/>
        <v>0</v>
      </c>
      <c r="Q16" s="161">
        <f t="shared" si="4"/>
        <v>0</v>
      </c>
      <c r="R16" s="161">
        <f t="shared" ref="L16:R23" si="5">IF(AND($A16&gt;YEAR(R$9),$A16&lt;YEAR(R$10)),(DATE($A16,12,31)-DATE($A16,1,0))*R$13,IF(AND($A16=YEAR(R$9),$A16=YEAR(R$10)),(R$10-R$9)*R$13,IF($A16=YEAR(R$9),(DATE(YEAR(R$9),12,31)-R$9)*R$13,IF($A16=YEAR(R$10),(R$10-DATE(YEAR(R$10),1,0))*R$13,0))))</f>
        <v>0</v>
      </c>
      <c r="S16" s="63">
        <f>SUM(B16:R16)</f>
        <v>0</v>
      </c>
    </row>
    <row r="17" spans="1:19" ht="15" thickBot="1" x14ac:dyDescent="0.4">
      <c r="A17" s="160">
        <v>2030</v>
      </c>
      <c r="B17" s="161">
        <f>IF(AND($A17&gt;YEAR(B$9),$A17&lt;YEAR(B$10)),(DATE($A17,12,31)-DATE($A17,1,0))*B$13,IF(AND($A17=YEAR(B$9),$A17=YEAR(B$10)),(B$10-B$9)*B$13,IF($A17=YEAR(B$9),(DATE(YEAR(B$9),12,31)-B$9)*B$13,IF($A17=YEAR(B$10),(B$10-DATE(YEAR(B$10),1,0))*B$13,0))))</f>
        <v>0</v>
      </c>
      <c r="C17" s="161">
        <f t="shared" si="4"/>
        <v>0</v>
      </c>
      <c r="D17" s="161">
        <f t="shared" si="4"/>
        <v>0</v>
      </c>
      <c r="E17" s="161">
        <f t="shared" si="4"/>
        <v>0</v>
      </c>
      <c r="F17" s="161">
        <f t="shared" si="4"/>
        <v>0</v>
      </c>
      <c r="G17" s="161">
        <f t="shared" si="4"/>
        <v>0</v>
      </c>
      <c r="H17" s="161">
        <f t="shared" si="4"/>
        <v>0</v>
      </c>
      <c r="I17" s="161">
        <f t="shared" si="4"/>
        <v>0</v>
      </c>
      <c r="J17" s="161">
        <f t="shared" si="4"/>
        <v>0</v>
      </c>
      <c r="K17" s="161">
        <f t="shared" si="4"/>
        <v>0</v>
      </c>
      <c r="L17" s="161">
        <f t="shared" si="5"/>
        <v>0</v>
      </c>
      <c r="M17" s="161">
        <f t="shared" si="5"/>
        <v>0</v>
      </c>
      <c r="N17" s="161">
        <f t="shared" si="5"/>
        <v>0</v>
      </c>
      <c r="O17" s="161">
        <f t="shared" si="5"/>
        <v>0</v>
      </c>
      <c r="P17" s="161">
        <f t="shared" si="5"/>
        <v>0</v>
      </c>
      <c r="Q17" s="161">
        <f t="shared" si="5"/>
        <v>0</v>
      </c>
      <c r="R17" s="161">
        <f t="shared" si="5"/>
        <v>0</v>
      </c>
      <c r="S17" s="63">
        <f t="shared" ref="S17:S23" si="6">SUM(B17:R17)</f>
        <v>0</v>
      </c>
    </row>
    <row r="18" spans="1:19" ht="15" thickBot="1" x14ac:dyDescent="0.4">
      <c r="A18" s="160">
        <v>2031</v>
      </c>
      <c r="B18" s="161">
        <f t="shared" si="4"/>
        <v>0</v>
      </c>
      <c r="C18" s="161">
        <f t="shared" si="4"/>
        <v>0</v>
      </c>
      <c r="D18" s="161">
        <f t="shared" si="4"/>
        <v>0</v>
      </c>
      <c r="E18" s="161">
        <f t="shared" si="4"/>
        <v>0</v>
      </c>
      <c r="F18" s="161">
        <f t="shared" si="4"/>
        <v>0</v>
      </c>
      <c r="G18" s="161">
        <f t="shared" si="4"/>
        <v>0</v>
      </c>
      <c r="H18" s="161">
        <f t="shared" si="4"/>
        <v>0</v>
      </c>
      <c r="I18" s="161">
        <f t="shared" si="4"/>
        <v>0</v>
      </c>
      <c r="J18" s="161">
        <f t="shared" si="4"/>
        <v>0</v>
      </c>
      <c r="K18" s="161">
        <f t="shared" si="4"/>
        <v>0</v>
      </c>
      <c r="L18" s="161">
        <f t="shared" si="5"/>
        <v>0</v>
      </c>
      <c r="M18" s="161">
        <f t="shared" si="5"/>
        <v>0</v>
      </c>
      <c r="N18" s="161">
        <f t="shared" si="5"/>
        <v>0</v>
      </c>
      <c r="O18" s="161">
        <f t="shared" si="5"/>
        <v>0</v>
      </c>
      <c r="P18" s="161">
        <f t="shared" si="5"/>
        <v>0</v>
      </c>
      <c r="Q18" s="161">
        <f t="shared" si="5"/>
        <v>0</v>
      </c>
      <c r="R18" s="161">
        <f t="shared" si="5"/>
        <v>0</v>
      </c>
      <c r="S18" s="63">
        <f t="shared" si="6"/>
        <v>0</v>
      </c>
    </row>
    <row r="19" spans="1:19" ht="15" thickBot="1" x14ac:dyDescent="0.4">
      <c r="A19" s="160">
        <v>2032</v>
      </c>
      <c r="B19" s="161">
        <f t="shared" si="4"/>
        <v>0</v>
      </c>
      <c r="C19" s="161">
        <f t="shared" si="4"/>
        <v>0</v>
      </c>
      <c r="D19" s="161">
        <f t="shared" si="4"/>
        <v>0</v>
      </c>
      <c r="E19" s="161">
        <f t="shared" si="4"/>
        <v>0</v>
      </c>
      <c r="F19" s="161">
        <f t="shared" si="4"/>
        <v>0</v>
      </c>
      <c r="G19" s="161">
        <f t="shared" si="4"/>
        <v>0</v>
      </c>
      <c r="H19" s="161">
        <f t="shared" si="4"/>
        <v>0</v>
      </c>
      <c r="I19" s="161">
        <f t="shared" si="4"/>
        <v>0</v>
      </c>
      <c r="J19" s="161">
        <f t="shared" si="4"/>
        <v>0</v>
      </c>
      <c r="K19" s="161">
        <f t="shared" si="4"/>
        <v>0</v>
      </c>
      <c r="L19" s="161">
        <f t="shared" si="5"/>
        <v>0</v>
      </c>
      <c r="M19" s="161">
        <f t="shared" si="5"/>
        <v>0</v>
      </c>
      <c r="N19" s="161">
        <f t="shared" si="5"/>
        <v>0</v>
      </c>
      <c r="O19" s="161">
        <f t="shared" si="5"/>
        <v>0</v>
      </c>
      <c r="P19" s="161">
        <f t="shared" si="5"/>
        <v>0</v>
      </c>
      <c r="Q19" s="161">
        <f t="shared" si="5"/>
        <v>0</v>
      </c>
      <c r="R19" s="161">
        <f t="shared" si="5"/>
        <v>0</v>
      </c>
      <c r="S19" s="63">
        <f t="shared" si="6"/>
        <v>0</v>
      </c>
    </row>
    <row r="20" spans="1:19" ht="15" thickBot="1" x14ac:dyDescent="0.4">
      <c r="A20" s="160">
        <v>2033</v>
      </c>
      <c r="B20" s="161">
        <f t="shared" si="4"/>
        <v>0</v>
      </c>
      <c r="C20" s="161">
        <f t="shared" si="4"/>
        <v>0</v>
      </c>
      <c r="D20" s="161">
        <f t="shared" si="4"/>
        <v>0</v>
      </c>
      <c r="E20" s="161">
        <f t="shared" si="4"/>
        <v>0</v>
      </c>
      <c r="F20" s="161">
        <f t="shared" si="4"/>
        <v>0</v>
      </c>
      <c r="G20" s="161">
        <f t="shared" si="4"/>
        <v>0</v>
      </c>
      <c r="H20" s="161">
        <f t="shared" si="4"/>
        <v>0</v>
      </c>
      <c r="I20" s="161">
        <f t="shared" si="4"/>
        <v>0</v>
      </c>
      <c r="J20" s="161">
        <f t="shared" si="4"/>
        <v>0</v>
      </c>
      <c r="K20" s="161">
        <f t="shared" si="4"/>
        <v>0</v>
      </c>
      <c r="L20" s="161">
        <f t="shared" si="5"/>
        <v>0</v>
      </c>
      <c r="M20" s="161">
        <f t="shared" si="5"/>
        <v>0</v>
      </c>
      <c r="N20" s="161">
        <f t="shared" si="5"/>
        <v>0</v>
      </c>
      <c r="O20" s="161">
        <f t="shared" si="5"/>
        <v>0</v>
      </c>
      <c r="P20" s="161">
        <f t="shared" si="5"/>
        <v>0</v>
      </c>
      <c r="Q20" s="161">
        <f t="shared" si="5"/>
        <v>0</v>
      </c>
      <c r="R20" s="161">
        <f t="shared" si="5"/>
        <v>0</v>
      </c>
      <c r="S20" s="63">
        <f t="shared" si="6"/>
        <v>0</v>
      </c>
    </row>
    <row r="21" spans="1:19" ht="15" thickBot="1" x14ac:dyDescent="0.4">
      <c r="A21" s="160">
        <v>2034</v>
      </c>
      <c r="B21" s="161">
        <f t="shared" si="4"/>
        <v>0</v>
      </c>
      <c r="C21" s="161">
        <f t="shared" si="4"/>
        <v>0</v>
      </c>
      <c r="D21" s="161">
        <f t="shared" si="4"/>
        <v>0</v>
      </c>
      <c r="E21" s="161">
        <f t="shared" si="4"/>
        <v>0</v>
      </c>
      <c r="F21" s="161">
        <f t="shared" si="4"/>
        <v>0</v>
      </c>
      <c r="G21" s="161">
        <f t="shared" si="4"/>
        <v>0</v>
      </c>
      <c r="H21" s="161">
        <f t="shared" si="4"/>
        <v>0</v>
      </c>
      <c r="I21" s="161">
        <f t="shared" si="4"/>
        <v>0</v>
      </c>
      <c r="J21" s="161">
        <f t="shared" si="4"/>
        <v>0</v>
      </c>
      <c r="K21" s="161">
        <f t="shared" si="4"/>
        <v>0</v>
      </c>
      <c r="L21" s="161">
        <f t="shared" si="5"/>
        <v>0</v>
      </c>
      <c r="M21" s="161">
        <f t="shared" si="5"/>
        <v>0</v>
      </c>
      <c r="N21" s="161">
        <f t="shared" si="5"/>
        <v>0</v>
      </c>
      <c r="O21" s="161">
        <f t="shared" si="5"/>
        <v>0</v>
      </c>
      <c r="P21" s="161">
        <f t="shared" si="5"/>
        <v>0</v>
      </c>
      <c r="Q21" s="161">
        <f t="shared" si="5"/>
        <v>0</v>
      </c>
      <c r="R21" s="161">
        <f t="shared" si="5"/>
        <v>0</v>
      </c>
      <c r="S21" s="63">
        <f t="shared" si="6"/>
        <v>0</v>
      </c>
    </row>
    <row r="22" spans="1:19" ht="15" thickBot="1" x14ac:dyDescent="0.4">
      <c r="A22" s="160">
        <v>2035</v>
      </c>
      <c r="B22" s="161">
        <f t="shared" si="4"/>
        <v>0</v>
      </c>
      <c r="C22" s="161">
        <f t="shared" si="4"/>
        <v>0</v>
      </c>
      <c r="D22" s="161">
        <f t="shared" si="4"/>
        <v>0</v>
      </c>
      <c r="E22" s="161">
        <f t="shared" si="4"/>
        <v>0</v>
      </c>
      <c r="F22" s="161">
        <f t="shared" si="4"/>
        <v>0</v>
      </c>
      <c r="G22" s="161">
        <f t="shared" si="4"/>
        <v>0</v>
      </c>
      <c r="H22" s="161">
        <f t="shared" si="4"/>
        <v>0</v>
      </c>
      <c r="I22" s="161">
        <f t="shared" si="4"/>
        <v>0</v>
      </c>
      <c r="J22" s="161">
        <f t="shared" si="4"/>
        <v>0</v>
      </c>
      <c r="K22" s="161">
        <f t="shared" si="4"/>
        <v>0</v>
      </c>
      <c r="L22" s="161">
        <f t="shared" si="5"/>
        <v>0</v>
      </c>
      <c r="M22" s="161">
        <f t="shared" si="5"/>
        <v>0</v>
      </c>
      <c r="N22" s="161">
        <f t="shared" si="5"/>
        <v>0</v>
      </c>
      <c r="O22" s="161">
        <f t="shared" si="5"/>
        <v>0</v>
      </c>
      <c r="P22" s="161">
        <f t="shared" si="5"/>
        <v>0</v>
      </c>
      <c r="Q22" s="161">
        <f t="shared" si="5"/>
        <v>0</v>
      </c>
      <c r="R22" s="161">
        <f t="shared" si="5"/>
        <v>0</v>
      </c>
      <c r="S22" s="63">
        <f t="shared" si="6"/>
        <v>0</v>
      </c>
    </row>
    <row r="23" spans="1:19" ht="15" thickBot="1" x14ac:dyDescent="0.4">
      <c r="A23" s="160">
        <v>2036</v>
      </c>
      <c r="B23" s="161">
        <f t="shared" si="4"/>
        <v>0</v>
      </c>
      <c r="C23" s="161">
        <f t="shared" si="4"/>
        <v>0</v>
      </c>
      <c r="D23" s="161">
        <f t="shared" si="4"/>
        <v>0</v>
      </c>
      <c r="E23" s="161">
        <f t="shared" si="4"/>
        <v>0</v>
      </c>
      <c r="F23" s="161">
        <f t="shared" si="4"/>
        <v>0</v>
      </c>
      <c r="G23" s="161">
        <f t="shared" si="4"/>
        <v>0</v>
      </c>
      <c r="H23" s="161">
        <f t="shared" si="4"/>
        <v>0</v>
      </c>
      <c r="I23" s="161">
        <f t="shared" si="4"/>
        <v>0</v>
      </c>
      <c r="J23" s="161">
        <f t="shared" si="4"/>
        <v>0</v>
      </c>
      <c r="K23" s="161">
        <f t="shared" si="4"/>
        <v>0</v>
      </c>
      <c r="L23" s="161">
        <f t="shared" si="5"/>
        <v>0</v>
      </c>
      <c r="M23" s="161">
        <f t="shared" si="5"/>
        <v>0</v>
      </c>
      <c r="N23" s="161">
        <f t="shared" si="5"/>
        <v>0</v>
      </c>
      <c r="O23" s="161">
        <f t="shared" si="5"/>
        <v>0</v>
      </c>
      <c r="P23" s="161">
        <f t="shared" si="5"/>
        <v>0</v>
      </c>
      <c r="Q23" s="161">
        <f t="shared" si="5"/>
        <v>0</v>
      </c>
      <c r="R23" s="161">
        <f t="shared" si="5"/>
        <v>0</v>
      </c>
      <c r="S23" s="63">
        <f t="shared" si="6"/>
        <v>0</v>
      </c>
    </row>
    <row r="24" spans="1:19" ht="15" thickBot="1" x14ac:dyDescent="0.4">
      <c r="A24" s="162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 t="s">
        <v>264</v>
      </c>
    </row>
    <row r="25" spans="1:19" ht="15" thickBot="1" x14ac:dyDescent="0.4">
      <c r="A25" s="164" t="s">
        <v>81</v>
      </c>
      <c r="B25" s="165">
        <f t="shared" ref="B25:R25" si="7">SUM(B16:B23)</f>
        <v>0</v>
      </c>
      <c r="C25" s="165">
        <f t="shared" si="7"/>
        <v>0</v>
      </c>
      <c r="D25" s="165">
        <f t="shared" si="7"/>
        <v>0</v>
      </c>
      <c r="E25" s="165">
        <f t="shared" si="7"/>
        <v>0</v>
      </c>
      <c r="F25" s="165">
        <f t="shared" si="7"/>
        <v>0</v>
      </c>
      <c r="G25" s="165">
        <f t="shared" si="7"/>
        <v>0</v>
      </c>
      <c r="H25" s="165">
        <f t="shared" si="7"/>
        <v>0</v>
      </c>
      <c r="I25" s="165">
        <f t="shared" si="7"/>
        <v>0</v>
      </c>
      <c r="J25" s="165">
        <f t="shared" si="7"/>
        <v>0</v>
      </c>
      <c r="K25" s="165">
        <f t="shared" si="7"/>
        <v>0</v>
      </c>
      <c r="L25" s="165">
        <f t="shared" si="7"/>
        <v>0</v>
      </c>
      <c r="M25" s="165">
        <f t="shared" si="7"/>
        <v>0</v>
      </c>
      <c r="N25" s="165">
        <f t="shared" si="7"/>
        <v>0</v>
      </c>
      <c r="O25" s="165">
        <f t="shared" si="7"/>
        <v>0</v>
      </c>
      <c r="P25" s="165">
        <f t="shared" si="7"/>
        <v>0</v>
      </c>
      <c r="Q25" s="165">
        <f t="shared" si="7"/>
        <v>0</v>
      </c>
      <c r="R25" s="165">
        <f t="shared" si="7"/>
        <v>0</v>
      </c>
      <c r="S25" s="170" t="s">
        <v>25</v>
      </c>
    </row>
    <row r="26" spans="1:19" ht="15" thickBot="1" x14ac:dyDescent="0.4"/>
    <row r="27" spans="1:19" ht="23.5" thickBot="1" x14ac:dyDescent="0.4">
      <c r="A27" s="164" t="s">
        <v>249</v>
      </c>
      <c r="B27" s="165">
        <f t="shared" ref="B27:R27" si="8">B8-B25</f>
        <v>0</v>
      </c>
      <c r="C27" s="165">
        <f t="shared" si="8"/>
        <v>0</v>
      </c>
      <c r="D27" s="165">
        <f t="shared" si="8"/>
        <v>0</v>
      </c>
      <c r="E27" s="165">
        <f t="shared" si="8"/>
        <v>0</v>
      </c>
      <c r="F27" s="165">
        <f t="shared" si="8"/>
        <v>0</v>
      </c>
      <c r="G27" s="165">
        <f t="shared" si="8"/>
        <v>0</v>
      </c>
      <c r="H27" s="165">
        <f t="shared" si="8"/>
        <v>0</v>
      </c>
      <c r="I27" s="165">
        <f t="shared" si="8"/>
        <v>0</v>
      </c>
      <c r="J27" s="165">
        <f t="shared" si="8"/>
        <v>0</v>
      </c>
      <c r="K27" s="165">
        <f t="shared" si="8"/>
        <v>0</v>
      </c>
      <c r="L27" s="165">
        <f t="shared" si="8"/>
        <v>0</v>
      </c>
      <c r="M27" s="165">
        <f t="shared" si="8"/>
        <v>0</v>
      </c>
      <c r="N27" s="165">
        <f t="shared" si="8"/>
        <v>0</v>
      </c>
      <c r="O27" s="165">
        <f t="shared" si="8"/>
        <v>0</v>
      </c>
      <c r="P27" s="165">
        <f t="shared" si="8"/>
        <v>0</v>
      </c>
      <c r="Q27" s="165">
        <f t="shared" si="8"/>
        <v>0</v>
      </c>
      <c r="R27" s="165">
        <f t="shared" si="8"/>
        <v>0</v>
      </c>
    </row>
    <row r="28" spans="1:19" x14ac:dyDescent="0.35">
      <c r="A28" t="s">
        <v>250</v>
      </c>
      <c r="B28" s="166">
        <f t="shared" ref="B28:R28" si="9">(B11-B12)*B13-B27</f>
        <v>0</v>
      </c>
      <c r="C28" s="166">
        <f t="shared" si="9"/>
        <v>0</v>
      </c>
      <c r="D28" s="166">
        <f t="shared" si="9"/>
        <v>0</v>
      </c>
      <c r="E28" s="166">
        <f t="shared" si="9"/>
        <v>0</v>
      </c>
      <c r="F28" s="166">
        <f t="shared" si="9"/>
        <v>0</v>
      </c>
      <c r="G28" s="166">
        <f t="shared" si="9"/>
        <v>0</v>
      </c>
      <c r="H28" s="166">
        <f t="shared" si="9"/>
        <v>0</v>
      </c>
      <c r="I28" s="166">
        <f t="shared" si="9"/>
        <v>0</v>
      </c>
      <c r="J28" s="166">
        <f t="shared" si="9"/>
        <v>0</v>
      </c>
      <c r="K28" s="166">
        <f t="shared" si="9"/>
        <v>0</v>
      </c>
      <c r="L28" s="166">
        <f t="shared" si="9"/>
        <v>0</v>
      </c>
      <c r="M28" s="166">
        <f t="shared" si="9"/>
        <v>0</v>
      </c>
      <c r="N28" s="166">
        <f t="shared" si="9"/>
        <v>0</v>
      </c>
      <c r="O28" s="166">
        <f t="shared" si="9"/>
        <v>0</v>
      </c>
      <c r="P28" s="166">
        <f t="shared" si="9"/>
        <v>0</v>
      </c>
      <c r="Q28" s="166">
        <f t="shared" si="9"/>
        <v>0</v>
      </c>
      <c r="R28" s="166">
        <f t="shared" si="9"/>
        <v>0</v>
      </c>
    </row>
  </sheetData>
  <mergeCells count="1">
    <mergeCell ref="P1:R1"/>
  </mergeCells>
  <hyperlinks>
    <hyperlink ref="A2" location="'Winst en verlies rekening'!A1" display="terug" xr:uid="{7D99AF78-6DBE-463D-A642-C555AEFD191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AF66-EFC9-406B-96C2-F865F5CAF8B9}">
  <dimension ref="A1:J18"/>
  <sheetViews>
    <sheetView workbookViewId="0">
      <selection activeCell="J9" sqref="J9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289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  <c r="J1" s="66"/>
    </row>
    <row r="2" spans="1:10" x14ac:dyDescent="0.35">
      <c r="A2" s="15" t="s">
        <v>70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35">
      <c r="A4" s="66"/>
      <c r="B4" s="177" t="s">
        <v>251</v>
      </c>
      <c r="C4" s="180" t="s">
        <v>84</v>
      </c>
      <c r="D4" s="180" t="s">
        <v>84</v>
      </c>
      <c r="E4" s="180" t="s">
        <v>84</v>
      </c>
      <c r="F4" s="180" t="s">
        <v>84</v>
      </c>
      <c r="G4" s="180" t="s">
        <v>84</v>
      </c>
      <c r="H4" s="180" t="s">
        <v>84</v>
      </c>
      <c r="I4" s="180" t="s">
        <v>84</v>
      </c>
      <c r="J4" s="66"/>
    </row>
    <row r="5" spans="1:10" x14ac:dyDescent="0.3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35">
      <c r="A6" s="2" t="s">
        <v>85</v>
      </c>
      <c r="B6" s="66"/>
      <c r="C6" s="66"/>
      <c r="D6" s="66"/>
      <c r="E6" s="66"/>
      <c r="F6" s="66"/>
      <c r="G6" s="66"/>
      <c r="H6" s="66"/>
      <c r="I6" s="66"/>
      <c r="J6" s="66"/>
    </row>
    <row r="7" spans="1:10" x14ac:dyDescent="0.35">
      <c r="A7" s="66"/>
      <c r="B7" s="66"/>
      <c r="C7" s="66"/>
      <c r="D7" s="66"/>
      <c r="E7" s="66"/>
      <c r="F7" s="66"/>
      <c r="G7" s="66"/>
      <c r="H7" s="66"/>
      <c r="I7" s="66"/>
      <c r="J7" s="66"/>
    </row>
    <row r="8" spans="1:10" x14ac:dyDescent="0.35">
      <c r="A8" s="2" t="s">
        <v>86</v>
      </c>
      <c r="B8" s="2" t="s">
        <v>87</v>
      </c>
      <c r="C8" s="66" t="str">
        <f>C4</f>
        <v>…</v>
      </c>
      <c r="D8" s="66" t="str">
        <f t="shared" ref="D8:I8" si="0">D4</f>
        <v>…</v>
      </c>
      <c r="E8" s="66" t="str">
        <f t="shared" si="0"/>
        <v>…</v>
      </c>
      <c r="F8" s="66" t="str">
        <f t="shared" si="0"/>
        <v>…</v>
      </c>
      <c r="G8" s="66" t="str">
        <f t="shared" si="0"/>
        <v>…</v>
      </c>
      <c r="H8" s="66" t="str">
        <f t="shared" si="0"/>
        <v>…</v>
      </c>
      <c r="I8" s="66" t="str">
        <f t="shared" si="0"/>
        <v>…</v>
      </c>
      <c r="J8" s="2" t="s">
        <v>81</v>
      </c>
    </row>
    <row r="9" spans="1:10" x14ac:dyDescent="0.35">
      <c r="A9" s="66">
        <v>1</v>
      </c>
      <c r="B9" s="66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6">
        <f>A9+1</f>
        <v>2</v>
      </c>
      <c r="B10" s="66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 t="shared" ref="J10:J16" si="1">SUM(C10:I10)</f>
        <v>0</v>
      </c>
    </row>
    <row r="11" spans="1:10" x14ac:dyDescent="0.35">
      <c r="A11" s="66">
        <f t="shared" ref="A11:B16" si="2">A10+1</f>
        <v>3</v>
      </c>
      <c r="B11" s="66">
        <f t="shared" si="2"/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si="1"/>
        <v>0</v>
      </c>
    </row>
    <row r="12" spans="1:10" x14ac:dyDescent="0.35">
      <c r="A12" s="66">
        <f t="shared" si="2"/>
        <v>4</v>
      </c>
      <c r="B12" s="66">
        <f t="shared" si="2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</row>
    <row r="13" spans="1:10" x14ac:dyDescent="0.35">
      <c r="A13" s="66">
        <f t="shared" si="2"/>
        <v>5</v>
      </c>
      <c r="B13" s="66">
        <f t="shared" si="2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</row>
    <row r="14" spans="1:10" x14ac:dyDescent="0.35">
      <c r="A14" s="66">
        <f t="shared" si="2"/>
        <v>6</v>
      </c>
      <c r="B14" s="66">
        <f t="shared" si="2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</row>
    <row r="15" spans="1:10" x14ac:dyDescent="0.35">
      <c r="A15" s="66">
        <f t="shared" si="2"/>
        <v>7</v>
      </c>
      <c r="B15" s="66">
        <f t="shared" si="2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</row>
    <row r="16" spans="1:10" x14ac:dyDescent="0.35">
      <c r="A16" s="66">
        <f t="shared" si="2"/>
        <v>8</v>
      </c>
      <c r="B16" s="66">
        <f t="shared" si="2"/>
        <v>2036</v>
      </c>
      <c r="C16" s="20" t="s">
        <v>25</v>
      </c>
      <c r="D16" s="20"/>
      <c r="E16" s="20"/>
      <c r="F16" s="20"/>
      <c r="G16" s="20"/>
      <c r="H16" s="20"/>
      <c r="I16" s="20"/>
      <c r="J16" s="16">
        <f t="shared" si="1"/>
        <v>0</v>
      </c>
    </row>
    <row r="17" spans="1:10" x14ac:dyDescent="0.35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 spans="1:10" x14ac:dyDescent="0.35">
      <c r="A18" s="2" t="s">
        <v>82</v>
      </c>
      <c r="B18" s="66"/>
      <c r="C18" s="16">
        <f t="shared" ref="C18:J18" si="3">SUM(C9:C16)</f>
        <v>0</v>
      </c>
      <c r="D18" s="16">
        <f t="shared" si="3"/>
        <v>0</v>
      </c>
      <c r="E18" s="16">
        <f t="shared" si="3"/>
        <v>0</v>
      </c>
      <c r="F18" s="16">
        <f t="shared" si="3"/>
        <v>0</v>
      </c>
      <c r="G18" s="16">
        <f t="shared" si="3"/>
        <v>0</v>
      </c>
      <c r="H18" s="16">
        <f t="shared" si="3"/>
        <v>0</v>
      </c>
      <c r="I18" s="16">
        <f t="shared" si="3"/>
        <v>0</v>
      </c>
      <c r="J18" s="16">
        <f t="shared" si="3"/>
        <v>0</v>
      </c>
    </row>
  </sheetData>
  <mergeCells count="1">
    <mergeCell ref="G1:I1"/>
  </mergeCells>
  <hyperlinks>
    <hyperlink ref="A2" location="FEO!A1" display="terug" xr:uid="{8B271F1A-2649-4777-B8E7-480A4283332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5334-B5CF-48D8-A4F3-8530B69ACE51}">
  <dimension ref="A1:K52"/>
  <sheetViews>
    <sheetView workbookViewId="0">
      <selection activeCell="P13" sqref="P13"/>
    </sheetView>
  </sheetViews>
  <sheetFormatPr defaultRowHeight="14.5" x14ac:dyDescent="0.35"/>
  <cols>
    <col min="1" max="1" width="3.6328125" customWidth="1"/>
    <col min="2" max="2" width="21.36328125" customWidth="1"/>
    <col min="3" max="3" width="9.54296875" bestFit="1" customWidth="1"/>
    <col min="6" max="6" width="11.08984375" customWidth="1"/>
    <col min="7" max="7" width="14" customWidth="1"/>
    <col min="8" max="8" width="14.36328125" customWidth="1"/>
    <col min="9" max="9" width="18.6328125" customWidth="1"/>
    <col min="10" max="10" width="16" customWidth="1"/>
  </cols>
  <sheetData>
    <row r="1" spans="1:11" x14ac:dyDescent="0.35">
      <c r="A1" s="2" t="s">
        <v>290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  <c r="J1" s="66"/>
      <c r="K1" s="66"/>
    </row>
    <row r="2" spans="1:11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x14ac:dyDescent="0.35">
      <c r="A4" s="66"/>
      <c r="B4" s="72" t="s">
        <v>75</v>
      </c>
      <c r="C4" s="20" t="s">
        <v>84</v>
      </c>
      <c r="D4" s="20" t="s">
        <v>84</v>
      </c>
      <c r="E4" s="20" t="s">
        <v>84</v>
      </c>
      <c r="F4" s="20" t="s">
        <v>84</v>
      </c>
      <c r="G4" s="20" t="s">
        <v>84</v>
      </c>
      <c r="H4" s="20" t="s">
        <v>84</v>
      </c>
      <c r="I4" s="20" t="s">
        <v>84</v>
      </c>
      <c r="J4" s="66"/>
      <c r="K4" s="66"/>
    </row>
    <row r="5" spans="1:11" x14ac:dyDescent="0.3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x14ac:dyDescent="0.35">
      <c r="A6" s="2" t="s">
        <v>85</v>
      </c>
      <c r="B6" s="66"/>
      <c r="C6" s="66"/>
      <c r="D6" s="66"/>
      <c r="E6" s="66"/>
      <c r="F6" s="66"/>
      <c r="G6" s="66"/>
      <c r="H6" s="66"/>
      <c r="I6" s="66"/>
      <c r="J6" s="66"/>
      <c r="K6" s="66"/>
    </row>
    <row r="7" spans="1:11" x14ac:dyDescent="0.3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 x14ac:dyDescent="0.35">
      <c r="A8" s="2" t="s">
        <v>86</v>
      </c>
      <c r="B8" s="2" t="s">
        <v>87</v>
      </c>
      <c r="C8" s="66" t="str">
        <f>C4</f>
        <v>…</v>
      </c>
      <c r="D8" s="66" t="str">
        <f t="shared" ref="D8:I8" si="0">D4</f>
        <v>…</v>
      </c>
      <c r="E8" s="66" t="str">
        <f t="shared" si="0"/>
        <v>…</v>
      </c>
      <c r="F8" s="66" t="str">
        <f t="shared" si="0"/>
        <v>…</v>
      </c>
      <c r="G8" s="66" t="str">
        <f t="shared" si="0"/>
        <v>…</v>
      </c>
      <c r="H8" s="66" t="str">
        <f t="shared" si="0"/>
        <v>…</v>
      </c>
      <c r="I8" s="66" t="str">
        <f t="shared" si="0"/>
        <v>…</v>
      </c>
      <c r="J8" s="2" t="s">
        <v>81</v>
      </c>
      <c r="K8" s="66"/>
    </row>
    <row r="9" spans="1:11" x14ac:dyDescent="0.35">
      <c r="A9" s="66">
        <v>1</v>
      </c>
      <c r="B9" s="66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  <c r="K9" s="66"/>
    </row>
    <row r="10" spans="1:11" x14ac:dyDescent="0.35">
      <c r="A10" s="66">
        <f>A9+1</f>
        <v>2</v>
      </c>
      <c r="B10" s="66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 t="shared" ref="J10:J16" si="1">SUM(C10:I10)</f>
        <v>0</v>
      </c>
      <c r="K10" s="66"/>
    </row>
    <row r="11" spans="1:11" x14ac:dyDescent="0.35">
      <c r="A11" s="66">
        <f t="shared" ref="A11:A16" si="2">A10+1</f>
        <v>3</v>
      </c>
      <c r="B11" s="66">
        <f t="shared" ref="B11:B16" si="3">B10+1</f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si="1"/>
        <v>0</v>
      </c>
      <c r="K11" s="66"/>
    </row>
    <row r="12" spans="1:11" x14ac:dyDescent="0.35">
      <c r="A12" s="66">
        <f t="shared" si="2"/>
        <v>4</v>
      </c>
      <c r="B12" s="66">
        <f t="shared" si="3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  <c r="K12" s="66"/>
    </row>
    <row r="13" spans="1:11" x14ac:dyDescent="0.35">
      <c r="A13" s="66">
        <f t="shared" si="2"/>
        <v>5</v>
      </c>
      <c r="B13" s="66">
        <f t="shared" si="3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  <c r="K13" s="66"/>
    </row>
    <row r="14" spans="1:11" x14ac:dyDescent="0.35">
      <c r="A14" s="66">
        <f t="shared" si="2"/>
        <v>6</v>
      </c>
      <c r="B14" s="66">
        <f t="shared" si="3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  <c r="K14" s="66"/>
    </row>
    <row r="15" spans="1:11" x14ac:dyDescent="0.35">
      <c r="A15" s="66">
        <f t="shared" si="2"/>
        <v>7</v>
      </c>
      <c r="B15" s="66">
        <f t="shared" si="3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  <c r="K15" s="66"/>
    </row>
    <row r="16" spans="1:11" x14ac:dyDescent="0.35">
      <c r="A16" s="66">
        <f t="shared" si="2"/>
        <v>8</v>
      </c>
      <c r="B16" s="66">
        <f t="shared" si="3"/>
        <v>2036</v>
      </c>
      <c r="C16" s="20" t="s">
        <v>25</v>
      </c>
      <c r="D16" s="20"/>
      <c r="E16" s="20"/>
      <c r="F16" s="20"/>
      <c r="G16" s="20"/>
      <c r="H16" s="20"/>
      <c r="I16" s="20"/>
      <c r="J16" s="16">
        <f t="shared" si="1"/>
        <v>0</v>
      </c>
      <c r="K16" s="66"/>
    </row>
    <row r="17" spans="1:11" x14ac:dyDescent="0.3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</row>
    <row r="18" spans="1:11" x14ac:dyDescent="0.35">
      <c r="A18" s="2" t="s">
        <v>82</v>
      </c>
      <c r="B18" s="66"/>
      <c r="C18" s="16">
        <f t="shared" ref="C18:J18" si="4">SUM(C9:C16)</f>
        <v>0</v>
      </c>
      <c r="D18" s="16">
        <f t="shared" si="4"/>
        <v>0</v>
      </c>
      <c r="E18" s="16">
        <f t="shared" si="4"/>
        <v>0</v>
      </c>
      <c r="F18" s="16">
        <f t="shared" si="4"/>
        <v>0</v>
      </c>
      <c r="G18" s="16">
        <f t="shared" si="4"/>
        <v>0</v>
      </c>
      <c r="H18" s="16">
        <f t="shared" si="4"/>
        <v>0</v>
      </c>
      <c r="I18" s="16">
        <f t="shared" si="4"/>
        <v>0</v>
      </c>
      <c r="J18" s="16">
        <f t="shared" si="4"/>
        <v>0</v>
      </c>
      <c r="K18" s="66"/>
    </row>
    <row r="19" spans="1:11" x14ac:dyDescent="0.3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x14ac:dyDescent="0.3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</row>
    <row r="21" spans="1:11" x14ac:dyDescent="0.35">
      <c r="A21" s="2" t="s">
        <v>88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x14ac:dyDescent="0.35">
      <c r="A22" s="2"/>
      <c r="B22" s="66"/>
      <c r="C22" s="66"/>
      <c r="D22" s="66"/>
      <c r="E22" s="66"/>
      <c r="F22" s="66"/>
      <c r="G22" s="66"/>
      <c r="H22" s="66"/>
      <c r="I22" s="66"/>
      <c r="J22" s="66"/>
      <c r="K22" s="66"/>
    </row>
    <row r="23" spans="1:11" x14ac:dyDescent="0.35">
      <c r="A23" s="2" t="s">
        <v>86</v>
      </c>
      <c r="B23" s="2" t="s">
        <v>87</v>
      </c>
      <c r="C23" s="66" t="str">
        <f t="shared" ref="C23:I23" si="5">C4</f>
        <v>…</v>
      </c>
      <c r="D23" s="66" t="str">
        <f t="shared" si="5"/>
        <v>…</v>
      </c>
      <c r="E23" s="66" t="str">
        <f t="shared" si="5"/>
        <v>…</v>
      </c>
      <c r="F23" s="66" t="str">
        <f t="shared" si="5"/>
        <v>…</v>
      </c>
      <c r="G23" s="66" t="str">
        <f t="shared" si="5"/>
        <v>…</v>
      </c>
      <c r="H23" s="66" t="str">
        <f t="shared" si="5"/>
        <v>…</v>
      </c>
      <c r="I23" s="66" t="str">
        <f t="shared" si="5"/>
        <v>…</v>
      </c>
      <c r="J23" s="2" t="s">
        <v>82</v>
      </c>
      <c r="K23" s="66"/>
    </row>
    <row r="24" spans="1:11" x14ac:dyDescent="0.35">
      <c r="A24" s="66">
        <v>1</v>
      </c>
      <c r="B24" s="66">
        <v>2029</v>
      </c>
      <c r="C24" s="20" t="s">
        <v>25</v>
      </c>
      <c r="D24" s="20"/>
      <c r="E24" s="20"/>
      <c r="F24" s="20"/>
      <c r="G24" s="20"/>
      <c r="H24" s="20"/>
      <c r="I24" s="20"/>
      <c r="J24" s="16">
        <f>SUM(C24:I24)</f>
        <v>0</v>
      </c>
      <c r="K24" s="66"/>
    </row>
    <row r="25" spans="1:11" x14ac:dyDescent="0.35">
      <c r="A25" s="66">
        <f>A24+1</f>
        <v>2</v>
      </c>
      <c r="B25" s="66">
        <f>B24+1</f>
        <v>2030</v>
      </c>
      <c r="C25" s="20" t="s">
        <v>25</v>
      </c>
      <c r="D25" s="20"/>
      <c r="E25" s="20"/>
      <c r="F25" s="20"/>
      <c r="G25" s="20"/>
      <c r="H25" s="20"/>
      <c r="I25" s="20"/>
      <c r="J25" s="16">
        <f t="shared" ref="J25:J33" si="6">SUM(C25:I25)</f>
        <v>0</v>
      </c>
      <c r="K25" s="66"/>
    </row>
    <row r="26" spans="1:11" x14ac:dyDescent="0.35">
      <c r="A26" s="66">
        <f t="shared" ref="A26:A31" si="7">A25+1</f>
        <v>3</v>
      </c>
      <c r="B26" s="66">
        <f t="shared" ref="B26:B31" si="8">B25+1</f>
        <v>2031</v>
      </c>
      <c r="C26" s="20"/>
      <c r="D26" s="20"/>
      <c r="E26" s="20"/>
      <c r="F26" s="20"/>
      <c r="G26" s="20"/>
      <c r="H26" s="20"/>
      <c r="I26" s="20"/>
      <c r="J26" s="16">
        <f t="shared" si="6"/>
        <v>0</v>
      </c>
      <c r="K26" s="66"/>
    </row>
    <row r="27" spans="1:11" x14ac:dyDescent="0.35">
      <c r="A27" s="66">
        <f t="shared" si="7"/>
        <v>4</v>
      </c>
      <c r="B27" s="66">
        <f t="shared" si="8"/>
        <v>2032</v>
      </c>
      <c r="C27" s="20"/>
      <c r="D27" s="20"/>
      <c r="E27" s="20"/>
      <c r="F27" s="20"/>
      <c r="G27" s="20"/>
      <c r="H27" s="20"/>
      <c r="I27" s="20"/>
      <c r="J27" s="16">
        <f t="shared" si="6"/>
        <v>0</v>
      </c>
      <c r="K27" s="66"/>
    </row>
    <row r="28" spans="1:11" x14ac:dyDescent="0.35">
      <c r="A28" s="66">
        <f t="shared" si="7"/>
        <v>5</v>
      </c>
      <c r="B28" s="66">
        <f t="shared" si="8"/>
        <v>2033</v>
      </c>
      <c r="C28" s="20"/>
      <c r="D28" s="20"/>
      <c r="E28" s="20"/>
      <c r="F28" s="20"/>
      <c r="G28" s="20"/>
      <c r="H28" s="20"/>
      <c r="I28" s="20"/>
      <c r="J28" s="16">
        <f t="shared" si="6"/>
        <v>0</v>
      </c>
      <c r="K28" s="66"/>
    </row>
    <row r="29" spans="1:11" x14ac:dyDescent="0.35">
      <c r="A29" s="66">
        <f t="shared" si="7"/>
        <v>6</v>
      </c>
      <c r="B29" s="66">
        <f t="shared" si="8"/>
        <v>2034</v>
      </c>
      <c r="C29" s="20"/>
      <c r="D29" s="20"/>
      <c r="E29" s="20"/>
      <c r="F29" s="20"/>
      <c r="G29" s="20"/>
      <c r="H29" s="20"/>
      <c r="I29" s="20"/>
      <c r="J29" s="16">
        <f t="shared" si="6"/>
        <v>0</v>
      </c>
      <c r="K29" s="66"/>
    </row>
    <row r="30" spans="1:11" x14ac:dyDescent="0.35">
      <c r="A30" s="66">
        <f t="shared" si="7"/>
        <v>7</v>
      </c>
      <c r="B30" s="66">
        <f t="shared" si="8"/>
        <v>2035</v>
      </c>
      <c r="C30" s="20"/>
      <c r="D30" s="20"/>
      <c r="E30" s="20"/>
      <c r="F30" s="20"/>
      <c r="G30" s="20"/>
      <c r="H30" s="20"/>
      <c r="I30" s="20"/>
      <c r="J30" s="16">
        <f t="shared" si="6"/>
        <v>0</v>
      </c>
      <c r="K30" s="66"/>
    </row>
    <row r="31" spans="1:11" x14ac:dyDescent="0.35">
      <c r="A31" s="66">
        <f t="shared" si="7"/>
        <v>8</v>
      </c>
      <c r="B31" s="66">
        <f t="shared" si="8"/>
        <v>2036</v>
      </c>
      <c r="C31" s="20"/>
      <c r="D31" s="20"/>
      <c r="E31" s="20"/>
      <c r="F31" s="20"/>
      <c r="G31" s="20"/>
      <c r="H31" s="20"/>
      <c r="I31" s="20"/>
      <c r="J31" s="16">
        <f t="shared" si="6"/>
        <v>0</v>
      </c>
      <c r="K31" s="66"/>
    </row>
    <row r="32" spans="1:11" x14ac:dyDescent="0.35">
      <c r="A32" s="66"/>
      <c r="B32" s="66"/>
      <c r="C32" s="66"/>
      <c r="D32" s="66"/>
      <c r="E32" s="66"/>
      <c r="F32" s="66"/>
      <c r="G32" s="66"/>
      <c r="H32" s="66"/>
      <c r="I32" s="66"/>
      <c r="J32" s="16" t="s">
        <v>25</v>
      </c>
      <c r="K32" s="66"/>
    </row>
    <row r="33" spans="1:11" x14ac:dyDescent="0.35">
      <c r="A33" s="2" t="s">
        <v>82</v>
      </c>
      <c r="B33" s="66"/>
      <c r="C33" s="16">
        <f t="shared" ref="C33:I33" si="9">SUM(C24:C31)</f>
        <v>0</v>
      </c>
      <c r="D33" s="16">
        <f t="shared" si="9"/>
        <v>0</v>
      </c>
      <c r="E33" s="16">
        <f t="shared" si="9"/>
        <v>0</v>
      </c>
      <c r="F33" s="16">
        <f t="shared" si="9"/>
        <v>0</v>
      </c>
      <c r="G33" s="16">
        <f t="shared" si="9"/>
        <v>0</v>
      </c>
      <c r="H33" s="16">
        <f t="shared" si="9"/>
        <v>0</v>
      </c>
      <c r="I33" s="16">
        <f t="shared" si="9"/>
        <v>0</v>
      </c>
      <c r="J33" s="16">
        <f t="shared" si="6"/>
        <v>0</v>
      </c>
      <c r="K33" s="66"/>
    </row>
    <row r="34" spans="1:11" x14ac:dyDescent="0.3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</row>
    <row r="35" spans="1:11" x14ac:dyDescent="0.35">
      <c r="A35" s="2" t="s">
        <v>89</v>
      </c>
      <c r="B35" s="2"/>
      <c r="C35" s="2"/>
      <c r="D35" s="2"/>
      <c r="E35" s="2"/>
      <c r="F35" s="66"/>
      <c r="G35" s="66"/>
      <c r="H35" s="66"/>
      <c r="I35" s="66"/>
      <c r="J35" s="66"/>
      <c r="K35" s="66"/>
    </row>
    <row r="36" spans="1:11" x14ac:dyDescent="0.35">
      <c r="A36" s="2" t="s">
        <v>86</v>
      </c>
      <c r="B36" s="2" t="s">
        <v>87</v>
      </c>
      <c r="C36" s="66" t="str">
        <f t="shared" ref="C36:I36" si="10">C4</f>
        <v>…</v>
      </c>
      <c r="D36" s="66" t="str">
        <f t="shared" si="10"/>
        <v>…</v>
      </c>
      <c r="E36" s="66" t="str">
        <f t="shared" si="10"/>
        <v>…</v>
      </c>
      <c r="F36" s="66" t="str">
        <f t="shared" si="10"/>
        <v>…</v>
      </c>
      <c r="G36" s="66" t="str">
        <f t="shared" si="10"/>
        <v>…</v>
      </c>
      <c r="H36" s="66" t="str">
        <f t="shared" si="10"/>
        <v>…</v>
      </c>
      <c r="I36" s="66" t="str">
        <f t="shared" si="10"/>
        <v>…</v>
      </c>
      <c r="J36" s="2" t="s">
        <v>81</v>
      </c>
      <c r="K36" s="66"/>
    </row>
    <row r="37" spans="1:11" x14ac:dyDescent="0.35">
      <c r="A37" s="66">
        <v>1</v>
      </c>
      <c r="B37" s="66">
        <v>2029</v>
      </c>
      <c r="C37" s="22">
        <f t="shared" ref="C37:I44" si="11">IFERROR(C9/C24,0)</f>
        <v>0</v>
      </c>
      <c r="D37" s="22">
        <f t="shared" si="11"/>
        <v>0</v>
      </c>
      <c r="E37" s="22">
        <f t="shared" si="11"/>
        <v>0</v>
      </c>
      <c r="F37" s="22">
        <f t="shared" si="11"/>
        <v>0</v>
      </c>
      <c r="G37" s="22">
        <f t="shared" si="11"/>
        <v>0</v>
      </c>
      <c r="H37" s="22">
        <f t="shared" si="11"/>
        <v>0</v>
      </c>
      <c r="I37" s="22">
        <f t="shared" si="11"/>
        <v>0</v>
      </c>
      <c r="J37" s="18">
        <f>SUM(C37:I37)</f>
        <v>0</v>
      </c>
      <c r="K37" s="66"/>
    </row>
    <row r="38" spans="1:11" x14ac:dyDescent="0.35">
      <c r="A38" s="66">
        <f>A37+1</f>
        <v>2</v>
      </c>
      <c r="B38" s="66">
        <f>B37+1</f>
        <v>2030</v>
      </c>
      <c r="C38" s="22">
        <f t="shared" si="11"/>
        <v>0</v>
      </c>
      <c r="D38" s="22">
        <f t="shared" si="11"/>
        <v>0</v>
      </c>
      <c r="E38" s="22">
        <f t="shared" si="11"/>
        <v>0</v>
      </c>
      <c r="F38" s="22">
        <f t="shared" si="11"/>
        <v>0</v>
      </c>
      <c r="G38" s="22">
        <f t="shared" si="11"/>
        <v>0</v>
      </c>
      <c r="H38" s="22">
        <f t="shared" si="11"/>
        <v>0</v>
      </c>
      <c r="I38" s="22">
        <f t="shared" si="11"/>
        <v>0</v>
      </c>
      <c r="J38" s="18">
        <f t="shared" ref="J38:J44" si="12">SUM(C38:I38)</f>
        <v>0</v>
      </c>
      <c r="K38" s="66"/>
    </row>
    <row r="39" spans="1:11" x14ac:dyDescent="0.35">
      <c r="A39" s="66">
        <f t="shared" ref="A39:A44" si="13">A38+1</f>
        <v>3</v>
      </c>
      <c r="B39" s="66">
        <f t="shared" ref="B39:B44" si="14">B38+1</f>
        <v>2031</v>
      </c>
      <c r="C39" s="22">
        <f t="shared" si="11"/>
        <v>0</v>
      </c>
      <c r="D39" s="22">
        <f t="shared" si="11"/>
        <v>0</v>
      </c>
      <c r="E39" s="22">
        <f t="shared" si="11"/>
        <v>0</v>
      </c>
      <c r="F39" s="22">
        <f t="shared" si="11"/>
        <v>0</v>
      </c>
      <c r="G39" s="22">
        <f t="shared" si="11"/>
        <v>0</v>
      </c>
      <c r="H39" s="22">
        <f t="shared" si="11"/>
        <v>0</v>
      </c>
      <c r="I39" s="22">
        <f t="shared" si="11"/>
        <v>0</v>
      </c>
      <c r="J39" s="18">
        <f t="shared" si="12"/>
        <v>0</v>
      </c>
      <c r="K39" s="66"/>
    </row>
    <row r="40" spans="1:11" x14ac:dyDescent="0.35">
      <c r="A40" s="66">
        <f t="shared" si="13"/>
        <v>4</v>
      </c>
      <c r="B40" s="66">
        <f t="shared" si="14"/>
        <v>2032</v>
      </c>
      <c r="C40" s="22">
        <f t="shared" si="11"/>
        <v>0</v>
      </c>
      <c r="D40" s="22">
        <f t="shared" si="11"/>
        <v>0</v>
      </c>
      <c r="E40" s="22">
        <f t="shared" si="11"/>
        <v>0</v>
      </c>
      <c r="F40" s="22">
        <f t="shared" si="11"/>
        <v>0</v>
      </c>
      <c r="G40" s="22">
        <f t="shared" si="11"/>
        <v>0</v>
      </c>
      <c r="H40" s="22">
        <f t="shared" si="11"/>
        <v>0</v>
      </c>
      <c r="I40" s="22">
        <f t="shared" si="11"/>
        <v>0</v>
      </c>
      <c r="J40" s="18">
        <f t="shared" si="12"/>
        <v>0</v>
      </c>
      <c r="K40" s="66"/>
    </row>
    <row r="41" spans="1:11" x14ac:dyDescent="0.35">
      <c r="A41" s="66">
        <f t="shared" si="13"/>
        <v>5</v>
      </c>
      <c r="B41" s="66">
        <f t="shared" si="14"/>
        <v>2033</v>
      </c>
      <c r="C41" s="22">
        <f t="shared" si="11"/>
        <v>0</v>
      </c>
      <c r="D41" s="22">
        <f t="shared" si="11"/>
        <v>0</v>
      </c>
      <c r="E41" s="22">
        <f t="shared" si="11"/>
        <v>0</v>
      </c>
      <c r="F41" s="22">
        <f t="shared" si="11"/>
        <v>0</v>
      </c>
      <c r="G41" s="22">
        <f t="shared" si="11"/>
        <v>0</v>
      </c>
      <c r="H41" s="22">
        <f t="shared" si="11"/>
        <v>0</v>
      </c>
      <c r="I41" s="22">
        <f t="shared" si="11"/>
        <v>0</v>
      </c>
      <c r="J41" s="18">
        <f t="shared" si="12"/>
        <v>0</v>
      </c>
      <c r="K41" s="66"/>
    </row>
    <row r="42" spans="1:11" x14ac:dyDescent="0.35">
      <c r="A42" s="66">
        <f t="shared" si="13"/>
        <v>6</v>
      </c>
      <c r="B42" s="66">
        <f t="shared" si="14"/>
        <v>2034</v>
      </c>
      <c r="C42" s="22">
        <f t="shared" si="11"/>
        <v>0</v>
      </c>
      <c r="D42" s="22">
        <f t="shared" si="11"/>
        <v>0</v>
      </c>
      <c r="E42" s="22">
        <f t="shared" si="11"/>
        <v>0</v>
      </c>
      <c r="F42" s="22">
        <f t="shared" si="11"/>
        <v>0</v>
      </c>
      <c r="G42" s="22">
        <f t="shared" si="11"/>
        <v>0</v>
      </c>
      <c r="H42" s="22">
        <f t="shared" si="11"/>
        <v>0</v>
      </c>
      <c r="I42" s="22">
        <f t="shared" si="11"/>
        <v>0</v>
      </c>
      <c r="J42" s="18">
        <f t="shared" si="12"/>
        <v>0</v>
      </c>
      <c r="K42" s="66"/>
    </row>
    <row r="43" spans="1:11" x14ac:dyDescent="0.35">
      <c r="A43" s="66">
        <f t="shared" si="13"/>
        <v>7</v>
      </c>
      <c r="B43" s="66">
        <f t="shared" si="14"/>
        <v>2035</v>
      </c>
      <c r="C43" s="22">
        <f t="shared" si="11"/>
        <v>0</v>
      </c>
      <c r="D43" s="22">
        <f t="shared" si="11"/>
        <v>0</v>
      </c>
      <c r="E43" s="22">
        <f t="shared" si="11"/>
        <v>0</v>
      </c>
      <c r="F43" s="22">
        <f t="shared" si="11"/>
        <v>0</v>
      </c>
      <c r="G43" s="22">
        <f t="shared" si="11"/>
        <v>0</v>
      </c>
      <c r="H43" s="22">
        <f t="shared" si="11"/>
        <v>0</v>
      </c>
      <c r="I43" s="22">
        <f t="shared" si="11"/>
        <v>0</v>
      </c>
      <c r="J43" s="18">
        <f t="shared" si="12"/>
        <v>0</v>
      </c>
      <c r="K43" s="66"/>
    </row>
    <row r="44" spans="1:11" x14ac:dyDescent="0.35">
      <c r="A44" s="66">
        <f t="shared" si="13"/>
        <v>8</v>
      </c>
      <c r="B44" s="66">
        <f t="shared" si="14"/>
        <v>2036</v>
      </c>
      <c r="C44" s="22">
        <f t="shared" si="11"/>
        <v>0</v>
      </c>
      <c r="D44" s="22">
        <f t="shared" si="11"/>
        <v>0</v>
      </c>
      <c r="E44" s="22">
        <f t="shared" si="11"/>
        <v>0</v>
      </c>
      <c r="F44" s="22">
        <f t="shared" si="11"/>
        <v>0</v>
      </c>
      <c r="G44" s="22">
        <f t="shared" si="11"/>
        <v>0</v>
      </c>
      <c r="H44" s="22">
        <f t="shared" si="11"/>
        <v>0</v>
      </c>
      <c r="I44" s="22">
        <f t="shared" si="11"/>
        <v>0</v>
      </c>
      <c r="J44" s="18">
        <f t="shared" si="12"/>
        <v>0</v>
      </c>
      <c r="K44" s="66"/>
    </row>
    <row r="45" spans="1:11" x14ac:dyDescent="0.3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</row>
    <row r="46" spans="1:11" x14ac:dyDescent="0.35">
      <c r="A46" s="2" t="s">
        <v>81</v>
      </c>
      <c r="B46" s="66"/>
      <c r="C46" s="16">
        <f t="shared" ref="C46:J46" si="15">SUM(C37:C44)</f>
        <v>0</v>
      </c>
      <c r="D46" s="16">
        <f t="shared" si="15"/>
        <v>0</v>
      </c>
      <c r="E46" s="16">
        <f t="shared" si="15"/>
        <v>0</v>
      </c>
      <c r="F46" s="16">
        <f t="shared" si="15"/>
        <v>0</v>
      </c>
      <c r="G46" s="16">
        <f t="shared" si="15"/>
        <v>0</v>
      </c>
      <c r="H46" s="16">
        <f t="shared" si="15"/>
        <v>0</v>
      </c>
      <c r="I46" s="16">
        <f t="shared" si="15"/>
        <v>0</v>
      </c>
      <c r="J46" s="16">
        <f t="shared" si="15"/>
        <v>0</v>
      </c>
      <c r="K46" s="66"/>
    </row>
    <row r="47" spans="1:11" x14ac:dyDescent="0.3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  <row r="48" spans="1:11" x14ac:dyDescent="0.3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</row>
    <row r="49" spans="1:11" x14ac:dyDescent="0.3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</row>
    <row r="50" spans="1:11" x14ac:dyDescent="0.3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</row>
    <row r="51" spans="1:11" x14ac:dyDescent="0.3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</row>
    <row r="52" spans="1:11" x14ac:dyDescent="0.3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</row>
  </sheetData>
  <mergeCells count="1">
    <mergeCell ref="G1:I1"/>
  </mergeCells>
  <hyperlinks>
    <hyperlink ref="A2" location="'Winst en verlies rekening'!A1" display="terug" xr:uid="{7EF1387B-4836-4EAF-911C-67F836459FF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69D-5706-4572-8384-E560173774C4}">
  <dimension ref="A1:K37"/>
  <sheetViews>
    <sheetView workbookViewId="0">
      <selection activeCell="K10" sqref="K10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</cols>
  <sheetData>
    <row r="1" spans="1:11" x14ac:dyDescent="0.35">
      <c r="A1" s="2" t="s">
        <v>291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</row>
    <row r="2" spans="1:11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</row>
    <row r="3" spans="1:11" x14ac:dyDescent="0.35">
      <c r="A3" s="15"/>
      <c r="B3" s="66"/>
      <c r="C3" s="66"/>
      <c r="D3" s="66"/>
      <c r="E3" s="66"/>
      <c r="F3" s="66"/>
      <c r="G3" s="66"/>
      <c r="H3" s="66"/>
      <c r="I3" s="66"/>
    </row>
    <row r="4" spans="1:11" x14ac:dyDescent="0.35">
      <c r="A4" s="126" t="s">
        <v>196</v>
      </c>
      <c r="B4" s="82"/>
      <c r="C4" s="66"/>
      <c r="D4" s="66"/>
      <c r="E4" s="66"/>
      <c r="F4" s="66"/>
      <c r="G4" s="66"/>
      <c r="H4" s="66"/>
      <c r="I4" s="66"/>
    </row>
    <row r="5" spans="1:11" x14ac:dyDescent="0.35">
      <c r="A5" s="72" t="s">
        <v>90</v>
      </c>
      <c r="B5" s="43">
        <v>2029</v>
      </c>
      <c r="C5" s="43">
        <f>B5+1</f>
        <v>2030</v>
      </c>
      <c r="D5" s="43">
        <f t="shared" ref="D5:I5" si="0">C5+1</f>
        <v>2031</v>
      </c>
      <c r="E5" s="43">
        <f t="shared" si="0"/>
        <v>2032</v>
      </c>
      <c r="F5" s="43">
        <f t="shared" si="0"/>
        <v>2033</v>
      </c>
      <c r="G5" s="43">
        <f t="shared" si="0"/>
        <v>2034</v>
      </c>
      <c r="H5" s="43">
        <f t="shared" si="0"/>
        <v>2035</v>
      </c>
      <c r="I5" s="43">
        <f t="shared" si="0"/>
        <v>2036</v>
      </c>
      <c r="J5" s="44"/>
      <c r="K5" s="44"/>
    </row>
    <row r="6" spans="1:11" x14ac:dyDescent="0.35">
      <c r="A6" s="82" t="s">
        <v>91</v>
      </c>
      <c r="B6" s="82"/>
      <c r="C6" s="82" t="s">
        <v>25</v>
      </c>
      <c r="D6" s="82" t="s">
        <v>25</v>
      </c>
      <c r="E6" s="82" t="s">
        <v>25</v>
      </c>
      <c r="F6" s="82" t="s">
        <v>25</v>
      </c>
      <c r="G6" s="82" t="s">
        <v>25</v>
      </c>
      <c r="H6" s="82" t="s">
        <v>25</v>
      </c>
      <c r="I6" s="82" t="s">
        <v>25</v>
      </c>
    </row>
    <row r="7" spans="1:11" x14ac:dyDescent="0.35">
      <c r="A7" s="82" t="s">
        <v>91</v>
      </c>
      <c r="B7" s="20" t="s">
        <v>25</v>
      </c>
      <c r="C7" s="20"/>
      <c r="D7" s="20"/>
      <c r="E7" s="20"/>
      <c r="F7" s="20"/>
      <c r="G7" s="20"/>
      <c r="H7" s="20"/>
      <c r="I7" s="20"/>
    </row>
    <row r="8" spans="1:11" x14ac:dyDescent="0.35">
      <c r="A8" s="82" t="s">
        <v>91</v>
      </c>
      <c r="B8" s="40"/>
      <c r="C8" s="40"/>
      <c r="D8" s="40"/>
      <c r="E8" s="40"/>
      <c r="F8" s="40"/>
      <c r="G8" s="40"/>
      <c r="H8" s="40"/>
      <c r="I8" s="40"/>
    </row>
    <row r="9" spans="1:11" x14ac:dyDescent="0.35">
      <c r="A9" s="82" t="s">
        <v>91</v>
      </c>
      <c r="B9" s="40"/>
      <c r="C9" s="40"/>
      <c r="D9" s="40"/>
      <c r="E9" s="40"/>
      <c r="F9" s="40"/>
      <c r="G9" s="40"/>
      <c r="H9" s="40"/>
      <c r="I9" s="40"/>
    </row>
    <row r="10" spans="1:11" x14ac:dyDescent="0.35">
      <c r="A10" s="82" t="s">
        <v>91</v>
      </c>
      <c r="B10" s="40"/>
      <c r="C10" s="40"/>
      <c r="D10" s="40"/>
      <c r="E10" s="40"/>
      <c r="F10" s="40"/>
      <c r="G10" s="40"/>
      <c r="H10" s="40"/>
      <c r="I10" s="40"/>
    </row>
    <row r="11" spans="1:11" x14ac:dyDescent="0.35">
      <c r="A11" s="82" t="s">
        <v>91</v>
      </c>
      <c r="B11" s="40" t="s">
        <v>25</v>
      </c>
      <c r="C11" s="40" t="s">
        <v>25</v>
      </c>
      <c r="D11" s="40" t="s">
        <v>25</v>
      </c>
      <c r="E11" s="40" t="s">
        <v>25</v>
      </c>
      <c r="F11" s="40" t="s">
        <v>25</v>
      </c>
      <c r="G11" s="40" t="s">
        <v>25</v>
      </c>
      <c r="H11" s="40" t="s">
        <v>25</v>
      </c>
      <c r="I11" s="40" t="s">
        <v>25</v>
      </c>
    </row>
    <row r="12" spans="1:11" x14ac:dyDescent="0.35">
      <c r="A12" s="14" t="s">
        <v>92</v>
      </c>
      <c r="B12" s="36">
        <f>SUM(B6:B11)</f>
        <v>0</v>
      </c>
      <c r="C12" s="36">
        <f t="shared" ref="C12:D12" si="1">SUM(C6:C11)</f>
        <v>0</v>
      </c>
      <c r="D12" s="36">
        <f t="shared" si="1"/>
        <v>0</v>
      </c>
      <c r="E12" s="36">
        <f>SUM(E6:E11)</f>
        <v>0</v>
      </c>
      <c r="F12" s="36">
        <f t="shared" ref="F12:I12" si="2">SUM(F6:F11)</f>
        <v>0</v>
      </c>
      <c r="G12" s="36">
        <f t="shared" si="2"/>
        <v>0</v>
      </c>
      <c r="H12" s="36">
        <f t="shared" si="2"/>
        <v>0</v>
      </c>
      <c r="I12" s="36">
        <f t="shared" si="2"/>
        <v>0</v>
      </c>
    </row>
    <row r="13" spans="1:11" x14ac:dyDescent="0.35">
      <c r="A13" s="72" t="s">
        <v>25</v>
      </c>
      <c r="B13" s="36"/>
      <c r="C13" s="36"/>
      <c r="D13" s="36"/>
      <c r="E13" s="36"/>
      <c r="F13" s="36"/>
      <c r="G13" s="36"/>
      <c r="H13" s="36"/>
      <c r="I13" s="36"/>
    </row>
    <row r="14" spans="1:11" x14ac:dyDescent="0.35">
      <c r="A14" s="72" t="s">
        <v>93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</row>
    <row r="15" spans="1:11" x14ac:dyDescent="0.35">
      <c r="A15" s="14" t="s">
        <v>94</v>
      </c>
      <c r="B15" s="45">
        <f>B14*B12</f>
        <v>0</v>
      </c>
      <c r="C15" s="45">
        <f t="shared" ref="C15:I15" si="3">C14*C12</f>
        <v>0</v>
      </c>
      <c r="D15" s="45">
        <f t="shared" si="3"/>
        <v>0</v>
      </c>
      <c r="E15" s="45">
        <f t="shared" si="3"/>
        <v>0</v>
      </c>
      <c r="F15" s="45">
        <f t="shared" si="3"/>
        <v>0</v>
      </c>
      <c r="G15" s="45">
        <f t="shared" si="3"/>
        <v>0</v>
      </c>
      <c r="H15" s="45">
        <f t="shared" si="3"/>
        <v>0</v>
      </c>
      <c r="I15" s="45">
        <f t="shared" si="3"/>
        <v>0</v>
      </c>
    </row>
    <row r="16" spans="1:11" x14ac:dyDescent="0.35">
      <c r="A16" s="66" t="s">
        <v>25</v>
      </c>
      <c r="B16" s="44" t="s">
        <v>25</v>
      </c>
      <c r="C16" s="44" t="s">
        <v>25</v>
      </c>
      <c r="D16" s="44" t="s">
        <v>25</v>
      </c>
      <c r="E16" s="44" t="s">
        <v>25</v>
      </c>
      <c r="F16" s="24"/>
      <c r="G16" s="24"/>
      <c r="H16" s="24"/>
      <c r="I16" s="24"/>
    </row>
    <row r="17" spans="1:9" x14ac:dyDescent="0.35">
      <c r="A17" s="126" t="s">
        <v>196</v>
      </c>
      <c r="B17" s="82"/>
      <c r="C17" s="66"/>
      <c r="D17" s="66"/>
      <c r="E17" s="66"/>
      <c r="F17" s="66"/>
      <c r="G17" s="66"/>
      <c r="H17" s="66"/>
      <c r="I17" s="66"/>
    </row>
    <row r="18" spans="1:9" x14ac:dyDescent="0.35">
      <c r="A18" s="72" t="s">
        <v>90</v>
      </c>
      <c r="B18" s="43">
        <v>2029</v>
      </c>
      <c r="C18" s="43">
        <f>B18+1</f>
        <v>2030</v>
      </c>
      <c r="D18" s="43">
        <f t="shared" ref="D18" si="4">C18+1</f>
        <v>2031</v>
      </c>
      <c r="E18" s="43">
        <f t="shared" ref="E18" si="5">D18+1</f>
        <v>2032</v>
      </c>
      <c r="F18" s="43">
        <f t="shared" ref="F18" si="6">E18+1</f>
        <v>2033</v>
      </c>
      <c r="G18" s="43">
        <f t="shared" ref="G18" si="7">F18+1</f>
        <v>2034</v>
      </c>
      <c r="H18" s="43">
        <f t="shared" ref="H18" si="8">G18+1</f>
        <v>2035</v>
      </c>
      <c r="I18" s="43">
        <f t="shared" ref="I18" si="9">H18+1</f>
        <v>2036</v>
      </c>
    </row>
    <row r="19" spans="1:9" x14ac:dyDescent="0.35">
      <c r="A19" s="82" t="s">
        <v>91</v>
      </c>
      <c r="B19" s="82"/>
      <c r="C19" s="82" t="s">
        <v>25</v>
      </c>
      <c r="D19" s="82" t="s">
        <v>25</v>
      </c>
      <c r="E19" s="82" t="s">
        <v>25</v>
      </c>
      <c r="F19" s="82" t="s">
        <v>25</v>
      </c>
      <c r="G19" s="82" t="s">
        <v>25</v>
      </c>
      <c r="H19" s="82" t="s">
        <v>25</v>
      </c>
      <c r="I19" s="82" t="s">
        <v>25</v>
      </c>
    </row>
    <row r="20" spans="1:9" x14ac:dyDescent="0.35">
      <c r="A20" s="82" t="s">
        <v>91</v>
      </c>
      <c r="B20" s="20" t="s">
        <v>25</v>
      </c>
      <c r="C20" s="20"/>
      <c r="D20" s="20"/>
      <c r="E20" s="20"/>
      <c r="F20" s="20"/>
      <c r="G20" s="20"/>
      <c r="H20" s="20"/>
      <c r="I20" s="20"/>
    </row>
    <row r="21" spans="1:9" x14ac:dyDescent="0.35">
      <c r="A21" s="82" t="s">
        <v>91</v>
      </c>
      <c r="B21" s="40"/>
      <c r="C21" s="40"/>
      <c r="D21" s="40"/>
      <c r="E21" s="40"/>
      <c r="F21" s="40"/>
      <c r="G21" s="40"/>
      <c r="H21" s="40"/>
      <c r="I21" s="40"/>
    </row>
    <row r="22" spans="1:9" x14ac:dyDescent="0.35">
      <c r="A22" s="14" t="s">
        <v>92</v>
      </c>
      <c r="B22" s="36">
        <f t="shared" ref="B22:I22" si="10">SUM(B19:B21)</f>
        <v>0</v>
      </c>
      <c r="C22" s="36">
        <f t="shared" si="10"/>
        <v>0</v>
      </c>
      <c r="D22" s="36">
        <f t="shared" si="10"/>
        <v>0</v>
      </c>
      <c r="E22" s="36">
        <f t="shared" si="10"/>
        <v>0</v>
      </c>
      <c r="F22" s="36">
        <f t="shared" si="10"/>
        <v>0</v>
      </c>
      <c r="G22" s="36">
        <f t="shared" si="10"/>
        <v>0</v>
      </c>
      <c r="H22" s="36">
        <f t="shared" si="10"/>
        <v>0</v>
      </c>
      <c r="I22" s="36">
        <f t="shared" si="10"/>
        <v>0</v>
      </c>
    </row>
    <row r="23" spans="1:9" x14ac:dyDescent="0.35">
      <c r="A23" s="72" t="s">
        <v>25</v>
      </c>
      <c r="B23" s="36"/>
      <c r="C23" s="36"/>
      <c r="D23" s="36"/>
      <c r="E23" s="36"/>
      <c r="F23" s="36"/>
      <c r="G23" s="36"/>
      <c r="H23" s="36"/>
      <c r="I23" s="36"/>
    </row>
    <row r="24" spans="1:9" x14ac:dyDescent="0.35">
      <c r="A24" s="72" t="s">
        <v>93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</row>
    <row r="25" spans="1:9" x14ac:dyDescent="0.35">
      <c r="A25" s="14" t="s">
        <v>94</v>
      </c>
      <c r="B25" s="45">
        <f>B24*B22</f>
        <v>0</v>
      </c>
      <c r="C25" s="45">
        <f t="shared" ref="C25:I25" si="11">C24*C22</f>
        <v>0</v>
      </c>
      <c r="D25" s="45">
        <f t="shared" si="11"/>
        <v>0</v>
      </c>
      <c r="E25" s="45">
        <f t="shared" si="11"/>
        <v>0</v>
      </c>
      <c r="F25" s="45">
        <f t="shared" si="11"/>
        <v>0</v>
      </c>
      <c r="G25" s="45">
        <f t="shared" si="11"/>
        <v>0</v>
      </c>
      <c r="H25" s="45">
        <f t="shared" si="11"/>
        <v>0</v>
      </c>
      <c r="I25" s="45">
        <f t="shared" si="11"/>
        <v>0</v>
      </c>
    </row>
    <row r="27" spans="1:9" x14ac:dyDescent="0.35">
      <c r="A27" s="177" t="s">
        <v>196</v>
      </c>
      <c r="B27" s="178" t="s">
        <v>278</v>
      </c>
      <c r="C27" s="66"/>
      <c r="D27" s="66"/>
      <c r="E27" s="66"/>
      <c r="F27" s="66"/>
      <c r="G27" s="66"/>
      <c r="H27" s="66"/>
      <c r="I27" s="66"/>
    </row>
    <row r="28" spans="1:9" x14ac:dyDescent="0.35">
      <c r="A28" s="177" t="s">
        <v>279</v>
      </c>
      <c r="B28" s="43">
        <v>2029</v>
      </c>
      <c r="C28" s="43">
        <f>B28+1</f>
        <v>2030</v>
      </c>
      <c r="D28" s="43">
        <f t="shared" ref="D28" si="12">C28+1</f>
        <v>2031</v>
      </c>
      <c r="E28" s="43">
        <f t="shared" ref="E28" si="13">D28+1</f>
        <v>2032</v>
      </c>
      <c r="F28" s="43">
        <f t="shared" ref="F28" si="14">E28+1</f>
        <v>2033</v>
      </c>
      <c r="G28" s="43">
        <f t="shared" ref="G28" si="15">F28+1</f>
        <v>2034</v>
      </c>
      <c r="H28" s="43">
        <f t="shared" ref="H28" si="16">G28+1</f>
        <v>2035</v>
      </c>
      <c r="I28" s="43">
        <f t="shared" ref="I28" si="17">H28+1</f>
        <v>2036</v>
      </c>
    </row>
    <row r="29" spans="1:9" x14ac:dyDescent="0.35">
      <c r="A29" s="82" t="s">
        <v>91</v>
      </c>
      <c r="B29" s="82"/>
      <c r="C29" s="82" t="s">
        <v>25</v>
      </c>
      <c r="D29" s="82" t="s">
        <v>25</v>
      </c>
      <c r="E29" s="82" t="s">
        <v>25</v>
      </c>
      <c r="F29" s="82" t="s">
        <v>25</v>
      </c>
      <c r="G29" s="82" t="s">
        <v>25</v>
      </c>
      <c r="H29" s="82" t="s">
        <v>25</v>
      </c>
      <c r="I29" s="82" t="s">
        <v>25</v>
      </c>
    </row>
    <row r="30" spans="1:9" x14ac:dyDescent="0.35">
      <c r="A30" s="82" t="s">
        <v>91</v>
      </c>
      <c r="B30" s="20" t="s">
        <v>25</v>
      </c>
      <c r="C30" s="20"/>
      <c r="D30" s="20"/>
      <c r="E30" s="20"/>
      <c r="F30" s="20"/>
      <c r="G30" s="20"/>
      <c r="H30" s="20"/>
      <c r="I30" s="20"/>
    </row>
    <row r="31" spans="1:9" x14ac:dyDescent="0.35">
      <c r="A31" s="82" t="s">
        <v>91</v>
      </c>
      <c r="B31" s="40"/>
      <c r="C31" s="40"/>
      <c r="D31" s="40"/>
      <c r="E31" s="40"/>
      <c r="F31" s="40"/>
      <c r="G31" s="40"/>
      <c r="H31" s="40"/>
      <c r="I31" s="40"/>
    </row>
    <row r="32" spans="1:9" x14ac:dyDescent="0.35">
      <c r="A32" s="14" t="s">
        <v>92</v>
      </c>
      <c r="B32" s="36">
        <f t="shared" ref="B32:I32" si="18">SUM(B29:B31)</f>
        <v>0</v>
      </c>
      <c r="C32" s="36">
        <f t="shared" si="18"/>
        <v>0</v>
      </c>
      <c r="D32" s="36">
        <f t="shared" si="18"/>
        <v>0</v>
      </c>
      <c r="E32" s="36">
        <f t="shared" si="18"/>
        <v>0</v>
      </c>
      <c r="F32" s="36">
        <f t="shared" si="18"/>
        <v>0</v>
      </c>
      <c r="G32" s="36">
        <f t="shared" si="18"/>
        <v>0</v>
      </c>
      <c r="H32" s="36">
        <f t="shared" si="18"/>
        <v>0</v>
      </c>
      <c r="I32" s="36">
        <f t="shared" si="18"/>
        <v>0</v>
      </c>
    </row>
    <row r="33" spans="1:9" x14ac:dyDescent="0.35">
      <c r="A33" s="72" t="s">
        <v>25</v>
      </c>
      <c r="B33" s="36"/>
      <c r="C33" s="36"/>
      <c r="D33" s="36"/>
      <c r="E33" s="36"/>
      <c r="F33" s="36"/>
      <c r="G33" s="36"/>
      <c r="H33" s="36"/>
      <c r="I33" s="36"/>
    </row>
    <row r="34" spans="1:9" x14ac:dyDescent="0.35">
      <c r="A34" s="177" t="s">
        <v>280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</row>
    <row r="35" spans="1:9" x14ac:dyDescent="0.35">
      <c r="A35" s="14" t="s">
        <v>281</v>
      </c>
      <c r="B35" s="45">
        <f>B34*B32</f>
        <v>0</v>
      </c>
      <c r="C35" s="45">
        <f t="shared" ref="C35:I35" si="19">C34*C32</f>
        <v>0</v>
      </c>
      <c r="D35" s="45">
        <f t="shared" si="19"/>
        <v>0</v>
      </c>
      <c r="E35" s="45">
        <f t="shared" si="19"/>
        <v>0</v>
      </c>
      <c r="F35" s="45">
        <f t="shared" si="19"/>
        <v>0</v>
      </c>
      <c r="G35" s="45">
        <f t="shared" si="19"/>
        <v>0</v>
      </c>
      <c r="H35" s="45">
        <f t="shared" si="19"/>
        <v>0</v>
      </c>
      <c r="I35" s="45">
        <f t="shared" si="19"/>
        <v>0</v>
      </c>
    </row>
    <row r="36" spans="1:9" x14ac:dyDescent="0.35">
      <c r="A36" s="14"/>
      <c r="B36" s="45"/>
      <c r="C36" s="45"/>
      <c r="D36" s="45"/>
      <c r="E36" s="45"/>
      <c r="F36" s="45"/>
      <c r="G36" s="45"/>
      <c r="H36" s="45"/>
      <c r="I36" s="45"/>
    </row>
    <row r="37" spans="1:9" x14ac:dyDescent="0.35">
      <c r="A37" s="14" t="s">
        <v>81</v>
      </c>
      <c r="B37" s="130">
        <f>B15+B25+B35</f>
        <v>0</v>
      </c>
      <c r="C37" s="130">
        <f t="shared" ref="C37:I37" si="20">C15+C25+C35</f>
        <v>0</v>
      </c>
      <c r="D37" s="130">
        <f t="shared" si="20"/>
        <v>0</v>
      </c>
      <c r="E37" s="130">
        <f t="shared" si="20"/>
        <v>0</v>
      </c>
      <c r="F37" s="130">
        <f t="shared" si="20"/>
        <v>0</v>
      </c>
      <c r="G37" s="130">
        <f t="shared" si="20"/>
        <v>0</v>
      </c>
      <c r="H37" s="130">
        <f t="shared" si="20"/>
        <v>0</v>
      </c>
      <c r="I37" s="130">
        <f t="shared" si="20"/>
        <v>0</v>
      </c>
    </row>
  </sheetData>
  <mergeCells count="1">
    <mergeCell ref="G1:I1"/>
  </mergeCells>
  <hyperlinks>
    <hyperlink ref="A2" location="'Winst en verlies rekening'!A1" display="terug" xr:uid="{67BE8E27-FFB6-4D80-A892-29E25904436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3925-89DB-4F44-88F1-57DBD4D6F81F}">
  <dimension ref="A1:J18"/>
  <sheetViews>
    <sheetView workbookViewId="0">
      <selection activeCell="M22" sqref="A1:M22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265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  <c r="J1" s="66"/>
    </row>
    <row r="2" spans="1:10" x14ac:dyDescent="0.35">
      <c r="A2" s="15" t="s">
        <v>70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35">
      <c r="A4" s="66"/>
      <c r="B4" s="72" t="s">
        <v>95</v>
      </c>
      <c r="C4" s="20" t="s">
        <v>96</v>
      </c>
      <c r="D4" s="20" t="s">
        <v>97</v>
      </c>
      <c r="E4" s="20" t="s">
        <v>97</v>
      </c>
      <c r="F4" s="20" t="s">
        <v>97</v>
      </c>
      <c r="G4" s="20" t="s">
        <v>97</v>
      </c>
      <c r="H4" s="20" t="s">
        <v>97</v>
      </c>
      <c r="I4" s="20" t="s">
        <v>97</v>
      </c>
      <c r="J4" s="66"/>
    </row>
    <row r="5" spans="1:10" x14ac:dyDescent="0.3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35">
      <c r="A6" s="2" t="s">
        <v>85</v>
      </c>
      <c r="B6" s="66"/>
      <c r="C6" s="66"/>
      <c r="D6" s="66"/>
      <c r="E6" s="66"/>
      <c r="F6" s="66"/>
      <c r="G6" s="66"/>
      <c r="H6" s="66"/>
      <c r="I6" s="66"/>
      <c r="J6" s="66"/>
    </row>
    <row r="7" spans="1:10" x14ac:dyDescent="0.35">
      <c r="A7" s="66"/>
      <c r="B7" s="66"/>
      <c r="C7" s="66"/>
      <c r="D7" s="66"/>
      <c r="E7" s="66"/>
      <c r="F7" s="66"/>
      <c r="G7" s="66"/>
      <c r="H7" s="66"/>
      <c r="I7" s="66"/>
      <c r="J7" s="66"/>
    </row>
    <row r="8" spans="1:10" x14ac:dyDescent="0.35">
      <c r="A8" s="2" t="s">
        <v>86</v>
      </c>
      <c r="B8" s="2" t="s">
        <v>87</v>
      </c>
      <c r="C8" s="66" t="str">
        <f>C4</f>
        <v>Productiemiddel X</v>
      </c>
      <c r="D8" s="66" t="str">
        <f t="shared" ref="D8:I8" si="0">D4</f>
        <v xml:space="preserve">Productiemiddel X </v>
      </c>
      <c r="E8" s="66" t="str">
        <f t="shared" si="0"/>
        <v xml:space="preserve">Productiemiddel X </v>
      </c>
      <c r="F8" s="66" t="str">
        <f t="shared" si="0"/>
        <v xml:space="preserve">Productiemiddel X </v>
      </c>
      <c r="G8" s="66" t="str">
        <f t="shared" si="0"/>
        <v xml:space="preserve">Productiemiddel X </v>
      </c>
      <c r="H8" s="66" t="str">
        <f t="shared" si="0"/>
        <v xml:space="preserve">Productiemiddel X </v>
      </c>
      <c r="I8" s="66" t="str">
        <f t="shared" si="0"/>
        <v xml:space="preserve">Productiemiddel X </v>
      </c>
      <c r="J8" s="2" t="s">
        <v>81</v>
      </c>
    </row>
    <row r="9" spans="1:10" x14ac:dyDescent="0.35">
      <c r="A9" s="66">
        <v>1</v>
      </c>
      <c r="B9" s="66">
        <v>2029</v>
      </c>
      <c r="C9" s="20" t="s">
        <v>25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6">
        <f>A9+1</f>
        <v>2</v>
      </c>
      <c r="B10" s="66">
        <f>B9+1</f>
        <v>2030</v>
      </c>
      <c r="C10" s="20" t="s">
        <v>25</v>
      </c>
      <c r="D10" s="20"/>
      <c r="E10" s="20"/>
      <c r="F10" s="20"/>
      <c r="G10" s="20"/>
      <c r="H10" s="20"/>
      <c r="I10" s="20"/>
      <c r="J10" s="16">
        <f t="shared" ref="J10:J16" si="1">SUM(C10:I10)</f>
        <v>0</v>
      </c>
    </row>
    <row r="11" spans="1:10" x14ac:dyDescent="0.35">
      <c r="A11" s="66">
        <f t="shared" ref="A11:B16" si="2">A10+1</f>
        <v>3</v>
      </c>
      <c r="B11" s="66">
        <f t="shared" si="2"/>
        <v>2031</v>
      </c>
      <c r="C11" s="20" t="s">
        <v>25</v>
      </c>
      <c r="D11" s="20"/>
      <c r="E11" s="20"/>
      <c r="F11" s="20"/>
      <c r="G11" s="20"/>
      <c r="H11" s="20"/>
      <c r="I11" s="20"/>
      <c r="J11" s="16">
        <f t="shared" si="1"/>
        <v>0</v>
      </c>
    </row>
    <row r="12" spans="1:10" x14ac:dyDescent="0.35">
      <c r="A12" s="66">
        <f t="shared" si="2"/>
        <v>4</v>
      </c>
      <c r="B12" s="66">
        <f t="shared" si="2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</row>
    <row r="13" spans="1:10" x14ac:dyDescent="0.35">
      <c r="A13" s="66">
        <f t="shared" si="2"/>
        <v>5</v>
      </c>
      <c r="B13" s="66">
        <f t="shared" si="2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</row>
    <row r="14" spans="1:10" x14ac:dyDescent="0.35">
      <c r="A14" s="66">
        <f t="shared" si="2"/>
        <v>6</v>
      </c>
      <c r="B14" s="66">
        <f t="shared" si="2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</row>
    <row r="15" spans="1:10" x14ac:dyDescent="0.35">
      <c r="A15" s="66">
        <f t="shared" si="2"/>
        <v>7</v>
      </c>
      <c r="B15" s="66">
        <f t="shared" si="2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</row>
    <row r="16" spans="1:10" x14ac:dyDescent="0.35">
      <c r="A16" s="66">
        <f t="shared" si="2"/>
        <v>8</v>
      </c>
      <c r="B16" s="66">
        <f t="shared" si="2"/>
        <v>2036</v>
      </c>
      <c r="C16" s="20" t="s">
        <v>25</v>
      </c>
      <c r="D16" s="20"/>
      <c r="E16" s="20"/>
      <c r="F16" s="20"/>
      <c r="G16" s="20"/>
      <c r="H16" s="20"/>
      <c r="I16" s="20"/>
      <c r="J16" s="16">
        <f t="shared" si="1"/>
        <v>0</v>
      </c>
    </row>
    <row r="17" spans="1:10" x14ac:dyDescent="0.35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 spans="1:10" x14ac:dyDescent="0.35">
      <c r="A18" s="2" t="s">
        <v>82</v>
      </c>
      <c r="B18" s="66"/>
      <c r="C18" s="16">
        <f t="shared" ref="C18:J18" si="3">SUM(C9:C16)</f>
        <v>0</v>
      </c>
      <c r="D18" s="16">
        <f t="shared" si="3"/>
        <v>0</v>
      </c>
      <c r="E18" s="16">
        <f t="shared" si="3"/>
        <v>0</v>
      </c>
      <c r="F18" s="16">
        <f t="shared" si="3"/>
        <v>0</v>
      </c>
      <c r="G18" s="16">
        <f t="shared" si="3"/>
        <v>0</v>
      </c>
      <c r="H18" s="16">
        <f t="shared" si="3"/>
        <v>0</v>
      </c>
      <c r="I18" s="16">
        <f t="shared" si="3"/>
        <v>0</v>
      </c>
      <c r="J18" s="16">
        <f t="shared" si="3"/>
        <v>0</v>
      </c>
    </row>
  </sheetData>
  <mergeCells count="1">
    <mergeCell ref="G1:I1"/>
  </mergeCells>
  <hyperlinks>
    <hyperlink ref="A2" location="FEO!A1" display="terug" xr:uid="{F7CE403C-8088-4C4A-8DE1-AB58A75A844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85FC-05D7-4BFE-97E3-E52584B9CD39}">
  <dimension ref="A1:I14"/>
  <sheetViews>
    <sheetView topLeftCell="B1" workbookViewId="0">
      <selection activeCell="J4" sqref="J4:P7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</cols>
  <sheetData>
    <row r="1" spans="1:9" x14ac:dyDescent="0.35">
      <c r="A1" s="2" t="s">
        <v>100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</row>
    <row r="2" spans="1:9" x14ac:dyDescent="0.35">
      <c r="A2" s="13" t="s">
        <v>70</v>
      </c>
      <c r="B2" s="66"/>
      <c r="C2" s="66"/>
      <c r="D2" s="66"/>
      <c r="E2" s="66"/>
      <c r="F2" s="12"/>
      <c r="G2" s="71"/>
      <c r="H2" s="71"/>
      <c r="I2" s="71"/>
    </row>
    <row r="3" spans="1:9" x14ac:dyDescent="0.35">
      <c r="A3" s="66"/>
      <c r="B3" s="66"/>
      <c r="C3" s="66"/>
      <c r="D3" s="66"/>
      <c r="E3" s="66"/>
      <c r="F3" s="66"/>
      <c r="G3" s="66"/>
      <c r="H3" s="66"/>
      <c r="I3" s="66"/>
    </row>
    <row r="4" spans="1:9" x14ac:dyDescent="0.35">
      <c r="A4" s="72" t="s">
        <v>71</v>
      </c>
      <c r="B4" s="22">
        <v>2029</v>
      </c>
      <c r="C4" s="22">
        <f>B4+1</f>
        <v>2030</v>
      </c>
      <c r="D4" s="22">
        <f t="shared" ref="D4:I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</row>
    <row r="5" spans="1:9" x14ac:dyDescent="0.35">
      <c r="A5" s="72" t="s">
        <v>72</v>
      </c>
      <c r="B5" s="20"/>
      <c r="C5" s="20"/>
      <c r="D5" s="20"/>
      <c r="E5" s="20"/>
      <c r="F5" s="20"/>
      <c r="G5" s="20"/>
      <c r="H5" s="20"/>
      <c r="I5" s="20"/>
    </row>
    <row r="6" spans="1:9" x14ac:dyDescent="0.35">
      <c r="A6" s="72" t="s">
        <v>73</v>
      </c>
      <c r="B6" s="20"/>
      <c r="C6" s="20"/>
      <c r="D6" s="20"/>
      <c r="E6" s="20"/>
      <c r="F6" s="20"/>
      <c r="G6" s="20"/>
      <c r="H6" s="20"/>
      <c r="I6" s="20"/>
    </row>
    <row r="7" spans="1:9" x14ac:dyDescent="0.35">
      <c r="A7" s="72" t="s">
        <v>74</v>
      </c>
      <c r="B7" s="21">
        <f>B5*B6</f>
        <v>0</v>
      </c>
      <c r="C7" s="21">
        <f t="shared" ref="C7:I7" si="1">C5*C6</f>
        <v>0</v>
      </c>
      <c r="D7" s="21">
        <f t="shared" si="1"/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</row>
    <row r="8" spans="1:9" x14ac:dyDescent="0.35">
      <c r="A8" s="66"/>
      <c r="B8" s="66"/>
      <c r="C8" s="66"/>
      <c r="D8" s="66"/>
      <c r="E8" s="66"/>
      <c r="F8" s="66"/>
      <c r="G8" s="66"/>
      <c r="H8" s="66"/>
      <c r="I8" s="66"/>
    </row>
    <row r="9" spans="1:9" x14ac:dyDescent="0.35">
      <c r="A9" s="66"/>
      <c r="B9" s="66"/>
      <c r="C9" s="66"/>
      <c r="D9" s="66"/>
      <c r="E9" s="66"/>
      <c r="F9" s="66"/>
      <c r="G9" s="66"/>
      <c r="H9" s="66"/>
      <c r="I9" s="66"/>
    </row>
    <row r="10" spans="1:9" x14ac:dyDescent="0.35">
      <c r="A10" s="66"/>
      <c r="B10" s="66"/>
      <c r="C10" s="66"/>
      <c r="D10" s="66"/>
      <c r="E10" s="66"/>
      <c r="F10" s="66"/>
      <c r="G10" s="66"/>
      <c r="H10" s="66"/>
      <c r="I10" s="66"/>
    </row>
    <row r="11" spans="1:9" x14ac:dyDescent="0.3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35">
      <c r="A12" s="30"/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30"/>
      <c r="B13" s="30"/>
      <c r="C13" s="30"/>
      <c r="D13" s="30"/>
      <c r="E13" s="30"/>
      <c r="F13" s="30"/>
      <c r="G13" s="30"/>
      <c r="H13" s="30"/>
      <c r="I13" s="30"/>
    </row>
    <row r="14" spans="1:9" x14ac:dyDescent="0.35">
      <c r="A14" s="30"/>
      <c r="B14" s="30"/>
      <c r="C14" s="30"/>
      <c r="D14" s="30"/>
      <c r="E14" s="30"/>
      <c r="F14" s="30"/>
      <c r="G14" s="30"/>
      <c r="H14" s="30"/>
      <c r="I14" s="30"/>
    </row>
  </sheetData>
  <mergeCells count="1">
    <mergeCell ref="G1:I1"/>
  </mergeCells>
  <hyperlinks>
    <hyperlink ref="A2" location="'Winst en verlies rekening'!A1" display="terug" xr:uid="{C848BE09-CFB9-4484-88BE-272E8625451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5ECF-0AFD-4710-A11D-9CC792C49875}">
  <dimension ref="A1:J48"/>
  <sheetViews>
    <sheetView topLeftCell="A25" workbookViewId="0">
      <selection activeCell="C53" sqref="C53"/>
    </sheetView>
  </sheetViews>
  <sheetFormatPr defaultRowHeight="14.5" x14ac:dyDescent="0.35"/>
  <cols>
    <col min="1" max="1" width="37.5429687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</cols>
  <sheetData>
    <row r="1" spans="1:10" x14ac:dyDescent="0.35">
      <c r="A1" s="2" t="s">
        <v>101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  <c r="J1" s="66"/>
    </row>
    <row r="2" spans="1:10" x14ac:dyDescent="0.35">
      <c r="A2" s="13" t="s">
        <v>70</v>
      </c>
      <c r="B2" s="66"/>
      <c r="C2" s="66"/>
      <c r="D2" s="66"/>
      <c r="E2" s="66"/>
      <c r="F2" s="12"/>
      <c r="G2" s="71"/>
      <c r="H2" s="71"/>
      <c r="I2" s="71"/>
      <c r="J2" s="66"/>
    </row>
    <row r="3" spans="1:10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35">
      <c r="A4" s="72" t="s">
        <v>102</v>
      </c>
      <c r="B4" s="20"/>
      <c r="C4" s="20"/>
      <c r="D4" s="20"/>
      <c r="E4" s="20"/>
      <c r="F4" s="20"/>
      <c r="G4" s="20"/>
      <c r="H4" s="20"/>
      <c r="I4" s="20"/>
      <c r="J4" s="66"/>
    </row>
    <row r="5" spans="1:10" x14ac:dyDescent="0.35">
      <c r="A5" s="72" t="s">
        <v>103</v>
      </c>
      <c r="B5" s="22"/>
      <c r="C5" s="22"/>
      <c r="D5" s="22"/>
      <c r="E5" s="22"/>
      <c r="F5" s="22"/>
      <c r="G5" s="22"/>
      <c r="H5" s="22"/>
      <c r="I5" s="22"/>
      <c r="J5" s="66"/>
    </row>
    <row r="6" spans="1:10" x14ac:dyDescent="0.35">
      <c r="A6" s="73" t="s">
        <v>84</v>
      </c>
      <c r="B6" s="20"/>
      <c r="C6" s="20"/>
      <c r="D6" s="20"/>
      <c r="E6" s="20"/>
      <c r="F6" s="20"/>
      <c r="G6" s="20"/>
      <c r="H6" s="20"/>
      <c r="I6" s="20"/>
      <c r="J6" s="66"/>
    </row>
    <row r="7" spans="1:10" x14ac:dyDescent="0.35">
      <c r="A7" s="73" t="s">
        <v>84</v>
      </c>
      <c r="B7" s="20"/>
      <c r="C7" s="20"/>
      <c r="D7" s="20"/>
      <c r="E7" s="20"/>
      <c r="F7" s="20"/>
      <c r="G7" s="20"/>
      <c r="H7" s="20"/>
      <c r="I7" s="20"/>
      <c r="J7" s="66"/>
    </row>
    <row r="8" spans="1:10" x14ac:dyDescent="0.35">
      <c r="A8" s="73" t="s">
        <v>84</v>
      </c>
      <c r="B8" s="20"/>
      <c r="C8" s="20"/>
      <c r="D8" s="20"/>
      <c r="E8" s="20"/>
      <c r="F8" s="20"/>
      <c r="G8" s="20"/>
      <c r="H8" s="20"/>
      <c r="I8" s="20"/>
      <c r="J8" s="66"/>
    </row>
    <row r="9" spans="1:10" x14ac:dyDescent="0.35">
      <c r="A9" s="73" t="s">
        <v>84</v>
      </c>
      <c r="B9" s="20"/>
      <c r="C9" s="20"/>
      <c r="D9" s="20"/>
      <c r="E9" s="20"/>
      <c r="F9" s="20"/>
      <c r="G9" s="20"/>
      <c r="H9" s="20"/>
      <c r="I9" s="20"/>
      <c r="J9" s="66"/>
    </row>
    <row r="10" spans="1:10" x14ac:dyDescent="0.35">
      <c r="A10" s="73" t="s">
        <v>84</v>
      </c>
      <c r="B10" s="20"/>
      <c r="C10" s="20"/>
      <c r="D10" s="20"/>
      <c r="E10" s="20"/>
      <c r="F10" s="20"/>
      <c r="G10" s="20"/>
      <c r="H10" s="20"/>
      <c r="I10" s="20"/>
      <c r="J10" s="66"/>
    </row>
    <row r="11" spans="1:10" x14ac:dyDescent="0.35">
      <c r="A11" s="73" t="s">
        <v>84</v>
      </c>
      <c r="B11" s="20"/>
      <c r="C11" s="20"/>
      <c r="D11" s="20"/>
      <c r="E11" s="20"/>
      <c r="F11" s="20"/>
      <c r="G11" s="20"/>
      <c r="H11" s="20"/>
      <c r="I11" s="20"/>
      <c r="J11" s="66"/>
    </row>
    <row r="12" spans="1:10" x14ac:dyDescent="0.35">
      <c r="A12" s="73" t="s">
        <v>84</v>
      </c>
      <c r="B12" s="20"/>
      <c r="C12" s="20"/>
      <c r="D12" s="20"/>
      <c r="E12" s="20"/>
      <c r="F12" s="20"/>
      <c r="G12" s="20"/>
      <c r="H12" s="20"/>
      <c r="I12" s="20"/>
      <c r="J12" s="66"/>
    </row>
    <row r="13" spans="1:10" x14ac:dyDescent="0.35">
      <c r="A13" s="73" t="s">
        <v>84</v>
      </c>
      <c r="B13" s="20"/>
      <c r="C13" s="20"/>
      <c r="D13" s="20"/>
      <c r="E13" s="20"/>
      <c r="F13" s="20"/>
      <c r="G13" s="20"/>
      <c r="H13" s="20"/>
      <c r="I13" s="20"/>
      <c r="J13" s="66"/>
    </row>
    <row r="14" spans="1:10" x14ac:dyDescent="0.35">
      <c r="A14" s="73" t="s">
        <v>84</v>
      </c>
      <c r="B14" s="20"/>
      <c r="C14" s="20"/>
      <c r="D14" s="20"/>
      <c r="E14" s="20"/>
      <c r="F14" s="20"/>
      <c r="G14" s="20"/>
      <c r="H14" s="20"/>
      <c r="I14" s="20"/>
      <c r="J14" s="66"/>
    </row>
    <row r="15" spans="1:10" x14ac:dyDescent="0.35">
      <c r="A15" s="73" t="s">
        <v>84</v>
      </c>
      <c r="B15" s="20"/>
      <c r="C15" s="20"/>
      <c r="D15" s="20"/>
      <c r="E15" s="20"/>
      <c r="F15" s="20"/>
      <c r="G15" s="20"/>
      <c r="H15" s="20"/>
      <c r="I15" s="20"/>
      <c r="J15" s="66"/>
    </row>
    <row r="16" spans="1:10" x14ac:dyDescent="0.35">
      <c r="A16" s="73" t="s">
        <v>84</v>
      </c>
      <c r="B16" s="20"/>
      <c r="C16" s="20"/>
      <c r="D16" s="20"/>
      <c r="E16" s="20"/>
      <c r="F16" s="20"/>
      <c r="G16" s="20"/>
      <c r="H16" s="20"/>
      <c r="I16" s="20"/>
      <c r="J16" s="66"/>
    </row>
    <row r="17" spans="1:10" x14ac:dyDescent="0.35">
      <c r="A17" s="73" t="s">
        <v>84</v>
      </c>
      <c r="B17" s="20"/>
      <c r="C17" s="20"/>
      <c r="D17" s="20"/>
      <c r="E17" s="20"/>
      <c r="F17" s="20"/>
      <c r="G17" s="20"/>
      <c r="H17" s="20"/>
      <c r="I17" s="20"/>
      <c r="J17" s="66"/>
    </row>
    <row r="18" spans="1:10" x14ac:dyDescent="0.35">
      <c r="A18" s="73" t="s">
        <v>84</v>
      </c>
      <c r="B18" s="20"/>
      <c r="C18" s="20"/>
      <c r="D18" s="20"/>
      <c r="E18" s="20"/>
      <c r="F18" s="20"/>
      <c r="G18" s="20"/>
      <c r="H18" s="20"/>
      <c r="I18" s="20"/>
      <c r="J18" s="66"/>
    </row>
    <row r="19" spans="1:10" x14ac:dyDescent="0.35">
      <c r="A19" s="73" t="s">
        <v>84</v>
      </c>
      <c r="B19" s="20"/>
      <c r="C19" s="20"/>
      <c r="D19" s="20"/>
      <c r="E19" s="20"/>
      <c r="F19" s="20"/>
      <c r="G19" s="20"/>
      <c r="H19" s="20"/>
      <c r="I19" s="20"/>
      <c r="J19" s="66"/>
    </row>
    <row r="20" spans="1:10" x14ac:dyDescent="0.35">
      <c r="A20" s="73" t="s">
        <v>84</v>
      </c>
      <c r="B20" s="20"/>
      <c r="C20" s="20"/>
      <c r="D20" s="20"/>
      <c r="E20" s="20"/>
      <c r="F20" s="20"/>
      <c r="G20" s="20"/>
      <c r="H20" s="20"/>
      <c r="I20" s="20"/>
      <c r="J20" s="66"/>
    </row>
    <row r="21" spans="1:10" x14ac:dyDescent="0.35">
      <c r="A21" s="73" t="s">
        <v>84</v>
      </c>
      <c r="B21" s="20"/>
      <c r="C21" s="20"/>
      <c r="D21" s="20"/>
      <c r="E21" s="20"/>
      <c r="F21" s="20"/>
      <c r="G21" s="20"/>
      <c r="H21" s="20"/>
      <c r="I21" s="20"/>
      <c r="J21" s="66"/>
    </row>
    <row r="22" spans="1:10" x14ac:dyDescent="0.35">
      <c r="A22" s="73" t="s">
        <v>84</v>
      </c>
      <c r="B22" s="20"/>
      <c r="C22" s="20"/>
      <c r="D22" s="20"/>
      <c r="E22" s="20"/>
      <c r="F22" s="20"/>
      <c r="G22" s="20"/>
      <c r="H22" s="20"/>
      <c r="I22" s="20"/>
      <c r="J22" s="66"/>
    </row>
    <row r="23" spans="1:10" x14ac:dyDescent="0.35">
      <c r="A23" s="73" t="s">
        <v>84</v>
      </c>
      <c r="B23" s="20"/>
      <c r="C23" s="20"/>
      <c r="D23" s="20"/>
      <c r="E23" s="20"/>
      <c r="F23" s="20"/>
      <c r="G23" s="20"/>
      <c r="H23" s="20"/>
      <c r="I23" s="20"/>
      <c r="J23" s="66"/>
    </row>
    <row r="24" spans="1:10" x14ac:dyDescent="0.35">
      <c r="A24" s="73" t="s">
        <v>84</v>
      </c>
      <c r="B24" s="20"/>
      <c r="C24" s="20"/>
      <c r="D24" s="20"/>
      <c r="E24" s="20"/>
      <c r="F24" s="20"/>
      <c r="G24" s="20"/>
      <c r="H24" s="20"/>
      <c r="I24" s="20"/>
      <c r="J24" s="66"/>
    </row>
    <row r="25" spans="1:10" x14ac:dyDescent="0.35">
      <c r="A25" s="73" t="s">
        <v>84</v>
      </c>
      <c r="B25" s="20"/>
      <c r="C25" s="20"/>
      <c r="D25" s="20"/>
      <c r="E25" s="20"/>
      <c r="F25" s="20"/>
      <c r="G25" s="20"/>
      <c r="H25" s="20"/>
      <c r="I25" s="20"/>
      <c r="J25" s="66"/>
    </row>
    <row r="26" spans="1:10" x14ac:dyDescent="0.35">
      <c r="A26" s="73" t="s">
        <v>84</v>
      </c>
      <c r="B26" s="20"/>
      <c r="C26" s="20"/>
      <c r="D26" s="20"/>
      <c r="E26" s="20"/>
      <c r="F26" s="20"/>
      <c r="G26" s="20"/>
      <c r="H26" s="20"/>
      <c r="I26" s="20"/>
      <c r="J26" s="66"/>
    </row>
    <row r="27" spans="1:10" x14ac:dyDescent="0.35">
      <c r="A27" s="73" t="s">
        <v>84</v>
      </c>
      <c r="B27" s="20"/>
      <c r="C27" s="20"/>
      <c r="D27" s="20"/>
      <c r="E27" s="20"/>
      <c r="F27" s="20"/>
      <c r="G27" s="20"/>
      <c r="H27" s="20"/>
      <c r="I27" s="20"/>
      <c r="J27" s="66"/>
    </row>
    <row r="28" spans="1:10" x14ac:dyDescent="0.35">
      <c r="A28" s="72" t="s">
        <v>104</v>
      </c>
      <c r="B28" s="20"/>
      <c r="C28" s="20"/>
      <c r="D28" s="20"/>
      <c r="E28" s="20"/>
      <c r="F28" s="20"/>
      <c r="G28" s="20"/>
      <c r="H28" s="20"/>
      <c r="I28" s="20"/>
      <c r="J28" s="66"/>
    </row>
    <row r="29" spans="1:10" x14ac:dyDescent="0.35">
      <c r="A29" s="14" t="s">
        <v>105</v>
      </c>
      <c r="B29" s="21">
        <f>(SUM(B6:B27)-B28)</f>
        <v>0</v>
      </c>
      <c r="C29" s="21">
        <f>(SUM(C6:C27)-C28)</f>
        <v>0</v>
      </c>
      <c r="D29" s="21">
        <f t="shared" ref="D29:I29" si="0">(SUM(C6:C27)-C28)</f>
        <v>0</v>
      </c>
      <c r="E29" s="21">
        <f t="shared" si="0"/>
        <v>0</v>
      </c>
      <c r="F29" s="21">
        <f t="shared" si="0"/>
        <v>0</v>
      </c>
      <c r="G29" s="21">
        <f t="shared" si="0"/>
        <v>0</v>
      </c>
      <c r="H29" s="21">
        <f t="shared" si="0"/>
        <v>0</v>
      </c>
      <c r="I29" s="21">
        <f t="shared" si="0"/>
        <v>0</v>
      </c>
      <c r="J29" s="66"/>
    </row>
    <row r="30" spans="1:10" x14ac:dyDescent="0.35">
      <c r="A30" s="72" t="s">
        <v>106</v>
      </c>
      <c r="B30" s="28"/>
      <c r="C30" s="28"/>
      <c r="D30" s="28"/>
      <c r="E30" s="28"/>
      <c r="F30" s="28"/>
      <c r="G30" s="28"/>
      <c r="H30" s="28"/>
      <c r="I30" s="28"/>
      <c r="J30" s="66"/>
    </row>
    <row r="31" spans="1:10" x14ac:dyDescent="0.35">
      <c r="A31" s="72" t="s">
        <v>107</v>
      </c>
      <c r="B31" s="28"/>
      <c r="C31" s="28"/>
      <c r="D31" s="28"/>
      <c r="E31" s="28"/>
      <c r="F31" s="28"/>
      <c r="G31" s="28"/>
      <c r="H31" s="28"/>
      <c r="I31" s="28"/>
      <c r="J31" s="66"/>
    </row>
    <row r="32" spans="1:10" ht="27.5" x14ac:dyDescent="0.35">
      <c r="A32" s="172" t="s">
        <v>108</v>
      </c>
      <c r="B32" s="25">
        <f>DATEDIF(B30,B31,"D")</f>
        <v>0</v>
      </c>
      <c r="C32" s="25">
        <f t="shared" ref="C32:I32" si="1">DATEDIF(C30,C31,"D")</f>
        <v>0</v>
      </c>
      <c r="D32" s="25">
        <f t="shared" si="1"/>
        <v>0</v>
      </c>
      <c r="E32" s="25">
        <f t="shared" si="1"/>
        <v>0</v>
      </c>
      <c r="F32" s="25">
        <f t="shared" si="1"/>
        <v>0</v>
      </c>
      <c r="G32" s="25">
        <f t="shared" si="1"/>
        <v>0</v>
      </c>
      <c r="H32" s="25">
        <f t="shared" si="1"/>
        <v>0</v>
      </c>
      <c r="I32" s="25">
        <f t="shared" si="1"/>
        <v>0</v>
      </c>
      <c r="J32" s="66"/>
    </row>
    <row r="33" spans="1:10" x14ac:dyDescent="0.35">
      <c r="A33" s="72" t="s">
        <v>80</v>
      </c>
      <c r="B33" s="31">
        <f>IFERROR(B29/B32,0)</f>
        <v>0</v>
      </c>
      <c r="C33" s="31">
        <f t="shared" ref="C33:I33" si="2">IFERROR(C29/C32,0)</f>
        <v>0</v>
      </c>
      <c r="D33" s="31">
        <f t="shared" si="2"/>
        <v>0</v>
      </c>
      <c r="E33" s="31">
        <f t="shared" si="2"/>
        <v>0</v>
      </c>
      <c r="F33" s="31">
        <f t="shared" si="2"/>
        <v>0</v>
      </c>
      <c r="G33" s="31">
        <f t="shared" si="2"/>
        <v>0</v>
      </c>
      <c r="H33" s="31">
        <f t="shared" si="2"/>
        <v>0</v>
      </c>
      <c r="I33" s="31">
        <f t="shared" si="2"/>
        <v>0</v>
      </c>
      <c r="J33" s="66"/>
    </row>
    <row r="34" spans="1:10" x14ac:dyDescent="0.35">
      <c r="A34" s="66"/>
      <c r="B34" s="24"/>
      <c r="C34" s="24"/>
      <c r="D34" s="24"/>
      <c r="E34" s="24"/>
      <c r="F34" s="24"/>
      <c r="G34" s="24"/>
      <c r="H34" s="24"/>
      <c r="I34" s="24"/>
      <c r="J34" s="66"/>
    </row>
    <row r="35" spans="1:10" x14ac:dyDescent="0.35">
      <c r="A35" s="66" t="s">
        <v>83</v>
      </c>
      <c r="B35" s="24"/>
      <c r="C35" s="24"/>
      <c r="D35" s="24"/>
      <c r="E35" s="24"/>
      <c r="F35" s="24"/>
      <c r="G35" s="24"/>
      <c r="H35" s="24"/>
      <c r="I35" s="24"/>
      <c r="J35" s="2" t="s">
        <v>81</v>
      </c>
    </row>
    <row r="36" spans="1:10" x14ac:dyDescent="0.35">
      <c r="A36" s="72">
        <v>2029</v>
      </c>
      <c r="B36" s="21">
        <f>IF(AND($A36&gt;YEAR(B$30),$A36&lt;YEAR(B$31)),(DATE($A36,12,31)-DATE($A36,1,0))*B$33,IF(AND($A36=YEAR(B$30),$A36=YEAR(B$31)),(B$31-B$30)*B$33,IF($A36=YEAR(B$30),(DATE(YEAR(B$30),12,31)-B$30)*B$33,IF($A36=YEAR(B$31),(B$31-DATE(YEAR(B$31),1,0))*B$33,0))))</f>
        <v>0</v>
      </c>
      <c r="C36" s="21">
        <f t="shared" ref="C36:I43" si="3">IF(AND($A36&gt;YEAR(C$30),$A36&lt;YEAR(C$31)),(DATE($A36,12,31)-DATE($A36,1,0))*C$33,IF(AND($A36=YEAR(C$30),$A36=YEAR(C$31)),(C$31-C$30)*C$33,IF($A36=YEAR(C$30),(DATE(YEAR(C$30),12,31)-C$30)*C$33,IF($A36=YEAR(C$31),(C$31-DATE(YEAR(C$31),1,0))*C$33,0))))</f>
        <v>0</v>
      </c>
      <c r="D36" s="21">
        <f t="shared" si="3"/>
        <v>0</v>
      </c>
      <c r="E36" s="21">
        <f t="shared" si="3"/>
        <v>0</v>
      </c>
      <c r="F36" s="21">
        <f t="shared" si="3"/>
        <v>0</v>
      </c>
      <c r="G36" s="21">
        <f t="shared" si="3"/>
        <v>0</v>
      </c>
      <c r="H36" s="21">
        <f t="shared" si="3"/>
        <v>0</v>
      </c>
      <c r="I36" s="21">
        <f t="shared" si="3"/>
        <v>0</v>
      </c>
      <c r="J36" s="16">
        <f>SUM(B36:I36)</f>
        <v>0</v>
      </c>
    </row>
    <row r="37" spans="1:10" x14ac:dyDescent="0.35">
      <c r="A37" s="72">
        <f>A36+1</f>
        <v>2030</v>
      </c>
      <c r="B37" s="21">
        <f t="shared" ref="B37:B43" si="4">IF(AND($A37&gt;YEAR(B$30),$A37&lt;YEAR(B$31)),(DATE($A37,12,31)-DATE($A37,1,0))*B$33,IF(AND($A37=YEAR(B$30),$A37=YEAR(B$31)),(B$31-B$30)*B$33,IF($A37=YEAR(B$30),(DATE(YEAR(B$30),12,31)-B$30)*B$33,IF($A37=YEAR(B$31),(B$31-DATE(YEAR(B$31),1,0))*B$33,0))))</f>
        <v>0</v>
      </c>
      <c r="C37" s="21">
        <f t="shared" si="3"/>
        <v>0</v>
      </c>
      <c r="D37" s="21">
        <f t="shared" si="3"/>
        <v>0</v>
      </c>
      <c r="E37" s="21">
        <f t="shared" si="3"/>
        <v>0</v>
      </c>
      <c r="F37" s="21">
        <f t="shared" si="3"/>
        <v>0</v>
      </c>
      <c r="G37" s="21">
        <f t="shared" si="3"/>
        <v>0</v>
      </c>
      <c r="H37" s="21">
        <f t="shared" si="3"/>
        <v>0</v>
      </c>
      <c r="I37" s="21">
        <f t="shared" si="3"/>
        <v>0</v>
      </c>
      <c r="J37" s="16">
        <f t="shared" ref="J37:J43" si="5">SUM(B37:I37)</f>
        <v>0</v>
      </c>
    </row>
    <row r="38" spans="1:10" x14ac:dyDescent="0.35">
      <c r="A38" s="72">
        <f t="shared" ref="A38:A43" si="6">A37+1</f>
        <v>2031</v>
      </c>
      <c r="B38" s="21">
        <f t="shared" si="4"/>
        <v>0</v>
      </c>
      <c r="C38" s="21">
        <f t="shared" si="3"/>
        <v>0</v>
      </c>
      <c r="D38" s="21">
        <f t="shared" si="3"/>
        <v>0</v>
      </c>
      <c r="E38" s="21">
        <f t="shared" si="3"/>
        <v>0</v>
      </c>
      <c r="F38" s="21">
        <f t="shared" si="3"/>
        <v>0</v>
      </c>
      <c r="G38" s="21">
        <f t="shared" si="3"/>
        <v>0</v>
      </c>
      <c r="H38" s="21">
        <f t="shared" si="3"/>
        <v>0</v>
      </c>
      <c r="I38" s="21">
        <f t="shared" si="3"/>
        <v>0</v>
      </c>
      <c r="J38" s="16">
        <f t="shared" si="5"/>
        <v>0</v>
      </c>
    </row>
    <row r="39" spans="1:10" x14ac:dyDescent="0.35">
      <c r="A39" s="72">
        <f t="shared" si="6"/>
        <v>2032</v>
      </c>
      <c r="B39" s="21">
        <f t="shared" si="4"/>
        <v>0</v>
      </c>
      <c r="C39" s="21">
        <f t="shared" si="3"/>
        <v>0</v>
      </c>
      <c r="D39" s="21">
        <f t="shared" si="3"/>
        <v>0</v>
      </c>
      <c r="E39" s="21">
        <f t="shared" si="3"/>
        <v>0</v>
      </c>
      <c r="F39" s="21">
        <f t="shared" si="3"/>
        <v>0</v>
      </c>
      <c r="G39" s="21">
        <f t="shared" si="3"/>
        <v>0</v>
      </c>
      <c r="H39" s="21">
        <f t="shared" si="3"/>
        <v>0</v>
      </c>
      <c r="I39" s="21">
        <f t="shared" si="3"/>
        <v>0</v>
      </c>
      <c r="J39" s="16">
        <f t="shared" si="5"/>
        <v>0</v>
      </c>
    </row>
    <row r="40" spans="1:10" x14ac:dyDescent="0.35">
      <c r="A40" s="72">
        <f t="shared" si="6"/>
        <v>2033</v>
      </c>
      <c r="B40" s="21">
        <f t="shared" si="4"/>
        <v>0</v>
      </c>
      <c r="C40" s="21">
        <f t="shared" si="3"/>
        <v>0</v>
      </c>
      <c r="D40" s="21">
        <f t="shared" si="3"/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16">
        <f t="shared" si="5"/>
        <v>0</v>
      </c>
    </row>
    <row r="41" spans="1:10" x14ac:dyDescent="0.35">
      <c r="A41" s="72">
        <f t="shared" si="6"/>
        <v>2034</v>
      </c>
      <c r="B41" s="21">
        <f t="shared" si="4"/>
        <v>0</v>
      </c>
      <c r="C41" s="21">
        <f t="shared" si="3"/>
        <v>0</v>
      </c>
      <c r="D41" s="21">
        <f t="shared" si="3"/>
        <v>0</v>
      </c>
      <c r="E41" s="21">
        <f t="shared" si="3"/>
        <v>0</v>
      </c>
      <c r="F41" s="21">
        <f t="shared" si="3"/>
        <v>0</v>
      </c>
      <c r="G41" s="21">
        <f t="shared" si="3"/>
        <v>0</v>
      </c>
      <c r="H41" s="21">
        <f t="shared" si="3"/>
        <v>0</v>
      </c>
      <c r="I41" s="21">
        <f t="shared" si="3"/>
        <v>0</v>
      </c>
      <c r="J41" s="16">
        <f t="shared" si="5"/>
        <v>0</v>
      </c>
    </row>
    <row r="42" spans="1:10" x14ac:dyDescent="0.35">
      <c r="A42" s="72">
        <f t="shared" si="6"/>
        <v>2035</v>
      </c>
      <c r="B42" s="21">
        <f t="shared" si="4"/>
        <v>0</v>
      </c>
      <c r="C42" s="21">
        <f t="shared" si="3"/>
        <v>0</v>
      </c>
      <c r="D42" s="21">
        <f t="shared" si="3"/>
        <v>0</v>
      </c>
      <c r="E42" s="21">
        <f t="shared" si="3"/>
        <v>0</v>
      </c>
      <c r="F42" s="21">
        <f t="shared" si="3"/>
        <v>0</v>
      </c>
      <c r="G42" s="21">
        <f t="shared" si="3"/>
        <v>0</v>
      </c>
      <c r="H42" s="21">
        <f t="shared" si="3"/>
        <v>0</v>
      </c>
      <c r="I42" s="21">
        <f t="shared" si="3"/>
        <v>0</v>
      </c>
      <c r="J42" s="16">
        <f t="shared" si="5"/>
        <v>0</v>
      </c>
    </row>
    <row r="43" spans="1:10" x14ac:dyDescent="0.35">
      <c r="A43" s="72">
        <f t="shared" si="6"/>
        <v>2036</v>
      </c>
      <c r="B43" s="21">
        <f t="shared" si="4"/>
        <v>0</v>
      </c>
      <c r="C43" s="21">
        <f t="shared" si="3"/>
        <v>0</v>
      </c>
      <c r="D43" s="21">
        <f t="shared" si="3"/>
        <v>0</v>
      </c>
      <c r="E43" s="21">
        <f t="shared" si="3"/>
        <v>0</v>
      </c>
      <c r="F43" s="21">
        <f t="shared" si="3"/>
        <v>0</v>
      </c>
      <c r="G43" s="21">
        <f t="shared" si="3"/>
        <v>0</v>
      </c>
      <c r="H43" s="21">
        <f t="shared" si="3"/>
        <v>0</v>
      </c>
      <c r="I43" s="21">
        <f t="shared" si="3"/>
        <v>0</v>
      </c>
      <c r="J43" s="16">
        <f t="shared" si="5"/>
        <v>0</v>
      </c>
    </row>
    <row r="44" spans="1:10" x14ac:dyDescent="0.35">
      <c r="A44" s="66"/>
      <c r="B44" s="24"/>
      <c r="C44" s="24"/>
      <c r="D44" s="24"/>
      <c r="E44" s="24"/>
      <c r="F44" s="24"/>
      <c r="G44" s="24"/>
      <c r="H44" s="24"/>
      <c r="I44" s="24"/>
      <c r="J44" s="66"/>
    </row>
    <row r="45" spans="1:10" x14ac:dyDescent="0.35">
      <c r="A45" s="14" t="s">
        <v>81</v>
      </c>
      <c r="B45" s="23">
        <f t="shared" ref="B45:I45" si="7">SUM(B36:B43)</f>
        <v>0</v>
      </c>
      <c r="C45" s="23">
        <f t="shared" si="7"/>
        <v>0</v>
      </c>
      <c r="D45" s="23">
        <f t="shared" si="7"/>
        <v>0</v>
      </c>
      <c r="E45" s="23">
        <f t="shared" si="7"/>
        <v>0</v>
      </c>
      <c r="F45" s="23">
        <f t="shared" si="7"/>
        <v>0</v>
      </c>
      <c r="G45" s="23">
        <f t="shared" si="7"/>
        <v>0</v>
      </c>
      <c r="H45" s="23">
        <f t="shared" si="7"/>
        <v>0</v>
      </c>
      <c r="I45" s="23">
        <f t="shared" si="7"/>
        <v>0</v>
      </c>
      <c r="J45" s="66"/>
    </row>
    <row r="46" spans="1:10" x14ac:dyDescent="0.35">
      <c r="A46" s="66"/>
      <c r="B46" s="24"/>
      <c r="C46" s="24"/>
      <c r="D46" s="24"/>
      <c r="E46" s="24"/>
      <c r="F46" s="24"/>
      <c r="G46" s="24"/>
      <c r="H46" s="24"/>
      <c r="I46" s="24"/>
      <c r="J46" s="66"/>
    </row>
    <row r="47" spans="1:10" x14ac:dyDescent="0.35">
      <c r="A47" s="66"/>
      <c r="B47" s="24"/>
      <c r="C47" s="24"/>
      <c r="D47" s="24"/>
      <c r="E47" s="24"/>
      <c r="F47" s="24"/>
      <c r="G47" s="24"/>
      <c r="H47" s="24"/>
      <c r="I47" s="24"/>
      <c r="J47" s="66"/>
    </row>
    <row r="48" spans="1:10" x14ac:dyDescent="0.35">
      <c r="B48" s="29"/>
      <c r="C48" s="29"/>
      <c r="D48" s="29"/>
      <c r="E48" s="29"/>
      <c r="F48" s="29"/>
      <c r="G48" s="29"/>
      <c r="H48" s="29"/>
      <c r="I48" s="29"/>
    </row>
  </sheetData>
  <mergeCells count="1">
    <mergeCell ref="G1:I1"/>
  </mergeCells>
  <hyperlinks>
    <hyperlink ref="A2" location="'Winst en verlies rekening'!A1" display="terug" xr:uid="{07C4943B-56E4-47A2-9F43-B4514CF60CF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2E9A-B4EC-494E-94A8-303885383554}">
  <dimension ref="A1:BR5225"/>
  <sheetViews>
    <sheetView zoomScale="93" zoomScaleNormal="93" workbookViewId="0">
      <selection activeCell="B32" sqref="B32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7.90625" customWidth="1"/>
    <col min="7" max="7" width="21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7.90625" customWidth="1"/>
    <col min="14" max="14" width="21.6328125" customWidth="1"/>
    <col min="15" max="16" width="20.90625" customWidth="1"/>
    <col min="17" max="17" width="47.6328125" customWidth="1"/>
    <col min="18" max="18" width="27.90625" customWidth="1"/>
    <col min="19" max="19" width="21.6328125" customWidth="1"/>
    <col min="20" max="20" width="20.453125" customWidth="1"/>
    <col min="21" max="21" width="22.08984375" customWidth="1"/>
    <col min="22" max="22" width="27.90625" customWidth="1"/>
    <col min="23" max="23" width="21.6328125" customWidth="1"/>
    <col min="24" max="24" width="20.90625" customWidth="1"/>
    <col min="25" max="25" width="20.90625" style="50" customWidth="1"/>
    <col min="26" max="26" width="56.36328125" customWidth="1"/>
    <col min="27" max="27" width="27.90625" customWidth="1"/>
    <col min="28" max="28" width="21.6328125" customWidth="1"/>
    <col min="29" max="29" width="20.453125" customWidth="1"/>
    <col min="30" max="30" width="22.08984375" customWidth="1"/>
    <col min="31" max="31" width="27.90625" customWidth="1"/>
    <col min="32" max="32" width="21.6328125" customWidth="1"/>
    <col min="33" max="34" width="20.90625" customWidth="1"/>
    <col min="35" max="35" width="56.36328125" customWidth="1"/>
    <col min="36" max="36" width="27.90625" customWidth="1"/>
    <col min="37" max="37" width="21.6328125" customWidth="1"/>
    <col min="38" max="38" width="20.453125" customWidth="1"/>
    <col min="39" max="39" width="22.08984375" customWidth="1"/>
    <col min="40" max="40" width="27.90625" customWidth="1"/>
    <col min="41" max="41" width="21.6328125" customWidth="1"/>
    <col min="42" max="42" width="20.90625" customWidth="1"/>
    <col min="44" max="44" width="56.36328125" customWidth="1"/>
    <col min="45" max="45" width="27.90625" customWidth="1"/>
    <col min="46" max="46" width="21.6328125" customWidth="1"/>
    <col min="47" max="47" width="20.453125" customWidth="1"/>
    <col min="48" max="48" width="22.08984375" customWidth="1"/>
    <col min="49" max="49" width="27.90625" customWidth="1"/>
    <col min="50" max="50" width="21.6328125" customWidth="1"/>
    <col min="51" max="52" width="20.90625" customWidth="1"/>
    <col min="53" max="53" width="47.6328125" customWidth="1"/>
    <col min="54" max="54" width="27.90625" customWidth="1"/>
    <col min="55" max="55" width="21.6328125" customWidth="1"/>
    <col min="56" max="56" width="20.453125" customWidth="1"/>
    <col min="57" max="57" width="22.08984375" customWidth="1"/>
    <col min="58" max="58" width="27.90625" customWidth="1"/>
    <col min="59" max="59" width="21.6328125" customWidth="1"/>
    <col min="60" max="60" width="20.90625" customWidth="1"/>
    <col min="62" max="62" width="56.36328125" customWidth="1"/>
    <col min="63" max="63" width="27.90625" customWidth="1"/>
    <col min="64" max="64" width="21.6328125" customWidth="1"/>
    <col min="65" max="65" width="20.453125" customWidth="1"/>
    <col min="66" max="66" width="22.08984375" customWidth="1"/>
    <col min="67" max="67" width="27.90625" customWidth="1"/>
    <col min="68" max="68" width="21.6328125" customWidth="1"/>
    <col min="69" max="70" width="20.90625" customWidth="1"/>
  </cols>
  <sheetData>
    <row r="1" spans="1:70" x14ac:dyDescent="0.35">
      <c r="A1" s="2" t="s">
        <v>266</v>
      </c>
      <c r="B1" s="66"/>
      <c r="C1" s="66"/>
      <c r="D1" s="66"/>
      <c r="E1" s="66"/>
      <c r="F1" s="11" t="s">
        <v>0</v>
      </c>
      <c r="G1" s="196" t="s">
        <v>1</v>
      </c>
      <c r="H1" s="197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</row>
    <row r="2" spans="1:70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</row>
    <row r="3" spans="1:70" x14ac:dyDescent="0.35">
      <c r="A3" s="15"/>
      <c r="B3" s="143"/>
      <c r="C3" s="143"/>
      <c r="D3" s="143"/>
      <c r="E3" s="143"/>
      <c r="F3" s="143"/>
      <c r="G3" s="143"/>
      <c r="H3" s="143"/>
      <c r="I3" s="143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</row>
    <row r="4" spans="1:70" x14ac:dyDescent="0.35">
      <c r="A4" s="49" t="s">
        <v>109</v>
      </c>
      <c r="B4" s="22">
        <v>2029</v>
      </c>
      <c r="C4" s="143"/>
      <c r="D4" s="143"/>
      <c r="E4" s="143"/>
      <c r="F4" s="143"/>
      <c r="G4" s="143"/>
      <c r="H4" s="143"/>
      <c r="I4" s="143"/>
      <c r="Y4"/>
    </row>
    <row r="5" spans="1:70" x14ac:dyDescent="0.35">
      <c r="A5" s="177"/>
      <c r="B5" s="22" t="s">
        <v>292</v>
      </c>
      <c r="C5" s="22" t="s">
        <v>293</v>
      </c>
      <c r="D5" s="22" t="s">
        <v>294</v>
      </c>
      <c r="E5" s="22" t="s">
        <v>295</v>
      </c>
      <c r="F5" s="22" t="s">
        <v>294</v>
      </c>
      <c r="G5" s="22" t="s">
        <v>299</v>
      </c>
      <c r="H5" s="22" t="s">
        <v>296</v>
      </c>
      <c r="I5" s="143"/>
      <c r="Y5"/>
    </row>
    <row r="6" spans="1:70" x14ac:dyDescent="0.35">
      <c r="A6" s="127" t="s">
        <v>189</v>
      </c>
      <c r="B6" s="177"/>
      <c r="C6" s="177"/>
      <c r="D6" s="177"/>
      <c r="E6" s="177"/>
      <c r="F6" s="177"/>
      <c r="G6" s="177"/>
      <c r="H6" s="177"/>
      <c r="I6" s="143"/>
      <c r="Y6"/>
    </row>
    <row r="7" spans="1:70" x14ac:dyDescent="0.35">
      <c r="A7" s="177" t="s">
        <v>217</v>
      </c>
      <c r="B7" s="181"/>
      <c r="C7" s="182">
        <v>0</v>
      </c>
      <c r="D7" s="181"/>
      <c r="E7" s="182">
        <v>0</v>
      </c>
      <c r="F7" s="181"/>
      <c r="G7" s="182">
        <v>0</v>
      </c>
      <c r="H7" s="183">
        <f>(B7*C7)+(D7*E7)+(F7*G7)</f>
        <v>0</v>
      </c>
      <c r="I7" s="143"/>
      <c r="Y7"/>
    </row>
    <row r="8" spans="1:70" x14ac:dyDescent="0.35">
      <c r="A8" s="177" t="s">
        <v>216</v>
      </c>
      <c r="B8" s="181"/>
      <c r="C8" s="182">
        <v>0</v>
      </c>
      <c r="D8" s="181"/>
      <c r="E8" s="182">
        <v>0</v>
      </c>
      <c r="F8" s="181"/>
      <c r="G8" s="182">
        <v>0</v>
      </c>
      <c r="H8" s="183">
        <f t="shared" ref="H8:H10" si="0">(B8*C8)+(D8*E8)+(F8*G8)</f>
        <v>0</v>
      </c>
      <c r="I8" s="143"/>
      <c r="Y8"/>
    </row>
    <row r="9" spans="1:70" x14ac:dyDescent="0.35">
      <c r="A9" s="181" t="s">
        <v>76</v>
      </c>
      <c r="B9" s="181"/>
      <c r="C9" s="182">
        <v>0</v>
      </c>
      <c r="D9" s="181"/>
      <c r="E9" s="182">
        <v>0</v>
      </c>
      <c r="F9" s="181"/>
      <c r="G9" s="182">
        <v>0</v>
      </c>
      <c r="H9" s="183">
        <f t="shared" si="0"/>
        <v>0</v>
      </c>
      <c r="I9" s="143"/>
      <c r="Y9"/>
    </row>
    <row r="10" spans="1:70" x14ac:dyDescent="0.35">
      <c r="A10" s="181" t="s">
        <v>76</v>
      </c>
      <c r="B10" s="181"/>
      <c r="C10" s="182">
        <v>0</v>
      </c>
      <c r="D10" s="181"/>
      <c r="E10" s="182">
        <v>0</v>
      </c>
      <c r="F10" s="181"/>
      <c r="G10" s="182">
        <v>0</v>
      </c>
      <c r="H10" s="183">
        <f t="shared" si="0"/>
        <v>0</v>
      </c>
      <c r="I10" s="143"/>
      <c r="Y10"/>
    </row>
    <row r="11" spans="1:70" x14ac:dyDescent="0.35">
      <c r="A11" s="14" t="s">
        <v>190</v>
      </c>
      <c r="B11" s="177" t="s">
        <v>25</v>
      </c>
      <c r="C11" s="177" t="s">
        <v>25</v>
      </c>
      <c r="D11" s="177" t="s">
        <v>25</v>
      </c>
      <c r="E11" s="177" t="s">
        <v>25</v>
      </c>
      <c r="F11" s="177" t="s">
        <v>25</v>
      </c>
      <c r="G11" s="177"/>
      <c r="H11" s="184">
        <f>SUM(H7:H10)</f>
        <v>0</v>
      </c>
      <c r="I11" s="143"/>
      <c r="Y11"/>
    </row>
    <row r="12" spans="1:70" x14ac:dyDescent="0.35">
      <c r="A12" s="177"/>
      <c r="B12" s="177"/>
      <c r="C12" s="177"/>
      <c r="D12" s="177"/>
      <c r="E12" s="177"/>
      <c r="F12" s="177"/>
      <c r="G12" s="177"/>
      <c r="H12" s="177"/>
      <c r="I12" s="143"/>
      <c r="Y12"/>
    </row>
    <row r="13" spans="1:70" x14ac:dyDescent="0.35">
      <c r="A13" s="127" t="s">
        <v>191</v>
      </c>
      <c r="B13" s="177"/>
      <c r="C13" s="177"/>
      <c r="D13" s="177"/>
      <c r="E13" s="177"/>
      <c r="F13" s="177"/>
      <c r="G13" s="177"/>
      <c r="H13" s="177"/>
      <c r="I13" s="143"/>
      <c r="Y13"/>
    </row>
    <row r="14" spans="1:70" x14ac:dyDescent="0.35">
      <c r="A14" s="177" t="s">
        <v>111</v>
      </c>
      <c r="B14" s="181"/>
      <c r="C14" s="182">
        <v>0</v>
      </c>
      <c r="D14" s="181"/>
      <c r="E14" s="182">
        <v>0</v>
      </c>
      <c r="F14" s="181"/>
      <c r="G14" s="182">
        <v>0</v>
      </c>
      <c r="H14" s="183">
        <f>(B14*C14)+(D14*E14)+(F14*G14)</f>
        <v>0</v>
      </c>
      <c r="I14" s="143"/>
      <c r="Y14"/>
    </row>
    <row r="15" spans="1:70" x14ac:dyDescent="0.35">
      <c r="A15" s="177" t="s">
        <v>188</v>
      </c>
      <c r="B15" s="181"/>
      <c r="C15" s="182">
        <v>0</v>
      </c>
      <c r="D15" s="181"/>
      <c r="E15" s="182">
        <v>0</v>
      </c>
      <c r="F15" s="181"/>
      <c r="G15" s="182">
        <v>0</v>
      </c>
      <c r="H15" s="183">
        <f t="shared" ref="H15:H20" si="1">(B15*C15)+(D15*E15)+(F15*G15)</f>
        <v>0</v>
      </c>
      <c r="I15" s="143"/>
      <c r="Y15"/>
    </row>
    <row r="16" spans="1:70" x14ac:dyDescent="0.35">
      <c r="A16" s="177" t="s">
        <v>112</v>
      </c>
      <c r="B16" s="181"/>
      <c r="C16" s="182">
        <v>0</v>
      </c>
      <c r="D16" s="181"/>
      <c r="E16" s="182">
        <v>0</v>
      </c>
      <c r="F16" s="181"/>
      <c r="G16" s="182">
        <v>0</v>
      </c>
      <c r="H16" s="183">
        <f>(B16*C16)+(D16*E16)+(F16*G16)</f>
        <v>0</v>
      </c>
      <c r="I16" s="143"/>
      <c r="Y16"/>
    </row>
    <row r="17" spans="1:25" x14ac:dyDescent="0.35">
      <c r="A17" s="177" t="s">
        <v>113</v>
      </c>
      <c r="B17" s="181"/>
      <c r="C17" s="182">
        <v>0</v>
      </c>
      <c r="D17" s="181"/>
      <c r="E17" s="182">
        <v>0</v>
      </c>
      <c r="F17" s="181"/>
      <c r="G17" s="182">
        <v>0</v>
      </c>
      <c r="H17" s="183">
        <f t="shared" si="1"/>
        <v>0</v>
      </c>
      <c r="I17" s="143"/>
      <c r="Y17"/>
    </row>
    <row r="18" spans="1:25" x14ac:dyDescent="0.35">
      <c r="A18" s="177" t="s">
        <v>114</v>
      </c>
      <c r="B18" s="181"/>
      <c r="C18" s="182">
        <v>0</v>
      </c>
      <c r="D18" s="181"/>
      <c r="E18" s="182">
        <v>0</v>
      </c>
      <c r="F18" s="181"/>
      <c r="G18" s="182">
        <v>0</v>
      </c>
      <c r="H18" s="183">
        <f>(B18*C18)+(D18*E18)+(F18*G18)</f>
        <v>0</v>
      </c>
      <c r="I18" s="143"/>
      <c r="Y18"/>
    </row>
    <row r="19" spans="1:25" x14ac:dyDescent="0.35">
      <c r="A19" s="181" t="s">
        <v>76</v>
      </c>
      <c r="B19" s="181"/>
      <c r="C19" s="182">
        <v>0</v>
      </c>
      <c r="D19" s="181"/>
      <c r="E19" s="182">
        <v>0</v>
      </c>
      <c r="F19" s="181"/>
      <c r="G19" s="182">
        <v>0</v>
      </c>
      <c r="H19" s="183">
        <f t="shared" si="1"/>
        <v>0</v>
      </c>
      <c r="I19" s="143"/>
      <c r="Y19"/>
    </row>
    <row r="20" spans="1:25" x14ac:dyDescent="0.35">
      <c r="A20" s="181" t="s">
        <v>76</v>
      </c>
      <c r="B20" s="181"/>
      <c r="C20" s="182">
        <v>0</v>
      </c>
      <c r="D20" s="181"/>
      <c r="E20" s="182">
        <v>0</v>
      </c>
      <c r="F20" s="181"/>
      <c r="G20" s="182">
        <v>0</v>
      </c>
      <c r="H20" s="183">
        <f t="shared" si="1"/>
        <v>0</v>
      </c>
      <c r="I20" s="143"/>
      <c r="Y20"/>
    </row>
    <row r="21" spans="1:25" x14ac:dyDescent="0.35">
      <c r="A21" s="14" t="s">
        <v>192</v>
      </c>
      <c r="B21" s="177" t="s">
        <v>25</v>
      </c>
      <c r="C21" s="177"/>
      <c r="D21" s="177"/>
      <c r="E21" s="177"/>
      <c r="F21" s="177"/>
      <c r="G21" s="177"/>
      <c r="H21" s="60">
        <f>SUM(H14:H20)</f>
        <v>0</v>
      </c>
      <c r="I21" s="143"/>
      <c r="Y21"/>
    </row>
    <row r="22" spans="1:25" x14ac:dyDescent="0.35">
      <c r="A22" s="177"/>
      <c r="B22" s="177"/>
      <c r="C22" s="177"/>
      <c r="D22" s="177"/>
      <c r="E22" s="177"/>
      <c r="F22" s="177"/>
      <c r="G22" s="177"/>
      <c r="H22" s="177"/>
      <c r="I22" s="143"/>
      <c r="Y22"/>
    </row>
    <row r="23" spans="1:25" x14ac:dyDescent="0.35">
      <c r="A23" s="185" t="s">
        <v>297</v>
      </c>
      <c r="B23" s="181"/>
      <c r="C23" s="182">
        <v>0</v>
      </c>
      <c r="D23" s="181"/>
      <c r="E23" s="182">
        <v>0</v>
      </c>
      <c r="F23" s="181"/>
      <c r="G23" s="182">
        <v>0</v>
      </c>
      <c r="H23" s="184">
        <f>(B23*C23)+(D23*E23)+(F23*G23)</f>
        <v>0</v>
      </c>
      <c r="I23" s="143"/>
      <c r="Y23"/>
    </row>
    <row r="24" spans="1:25" x14ac:dyDescent="0.35">
      <c r="A24" s="178" t="s">
        <v>25</v>
      </c>
      <c r="B24" s="178" t="s">
        <v>25</v>
      </c>
      <c r="C24" s="178" t="s">
        <v>25</v>
      </c>
      <c r="D24" s="178" t="s">
        <v>25</v>
      </c>
      <c r="E24" s="178" t="s">
        <v>25</v>
      </c>
      <c r="F24" s="178" t="s">
        <v>25</v>
      </c>
      <c r="G24" s="178" t="s">
        <v>25</v>
      </c>
      <c r="H24" s="178" t="s">
        <v>25</v>
      </c>
      <c r="I24" s="143"/>
      <c r="Y24"/>
    </row>
    <row r="25" spans="1:25" x14ac:dyDescent="0.35">
      <c r="A25" s="127" t="s">
        <v>193</v>
      </c>
      <c r="B25" s="178"/>
      <c r="C25" s="178"/>
      <c r="D25" s="178"/>
      <c r="E25" s="178"/>
      <c r="F25" s="178"/>
      <c r="G25" s="178"/>
      <c r="H25" s="178"/>
      <c r="I25" s="143"/>
      <c r="Y25"/>
    </row>
    <row r="26" spans="1:25" x14ac:dyDescent="0.35">
      <c r="A26" s="181" t="s">
        <v>76</v>
      </c>
      <c r="B26" s="181"/>
      <c r="C26" s="182">
        <v>0</v>
      </c>
      <c r="D26" s="181"/>
      <c r="E26" s="182">
        <v>0</v>
      </c>
      <c r="F26" s="181"/>
      <c r="G26" s="182">
        <v>0</v>
      </c>
      <c r="H26" s="183">
        <f>(B26*C26)+(D26*E26)+(F26*G26)</f>
        <v>0</v>
      </c>
      <c r="I26" s="143"/>
      <c r="Y26"/>
    </row>
    <row r="27" spans="1:25" x14ac:dyDescent="0.35">
      <c r="A27" s="181" t="s">
        <v>76</v>
      </c>
      <c r="B27" s="181"/>
      <c r="C27" s="182">
        <v>0</v>
      </c>
      <c r="D27" s="181"/>
      <c r="E27" s="182">
        <v>0</v>
      </c>
      <c r="F27" s="181"/>
      <c r="G27" s="182">
        <v>0</v>
      </c>
      <c r="H27" s="183">
        <f t="shared" ref="H27" si="2">(B27*C27)+(D27*E27)+(F27*G27)</f>
        <v>0</v>
      </c>
      <c r="I27" s="143"/>
      <c r="Y27"/>
    </row>
    <row r="28" spans="1:25" x14ac:dyDescent="0.35">
      <c r="A28" s="14" t="s">
        <v>194</v>
      </c>
      <c r="B28" s="177"/>
      <c r="C28" s="177"/>
      <c r="D28" s="177"/>
      <c r="E28" s="177"/>
      <c r="F28" s="177"/>
      <c r="G28" s="177"/>
      <c r="H28" s="60">
        <f>SUM(H26:H27)</f>
        <v>0</v>
      </c>
      <c r="I28" s="143"/>
      <c r="Y28"/>
    </row>
    <row r="29" spans="1:25" x14ac:dyDescent="0.35">
      <c r="A29" s="177"/>
      <c r="B29" s="177"/>
      <c r="C29" s="177"/>
      <c r="D29" s="177"/>
      <c r="E29" s="177"/>
      <c r="F29" s="177"/>
      <c r="G29" s="177"/>
      <c r="H29" s="177"/>
      <c r="I29" s="143"/>
      <c r="Y29"/>
    </row>
    <row r="30" spans="1:25" x14ac:dyDescent="0.35">
      <c r="A30" s="14" t="s">
        <v>195</v>
      </c>
      <c r="B30" s="177"/>
      <c r="C30" s="177"/>
      <c r="D30" s="177"/>
      <c r="E30" s="177"/>
      <c r="F30" s="177"/>
      <c r="G30" s="177"/>
      <c r="H30" s="60">
        <f>H11+H21+H23+H28</f>
        <v>0</v>
      </c>
      <c r="I30" s="143"/>
      <c r="Y30"/>
    </row>
    <row r="31" spans="1:25" x14ac:dyDescent="0.35">
      <c r="A31" s="177" t="s">
        <v>25</v>
      </c>
      <c r="B31" s="177"/>
      <c r="C31" s="177"/>
      <c r="D31" s="177"/>
      <c r="E31" s="177"/>
      <c r="F31" s="177"/>
      <c r="G31" s="177"/>
      <c r="H31" s="177"/>
      <c r="I31" s="143"/>
      <c r="Y31"/>
    </row>
    <row r="32" spans="1:25" x14ac:dyDescent="0.35">
      <c r="Y32"/>
    </row>
    <row r="33" spans="1:25" x14ac:dyDescent="0.35">
      <c r="A33" s="49" t="s">
        <v>109</v>
      </c>
      <c r="B33" s="22">
        <v>2030</v>
      </c>
      <c r="C33" s="143"/>
      <c r="D33" s="143"/>
      <c r="E33" s="143"/>
      <c r="F33" s="143"/>
      <c r="G33" s="143"/>
      <c r="H33" s="143"/>
      <c r="Y33"/>
    </row>
    <row r="34" spans="1:25" x14ac:dyDescent="0.35">
      <c r="A34" s="177"/>
      <c r="B34" s="22" t="s">
        <v>292</v>
      </c>
      <c r="C34" s="22" t="s">
        <v>293</v>
      </c>
      <c r="D34" s="22" t="s">
        <v>294</v>
      </c>
      <c r="E34" s="22" t="s">
        <v>295</v>
      </c>
      <c r="F34" s="22" t="s">
        <v>294</v>
      </c>
      <c r="G34" s="22" t="s">
        <v>299</v>
      </c>
      <c r="H34" s="22" t="s">
        <v>296</v>
      </c>
      <c r="Y34"/>
    </row>
    <row r="35" spans="1:25" x14ac:dyDescent="0.35">
      <c r="A35" s="127" t="s">
        <v>189</v>
      </c>
      <c r="B35" s="177"/>
      <c r="C35" s="177"/>
      <c r="D35" s="177"/>
      <c r="E35" s="177"/>
      <c r="F35" s="177"/>
      <c r="G35" s="177"/>
      <c r="H35" s="177"/>
      <c r="Y35"/>
    </row>
    <row r="36" spans="1:25" x14ac:dyDescent="0.35">
      <c r="A36" s="177" t="s">
        <v>217</v>
      </c>
      <c r="B36" s="181"/>
      <c r="C36" s="182">
        <v>0</v>
      </c>
      <c r="D36" s="181"/>
      <c r="E36" s="182">
        <v>0</v>
      </c>
      <c r="F36" s="181"/>
      <c r="G36" s="182">
        <v>0</v>
      </c>
      <c r="H36" s="183">
        <f>(B36*C36)+(D36*E36)+(F36*G36)</f>
        <v>0</v>
      </c>
      <c r="Y36"/>
    </row>
    <row r="37" spans="1:25" x14ac:dyDescent="0.35">
      <c r="A37" s="177" t="s">
        <v>216</v>
      </c>
      <c r="B37" s="181"/>
      <c r="C37" s="182">
        <v>0</v>
      </c>
      <c r="D37" s="181"/>
      <c r="E37" s="182">
        <v>0</v>
      </c>
      <c r="F37" s="181"/>
      <c r="G37" s="182">
        <v>0</v>
      </c>
      <c r="H37" s="183">
        <f t="shared" ref="H37:H39" si="3">(B37*C37)+(D37*E37)+(F37*G37)</f>
        <v>0</v>
      </c>
      <c r="Y37"/>
    </row>
    <row r="38" spans="1:25" x14ac:dyDescent="0.35">
      <c r="A38" s="177" t="s">
        <v>298</v>
      </c>
      <c r="B38" s="181"/>
      <c r="C38" s="182">
        <v>0</v>
      </c>
      <c r="D38" s="181"/>
      <c r="E38" s="182">
        <v>0</v>
      </c>
      <c r="F38" s="181"/>
      <c r="G38" s="182">
        <v>0</v>
      </c>
      <c r="H38" s="183">
        <f t="shared" si="3"/>
        <v>0</v>
      </c>
      <c r="Y38"/>
    </row>
    <row r="39" spans="1:25" x14ac:dyDescent="0.35">
      <c r="A39" s="181" t="s">
        <v>76</v>
      </c>
      <c r="B39" s="181"/>
      <c r="C39" s="182">
        <v>0</v>
      </c>
      <c r="D39" s="181"/>
      <c r="E39" s="182">
        <v>0</v>
      </c>
      <c r="F39" s="181"/>
      <c r="G39" s="182">
        <v>0</v>
      </c>
      <c r="H39" s="183">
        <f t="shared" si="3"/>
        <v>0</v>
      </c>
      <c r="Y39"/>
    </row>
    <row r="40" spans="1:25" x14ac:dyDescent="0.35">
      <c r="A40" s="14" t="s">
        <v>190</v>
      </c>
      <c r="B40" s="177" t="s">
        <v>25</v>
      </c>
      <c r="C40" s="177" t="s">
        <v>25</v>
      </c>
      <c r="D40" s="177" t="s">
        <v>25</v>
      </c>
      <c r="E40" s="177" t="s">
        <v>25</v>
      </c>
      <c r="F40" s="177" t="s">
        <v>25</v>
      </c>
      <c r="G40" s="177"/>
      <c r="H40" s="184">
        <f>SUM(H36:H39)</f>
        <v>0</v>
      </c>
      <c r="Y40"/>
    </row>
    <row r="41" spans="1:25" x14ac:dyDescent="0.35">
      <c r="A41" s="177"/>
      <c r="B41" s="177"/>
      <c r="C41" s="177"/>
      <c r="D41" s="177"/>
      <c r="E41" s="177"/>
      <c r="F41" s="177"/>
      <c r="G41" s="177"/>
      <c r="H41" s="177"/>
      <c r="Y41"/>
    </row>
    <row r="42" spans="1:25" x14ac:dyDescent="0.35">
      <c r="A42" s="127" t="s">
        <v>191</v>
      </c>
      <c r="B42" s="177"/>
      <c r="C42" s="177"/>
      <c r="D42" s="177"/>
      <c r="E42" s="177"/>
      <c r="F42" s="177"/>
      <c r="G42" s="177"/>
      <c r="H42" s="177"/>
      <c r="Y42"/>
    </row>
    <row r="43" spans="1:25" x14ac:dyDescent="0.35">
      <c r="A43" s="177" t="s">
        <v>111</v>
      </c>
      <c r="B43" s="181"/>
      <c r="C43" s="182">
        <v>0</v>
      </c>
      <c r="D43" s="181"/>
      <c r="E43" s="182">
        <v>0</v>
      </c>
      <c r="F43" s="181"/>
      <c r="G43" s="182">
        <v>0</v>
      </c>
      <c r="H43" s="183">
        <f>(B43*C43)+(D43*E43)+(F43*G43)</f>
        <v>0</v>
      </c>
      <c r="Y43"/>
    </row>
    <row r="44" spans="1:25" x14ac:dyDescent="0.35">
      <c r="A44" s="177" t="s">
        <v>188</v>
      </c>
      <c r="B44" s="181"/>
      <c r="C44" s="182">
        <v>0</v>
      </c>
      <c r="D44" s="181"/>
      <c r="E44" s="182">
        <v>0</v>
      </c>
      <c r="F44" s="181"/>
      <c r="G44" s="182">
        <v>0</v>
      </c>
      <c r="H44" s="183">
        <f t="shared" ref="H44:H49" si="4">(B44*C44)+(D44*E44)+(F44*G44)</f>
        <v>0</v>
      </c>
      <c r="Y44"/>
    </row>
    <row r="45" spans="1:25" x14ac:dyDescent="0.35">
      <c r="A45" s="177" t="s">
        <v>112</v>
      </c>
      <c r="B45" s="181"/>
      <c r="C45" s="182">
        <v>0</v>
      </c>
      <c r="D45" s="181"/>
      <c r="E45" s="182">
        <v>0</v>
      </c>
      <c r="F45" s="181"/>
      <c r="G45" s="182">
        <v>0</v>
      </c>
      <c r="H45" s="183">
        <f>(B45*C45)+(D45*E45)+(F45*G45)</f>
        <v>0</v>
      </c>
      <c r="Y45"/>
    </row>
    <row r="46" spans="1:25" x14ac:dyDescent="0.35">
      <c r="A46" s="177" t="s">
        <v>113</v>
      </c>
      <c r="B46" s="181"/>
      <c r="C46" s="182">
        <v>0</v>
      </c>
      <c r="D46" s="181"/>
      <c r="E46" s="182">
        <v>0</v>
      </c>
      <c r="F46" s="181"/>
      <c r="G46" s="182">
        <v>0</v>
      </c>
      <c r="H46" s="183">
        <f t="shared" si="4"/>
        <v>0</v>
      </c>
      <c r="Y46"/>
    </row>
    <row r="47" spans="1:25" x14ac:dyDescent="0.35">
      <c r="A47" s="177" t="s">
        <v>114</v>
      </c>
      <c r="B47" s="181"/>
      <c r="C47" s="182">
        <v>0</v>
      </c>
      <c r="D47" s="181"/>
      <c r="E47" s="182">
        <v>0</v>
      </c>
      <c r="F47" s="181"/>
      <c r="G47" s="182">
        <v>0</v>
      </c>
      <c r="H47" s="183">
        <f>(B47*C47)+(D47*E47)+(F47*G47)</f>
        <v>0</v>
      </c>
      <c r="Y47"/>
    </row>
    <row r="48" spans="1:25" x14ac:dyDescent="0.35">
      <c r="A48" s="181" t="s">
        <v>76</v>
      </c>
      <c r="B48" s="181"/>
      <c r="C48" s="182">
        <v>0</v>
      </c>
      <c r="D48" s="181"/>
      <c r="E48" s="182">
        <v>0</v>
      </c>
      <c r="F48" s="181"/>
      <c r="G48" s="182">
        <v>0</v>
      </c>
      <c r="H48" s="183">
        <f t="shared" si="4"/>
        <v>0</v>
      </c>
      <c r="Y48"/>
    </row>
    <row r="49" spans="1:25" x14ac:dyDescent="0.35">
      <c r="A49" s="181" t="s">
        <v>76</v>
      </c>
      <c r="B49" s="181"/>
      <c r="C49" s="182">
        <v>0</v>
      </c>
      <c r="D49" s="181"/>
      <c r="E49" s="182">
        <v>0</v>
      </c>
      <c r="F49" s="181"/>
      <c r="G49" s="182">
        <v>0</v>
      </c>
      <c r="H49" s="183">
        <f t="shared" si="4"/>
        <v>0</v>
      </c>
      <c r="Y49"/>
    </row>
    <row r="50" spans="1:25" x14ac:dyDescent="0.35">
      <c r="A50" s="14" t="s">
        <v>192</v>
      </c>
      <c r="B50" s="177" t="s">
        <v>25</v>
      </c>
      <c r="C50" s="177"/>
      <c r="D50" s="177"/>
      <c r="E50" s="177"/>
      <c r="F50" s="177"/>
      <c r="G50" s="177"/>
      <c r="H50" s="60">
        <f>SUM(H43:H49)</f>
        <v>0</v>
      </c>
      <c r="Y50"/>
    </row>
    <row r="51" spans="1:25" x14ac:dyDescent="0.35">
      <c r="A51" s="177"/>
      <c r="B51" s="177"/>
      <c r="C51" s="177"/>
      <c r="D51" s="177"/>
      <c r="E51" s="177"/>
      <c r="F51" s="177"/>
      <c r="G51" s="177"/>
      <c r="H51" s="177"/>
      <c r="Y51"/>
    </row>
    <row r="52" spans="1:25" x14ac:dyDescent="0.35">
      <c r="A52" s="185" t="s">
        <v>297</v>
      </c>
      <c r="B52" s="181"/>
      <c r="C52" s="182">
        <v>0</v>
      </c>
      <c r="D52" s="181"/>
      <c r="E52" s="182">
        <v>0</v>
      </c>
      <c r="F52" s="181"/>
      <c r="G52" s="182">
        <v>0</v>
      </c>
      <c r="H52" s="184">
        <f>(B52*C52)+(D52*E52)+(F52*G52)</f>
        <v>0</v>
      </c>
      <c r="Y52"/>
    </row>
    <row r="53" spans="1:25" x14ac:dyDescent="0.35">
      <c r="A53" s="178" t="s">
        <v>25</v>
      </c>
      <c r="B53" s="178" t="s">
        <v>25</v>
      </c>
      <c r="C53" s="178" t="s">
        <v>25</v>
      </c>
      <c r="D53" s="178" t="s">
        <v>25</v>
      </c>
      <c r="E53" s="178" t="s">
        <v>25</v>
      </c>
      <c r="F53" s="178" t="s">
        <v>25</v>
      </c>
      <c r="G53" s="178" t="s">
        <v>25</v>
      </c>
      <c r="H53" s="178" t="s">
        <v>25</v>
      </c>
      <c r="Y53"/>
    </row>
    <row r="54" spans="1:25" x14ac:dyDescent="0.35">
      <c r="A54" s="127" t="s">
        <v>193</v>
      </c>
      <c r="B54" s="178"/>
      <c r="C54" s="178"/>
      <c r="D54" s="178"/>
      <c r="E54" s="178"/>
      <c r="F54" s="178"/>
      <c r="G54" s="178"/>
      <c r="H54" s="178"/>
      <c r="Y54"/>
    </row>
    <row r="55" spans="1:25" x14ac:dyDescent="0.35">
      <c r="A55" s="181" t="s">
        <v>76</v>
      </c>
      <c r="B55" s="181"/>
      <c r="C55" s="182">
        <v>0</v>
      </c>
      <c r="D55" s="181"/>
      <c r="E55" s="182">
        <v>0</v>
      </c>
      <c r="F55" s="181"/>
      <c r="G55" s="182">
        <v>0</v>
      </c>
      <c r="H55" s="183">
        <f>(B55*C55)+(D55*E55)+(F55*G55)</f>
        <v>0</v>
      </c>
      <c r="Y55"/>
    </row>
    <row r="56" spans="1:25" x14ac:dyDescent="0.35">
      <c r="A56" s="181" t="s">
        <v>76</v>
      </c>
      <c r="B56" s="181"/>
      <c r="C56" s="182">
        <v>0</v>
      </c>
      <c r="D56" s="181"/>
      <c r="E56" s="182">
        <v>0</v>
      </c>
      <c r="F56" s="181"/>
      <c r="G56" s="182">
        <v>0</v>
      </c>
      <c r="H56" s="183">
        <f t="shared" ref="H56" si="5">(B56*C56)+(D56*E56)+(F56*G56)</f>
        <v>0</v>
      </c>
      <c r="Y56"/>
    </row>
    <row r="57" spans="1:25" x14ac:dyDescent="0.35">
      <c r="A57" s="14" t="s">
        <v>194</v>
      </c>
      <c r="B57" s="177"/>
      <c r="C57" s="177"/>
      <c r="D57" s="177"/>
      <c r="E57" s="177"/>
      <c r="F57" s="177"/>
      <c r="G57" s="177"/>
      <c r="H57" s="60">
        <f>SUM(H55:H56)</f>
        <v>0</v>
      </c>
      <c r="Y57"/>
    </row>
    <row r="58" spans="1:25" x14ac:dyDescent="0.35">
      <c r="A58" s="177"/>
      <c r="B58" s="177"/>
      <c r="C58" s="177"/>
      <c r="D58" s="177"/>
      <c r="E58" s="177"/>
      <c r="F58" s="177"/>
      <c r="G58" s="177"/>
      <c r="H58" s="177"/>
      <c r="Y58"/>
    </row>
    <row r="59" spans="1:25" x14ac:dyDescent="0.35">
      <c r="A59" s="14" t="s">
        <v>195</v>
      </c>
      <c r="B59" s="177"/>
      <c r="C59" s="177"/>
      <c r="D59" s="177"/>
      <c r="E59" s="177"/>
      <c r="F59" s="177"/>
      <c r="G59" s="177"/>
      <c r="H59" s="60">
        <f>H40+H50+H52+H57</f>
        <v>0</v>
      </c>
      <c r="Y59"/>
    </row>
    <row r="60" spans="1:25" x14ac:dyDescent="0.35">
      <c r="A60" s="177" t="s">
        <v>25</v>
      </c>
      <c r="B60" s="177"/>
      <c r="C60" s="177"/>
      <c r="D60" s="177"/>
      <c r="E60" s="177"/>
      <c r="F60" s="177"/>
      <c r="G60" s="177"/>
      <c r="H60" s="177"/>
      <c r="Y60"/>
    </row>
    <row r="61" spans="1:25" x14ac:dyDescent="0.35">
      <c r="Y61"/>
    </row>
    <row r="62" spans="1:25" x14ac:dyDescent="0.35">
      <c r="A62" s="49" t="s">
        <v>109</v>
      </c>
      <c r="B62" s="22">
        <v>2031</v>
      </c>
      <c r="C62" s="143"/>
      <c r="D62" s="143"/>
      <c r="E62" s="143"/>
      <c r="F62" s="143"/>
      <c r="G62" s="143"/>
      <c r="H62" s="143"/>
      <c r="Y62"/>
    </row>
    <row r="63" spans="1:25" x14ac:dyDescent="0.35">
      <c r="A63" s="177"/>
      <c r="B63" s="22" t="s">
        <v>292</v>
      </c>
      <c r="C63" s="22" t="s">
        <v>293</v>
      </c>
      <c r="D63" s="22" t="s">
        <v>294</v>
      </c>
      <c r="E63" s="22" t="s">
        <v>295</v>
      </c>
      <c r="F63" s="22" t="s">
        <v>294</v>
      </c>
      <c r="G63" s="22" t="s">
        <v>299</v>
      </c>
      <c r="H63" s="22" t="s">
        <v>296</v>
      </c>
      <c r="Y63"/>
    </row>
    <row r="64" spans="1:25" x14ac:dyDescent="0.35">
      <c r="A64" s="127" t="s">
        <v>189</v>
      </c>
      <c r="B64" s="177"/>
      <c r="C64" s="177"/>
      <c r="D64" s="177"/>
      <c r="E64" s="177"/>
      <c r="F64" s="177"/>
      <c r="G64" s="177"/>
      <c r="H64" s="177"/>
      <c r="Y64"/>
    </row>
    <row r="65" spans="1:25" x14ac:dyDescent="0.35">
      <c r="A65" s="177" t="s">
        <v>217</v>
      </c>
      <c r="B65" s="181"/>
      <c r="C65" s="182">
        <v>0</v>
      </c>
      <c r="D65" s="181"/>
      <c r="E65" s="182">
        <v>0</v>
      </c>
      <c r="F65" s="181"/>
      <c r="G65" s="182">
        <v>0</v>
      </c>
      <c r="H65" s="183">
        <f>(B65*C65)+(D65*E65)+(F65*G65)</f>
        <v>0</v>
      </c>
      <c r="Y65"/>
    </row>
    <row r="66" spans="1:25" x14ac:dyDescent="0.35">
      <c r="A66" s="177" t="s">
        <v>216</v>
      </c>
      <c r="B66" s="181"/>
      <c r="C66" s="182">
        <v>0</v>
      </c>
      <c r="D66" s="181"/>
      <c r="E66" s="182">
        <v>0</v>
      </c>
      <c r="F66" s="181"/>
      <c r="G66" s="182">
        <v>0</v>
      </c>
      <c r="H66" s="183">
        <f t="shared" ref="H66:H68" si="6">(B66*C66)+(D66*E66)+(F66*G66)</f>
        <v>0</v>
      </c>
      <c r="Y66"/>
    </row>
    <row r="67" spans="1:25" x14ac:dyDescent="0.35">
      <c r="A67" s="177" t="s">
        <v>298</v>
      </c>
      <c r="B67" s="181"/>
      <c r="C67" s="182">
        <v>0</v>
      </c>
      <c r="D67" s="181"/>
      <c r="E67" s="182">
        <v>0</v>
      </c>
      <c r="F67" s="181"/>
      <c r="G67" s="182">
        <v>0</v>
      </c>
      <c r="H67" s="183">
        <f t="shared" si="6"/>
        <v>0</v>
      </c>
      <c r="Y67"/>
    </row>
    <row r="68" spans="1:25" x14ac:dyDescent="0.35">
      <c r="A68" s="181" t="s">
        <v>76</v>
      </c>
      <c r="B68" s="181"/>
      <c r="C68" s="182">
        <v>0</v>
      </c>
      <c r="D68" s="181"/>
      <c r="E68" s="182">
        <v>0</v>
      </c>
      <c r="F68" s="181"/>
      <c r="G68" s="182">
        <v>0</v>
      </c>
      <c r="H68" s="183">
        <f t="shared" si="6"/>
        <v>0</v>
      </c>
      <c r="Y68"/>
    </row>
    <row r="69" spans="1:25" x14ac:dyDescent="0.35">
      <c r="A69" s="14" t="s">
        <v>190</v>
      </c>
      <c r="B69" s="177" t="s">
        <v>25</v>
      </c>
      <c r="C69" s="177" t="s">
        <v>25</v>
      </c>
      <c r="D69" s="177" t="s">
        <v>25</v>
      </c>
      <c r="E69" s="177" t="s">
        <v>25</v>
      </c>
      <c r="F69" s="177" t="s">
        <v>25</v>
      </c>
      <c r="G69" s="177"/>
      <c r="H69" s="184">
        <f>SUM(H65:H68)</f>
        <v>0</v>
      </c>
      <c r="Y69"/>
    </row>
    <row r="70" spans="1:25" x14ac:dyDescent="0.35">
      <c r="A70" s="177"/>
      <c r="B70" s="177"/>
      <c r="C70" s="177"/>
      <c r="D70" s="177"/>
      <c r="E70" s="177"/>
      <c r="F70" s="177"/>
      <c r="G70" s="177"/>
      <c r="H70" s="177"/>
      <c r="Y70"/>
    </row>
    <row r="71" spans="1:25" x14ac:dyDescent="0.35">
      <c r="A71" s="127" t="s">
        <v>191</v>
      </c>
      <c r="B71" s="177"/>
      <c r="C71" s="177"/>
      <c r="D71" s="177"/>
      <c r="E71" s="177"/>
      <c r="F71" s="177"/>
      <c r="G71" s="177"/>
      <c r="H71" s="177"/>
      <c r="Y71"/>
    </row>
    <row r="72" spans="1:25" x14ac:dyDescent="0.35">
      <c r="A72" s="177" t="s">
        <v>111</v>
      </c>
      <c r="B72" s="181"/>
      <c r="C72" s="182">
        <v>0</v>
      </c>
      <c r="D72" s="181"/>
      <c r="E72" s="182">
        <v>0</v>
      </c>
      <c r="F72" s="181"/>
      <c r="G72" s="182">
        <v>0</v>
      </c>
      <c r="H72" s="183">
        <f>(B72*C72)+(D72*E72)+(F72*G72)</f>
        <v>0</v>
      </c>
      <c r="Y72"/>
    </row>
    <row r="73" spans="1:25" x14ac:dyDescent="0.35">
      <c r="A73" s="177" t="s">
        <v>188</v>
      </c>
      <c r="B73" s="181"/>
      <c r="C73" s="182">
        <v>0</v>
      </c>
      <c r="D73" s="181"/>
      <c r="E73" s="182">
        <v>0</v>
      </c>
      <c r="F73" s="181"/>
      <c r="G73" s="182">
        <v>0</v>
      </c>
      <c r="H73" s="183">
        <f t="shared" ref="H73:H78" si="7">(B73*C73)+(D73*E73)+(F73*G73)</f>
        <v>0</v>
      </c>
      <c r="Y73"/>
    </row>
    <row r="74" spans="1:25" x14ac:dyDescent="0.35">
      <c r="A74" s="177" t="s">
        <v>112</v>
      </c>
      <c r="B74" s="181"/>
      <c r="C74" s="182">
        <v>0</v>
      </c>
      <c r="D74" s="181"/>
      <c r="E74" s="182">
        <v>0</v>
      </c>
      <c r="F74" s="181"/>
      <c r="G74" s="182">
        <v>0</v>
      </c>
      <c r="H74" s="183">
        <f>(B74*C74)+(D74*E74)+(F74*G74)</f>
        <v>0</v>
      </c>
      <c r="Y74"/>
    </row>
    <row r="75" spans="1:25" x14ac:dyDescent="0.35">
      <c r="A75" s="177" t="s">
        <v>113</v>
      </c>
      <c r="B75" s="181"/>
      <c r="C75" s="182">
        <v>0</v>
      </c>
      <c r="D75" s="181"/>
      <c r="E75" s="182">
        <v>0</v>
      </c>
      <c r="F75" s="181"/>
      <c r="G75" s="182">
        <v>0</v>
      </c>
      <c r="H75" s="183">
        <f t="shared" si="7"/>
        <v>0</v>
      </c>
      <c r="Y75"/>
    </row>
    <row r="76" spans="1:25" x14ac:dyDescent="0.35">
      <c r="A76" s="177" t="s">
        <v>114</v>
      </c>
      <c r="B76" s="181"/>
      <c r="C76" s="182">
        <v>0</v>
      </c>
      <c r="D76" s="181"/>
      <c r="E76" s="182">
        <v>0</v>
      </c>
      <c r="F76" s="181"/>
      <c r="G76" s="182">
        <v>0</v>
      </c>
      <c r="H76" s="183">
        <f>(B76*C76)+(D76*E76)+(F76*G76)</f>
        <v>0</v>
      </c>
      <c r="Y76"/>
    </row>
    <row r="77" spans="1:25" x14ac:dyDescent="0.35">
      <c r="A77" s="181" t="s">
        <v>76</v>
      </c>
      <c r="B77" s="181"/>
      <c r="C77" s="182">
        <v>0</v>
      </c>
      <c r="D77" s="181"/>
      <c r="E77" s="182">
        <v>0</v>
      </c>
      <c r="F77" s="181"/>
      <c r="G77" s="182">
        <v>0</v>
      </c>
      <c r="H77" s="183">
        <f t="shared" si="7"/>
        <v>0</v>
      </c>
      <c r="Y77"/>
    </row>
    <row r="78" spans="1:25" x14ac:dyDescent="0.35">
      <c r="A78" s="181" t="s">
        <v>76</v>
      </c>
      <c r="B78" s="181"/>
      <c r="C78" s="182">
        <v>0</v>
      </c>
      <c r="D78" s="181"/>
      <c r="E78" s="182">
        <v>0</v>
      </c>
      <c r="F78" s="181"/>
      <c r="G78" s="182">
        <v>0</v>
      </c>
      <c r="H78" s="183">
        <f t="shared" si="7"/>
        <v>0</v>
      </c>
      <c r="Y78"/>
    </row>
    <row r="79" spans="1:25" x14ac:dyDescent="0.35">
      <c r="A79" s="14" t="s">
        <v>192</v>
      </c>
      <c r="B79" s="177" t="s">
        <v>25</v>
      </c>
      <c r="C79" s="177"/>
      <c r="D79" s="177"/>
      <c r="E79" s="177"/>
      <c r="F79" s="177"/>
      <c r="G79" s="177"/>
      <c r="H79" s="60">
        <f>SUM(H72:H78)</f>
        <v>0</v>
      </c>
      <c r="Y79"/>
    </row>
    <row r="80" spans="1:25" x14ac:dyDescent="0.35">
      <c r="A80" s="177"/>
      <c r="B80" s="177"/>
      <c r="C80" s="177"/>
      <c r="D80" s="177"/>
      <c r="E80" s="177"/>
      <c r="F80" s="177"/>
      <c r="G80" s="177"/>
      <c r="H80" s="177"/>
      <c r="Y80"/>
    </row>
    <row r="81" spans="1:25" x14ac:dyDescent="0.35">
      <c r="A81" s="185" t="s">
        <v>297</v>
      </c>
      <c r="B81" s="181"/>
      <c r="C81" s="182">
        <v>0</v>
      </c>
      <c r="D81" s="181"/>
      <c r="E81" s="182">
        <v>0</v>
      </c>
      <c r="F81" s="181"/>
      <c r="G81" s="182">
        <v>0</v>
      </c>
      <c r="H81" s="184">
        <f>(B81*C81)+(D81*E81)+(F81*G81)</f>
        <v>0</v>
      </c>
      <c r="Y81"/>
    </row>
    <row r="82" spans="1:25" x14ac:dyDescent="0.35">
      <c r="A82" s="178" t="s">
        <v>25</v>
      </c>
      <c r="B82" s="178" t="s">
        <v>25</v>
      </c>
      <c r="C82" s="178" t="s">
        <v>25</v>
      </c>
      <c r="D82" s="178" t="s">
        <v>25</v>
      </c>
      <c r="E82" s="178" t="s">
        <v>25</v>
      </c>
      <c r="F82" s="178" t="s">
        <v>25</v>
      </c>
      <c r="G82" s="178" t="s">
        <v>25</v>
      </c>
      <c r="H82" s="178" t="s">
        <v>25</v>
      </c>
      <c r="Y82"/>
    </row>
    <row r="83" spans="1:25" x14ac:dyDescent="0.35">
      <c r="A83" s="127" t="s">
        <v>193</v>
      </c>
      <c r="B83" s="178"/>
      <c r="C83" s="178"/>
      <c r="D83" s="178"/>
      <c r="E83" s="178"/>
      <c r="F83" s="178"/>
      <c r="G83" s="178"/>
      <c r="H83" s="178"/>
      <c r="Y83"/>
    </row>
    <row r="84" spans="1:25" x14ac:dyDescent="0.35">
      <c r="A84" s="181" t="s">
        <v>76</v>
      </c>
      <c r="B84" s="181"/>
      <c r="C84" s="182">
        <v>0</v>
      </c>
      <c r="D84" s="181"/>
      <c r="E84" s="182">
        <v>0</v>
      </c>
      <c r="F84" s="181"/>
      <c r="G84" s="182">
        <v>0</v>
      </c>
      <c r="H84" s="183">
        <f>(B84*C84)+(D84*E84)+(F84*G84)</f>
        <v>0</v>
      </c>
      <c r="Y84"/>
    </row>
    <row r="85" spans="1:25" x14ac:dyDescent="0.35">
      <c r="A85" s="181" t="s">
        <v>76</v>
      </c>
      <c r="B85" s="181"/>
      <c r="C85" s="182">
        <v>0</v>
      </c>
      <c r="D85" s="181"/>
      <c r="E85" s="182">
        <v>0</v>
      </c>
      <c r="F85" s="181"/>
      <c r="G85" s="182">
        <v>0</v>
      </c>
      <c r="H85" s="183">
        <f t="shared" ref="H85" si="8">(B85*C85)+(D85*E85)+(F85*G85)</f>
        <v>0</v>
      </c>
      <c r="Y85"/>
    </row>
    <row r="86" spans="1:25" x14ac:dyDescent="0.35">
      <c r="A86" s="14" t="s">
        <v>194</v>
      </c>
      <c r="B86" s="177"/>
      <c r="C86" s="177"/>
      <c r="D86" s="177"/>
      <c r="E86" s="177"/>
      <c r="F86" s="177"/>
      <c r="G86" s="177"/>
      <c r="H86" s="60">
        <f>SUM(H84:H85)</f>
        <v>0</v>
      </c>
      <c r="Y86"/>
    </row>
    <row r="87" spans="1:25" x14ac:dyDescent="0.35">
      <c r="A87" s="177"/>
      <c r="B87" s="177"/>
      <c r="C87" s="177"/>
      <c r="D87" s="177"/>
      <c r="E87" s="177"/>
      <c r="F87" s="177"/>
      <c r="G87" s="177"/>
      <c r="H87" s="177"/>
      <c r="Y87"/>
    </row>
    <row r="88" spans="1:25" x14ac:dyDescent="0.35">
      <c r="A88" s="14" t="s">
        <v>195</v>
      </c>
      <c r="B88" s="177"/>
      <c r="C88" s="177"/>
      <c r="D88" s="177"/>
      <c r="E88" s="177"/>
      <c r="F88" s="177"/>
      <c r="G88" s="177"/>
      <c r="H88" s="60">
        <f>H69+H79+H81+H86</f>
        <v>0</v>
      </c>
      <c r="Y88"/>
    </row>
    <row r="89" spans="1:25" x14ac:dyDescent="0.35">
      <c r="A89" s="177" t="s">
        <v>25</v>
      </c>
      <c r="B89" s="177"/>
      <c r="C89" s="177"/>
      <c r="D89" s="177"/>
      <c r="E89" s="177"/>
      <c r="F89" s="177"/>
      <c r="G89" s="177"/>
      <c r="H89" s="177"/>
      <c r="Y89"/>
    </row>
    <row r="90" spans="1:25" x14ac:dyDescent="0.35">
      <c r="Y90"/>
    </row>
    <row r="91" spans="1:25" x14ac:dyDescent="0.35">
      <c r="A91" s="49" t="s">
        <v>109</v>
      </c>
      <c r="B91" s="22">
        <v>2032</v>
      </c>
      <c r="C91" s="143"/>
      <c r="D91" s="143"/>
      <c r="E91" s="143"/>
      <c r="F91" s="143"/>
      <c r="G91" s="143"/>
      <c r="H91" s="143"/>
      <c r="Y91"/>
    </row>
    <row r="92" spans="1:25" x14ac:dyDescent="0.35">
      <c r="A92" s="177"/>
      <c r="B92" s="22" t="s">
        <v>292</v>
      </c>
      <c r="C92" s="22" t="s">
        <v>293</v>
      </c>
      <c r="D92" s="22" t="s">
        <v>294</v>
      </c>
      <c r="E92" s="22" t="s">
        <v>295</v>
      </c>
      <c r="F92" s="22" t="s">
        <v>294</v>
      </c>
      <c r="G92" s="22" t="s">
        <v>299</v>
      </c>
      <c r="H92" s="22" t="s">
        <v>296</v>
      </c>
      <c r="Y92"/>
    </row>
    <row r="93" spans="1:25" x14ac:dyDescent="0.35">
      <c r="A93" s="127" t="s">
        <v>189</v>
      </c>
      <c r="B93" s="177"/>
      <c r="C93" s="177"/>
      <c r="D93" s="177"/>
      <c r="E93" s="177"/>
      <c r="F93" s="177"/>
      <c r="G93" s="177"/>
      <c r="H93" s="177"/>
      <c r="Y93"/>
    </row>
    <row r="94" spans="1:25" x14ac:dyDescent="0.35">
      <c r="A94" s="177" t="s">
        <v>217</v>
      </c>
      <c r="B94" s="181"/>
      <c r="C94" s="182">
        <v>0</v>
      </c>
      <c r="D94" s="181"/>
      <c r="E94" s="182">
        <v>0</v>
      </c>
      <c r="F94" s="181"/>
      <c r="G94" s="182">
        <v>0</v>
      </c>
      <c r="H94" s="183">
        <f>(B94*C94)+(D94*E94)+(F94*G94)</f>
        <v>0</v>
      </c>
      <c r="Y94"/>
    </row>
    <row r="95" spans="1:25" x14ac:dyDescent="0.35">
      <c r="A95" s="177" t="s">
        <v>216</v>
      </c>
      <c r="B95" s="181"/>
      <c r="C95" s="182">
        <v>0</v>
      </c>
      <c r="D95" s="181"/>
      <c r="E95" s="182">
        <v>0</v>
      </c>
      <c r="F95" s="181"/>
      <c r="G95" s="182">
        <v>0</v>
      </c>
      <c r="H95" s="183">
        <f t="shared" ref="H95:H97" si="9">(B95*C95)+(D95*E95)+(F95*G95)</f>
        <v>0</v>
      </c>
      <c r="Y95"/>
    </row>
    <row r="96" spans="1:25" x14ac:dyDescent="0.35">
      <c r="A96" s="177" t="s">
        <v>298</v>
      </c>
      <c r="B96" s="181"/>
      <c r="C96" s="182">
        <v>0</v>
      </c>
      <c r="D96" s="181"/>
      <c r="E96" s="182">
        <v>0</v>
      </c>
      <c r="F96" s="181"/>
      <c r="G96" s="182">
        <v>0</v>
      </c>
      <c r="H96" s="183">
        <f t="shared" si="9"/>
        <v>0</v>
      </c>
      <c r="Y96"/>
    </row>
    <row r="97" spans="1:25" x14ac:dyDescent="0.35">
      <c r="A97" s="181" t="s">
        <v>76</v>
      </c>
      <c r="B97" s="181"/>
      <c r="C97" s="182">
        <v>0</v>
      </c>
      <c r="D97" s="181"/>
      <c r="E97" s="182">
        <v>0</v>
      </c>
      <c r="F97" s="181"/>
      <c r="G97" s="182">
        <v>0</v>
      </c>
      <c r="H97" s="183">
        <f t="shared" si="9"/>
        <v>0</v>
      </c>
      <c r="Y97"/>
    </row>
    <row r="98" spans="1:25" x14ac:dyDescent="0.35">
      <c r="A98" s="14" t="s">
        <v>190</v>
      </c>
      <c r="B98" s="177" t="s">
        <v>25</v>
      </c>
      <c r="C98" s="177" t="s">
        <v>25</v>
      </c>
      <c r="D98" s="177" t="s">
        <v>25</v>
      </c>
      <c r="E98" s="177" t="s">
        <v>25</v>
      </c>
      <c r="F98" s="177" t="s">
        <v>25</v>
      </c>
      <c r="G98" s="177"/>
      <c r="H98" s="184">
        <f>SUM(H94:H97)</f>
        <v>0</v>
      </c>
      <c r="Y98"/>
    </row>
    <row r="99" spans="1:25" x14ac:dyDescent="0.35">
      <c r="A99" s="177"/>
      <c r="B99" s="177"/>
      <c r="C99" s="177"/>
      <c r="D99" s="177"/>
      <c r="E99" s="177"/>
      <c r="F99" s="177"/>
      <c r="G99" s="177"/>
      <c r="H99" s="177"/>
      <c r="Y99"/>
    </row>
    <row r="100" spans="1:25" x14ac:dyDescent="0.35">
      <c r="A100" s="127" t="s">
        <v>191</v>
      </c>
      <c r="B100" s="177"/>
      <c r="C100" s="177"/>
      <c r="D100" s="177"/>
      <c r="E100" s="177"/>
      <c r="F100" s="177"/>
      <c r="G100" s="177"/>
      <c r="H100" s="177"/>
      <c r="Y100"/>
    </row>
    <row r="101" spans="1:25" x14ac:dyDescent="0.35">
      <c r="A101" s="177" t="s">
        <v>111</v>
      </c>
      <c r="B101" s="181"/>
      <c r="C101" s="182">
        <v>0</v>
      </c>
      <c r="D101" s="181"/>
      <c r="E101" s="182">
        <v>0</v>
      </c>
      <c r="F101" s="181"/>
      <c r="G101" s="182">
        <v>0</v>
      </c>
      <c r="H101" s="183">
        <f>(B101*C101)+(D101*E101)+(F101*G101)</f>
        <v>0</v>
      </c>
      <c r="Y101"/>
    </row>
    <row r="102" spans="1:25" x14ac:dyDescent="0.35">
      <c r="A102" s="177" t="s">
        <v>188</v>
      </c>
      <c r="B102" s="181"/>
      <c r="C102" s="182">
        <v>0</v>
      </c>
      <c r="D102" s="181"/>
      <c r="E102" s="182">
        <v>0</v>
      </c>
      <c r="F102" s="181"/>
      <c r="G102" s="182">
        <v>0</v>
      </c>
      <c r="H102" s="183">
        <f t="shared" ref="H102:H107" si="10">(B102*C102)+(D102*E102)+(F102*G102)</f>
        <v>0</v>
      </c>
      <c r="Y102"/>
    </row>
    <row r="103" spans="1:25" x14ac:dyDescent="0.35">
      <c r="A103" s="177" t="s">
        <v>112</v>
      </c>
      <c r="B103" s="181"/>
      <c r="C103" s="182">
        <v>0</v>
      </c>
      <c r="D103" s="181"/>
      <c r="E103" s="182">
        <v>0</v>
      </c>
      <c r="F103" s="181"/>
      <c r="G103" s="182">
        <v>0</v>
      </c>
      <c r="H103" s="183">
        <f>(B103*C103)+(D103*E103)+(F103*G103)</f>
        <v>0</v>
      </c>
      <c r="Y103"/>
    </row>
    <row r="104" spans="1:25" x14ac:dyDescent="0.35">
      <c r="A104" s="177" t="s">
        <v>113</v>
      </c>
      <c r="B104" s="181"/>
      <c r="C104" s="182">
        <v>0</v>
      </c>
      <c r="D104" s="181"/>
      <c r="E104" s="182">
        <v>0</v>
      </c>
      <c r="F104" s="181"/>
      <c r="G104" s="182">
        <v>0</v>
      </c>
      <c r="H104" s="183">
        <f t="shared" si="10"/>
        <v>0</v>
      </c>
      <c r="Y104"/>
    </row>
    <row r="105" spans="1:25" x14ac:dyDescent="0.35">
      <c r="A105" s="177" t="s">
        <v>114</v>
      </c>
      <c r="B105" s="181"/>
      <c r="C105" s="182">
        <v>0</v>
      </c>
      <c r="D105" s="181"/>
      <c r="E105" s="182">
        <v>0</v>
      </c>
      <c r="F105" s="181"/>
      <c r="G105" s="182">
        <v>0</v>
      </c>
      <c r="H105" s="183">
        <f>(B105*C105)+(D105*E105)+(F105*G105)</f>
        <v>0</v>
      </c>
      <c r="Y105"/>
    </row>
    <row r="106" spans="1:25" x14ac:dyDescent="0.35">
      <c r="A106" s="181" t="s">
        <v>76</v>
      </c>
      <c r="B106" s="181"/>
      <c r="C106" s="182">
        <v>0</v>
      </c>
      <c r="D106" s="181"/>
      <c r="E106" s="182">
        <v>0</v>
      </c>
      <c r="F106" s="181"/>
      <c r="G106" s="182">
        <v>0</v>
      </c>
      <c r="H106" s="183">
        <f t="shared" si="10"/>
        <v>0</v>
      </c>
      <c r="Y106"/>
    </row>
    <row r="107" spans="1:25" x14ac:dyDescent="0.35">
      <c r="A107" s="181" t="s">
        <v>76</v>
      </c>
      <c r="B107" s="181"/>
      <c r="C107" s="182">
        <v>0</v>
      </c>
      <c r="D107" s="181"/>
      <c r="E107" s="182">
        <v>0</v>
      </c>
      <c r="F107" s="181"/>
      <c r="G107" s="182">
        <v>0</v>
      </c>
      <c r="H107" s="183">
        <f t="shared" si="10"/>
        <v>0</v>
      </c>
      <c r="Y107"/>
    </row>
    <row r="108" spans="1:25" x14ac:dyDescent="0.35">
      <c r="A108" s="14" t="s">
        <v>192</v>
      </c>
      <c r="B108" s="177" t="s">
        <v>25</v>
      </c>
      <c r="C108" s="177"/>
      <c r="D108" s="177"/>
      <c r="E108" s="177"/>
      <c r="F108" s="177"/>
      <c r="G108" s="177"/>
      <c r="H108" s="60">
        <f>SUM(H101:H107)</f>
        <v>0</v>
      </c>
      <c r="Y108"/>
    </row>
    <row r="109" spans="1:25" x14ac:dyDescent="0.35">
      <c r="A109" s="177"/>
      <c r="B109" s="177"/>
      <c r="C109" s="177"/>
      <c r="D109" s="177"/>
      <c r="E109" s="177"/>
      <c r="F109" s="177"/>
      <c r="G109" s="177"/>
      <c r="H109" s="177"/>
      <c r="Y109"/>
    </row>
    <row r="110" spans="1:25" x14ac:dyDescent="0.35">
      <c r="A110" s="185" t="s">
        <v>297</v>
      </c>
      <c r="B110" s="181"/>
      <c r="C110" s="182">
        <v>0</v>
      </c>
      <c r="D110" s="181"/>
      <c r="E110" s="182">
        <v>0</v>
      </c>
      <c r="F110" s="181"/>
      <c r="G110" s="182">
        <v>0</v>
      </c>
      <c r="H110" s="184">
        <f>(B110*C110)+(D110*E110)+(F110*G110)</f>
        <v>0</v>
      </c>
      <c r="Y110"/>
    </row>
    <row r="111" spans="1:25" x14ac:dyDescent="0.35">
      <c r="A111" s="178" t="s">
        <v>25</v>
      </c>
      <c r="B111" s="178" t="s">
        <v>25</v>
      </c>
      <c r="C111" s="178" t="s">
        <v>25</v>
      </c>
      <c r="D111" s="178" t="s">
        <v>25</v>
      </c>
      <c r="E111" s="178" t="s">
        <v>25</v>
      </c>
      <c r="F111" s="178" t="s">
        <v>25</v>
      </c>
      <c r="G111" s="178" t="s">
        <v>25</v>
      </c>
      <c r="H111" s="178" t="s">
        <v>25</v>
      </c>
      <c r="Y111"/>
    </row>
    <row r="112" spans="1:25" x14ac:dyDescent="0.35">
      <c r="A112" s="127" t="s">
        <v>193</v>
      </c>
      <c r="B112" s="178"/>
      <c r="C112" s="178"/>
      <c r="D112" s="178"/>
      <c r="E112" s="178"/>
      <c r="F112" s="178"/>
      <c r="G112" s="178"/>
      <c r="H112" s="178"/>
      <c r="Y112"/>
    </row>
    <row r="113" spans="1:25" x14ac:dyDescent="0.35">
      <c r="A113" s="181" t="s">
        <v>76</v>
      </c>
      <c r="B113" s="181"/>
      <c r="C113" s="182">
        <v>0</v>
      </c>
      <c r="D113" s="181"/>
      <c r="E113" s="182">
        <v>0</v>
      </c>
      <c r="F113" s="181"/>
      <c r="G113" s="182">
        <v>0</v>
      </c>
      <c r="H113" s="183">
        <f>(B113*C113)+(D113*E113)+(F113*G113)</f>
        <v>0</v>
      </c>
      <c r="Y113"/>
    </row>
    <row r="114" spans="1:25" x14ac:dyDescent="0.35">
      <c r="A114" s="181" t="s">
        <v>76</v>
      </c>
      <c r="B114" s="181"/>
      <c r="C114" s="182">
        <v>0</v>
      </c>
      <c r="D114" s="181"/>
      <c r="E114" s="182">
        <v>0</v>
      </c>
      <c r="F114" s="181"/>
      <c r="G114" s="182">
        <v>0</v>
      </c>
      <c r="H114" s="183">
        <f t="shared" ref="H114" si="11">(B114*C114)+(D114*E114)+(F114*G114)</f>
        <v>0</v>
      </c>
      <c r="Y114"/>
    </row>
    <row r="115" spans="1:25" x14ac:dyDescent="0.35">
      <c r="A115" s="14" t="s">
        <v>194</v>
      </c>
      <c r="B115" s="177"/>
      <c r="C115" s="177"/>
      <c r="D115" s="177"/>
      <c r="E115" s="177"/>
      <c r="F115" s="177"/>
      <c r="G115" s="177"/>
      <c r="H115" s="60">
        <f>SUM(H113:H114)</f>
        <v>0</v>
      </c>
      <c r="Y115"/>
    </row>
    <row r="116" spans="1:25" x14ac:dyDescent="0.35">
      <c r="A116" s="177"/>
      <c r="B116" s="177"/>
      <c r="C116" s="177"/>
      <c r="D116" s="177"/>
      <c r="E116" s="177"/>
      <c r="F116" s="177"/>
      <c r="G116" s="177"/>
      <c r="H116" s="177"/>
      <c r="Y116"/>
    </row>
    <row r="117" spans="1:25" x14ac:dyDescent="0.35">
      <c r="A117" s="14" t="s">
        <v>195</v>
      </c>
      <c r="B117" s="177"/>
      <c r="C117" s="177"/>
      <c r="D117" s="177"/>
      <c r="E117" s="177"/>
      <c r="F117" s="177"/>
      <c r="G117" s="177"/>
      <c r="H117" s="60">
        <f>H98+H108+H110+H115</f>
        <v>0</v>
      </c>
      <c r="Y117"/>
    </row>
    <row r="118" spans="1:25" x14ac:dyDescent="0.35">
      <c r="A118" s="177" t="s">
        <v>25</v>
      </c>
      <c r="B118" s="177"/>
      <c r="C118" s="177"/>
      <c r="D118" s="177"/>
      <c r="E118" s="177"/>
      <c r="F118" s="177"/>
      <c r="G118" s="177"/>
      <c r="H118" s="177"/>
      <c r="Y118"/>
    </row>
    <row r="119" spans="1:25" x14ac:dyDescent="0.35">
      <c r="Y119"/>
    </row>
    <row r="120" spans="1:25" x14ac:dyDescent="0.35">
      <c r="A120" s="49" t="s">
        <v>109</v>
      </c>
      <c r="B120" s="22">
        <v>2033</v>
      </c>
      <c r="C120" s="143"/>
      <c r="D120" s="143"/>
      <c r="E120" s="143"/>
      <c r="F120" s="143"/>
      <c r="G120" s="143"/>
      <c r="H120" s="143"/>
      <c r="Y120"/>
    </row>
    <row r="121" spans="1:25" x14ac:dyDescent="0.35">
      <c r="A121" s="177"/>
      <c r="B121" s="22" t="s">
        <v>292</v>
      </c>
      <c r="C121" s="22" t="s">
        <v>293</v>
      </c>
      <c r="D121" s="22" t="s">
        <v>294</v>
      </c>
      <c r="E121" s="22" t="s">
        <v>295</v>
      </c>
      <c r="F121" s="22" t="s">
        <v>294</v>
      </c>
      <c r="G121" s="22" t="s">
        <v>299</v>
      </c>
      <c r="H121" s="22" t="s">
        <v>296</v>
      </c>
      <c r="Y121"/>
    </row>
    <row r="122" spans="1:25" x14ac:dyDescent="0.35">
      <c r="A122" s="127" t="s">
        <v>189</v>
      </c>
      <c r="B122" s="177"/>
      <c r="C122" s="177"/>
      <c r="D122" s="177"/>
      <c r="E122" s="177"/>
      <c r="F122" s="177"/>
      <c r="G122" s="177"/>
      <c r="H122" s="177"/>
      <c r="Y122"/>
    </row>
    <row r="123" spans="1:25" x14ac:dyDescent="0.35">
      <c r="A123" s="177" t="s">
        <v>217</v>
      </c>
      <c r="B123" s="181"/>
      <c r="C123" s="182">
        <v>0</v>
      </c>
      <c r="D123" s="181"/>
      <c r="E123" s="182">
        <v>0</v>
      </c>
      <c r="F123" s="181"/>
      <c r="G123" s="182">
        <v>0</v>
      </c>
      <c r="H123" s="183">
        <f>(B123*C123)+(D123*E123)+(F123*G123)</f>
        <v>0</v>
      </c>
      <c r="Y123"/>
    </row>
    <row r="124" spans="1:25" x14ac:dyDescent="0.35">
      <c r="A124" s="177" t="s">
        <v>216</v>
      </c>
      <c r="B124" s="181"/>
      <c r="C124" s="182">
        <v>0</v>
      </c>
      <c r="D124" s="181"/>
      <c r="E124" s="182">
        <v>0</v>
      </c>
      <c r="F124" s="181"/>
      <c r="G124" s="182">
        <v>0</v>
      </c>
      <c r="H124" s="183">
        <f t="shared" ref="H124:H126" si="12">(B124*C124)+(D124*E124)+(F124*G124)</f>
        <v>0</v>
      </c>
      <c r="Y124"/>
    </row>
    <row r="125" spans="1:25" x14ac:dyDescent="0.35">
      <c r="A125" s="177" t="s">
        <v>298</v>
      </c>
      <c r="B125" s="181"/>
      <c r="C125" s="182">
        <v>0</v>
      </c>
      <c r="D125" s="181"/>
      <c r="E125" s="182">
        <v>0</v>
      </c>
      <c r="F125" s="181"/>
      <c r="G125" s="182">
        <v>0</v>
      </c>
      <c r="H125" s="183">
        <f t="shared" si="12"/>
        <v>0</v>
      </c>
      <c r="Y125"/>
    </row>
    <row r="126" spans="1:25" x14ac:dyDescent="0.35">
      <c r="A126" s="181" t="s">
        <v>76</v>
      </c>
      <c r="B126" s="181"/>
      <c r="C126" s="182">
        <v>0</v>
      </c>
      <c r="D126" s="181"/>
      <c r="E126" s="182">
        <v>0</v>
      </c>
      <c r="F126" s="181"/>
      <c r="G126" s="182">
        <v>0</v>
      </c>
      <c r="H126" s="183">
        <f t="shared" si="12"/>
        <v>0</v>
      </c>
      <c r="Y126"/>
    </row>
    <row r="127" spans="1:25" x14ac:dyDescent="0.35">
      <c r="A127" s="14" t="s">
        <v>190</v>
      </c>
      <c r="B127" s="177" t="s">
        <v>25</v>
      </c>
      <c r="C127" s="177" t="s">
        <v>25</v>
      </c>
      <c r="D127" s="177" t="s">
        <v>25</v>
      </c>
      <c r="E127" s="177" t="s">
        <v>25</v>
      </c>
      <c r="F127" s="177" t="s">
        <v>25</v>
      </c>
      <c r="G127" s="177"/>
      <c r="H127" s="184">
        <f>SUM(H123:H126)</f>
        <v>0</v>
      </c>
      <c r="Y127"/>
    </row>
    <row r="128" spans="1:25" x14ac:dyDescent="0.35">
      <c r="A128" s="177"/>
      <c r="B128" s="177"/>
      <c r="C128" s="177"/>
      <c r="D128" s="177"/>
      <c r="E128" s="177"/>
      <c r="F128" s="177"/>
      <c r="G128" s="177"/>
      <c r="H128" s="177"/>
      <c r="Y128"/>
    </row>
    <row r="129" spans="1:25" x14ac:dyDescent="0.35">
      <c r="A129" s="127" t="s">
        <v>191</v>
      </c>
      <c r="B129" s="177"/>
      <c r="C129" s="177"/>
      <c r="D129" s="177"/>
      <c r="E129" s="177"/>
      <c r="F129" s="177"/>
      <c r="G129" s="177"/>
      <c r="H129" s="177"/>
      <c r="Y129"/>
    </row>
    <row r="130" spans="1:25" x14ac:dyDescent="0.35">
      <c r="A130" s="177" t="s">
        <v>111</v>
      </c>
      <c r="B130" s="181"/>
      <c r="C130" s="182">
        <v>0</v>
      </c>
      <c r="D130" s="181"/>
      <c r="E130" s="182">
        <v>0</v>
      </c>
      <c r="F130" s="181"/>
      <c r="G130" s="182">
        <v>0</v>
      </c>
      <c r="H130" s="183">
        <f>(B130*C130)+(D130*E130)+(F130*G130)</f>
        <v>0</v>
      </c>
      <c r="Y130"/>
    </row>
    <row r="131" spans="1:25" x14ac:dyDescent="0.35">
      <c r="A131" s="177" t="s">
        <v>188</v>
      </c>
      <c r="B131" s="181"/>
      <c r="C131" s="182">
        <v>0</v>
      </c>
      <c r="D131" s="181"/>
      <c r="E131" s="182">
        <v>0</v>
      </c>
      <c r="F131" s="181"/>
      <c r="G131" s="182">
        <v>0</v>
      </c>
      <c r="H131" s="183">
        <f t="shared" ref="H131:H136" si="13">(B131*C131)+(D131*E131)+(F131*G131)</f>
        <v>0</v>
      </c>
      <c r="Y131"/>
    </row>
    <row r="132" spans="1:25" x14ac:dyDescent="0.35">
      <c r="A132" s="177" t="s">
        <v>112</v>
      </c>
      <c r="B132" s="181"/>
      <c r="C132" s="182">
        <v>0</v>
      </c>
      <c r="D132" s="181"/>
      <c r="E132" s="182">
        <v>0</v>
      </c>
      <c r="F132" s="181"/>
      <c r="G132" s="182">
        <v>0</v>
      </c>
      <c r="H132" s="183">
        <f>(B132*C132)+(D132*E132)+(F132*G132)</f>
        <v>0</v>
      </c>
      <c r="Y132"/>
    </row>
    <row r="133" spans="1:25" x14ac:dyDescent="0.35">
      <c r="A133" s="177" t="s">
        <v>113</v>
      </c>
      <c r="B133" s="181"/>
      <c r="C133" s="182">
        <v>0</v>
      </c>
      <c r="D133" s="181"/>
      <c r="E133" s="182">
        <v>0</v>
      </c>
      <c r="F133" s="181"/>
      <c r="G133" s="182">
        <v>0</v>
      </c>
      <c r="H133" s="183">
        <f t="shared" si="13"/>
        <v>0</v>
      </c>
      <c r="Y133"/>
    </row>
    <row r="134" spans="1:25" x14ac:dyDescent="0.35">
      <c r="A134" s="177" t="s">
        <v>114</v>
      </c>
      <c r="B134" s="181"/>
      <c r="C134" s="182">
        <v>0</v>
      </c>
      <c r="D134" s="181"/>
      <c r="E134" s="182">
        <v>0</v>
      </c>
      <c r="F134" s="181"/>
      <c r="G134" s="182">
        <v>0</v>
      </c>
      <c r="H134" s="183">
        <f>(B134*C134)+(D134*E134)+(F134*G134)</f>
        <v>0</v>
      </c>
      <c r="Y134"/>
    </row>
    <row r="135" spans="1:25" x14ac:dyDescent="0.35">
      <c r="A135" s="181" t="s">
        <v>76</v>
      </c>
      <c r="B135" s="181"/>
      <c r="C135" s="182">
        <v>0</v>
      </c>
      <c r="D135" s="181"/>
      <c r="E135" s="182">
        <v>0</v>
      </c>
      <c r="F135" s="181"/>
      <c r="G135" s="182">
        <v>0</v>
      </c>
      <c r="H135" s="183">
        <f t="shared" si="13"/>
        <v>0</v>
      </c>
      <c r="Y135"/>
    </row>
    <row r="136" spans="1:25" x14ac:dyDescent="0.35">
      <c r="A136" s="181" t="s">
        <v>76</v>
      </c>
      <c r="B136" s="181"/>
      <c r="C136" s="182">
        <v>0</v>
      </c>
      <c r="D136" s="181"/>
      <c r="E136" s="182">
        <v>0</v>
      </c>
      <c r="F136" s="181"/>
      <c r="G136" s="182">
        <v>0</v>
      </c>
      <c r="H136" s="183">
        <f t="shared" si="13"/>
        <v>0</v>
      </c>
      <c r="Y136"/>
    </row>
    <row r="137" spans="1:25" x14ac:dyDescent="0.35">
      <c r="A137" s="14" t="s">
        <v>192</v>
      </c>
      <c r="B137" s="177" t="s">
        <v>25</v>
      </c>
      <c r="C137" s="177"/>
      <c r="D137" s="177"/>
      <c r="E137" s="177"/>
      <c r="F137" s="177"/>
      <c r="G137" s="177"/>
      <c r="H137" s="60">
        <f>SUM(H130:H136)</f>
        <v>0</v>
      </c>
      <c r="Y137"/>
    </row>
    <row r="138" spans="1:25" x14ac:dyDescent="0.35">
      <c r="A138" s="177"/>
      <c r="B138" s="177"/>
      <c r="C138" s="177"/>
      <c r="D138" s="177"/>
      <c r="E138" s="177"/>
      <c r="F138" s="177"/>
      <c r="G138" s="177"/>
      <c r="H138" s="177"/>
      <c r="Y138"/>
    </row>
    <row r="139" spans="1:25" x14ac:dyDescent="0.35">
      <c r="A139" s="185" t="s">
        <v>297</v>
      </c>
      <c r="B139" s="181"/>
      <c r="C139" s="182">
        <v>0</v>
      </c>
      <c r="D139" s="181"/>
      <c r="E139" s="182">
        <v>0</v>
      </c>
      <c r="F139" s="181"/>
      <c r="G139" s="182">
        <v>0</v>
      </c>
      <c r="H139" s="184">
        <f>(B139*C139)+(D139*E139)+(F139*G139)</f>
        <v>0</v>
      </c>
      <c r="Y139"/>
    </row>
    <row r="140" spans="1:25" x14ac:dyDescent="0.35">
      <c r="A140" s="178" t="s">
        <v>25</v>
      </c>
      <c r="B140" s="178" t="s">
        <v>25</v>
      </c>
      <c r="C140" s="178" t="s">
        <v>25</v>
      </c>
      <c r="D140" s="178" t="s">
        <v>25</v>
      </c>
      <c r="E140" s="178" t="s">
        <v>25</v>
      </c>
      <c r="F140" s="178" t="s">
        <v>25</v>
      </c>
      <c r="G140" s="178" t="s">
        <v>25</v>
      </c>
      <c r="H140" s="178" t="s">
        <v>25</v>
      </c>
      <c r="Y140"/>
    </row>
    <row r="141" spans="1:25" x14ac:dyDescent="0.35">
      <c r="A141" s="127" t="s">
        <v>193</v>
      </c>
      <c r="B141" s="178"/>
      <c r="C141" s="178"/>
      <c r="D141" s="178"/>
      <c r="E141" s="178"/>
      <c r="F141" s="178"/>
      <c r="G141" s="178"/>
      <c r="H141" s="178"/>
      <c r="Y141"/>
    </row>
    <row r="142" spans="1:25" x14ac:dyDescent="0.35">
      <c r="A142" s="181" t="s">
        <v>76</v>
      </c>
      <c r="B142" s="181"/>
      <c r="C142" s="182">
        <v>0</v>
      </c>
      <c r="D142" s="181"/>
      <c r="E142" s="182">
        <v>0</v>
      </c>
      <c r="F142" s="181"/>
      <c r="G142" s="182">
        <v>0</v>
      </c>
      <c r="H142" s="183">
        <f>(B142*C142)+(D142*E142)+(F142*G142)</f>
        <v>0</v>
      </c>
      <c r="Y142"/>
    </row>
    <row r="143" spans="1:25" x14ac:dyDescent="0.35">
      <c r="A143" s="181" t="s">
        <v>76</v>
      </c>
      <c r="B143" s="181"/>
      <c r="C143" s="182">
        <v>0</v>
      </c>
      <c r="D143" s="181"/>
      <c r="E143" s="182">
        <v>0</v>
      </c>
      <c r="F143" s="181"/>
      <c r="G143" s="182">
        <v>0</v>
      </c>
      <c r="H143" s="183">
        <f t="shared" ref="H143" si="14">(B143*C143)+(D143*E143)+(F143*G143)</f>
        <v>0</v>
      </c>
      <c r="Y143"/>
    </row>
    <row r="144" spans="1:25" x14ac:dyDescent="0.35">
      <c r="A144" s="14" t="s">
        <v>194</v>
      </c>
      <c r="B144" s="177"/>
      <c r="C144" s="177"/>
      <c r="D144" s="177"/>
      <c r="E144" s="177"/>
      <c r="F144" s="177"/>
      <c r="G144" s="177"/>
      <c r="H144" s="60">
        <f>SUM(H142:H143)</f>
        <v>0</v>
      </c>
      <c r="Y144"/>
    </row>
    <row r="145" spans="1:25" x14ac:dyDescent="0.35">
      <c r="A145" s="177"/>
      <c r="B145" s="177"/>
      <c r="C145" s="177"/>
      <c r="D145" s="177"/>
      <c r="E145" s="177"/>
      <c r="F145" s="177"/>
      <c r="G145" s="177"/>
      <c r="H145" s="177"/>
      <c r="Y145"/>
    </row>
    <row r="146" spans="1:25" x14ac:dyDescent="0.35">
      <c r="A146" s="14" t="s">
        <v>195</v>
      </c>
      <c r="B146" s="177"/>
      <c r="C146" s="177"/>
      <c r="D146" s="177"/>
      <c r="E146" s="177"/>
      <c r="F146" s="177"/>
      <c r="G146" s="177"/>
      <c r="H146" s="60">
        <f>H127+H137+H139+H144</f>
        <v>0</v>
      </c>
      <c r="Y146"/>
    </row>
    <row r="147" spans="1:25" x14ac:dyDescent="0.35">
      <c r="A147" s="177" t="s">
        <v>25</v>
      </c>
      <c r="B147" s="177"/>
      <c r="C147" s="177"/>
      <c r="D147" s="177"/>
      <c r="E147" s="177"/>
      <c r="F147" s="177"/>
      <c r="G147" s="177"/>
      <c r="H147" s="177"/>
      <c r="Y147"/>
    </row>
    <row r="148" spans="1:25" x14ac:dyDescent="0.35">
      <c r="Y148"/>
    </row>
    <row r="149" spans="1:25" x14ac:dyDescent="0.35">
      <c r="A149" s="49" t="s">
        <v>109</v>
      </c>
      <c r="B149" s="22">
        <v>2034</v>
      </c>
      <c r="C149" s="143"/>
      <c r="D149" s="143"/>
      <c r="E149" s="143"/>
      <c r="F149" s="143"/>
      <c r="G149" s="143"/>
      <c r="H149" s="143"/>
      <c r="Y149"/>
    </row>
    <row r="150" spans="1:25" x14ac:dyDescent="0.35">
      <c r="A150" s="177"/>
      <c r="B150" s="22" t="s">
        <v>292</v>
      </c>
      <c r="C150" s="22" t="s">
        <v>293</v>
      </c>
      <c r="D150" s="22" t="s">
        <v>294</v>
      </c>
      <c r="E150" s="22" t="s">
        <v>295</v>
      </c>
      <c r="F150" s="22" t="s">
        <v>294</v>
      </c>
      <c r="G150" s="22" t="s">
        <v>299</v>
      </c>
      <c r="H150" s="22" t="s">
        <v>296</v>
      </c>
      <c r="Y150"/>
    </row>
    <row r="151" spans="1:25" x14ac:dyDescent="0.35">
      <c r="A151" s="127" t="s">
        <v>189</v>
      </c>
      <c r="B151" s="177"/>
      <c r="C151" s="177"/>
      <c r="D151" s="177"/>
      <c r="E151" s="177"/>
      <c r="F151" s="177"/>
      <c r="G151" s="177"/>
      <c r="H151" s="177"/>
      <c r="Y151"/>
    </row>
    <row r="152" spans="1:25" x14ac:dyDescent="0.35">
      <c r="A152" s="177" t="s">
        <v>217</v>
      </c>
      <c r="B152" s="181"/>
      <c r="C152" s="182">
        <v>0</v>
      </c>
      <c r="D152" s="181"/>
      <c r="E152" s="182">
        <v>0</v>
      </c>
      <c r="F152" s="181"/>
      <c r="G152" s="182">
        <v>0</v>
      </c>
      <c r="H152" s="183">
        <f>(B152*C152)+(D152*E152)+(F152*G152)</f>
        <v>0</v>
      </c>
      <c r="Y152"/>
    </row>
    <row r="153" spans="1:25" x14ac:dyDescent="0.35">
      <c r="A153" s="177" t="s">
        <v>216</v>
      </c>
      <c r="B153" s="181"/>
      <c r="C153" s="182">
        <v>0</v>
      </c>
      <c r="D153" s="181"/>
      <c r="E153" s="182">
        <v>0</v>
      </c>
      <c r="F153" s="181"/>
      <c r="G153" s="182">
        <v>0</v>
      </c>
      <c r="H153" s="183">
        <f t="shared" ref="H153:H155" si="15">(B153*C153)+(D153*E153)+(F153*G153)</f>
        <v>0</v>
      </c>
      <c r="Y153"/>
    </row>
    <row r="154" spans="1:25" x14ac:dyDescent="0.35">
      <c r="A154" s="177" t="s">
        <v>298</v>
      </c>
      <c r="B154" s="181"/>
      <c r="C154" s="182">
        <v>0</v>
      </c>
      <c r="D154" s="181"/>
      <c r="E154" s="182">
        <v>0</v>
      </c>
      <c r="F154" s="181"/>
      <c r="G154" s="182">
        <v>0</v>
      </c>
      <c r="H154" s="183">
        <f t="shared" si="15"/>
        <v>0</v>
      </c>
      <c r="Y154"/>
    </row>
    <row r="155" spans="1:25" x14ac:dyDescent="0.35">
      <c r="A155" s="181" t="s">
        <v>76</v>
      </c>
      <c r="B155" s="181"/>
      <c r="C155" s="182">
        <v>0</v>
      </c>
      <c r="D155" s="181"/>
      <c r="E155" s="182">
        <v>0</v>
      </c>
      <c r="F155" s="181"/>
      <c r="G155" s="182">
        <v>0</v>
      </c>
      <c r="H155" s="183">
        <f t="shared" si="15"/>
        <v>0</v>
      </c>
      <c r="Y155"/>
    </row>
    <row r="156" spans="1:25" x14ac:dyDescent="0.35">
      <c r="A156" s="14" t="s">
        <v>190</v>
      </c>
      <c r="B156" s="177" t="s">
        <v>25</v>
      </c>
      <c r="C156" s="177" t="s">
        <v>25</v>
      </c>
      <c r="D156" s="177" t="s">
        <v>25</v>
      </c>
      <c r="E156" s="177" t="s">
        <v>25</v>
      </c>
      <c r="F156" s="177" t="s">
        <v>25</v>
      </c>
      <c r="G156" s="177"/>
      <c r="H156" s="184">
        <f>SUM(H152:H155)</f>
        <v>0</v>
      </c>
      <c r="Y156"/>
    </row>
    <row r="157" spans="1:25" x14ac:dyDescent="0.35">
      <c r="A157" s="177"/>
      <c r="B157" s="177"/>
      <c r="C157" s="177"/>
      <c r="D157" s="177"/>
      <c r="E157" s="177"/>
      <c r="F157" s="177"/>
      <c r="G157" s="177"/>
      <c r="H157" s="177"/>
      <c r="Y157"/>
    </row>
    <row r="158" spans="1:25" x14ac:dyDescent="0.35">
      <c r="A158" s="127" t="s">
        <v>191</v>
      </c>
      <c r="B158" s="177"/>
      <c r="C158" s="177"/>
      <c r="D158" s="177"/>
      <c r="E158" s="177"/>
      <c r="F158" s="177"/>
      <c r="G158" s="177"/>
      <c r="H158" s="177"/>
      <c r="Y158"/>
    </row>
    <row r="159" spans="1:25" x14ac:dyDescent="0.35">
      <c r="A159" s="177" t="s">
        <v>111</v>
      </c>
      <c r="B159" s="181"/>
      <c r="C159" s="182">
        <v>0</v>
      </c>
      <c r="D159" s="181"/>
      <c r="E159" s="182">
        <v>0</v>
      </c>
      <c r="F159" s="181"/>
      <c r="G159" s="182">
        <v>0</v>
      </c>
      <c r="H159" s="183">
        <f>(B159*C159)+(D159*E159)+(F159*G159)</f>
        <v>0</v>
      </c>
      <c r="Y159"/>
    </row>
    <row r="160" spans="1:25" x14ac:dyDescent="0.35">
      <c r="A160" s="177" t="s">
        <v>188</v>
      </c>
      <c r="B160" s="181"/>
      <c r="C160" s="182">
        <v>0</v>
      </c>
      <c r="D160" s="181"/>
      <c r="E160" s="182">
        <v>0</v>
      </c>
      <c r="F160" s="181"/>
      <c r="G160" s="182">
        <v>0</v>
      </c>
      <c r="H160" s="183">
        <f t="shared" ref="H160:H165" si="16">(B160*C160)+(D160*E160)+(F160*G160)</f>
        <v>0</v>
      </c>
      <c r="Y160"/>
    </row>
    <row r="161" spans="1:25" x14ac:dyDescent="0.35">
      <c r="A161" s="177" t="s">
        <v>112</v>
      </c>
      <c r="B161" s="181"/>
      <c r="C161" s="182">
        <v>0</v>
      </c>
      <c r="D161" s="181"/>
      <c r="E161" s="182">
        <v>0</v>
      </c>
      <c r="F161" s="181"/>
      <c r="G161" s="182">
        <v>0</v>
      </c>
      <c r="H161" s="183">
        <f>(B161*C161)+(D161*E161)+(F161*G161)</f>
        <v>0</v>
      </c>
      <c r="Y161"/>
    </row>
    <row r="162" spans="1:25" x14ac:dyDescent="0.35">
      <c r="A162" s="177" t="s">
        <v>113</v>
      </c>
      <c r="B162" s="181"/>
      <c r="C162" s="182">
        <v>0</v>
      </c>
      <c r="D162" s="181"/>
      <c r="E162" s="182">
        <v>0</v>
      </c>
      <c r="F162" s="181"/>
      <c r="G162" s="182">
        <v>0</v>
      </c>
      <c r="H162" s="183">
        <f t="shared" si="16"/>
        <v>0</v>
      </c>
      <c r="Y162"/>
    </row>
    <row r="163" spans="1:25" x14ac:dyDescent="0.35">
      <c r="A163" s="177" t="s">
        <v>114</v>
      </c>
      <c r="B163" s="181"/>
      <c r="C163" s="182">
        <v>0</v>
      </c>
      <c r="D163" s="181"/>
      <c r="E163" s="182">
        <v>0</v>
      </c>
      <c r="F163" s="181"/>
      <c r="G163" s="182">
        <v>0</v>
      </c>
      <c r="H163" s="183">
        <f>(B163*C163)+(D163*E163)+(F163*G163)</f>
        <v>0</v>
      </c>
      <c r="Y163"/>
    </row>
    <row r="164" spans="1:25" x14ac:dyDescent="0.35">
      <c r="A164" s="181" t="s">
        <v>76</v>
      </c>
      <c r="B164" s="181"/>
      <c r="C164" s="182">
        <v>0</v>
      </c>
      <c r="D164" s="181"/>
      <c r="E164" s="182">
        <v>0</v>
      </c>
      <c r="F164" s="181"/>
      <c r="G164" s="182">
        <v>0</v>
      </c>
      <c r="H164" s="183">
        <f t="shared" si="16"/>
        <v>0</v>
      </c>
      <c r="Y164"/>
    </row>
    <row r="165" spans="1:25" x14ac:dyDescent="0.35">
      <c r="A165" s="181" t="s">
        <v>76</v>
      </c>
      <c r="B165" s="181"/>
      <c r="C165" s="182">
        <v>0</v>
      </c>
      <c r="D165" s="181"/>
      <c r="E165" s="182">
        <v>0</v>
      </c>
      <c r="F165" s="181"/>
      <c r="G165" s="182">
        <v>0</v>
      </c>
      <c r="H165" s="183">
        <f t="shared" si="16"/>
        <v>0</v>
      </c>
      <c r="Y165"/>
    </row>
    <row r="166" spans="1:25" x14ac:dyDescent="0.35">
      <c r="A166" s="14" t="s">
        <v>192</v>
      </c>
      <c r="B166" s="177" t="s">
        <v>25</v>
      </c>
      <c r="C166" s="177"/>
      <c r="D166" s="177"/>
      <c r="E166" s="177"/>
      <c r="F166" s="177"/>
      <c r="G166" s="177"/>
      <c r="H166" s="60">
        <f>SUM(H159:H165)</f>
        <v>0</v>
      </c>
      <c r="Y166"/>
    </row>
    <row r="167" spans="1:25" x14ac:dyDescent="0.35">
      <c r="A167" s="177"/>
      <c r="B167" s="177"/>
      <c r="C167" s="177"/>
      <c r="D167" s="177"/>
      <c r="E167" s="177"/>
      <c r="F167" s="177"/>
      <c r="G167" s="177"/>
      <c r="H167" s="177"/>
      <c r="Y167"/>
    </row>
    <row r="168" spans="1:25" x14ac:dyDescent="0.35">
      <c r="A168" s="185" t="s">
        <v>297</v>
      </c>
      <c r="B168" s="181"/>
      <c r="C168" s="182">
        <v>0</v>
      </c>
      <c r="D168" s="181"/>
      <c r="E168" s="182">
        <v>0</v>
      </c>
      <c r="F168" s="181"/>
      <c r="G168" s="182">
        <v>0</v>
      </c>
      <c r="H168" s="184">
        <f>(B168*C168)+(D168*E168)+(F168*G168)</f>
        <v>0</v>
      </c>
      <c r="Y168"/>
    </row>
    <row r="169" spans="1:25" x14ac:dyDescent="0.35">
      <c r="A169" s="178" t="s">
        <v>25</v>
      </c>
      <c r="B169" s="178" t="s">
        <v>25</v>
      </c>
      <c r="C169" s="178" t="s">
        <v>25</v>
      </c>
      <c r="D169" s="178" t="s">
        <v>25</v>
      </c>
      <c r="E169" s="178" t="s">
        <v>25</v>
      </c>
      <c r="F169" s="178" t="s">
        <v>25</v>
      </c>
      <c r="G169" s="178" t="s">
        <v>25</v>
      </c>
      <c r="H169" s="178" t="s">
        <v>25</v>
      </c>
      <c r="Y169"/>
    </row>
    <row r="170" spans="1:25" x14ac:dyDescent="0.35">
      <c r="A170" s="127" t="s">
        <v>193</v>
      </c>
      <c r="B170" s="178"/>
      <c r="C170" s="178"/>
      <c r="D170" s="178"/>
      <c r="E170" s="178"/>
      <c r="F170" s="178"/>
      <c r="G170" s="178"/>
      <c r="H170" s="178"/>
      <c r="Y170"/>
    </row>
    <row r="171" spans="1:25" x14ac:dyDescent="0.35">
      <c r="A171" s="181" t="s">
        <v>76</v>
      </c>
      <c r="B171" s="181"/>
      <c r="C171" s="182">
        <v>0</v>
      </c>
      <c r="D171" s="181"/>
      <c r="E171" s="182">
        <v>0</v>
      </c>
      <c r="F171" s="181"/>
      <c r="G171" s="182">
        <v>0</v>
      </c>
      <c r="H171" s="183">
        <f>(B171*C171)+(D171*E171)+(F171*G171)</f>
        <v>0</v>
      </c>
      <c r="Y171"/>
    </row>
    <row r="172" spans="1:25" x14ac:dyDescent="0.35">
      <c r="A172" s="181" t="s">
        <v>76</v>
      </c>
      <c r="B172" s="181"/>
      <c r="C172" s="182">
        <v>0</v>
      </c>
      <c r="D172" s="181"/>
      <c r="E172" s="182">
        <v>0</v>
      </c>
      <c r="F172" s="181"/>
      <c r="G172" s="182">
        <v>0</v>
      </c>
      <c r="H172" s="183">
        <f t="shared" ref="H172" si="17">(B172*C172)+(D172*E172)+(F172*G172)</f>
        <v>0</v>
      </c>
      <c r="Y172"/>
    </row>
    <row r="173" spans="1:25" x14ac:dyDescent="0.35">
      <c r="A173" s="14" t="s">
        <v>194</v>
      </c>
      <c r="B173" s="177"/>
      <c r="C173" s="177"/>
      <c r="D173" s="177"/>
      <c r="E173" s="177"/>
      <c r="F173" s="177"/>
      <c r="G173" s="177"/>
      <c r="H173" s="60">
        <f>SUM(H171:H172)</f>
        <v>0</v>
      </c>
      <c r="Y173"/>
    </row>
    <row r="174" spans="1:25" x14ac:dyDescent="0.35">
      <c r="A174" s="177"/>
      <c r="B174" s="177"/>
      <c r="C174" s="177"/>
      <c r="D174" s="177"/>
      <c r="E174" s="177"/>
      <c r="F174" s="177"/>
      <c r="G174" s="177"/>
      <c r="H174" s="177"/>
      <c r="Y174"/>
    </row>
    <row r="175" spans="1:25" x14ac:dyDescent="0.35">
      <c r="A175" s="14" t="s">
        <v>195</v>
      </c>
      <c r="B175" s="177"/>
      <c r="C175" s="177"/>
      <c r="D175" s="177"/>
      <c r="E175" s="177"/>
      <c r="F175" s="177"/>
      <c r="G175" s="177"/>
      <c r="H175" s="60">
        <f>H156+H166+H168+H173</f>
        <v>0</v>
      </c>
      <c r="Y175"/>
    </row>
    <row r="176" spans="1:25" x14ac:dyDescent="0.35">
      <c r="A176" s="177" t="s">
        <v>25</v>
      </c>
      <c r="B176" s="177"/>
      <c r="C176" s="177"/>
      <c r="D176" s="177"/>
      <c r="E176" s="177"/>
      <c r="F176" s="177"/>
      <c r="G176" s="177"/>
      <c r="H176" s="177"/>
      <c r="Y176"/>
    </row>
    <row r="177" spans="1:25" x14ac:dyDescent="0.35">
      <c r="Y177"/>
    </row>
    <row r="178" spans="1:25" x14ac:dyDescent="0.35">
      <c r="A178" s="49" t="s">
        <v>109</v>
      </c>
      <c r="B178" s="22">
        <v>2035</v>
      </c>
      <c r="C178" s="143"/>
      <c r="D178" s="143"/>
      <c r="E178" s="143"/>
      <c r="F178" s="143"/>
      <c r="G178" s="143"/>
      <c r="H178" s="143"/>
      <c r="Y178"/>
    </row>
    <row r="179" spans="1:25" x14ac:dyDescent="0.35">
      <c r="A179" s="177"/>
      <c r="B179" s="22" t="s">
        <v>292</v>
      </c>
      <c r="C179" s="22" t="s">
        <v>293</v>
      </c>
      <c r="D179" s="22" t="s">
        <v>294</v>
      </c>
      <c r="E179" s="22" t="s">
        <v>295</v>
      </c>
      <c r="F179" s="22" t="s">
        <v>294</v>
      </c>
      <c r="G179" s="22" t="s">
        <v>299</v>
      </c>
      <c r="H179" s="22" t="s">
        <v>296</v>
      </c>
      <c r="Y179"/>
    </row>
    <row r="180" spans="1:25" x14ac:dyDescent="0.35">
      <c r="A180" s="127" t="s">
        <v>189</v>
      </c>
      <c r="B180" s="177"/>
      <c r="C180" s="177"/>
      <c r="D180" s="177"/>
      <c r="E180" s="177"/>
      <c r="F180" s="177"/>
      <c r="G180" s="177"/>
      <c r="H180" s="177"/>
      <c r="Y180"/>
    </row>
    <row r="181" spans="1:25" x14ac:dyDescent="0.35">
      <c r="A181" s="177" t="s">
        <v>217</v>
      </c>
      <c r="B181" s="181"/>
      <c r="C181" s="182">
        <v>0</v>
      </c>
      <c r="D181" s="181"/>
      <c r="E181" s="182">
        <v>0</v>
      </c>
      <c r="F181" s="181"/>
      <c r="G181" s="182">
        <v>0</v>
      </c>
      <c r="H181" s="183">
        <f>(B181*C181)+(D181*E181)+(F181*G181)</f>
        <v>0</v>
      </c>
      <c r="Y181"/>
    </row>
    <row r="182" spans="1:25" x14ac:dyDescent="0.35">
      <c r="A182" s="177" t="s">
        <v>216</v>
      </c>
      <c r="B182" s="181"/>
      <c r="C182" s="182">
        <v>0</v>
      </c>
      <c r="D182" s="181"/>
      <c r="E182" s="182">
        <v>0</v>
      </c>
      <c r="F182" s="181"/>
      <c r="G182" s="182">
        <v>0</v>
      </c>
      <c r="H182" s="183">
        <f t="shared" ref="H182:H184" si="18">(B182*C182)+(D182*E182)+(F182*G182)</f>
        <v>0</v>
      </c>
      <c r="Y182"/>
    </row>
    <row r="183" spans="1:25" x14ac:dyDescent="0.35">
      <c r="A183" s="177" t="s">
        <v>298</v>
      </c>
      <c r="B183" s="181"/>
      <c r="C183" s="182">
        <v>0</v>
      </c>
      <c r="D183" s="181"/>
      <c r="E183" s="182">
        <v>0</v>
      </c>
      <c r="F183" s="181"/>
      <c r="G183" s="182">
        <v>0</v>
      </c>
      <c r="H183" s="183">
        <f t="shared" si="18"/>
        <v>0</v>
      </c>
      <c r="Y183"/>
    </row>
    <row r="184" spans="1:25" x14ac:dyDescent="0.35">
      <c r="A184" s="181" t="s">
        <v>76</v>
      </c>
      <c r="B184" s="181"/>
      <c r="C184" s="182">
        <v>0</v>
      </c>
      <c r="D184" s="181"/>
      <c r="E184" s="182">
        <v>0</v>
      </c>
      <c r="F184" s="181"/>
      <c r="G184" s="182">
        <v>0</v>
      </c>
      <c r="H184" s="183">
        <f t="shared" si="18"/>
        <v>0</v>
      </c>
      <c r="Y184"/>
    </row>
    <row r="185" spans="1:25" x14ac:dyDescent="0.35">
      <c r="A185" s="14" t="s">
        <v>190</v>
      </c>
      <c r="B185" s="177" t="s">
        <v>25</v>
      </c>
      <c r="C185" s="177" t="s">
        <v>25</v>
      </c>
      <c r="D185" s="177" t="s">
        <v>25</v>
      </c>
      <c r="E185" s="177" t="s">
        <v>25</v>
      </c>
      <c r="F185" s="177" t="s">
        <v>25</v>
      </c>
      <c r="G185" s="177"/>
      <c r="H185" s="184">
        <f>SUM(H181:H184)</f>
        <v>0</v>
      </c>
      <c r="Y185"/>
    </row>
    <row r="186" spans="1:25" x14ac:dyDescent="0.35">
      <c r="A186" s="177"/>
      <c r="B186" s="177"/>
      <c r="C186" s="177"/>
      <c r="D186" s="177"/>
      <c r="E186" s="177"/>
      <c r="F186" s="177"/>
      <c r="G186" s="177"/>
      <c r="H186" s="177"/>
      <c r="Y186"/>
    </row>
    <row r="187" spans="1:25" x14ac:dyDescent="0.35">
      <c r="A187" s="127" t="s">
        <v>191</v>
      </c>
      <c r="B187" s="177"/>
      <c r="C187" s="177"/>
      <c r="D187" s="177"/>
      <c r="E187" s="177"/>
      <c r="F187" s="177"/>
      <c r="G187" s="177"/>
      <c r="H187" s="177"/>
      <c r="Y187"/>
    </row>
    <row r="188" spans="1:25" x14ac:dyDescent="0.35">
      <c r="A188" s="177" t="s">
        <v>111</v>
      </c>
      <c r="B188" s="181"/>
      <c r="C188" s="182">
        <v>0</v>
      </c>
      <c r="D188" s="181"/>
      <c r="E188" s="182">
        <v>0</v>
      </c>
      <c r="F188" s="181"/>
      <c r="G188" s="182">
        <v>0</v>
      </c>
      <c r="H188" s="183">
        <f>(B188*C188)+(D188*E188)+(F188*G188)</f>
        <v>0</v>
      </c>
      <c r="Y188"/>
    </row>
    <row r="189" spans="1:25" x14ac:dyDescent="0.35">
      <c r="A189" s="177" t="s">
        <v>188</v>
      </c>
      <c r="B189" s="181"/>
      <c r="C189" s="182">
        <v>0</v>
      </c>
      <c r="D189" s="181"/>
      <c r="E189" s="182">
        <v>0</v>
      </c>
      <c r="F189" s="181"/>
      <c r="G189" s="182">
        <v>0</v>
      </c>
      <c r="H189" s="183">
        <f t="shared" ref="H189:H194" si="19">(B189*C189)+(D189*E189)+(F189*G189)</f>
        <v>0</v>
      </c>
      <c r="Y189"/>
    </row>
    <row r="190" spans="1:25" x14ac:dyDescent="0.35">
      <c r="A190" s="177" t="s">
        <v>112</v>
      </c>
      <c r="B190" s="181"/>
      <c r="C190" s="182">
        <v>0</v>
      </c>
      <c r="D190" s="181"/>
      <c r="E190" s="182">
        <v>0</v>
      </c>
      <c r="F190" s="181"/>
      <c r="G190" s="182">
        <v>0</v>
      </c>
      <c r="H190" s="183">
        <f>(B190*C190)+(D190*E190)+(F190*G190)</f>
        <v>0</v>
      </c>
      <c r="Y190"/>
    </row>
    <row r="191" spans="1:25" x14ac:dyDescent="0.35">
      <c r="A191" s="177" t="s">
        <v>113</v>
      </c>
      <c r="B191" s="181"/>
      <c r="C191" s="182">
        <v>0</v>
      </c>
      <c r="D191" s="181"/>
      <c r="E191" s="182">
        <v>0</v>
      </c>
      <c r="F191" s="181"/>
      <c r="G191" s="182">
        <v>0</v>
      </c>
      <c r="H191" s="183">
        <f t="shared" si="19"/>
        <v>0</v>
      </c>
      <c r="Y191"/>
    </row>
    <row r="192" spans="1:25" x14ac:dyDescent="0.35">
      <c r="A192" s="177" t="s">
        <v>114</v>
      </c>
      <c r="B192" s="181"/>
      <c r="C192" s="182">
        <v>0</v>
      </c>
      <c r="D192" s="181"/>
      <c r="E192" s="182">
        <v>0</v>
      </c>
      <c r="F192" s="181"/>
      <c r="G192" s="182">
        <v>0</v>
      </c>
      <c r="H192" s="183">
        <f>(B192*C192)+(D192*E192)+(F192*G192)</f>
        <v>0</v>
      </c>
      <c r="Y192"/>
    </row>
    <row r="193" spans="1:25" x14ac:dyDescent="0.35">
      <c r="A193" s="181" t="s">
        <v>76</v>
      </c>
      <c r="B193" s="181"/>
      <c r="C193" s="182">
        <v>0</v>
      </c>
      <c r="D193" s="181"/>
      <c r="E193" s="182">
        <v>0</v>
      </c>
      <c r="F193" s="181"/>
      <c r="G193" s="182">
        <v>0</v>
      </c>
      <c r="H193" s="183">
        <f t="shared" si="19"/>
        <v>0</v>
      </c>
      <c r="Y193"/>
    </row>
    <row r="194" spans="1:25" x14ac:dyDescent="0.35">
      <c r="A194" s="181" t="s">
        <v>76</v>
      </c>
      <c r="B194" s="181"/>
      <c r="C194" s="182">
        <v>0</v>
      </c>
      <c r="D194" s="181"/>
      <c r="E194" s="182">
        <v>0</v>
      </c>
      <c r="F194" s="181"/>
      <c r="G194" s="182">
        <v>0</v>
      </c>
      <c r="H194" s="183">
        <f t="shared" si="19"/>
        <v>0</v>
      </c>
      <c r="Y194"/>
    </row>
    <row r="195" spans="1:25" x14ac:dyDescent="0.35">
      <c r="A195" s="14" t="s">
        <v>192</v>
      </c>
      <c r="B195" s="177" t="s">
        <v>25</v>
      </c>
      <c r="C195" s="177"/>
      <c r="D195" s="177"/>
      <c r="E195" s="177"/>
      <c r="F195" s="177"/>
      <c r="G195" s="177"/>
      <c r="H195" s="60">
        <f>SUM(H188:H194)</f>
        <v>0</v>
      </c>
      <c r="Y195"/>
    </row>
    <row r="196" spans="1:25" x14ac:dyDescent="0.35">
      <c r="A196" s="177"/>
      <c r="B196" s="177"/>
      <c r="C196" s="177"/>
      <c r="D196" s="177"/>
      <c r="E196" s="177"/>
      <c r="F196" s="177"/>
      <c r="G196" s="177"/>
      <c r="H196" s="177"/>
      <c r="Y196"/>
    </row>
    <row r="197" spans="1:25" x14ac:dyDescent="0.35">
      <c r="A197" s="185" t="s">
        <v>297</v>
      </c>
      <c r="B197" s="181"/>
      <c r="C197" s="182">
        <v>0</v>
      </c>
      <c r="D197" s="181"/>
      <c r="E197" s="182">
        <v>0</v>
      </c>
      <c r="F197" s="181"/>
      <c r="G197" s="182">
        <v>0</v>
      </c>
      <c r="H197" s="184">
        <f>(B197*C197)+(D197*E197)+(F197*G197)</f>
        <v>0</v>
      </c>
      <c r="Y197"/>
    </row>
    <row r="198" spans="1:25" x14ac:dyDescent="0.35">
      <c r="A198" s="178" t="s">
        <v>25</v>
      </c>
      <c r="B198" s="178" t="s">
        <v>25</v>
      </c>
      <c r="C198" s="178" t="s">
        <v>25</v>
      </c>
      <c r="D198" s="178" t="s">
        <v>25</v>
      </c>
      <c r="E198" s="178" t="s">
        <v>25</v>
      </c>
      <c r="F198" s="178" t="s">
        <v>25</v>
      </c>
      <c r="G198" s="178" t="s">
        <v>25</v>
      </c>
      <c r="H198" s="178" t="s">
        <v>25</v>
      </c>
      <c r="Y198"/>
    </row>
    <row r="199" spans="1:25" x14ac:dyDescent="0.35">
      <c r="A199" s="127" t="s">
        <v>193</v>
      </c>
      <c r="B199" s="178"/>
      <c r="C199" s="178"/>
      <c r="D199" s="178"/>
      <c r="E199" s="178"/>
      <c r="F199" s="178"/>
      <c r="G199" s="178"/>
      <c r="H199" s="178"/>
      <c r="Y199"/>
    </row>
    <row r="200" spans="1:25" x14ac:dyDescent="0.35">
      <c r="A200" s="181" t="s">
        <v>76</v>
      </c>
      <c r="B200" s="181"/>
      <c r="C200" s="182">
        <v>0</v>
      </c>
      <c r="D200" s="181"/>
      <c r="E200" s="182">
        <v>0</v>
      </c>
      <c r="F200" s="181"/>
      <c r="G200" s="182">
        <v>0</v>
      </c>
      <c r="H200" s="183">
        <f>(B200*C200)+(D200*E200)+(F200*G200)</f>
        <v>0</v>
      </c>
      <c r="Y200"/>
    </row>
    <row r="201" spans="1:25" x14ac:dyDescent="0.35">
      <c r="A201" s="181" t="s">
        <v>76</v>
      </c>
      <c r="B201" s="181"/>
      <c r="C201" s="182">
        <v>0</v>
      </c>
      <c r="D201" s="181"/>
      <c r="E201" s="182">
        <v>0</v>
      </c>
      <c r="F201" s="181"/>
      <c r="G201" s="182">
        <v>0</v>
      </c>
      <c r="H201" s="183">
        <f t="shared" ref="H201" si="20">(B201*C201)+(D201*E201)+(F201*G201)</f>
        <v>0</v>
      </c>
      <c r="Y201"/>
    </row>
    <row r="202" spans="1:25" x14ac:dyDescent="0.35">
      <c r="A202" s="14" t="s">
        <v>194</v>
      </c>
      <c r="B202" s="177"/>
      <c r="C202" s="177"/>
      <c r="D202" s="177"/>
      <c r="E202" s="177"/>
      <c r="F202" s="177"/>
      <c r="G202" s="177"/>
      <c r="H202" s="60">
        <f>SUM(H200:H201)</f>
        <v>0</v>
      </c>
      <c r="Y202"/>
    </row>
    <row r="203" spans="1:25" x14ac:dyDescent="0.35">
      <c r="A203" s="177"/>
      <c r="B203" s="177"/>
      <c r="C203" s="177"/>
      <c r="D203" s="177"/>
      <c r="E203" s="177"/>
      <c r="F203" s="177"/>
      <c r="G203" s="177"/>
      <c r="H203" s="177"/>
      <c r="Y203"/>
    </row>
    <row r="204" spans="1:25" x14ac:dyDescent="0.35">
      <c r="A204" s="14" t="s">
        <v>195</v>
      </c>
      <c r="B204" s="177"/>
      <c r="C204" s="177"/>
      <c r="D204" s="177"/>
      <c r="E204" s="177"/>
      <c r="F204" s="177"/>
      <c r="G204" s="177"/>
      <c r="H204" s="60">
        <f>H185+H195+H197+H202</f>
        <v>0</v>
      </c>
      <c r="Y204"/>
    </row>
    <row r="205" spans="1:25" x14ac:dyDescent="0.35">
      <c r="A205" s="177" t="s">
        <v>25</v>
      </c>
      <c r="B205" s="177"/>
      <c r="C205" s="177"/>
      <c r="D205" s="177"/>
      <c r="E205" s="177"/>
      <c r="F205" s="177"/>
      <c r="G205" s="177"/>
      <c r="H205" s="177"/>
      <c r="Y205"/>
    </row>
    <row r="206" spans="1:25" x14ac:dyDescent="0.35">
      <c r="Y206"/>
    </row>
    <row r="207" spans="1:25" x14ac:dyDescent="0.35">
      <c r="A207" s="49" t="s">
        <v>109</v>
      </c>
      <c r="B207" s="22">
        <v>2036</v>
      </c>
      <c r="C207" s="143"/>
      <c r="D207" s="143"/>
      <c r="E207" s="143"/>
      <c r="F207" s="143"/>
      <c r="G207" s="143"/>
      <c r="H207" s="143"/>
      <c r="Y207"/>
    </row>
    <row r="208" spans="1:25" x14ac:dyDescent="0.35">
      <c r="A208" s="177"/>
      <c r="B208" s="22" t="s">
        <v>292</v>
      </c>
      <c r="C208" s="22" t="s">
        <v>293</v>
      </c>
      <c r="D208" s="22" t="s">
        <v>294</v>
      </c>
      <c r="E208" s="22" t="s">
        <v>295</v>
      </c>
      <c r="F208" s="22" t="s">
        <v>294</v>
      </c>
      <c r="G208" s="22" t="s">
        <v>299</v>
      </c>
      <c r="H208" s="22" t="s">
        <v>296</v>
      </c>
      <c r="Y208"/>
    </row>
    <row r="209" spans="1:25" x14ac:dyDescent="0.35">
      <c r="A209" s="127" t="s">
        <v>189</v>
      </c>
      <c r="B209" s="177"/>
      <c r="C209" s="177"/>
      <c r="D209" s="177"/>
      <c r="E209" s="177"/>
      <c r="F209" s="177"/>
      <c r="G209" s="177"/>
      <c r="H209" s="177"/>
      <c r="Y209"/>
    </row>
    <row r="210" spans="1:25" x14ac:dyDescent="0.35">
      <c r="A210" s="177" t="s">
        <v>217</v>
      </c>
      <c r="B210" s="181"/>
      <c r="C210" s="182">
        <v>0</v>
      </c>
      <c r="D210" s="181"/>
      <c r="E210" s="182">
        <v>0</v>
      </c>
      <c r="F210" s="181"/>
      <c r="G210" s="182">
        <v>0</v>
      </c>
      <c r="H210" s="183">
        <f>(B210*C210)+(D210*E210)+(F210*G210)</f>
        <v>0</v>
      </c>
      <c r="Y210"/>
    </row>
    <row r="211" spans="1:25" x14ac:dyDescent="0.35">
      <c r="A211" s="177" t="s">
        <v>216</v>
      </c>
      <c r="B211" s="181"/>
      <c r="C211" s="182">
        <v>0</v>
      </c>
      <c r="D211" s="181"/>
      <c r="E211" s="182">
        <v>0</v>
      </c>
      <c r="F211" s="181"/>
      <c r="G211" s="182">
        <v>0</v>
      </c>
      <c r="H211" s="183">
        <f t="shared" ref="H211:H213" si="21">(B211*C211)+(D211*E211)+(F211*G211)</f>
        <v>0</v>
      </c>
      <c r="Y211"/>
    </row>
    <row r="212" spans="1:25" x14ac:dyDescent="0.35">
      <c r="A212" s="177" t="s">
        <v>298</v>
      </c>
      <c r="B212" s="181"/>
      <c r="C212" s="182">
        <v>0</v>
      </c>
      <c r="D212" s="181"/>
      <c r="E212" s="182">
        <v>0</v>
      </c>
      <c r="F212" s="181"/>
      <c r="G212" s="182">
        <v>0</v>
      </c>
      <c r="H212" s="183">
        <f t="shared" si="21"/>
        <v>0</v>
      </c>
      <c r="Y212"/>
    </row>
    <row r="213" spans="1:25" x14ac:dyDescent="0.35">
      <c r="A213" s="181" t="s">
        <v>76</v>
      </c>
      <c r="B213" s="181"/>
      <c r="C213" s="182">
        <v>0</v>
      </c>
      <c r="D213" s="181"/>
      <c r="E213" s="182">
        <v>0</v>
      </c>
      <c r="F213" s="181"/>
      <c r="G213" s="182">
        <v>0</v>
      </c>
      <c r="H213" s="183">
        <f t="shared" si="21"/>
        <v>0</v>
      </c>
      <c r="Y213"/>
    </row>
    <row r="214" spans="1:25" x14ac:dyDescent="0.35">
      <c r="A214" s="14" t="s">
        <v>190</v>
      </c>
      <c r="B214" s="177" t="s">
        <v>25</v>
      </c>
      <c r="C214" s="177" t="s">
        <v>25</v>
      </c>
      <c r="D214" s="177" t="s">
        <v>25</v>
      </c>
      <c r="E214" s="177" t="s">
        <v>25</v>
      </c>
      <c r="F214" s="177" t="s">
        <v>25</v>
      </c>
      <c r="G214" s="177"/>
      <c r="H214" s="184">
        <f>SUM(H210:H213)</f>
        <v>0</v>
      </c>
      <c r="Y214"/>
    </row>
    <row r="215" spans="1:25" x14ac:dyDescent="0.35">
      <c r="A215" s="177"/>
      <c r="B215" s="177"/>
      <c r="C215" s="177"/>
      <c r="D215" s="177"/>
      <c r="E215" s="177"/>
      <c r="F215" s="177"/>
      <c r="G215" s="177"/>
      <c r="H215" s="177"/>
      <c r="Y215"/>
    </row>
    <row r="216" spans="1:25" x14ac:dyDescent="0.35">
      <c r="A216" s="127" t="s">
        <v>191</v>
      </c>
      <c r="B216" s="177"/>
      <c r="C216" s="177"/>
      <c r="D216" s="177"/>
      <c r="E216" s="177"/>
      <c r="F216" s="177"/>
      <c r="G216" s="177"/>
      <c r="H216" s="177"/>
      <c r="Y216"/>
    </row>
    <row r="217" spans="1:25" x14ac:dyDescent="0.35">
      <c r="A217" s="177" t="s">
        <v>111</v>
      </c>
      <c r="B217" s="181"/>
      <c r="C217" s="182">
        <v>0</v>
      </c>
      <c r="D217" s="181"/>
      <c r="E217" s="182">
        <v>0</v>
      </c>
      <c r="F217" s="181"/>
      <c r="G217" s="182">
        <v>0</v>
      </c>
      <c r="H217" s="183">
        <f>(B217*C217)+(D217*E217)+(F217*G217)</f>
        <v>0</v>
      </c>
      <c r="Y217"/>
    </row>
    <row r="218" spans="1:25" x14ac:dyDescent="0.35">
      <c r="A218" s="177" t="s">
        <v>188</v>
      </c>
      <c r="B218" s="181"/>
      <c r="C218" s="182">
        <v>0</v>
      </c>
      <c r="D218" s="181"/>
      <c r="E218" s="182">
        <v>0</v>
      </c>
      <c r="F218" s="181"/>
      <c r="G218" s="182">
        <v>0</v>
      </c>
      <c r="H218" s="183">
        <f t="shared" ref="H218:H223" si="22">(B218*C218)+(D218*E218)+(F218*G218)</f>
        <v>0</v>
      </c>
      <c r="Y218"/>
    </row>
    <row r="219" spans="1:25" x14ac:dyDescent="0.35">
      <c r="A219" s="177" t="s">
        <v>112</v>
      </c>
      <c r="B219" s="181"/>
      <c r="C219" s="182">
        <v>0</v>
      </c>
      <c r="D219" s="181"/>
      <c r="E219" s="182">
        <v>0</v>
      </c>
      <c r="F219" s="181"/>
      <c r="G219" s="182">
        <v>0</v>
      </c>
      <c r="H219" s="183">
        <f>(B219*C219)+(D219*E219)+(F219*G219)</f>
        <v>0</v>
      </c>
      <c r="Y219"/>
    </row>
    <row r="220" spans="1:25" x14ac:dyDescent="0.35">
      <c r="A220" s="177" t="s">
        <v>113</v>
      </c>
      <c r="B220" s="181"/>
      <c r="C220" s="182">
        <v>0</v>
      </c>
      <c r="D220" s="181"/>
      <c r="E220" s="182">
        <v>0</v>
      </c>
      <c r="F220" s="181"/>
      <c r="G220" s="182">
        <v>0</v>
      </c>
      <c r="H220" s="183">
        <f t="shared" si="22"/>
        <v>0</v>
      </c>
      <c r="Y220"/>
    </row>
    <row r="221" spans="1:25" x14ac:dyDescent="0.35">
      <c r="A221" s="177" t="s">
        <v>114</v>
      </c>
      <c r="B221" s="181"/>
      <c r="C221" s="182">
        <v>0</v>
      </c>
      <c r="D221" s="181"/>
      <c r="E221" s="182">
        <v>0</v>
      </c>
      <c r="F221" s="181"/>
      <c r="G221" s="182">
        <v>0</v>
      </c>
      <c r="H221" s="183">
        <f>(B221*C221)+(D221*E221)+(F221*G221)</f>
        <v>0</v>
      </c>
      <c r="Y221"/>
    </row>
    <row r="222" spans="1:25" x14ac:dyDescent="0.35">
      <c r="A222" s="181" t="s">
        <v>76</v>
      </c>
      <c r="B222" s="181"/>
      <c r="C222" s="182">
        <v>0</v>
      </c>
      <c r="D222" s="181"/>
      <c r="E222" s="182">
        <v>0</v>
      </c>
      <c r="F222" s="181"/>
      <c r="G222" s="182">
        <v>0</v>
      </c>
      <c r="H222" s="183">
        <f t="shared" si="22"/>
        <v>0</v>
      </c>
      <c r="Y222"/>
    </row>
    <row r="223" spans="1:25" x14ac:dyDescent="0.35">
      <c r="A223" s="181" t="s">
        <v>76</v>
      </c>
      <c r="B223" s="181"/>
      <c r="C223" s="182">
        <v>0</v>
      </c>
      <c r="D223" s="181"/>
      <c r="E223" s="182">
        <v>0</v>
      </c>
      <c r="F223" s="181"/>
      <c r="G223" s="182">
        <v>0</v>
      </c>
      <c r="H223" s="183">
        <f t="shared" si="22"/>
        <v>0</v>
      </c>
      <c r="Y223"/>
    </row>
    <row r="224" spans="1:25" x14ac:dyDescent="0.35">
      <c r="A224" s="14" t="s">
        <v>192</v>
      </c>
      <c r="B224" s="177" t="s">
        <v>25</v>
      </c>
      <c r="C224" s="177"/>
      <c r="D224" s="177"/>
      <c r="E224" s="177"/>
      <c r="F224" s="177"/>
      <c r="G224" s="177"/>
      <c r="H224" s="60">
        <f>SUM(H217:H223)</f>
        <v>0</v>
      </c>
      <c r="Y224"/>
    </row>
    <row r="225" spans="1:25" x14ac:dyDescent="0.35">
      <c r="A225" s="177"/>
      <c r="B225" s="177"/>
      <c r="C225" s="177"/>
      <c r="D225" s="177"/>
      <c r="E225" s="177"/>
      <c r="F225" s="177"/>
      <c r="G225" s="177"/>
      <c r="H225" s="177"/>
      <c r="Y225"/>
    </row>
    <row r="226" spans="1:25" x14ac:dyDescent="0.35">
      <c r="A226" s="185" t="s">
        <v>297</v>
      </c>
      <c r="B226" s="181"/>
      <c r="C226" s="182">
        <v>0</v>
      </c>
      <c r="D226" s="181"/>
      <c r="E226" s="182">
        <v>0</v>
      </c>
      <c r="F226" s="181"/>
      <c r="G226" s="182">
        <v>0</v>
      </c>
      <c r="H226" s="184">
        <f>(B226*C226)+(D226*E226)+(F226*G226)</f>
        <v>0</v>
      </c>
      <c r="Y226"/>
    </row>
    <row r="227" spans="1:25" x14ac:dyDescent="0.35">
      <c r="A227" s="178" t="s">
        <v>25</v>
      </c>
      <c r="B227" s="178" t="s">
        <v>25</v>
      </c>
      <c r="C227" s="178" t="s">
        <v>25</v>
      </c>
      <c r="D227" s="178" t="s">
        <v>25</v>
      </c>
      <c r="E227" s="178" t="s">
        <v>25</v>
      </c>
      <c r="F227" s="178" t="s">
        <v>25</v>
      </c>
      <c r="G227" s="178" t="s">
        <v>25</v>
      </c>
      <c r="H227" s="178" t="s">
        <v>25</v>
      </c>
      <c r="Y227"/>
    </row>
    <row r="228" spans="1:25" x14ac:dyDescent="0.35">
      <c r="A228" s="127" t="s">
        <v>193</v>
      </c>
      <c r="B228" s="178"/>
      <c r="C228" s="178"/>
      <c r="D228" s="178"/>
      <c r="E228" s="178"/>
      <c r="F228" s="178"/>
      <c r="G228" s="178"/>
      <c r="H228" s="178"/>
      <c r="Y228"/>
    </row>
    <row r="229" spans="1:25" x14ac:dyDescent="0.35">
      <c r="A229" s="181" t="s">
        <v>76</v>
      </c>
      <c r="B229" s="181"/>
      <c r="C229" s="182">
        <v>0</v>
      </c>
      <c r="D229" s="181"/>
      <c r="E229" s="182">
        <v>0</v>
      </c>
      <c r="F229" s="181"/>
      <c r="G229" s="182">
        <v>0</v>
      </c>
      <c r="H229" s="183">
        <f>(B229*C229)+(D229*E229)+(F229*G229)</f>
        <v>0</v>
      </c>
      <c r="Y229"/>
    </row>
    <row r="230" spans="1:25" x14ac:dyDescent="0.35">
      <c r="A230" s="181" t="s">
        <v>76</v>
      </c>
      <c r="B230" s="181"/>
      <c r="C230" s="182">
        <v>0</v>
      </c>
      <c r="D230" s="181"/>
      <c r="E230" s="182">
        <v>0</v>
      </c>
      <c r="F230" s="181"/>
      <c r="G230" s="182">
        <v>0</v>
      </c>
      <c r="H230" s="183">
        <f t="shared" ref="H230" si="23">(B230*C230)+(D230*E230)+(F230*G230)</f>
        <v>0</v>
      </c>
      <c r="Y230"/>
    </row>
    <row r="231" spans="1:25" x14ac:dyDescent="0.35">
      <c r="A231" s="14" t="s">
        <v>194</v>
      </c>
      <c r="B231" s="177"/>
      <c r="C231" s="177"/>
      <c r="D231" s="177"/>
      <c r="E231" s="177"/>
      <c r="F231" s="177"/>
      <c r="G231" s="177"/>
      <c r="H231" s="60">
        <f>SUM(H229:H230)</f>
        <v>0</v>
      </c>
      <c r="Y231"/>
    </row>
    <row r="232" spans="1:25" x14ac:dyDescent="0.35">
      <c r="A232" s="177"/>
      <c r="B232" s="177"/>
      <c r="C232" s="177"/>
      <c r="D232" s="177"/>
      <c r="E232" s="177"/>
      <c r="F232" s="177"/>
      <c r="G232" s="177"/>
      <c r="H232" s="177"/>
      <c r="Y232"/>
    </row>
    <row r="233" spans="1:25" x14ac:dyDescent="0.35">
      <c r="A233" s="14" t="s">
        <v>195</v>
      </c>
      <c r="B233" s="177"/>
      <c r="C233" s="177"/>
      <c r="D233" s="177"/>
      <c r="E233" s="177"/>
      <c r="F233" s="177"/>
      <c r="G233" s="177"/>
      <c r="H233" s="60">
        <f>H214+H224+H226+H231</f>
        <v>0</v>
      </c>
      <c r="Y233"/>
    </row>
    <row r="234" spans="1:25" x14ac:dyDescent="0.35">
      <c r="A234" s="177" t="s">
        <v>25</v>
      </c>
      <c r="B234" s="177"/>
      <c r="C234" s="177"/>
      <c r="D234" s="177"/>
      <c r="E234" s="177"/>
      <c r="F234" s="177"/>
      <c r="G234" s="177"/>
      <c r="H234" s="177"/>
      <c r="Y234"/>
    </row>
    <row r="235" spans="1:25" x14ac:dyDescent="0.35">
      <c r="Y235"/>
    </row>
    <row r="236" spans="1:25" x14ac:dyDescent="0.35">
      <c r="Y236"/>
    </row>
    <row r="237" spans="1:25" x14ac:dyDescent="0.35">
      <c r="Y237"/>
    </row>
    <row r="238" spans="1:25" x14ac:dyDescent="0.35">
      <c r="Y238"/>
    </row>
    <row r="239" spans="1:25" x14ac:dyDescent="0.35">
      <c r="Y239"/>
    </row>
    <row r="240" spans="1:25" x14ac:dyDescent="0.35">
      <c r="Y240"/>
    </row>
    <row r="241" spans="25:25" x14ac:dyDescent="0.35">
      <c r="Y241"/>
    </row>
    <row r="242" spans="25:25" x14ac:dyDescent="0.35">
      <c r="Y242"/>
    </row>
    <row r="243" spans="25:25" x14ac:dyDescent="0.35">
      <c r="Y243"/>
    </row>
    <row r="244" spans="25:25" x14ac:dyDescent="0.35">
      <c r="Y244"/>
    </row>
    <row r="245" spans="25:25" x14ac:dyDescent="0.35">
      <c r="Y245"/>
    </row>
    <row r="246" spans="25:25" x14ac:dyDescent="0.35">
      <c r="Y246"/>
    </row>
    <row r="247" spans="25:25" x14ac:dyDescent="0.35">
      <c r="Y247"/>
    </row>
    <row r="248" spans="25:25" x14ac:dyDescent="0.35">
      <c r="Y248"/>
    </row>
    <row r="249" spans="25:25" x14ac:dyDescent="0.35">
      <c r="Y249"/>
    </row>
    <row r="250" spans="25:25" x14ac:dyDescent="0.35">
      <c r="Y250"/>
    </row>
    <row r="251" spans="25:25" x14ac:dyDescent="0.35">
      <c r="Y251"/>
    </row>
    <row r="252" spans="25:25" x14ac:dyDescent="0.35">
      <c r="Y252"/>
    </row>
    <row r="253" spans="25:25" x14ac:dyDescent="0.35">
      <c r="Y253"/>
    </row>
    <row r="254" spans="25:25" x14ac:dyDescent="0.35">
      <c r="Y254"/>
    </row>
    <row r="255" spans="25:25" x14ac:dyDescent="0.35">
      <c r="Y255"/>
    </row>
    <row r="256" spans="25:25" x14ac:dyDescent="0.35">
      <c r="Y256"/>
    </row>
    <row r="257" spans="25:25" x14ac:dyDescent="0.35">
      <c r="Y257"/>
    </row>
    <row r="258" spans="25:25" x14ac:dyDescent="0.35">
      <c r="Y258"/>
    </row>
    <row r="259" spans="25:25" x14ac:dyDescent="0.35">
      <c r="Y259"/>
    </row>
    <row r="260" spans="25:25" x14ac:dyDescent="0.35">
      <c r="Y260"/>
    </row>
    <row r="261" spans="25:25" x14ac:dyDescent="0.35">
      <c r="Y261"/>
    </row>
    <row r="262" spans="25:25" x14ac:dyDescent="0.35">
      <c r="Y262"/>
    </row>
    <row r="263" spans="25:25" x14ac:dyDescent="0.35">
      <c r="Y263"/>
    </row>
    <row r="264" spans="25:25" x14ac:dyDescent="0.35">
      <c r="Y264"/>
    </row>
    <row r="265" spans="25:25" x14ac:dyDescent="0.35">
      <c r="Y265"/>
    </row>
    <row r="266" spans="25:25" x14ac:dyDescent="0.35">
      <c r="Y266"/>
    </row>
    <row r="267" spans="25:25" x14ac:dyDescent="0.35">
      <c r="Y267"/>
    </row>
    <row r="268" spans="25:25" x14ac:dyDescent="0.35">
      <c r="Y268"/>
    </row>
    <row r="269" spans="25:25" x14ac:dyDescent="0.35">
      <c r="Y269"/>
    </row>
    <row r="270" spans="25:25" x14ac:dyDescent="0.35">
      <c r="Y270"/>
    </row>
    <row r="271" spans="25:25" x14ac:dyDescent="0.35">
      <c r="Y271"/>
    </row>
    <row r="272" spans="25:25" x14ac:dyDescent="0.35">
      <c r="Y272"/>
    </row>
    <row r="273" spans="25:25" x14ac:dyDescent="0.35">
      <c r="Y273"/>
    </row>
    <row r="274" spans="25:25" x14ac:dyDescent="0.35">
      <c r="Y274"/>
    </row>
    <row r="275" spans="25:25" x14ac:dyDescent="0.35">
      <c r="Y275"/>
    </row>
    <row r="276" spans="25:25" x14ac:dyDescent="0.35">
      <c r="Y276"/>
    </row>
    <row r="277" spans="25:25" x14ac:dyDescent="0.35">
      <c r="Y277"/>
    </row>
    <row r="278" spans="25:25" x14ac:dyDescent="0.35">
      <c r="Y278"/>
    </row>
    <row r="279" spans="25:25" x14ac:dyDescent="0.35">
      <c r="Y279"/>
    </row>
    <row r="280" spans="25:25" x14ac:dyDescent="0.35">
      <c r="Y280"/>
    </row>
    <row r="281" spans="25:25" x14ac:dyDescent="0.35">
      <c r="Y281"/>
    </row>
    <row r="282" spans="25:25" x14ac:dyDescent="0.35">
      <c r="Y282"/>
    </row>
    <row r="283" spans="25:25" x14ac:dyDescent="0.35">
      <c r="Y283"/>
    </row>
    <row r="284" spans="25:25" x14ac:dyDescent="0.35">
      <c r="Y284"/>
    </row>
    <row r="285" spans="25:25" x14ac:dyDescent="0.35">
      <c r="Y285"/>
    </row>
    <row r="286" spans="25:25" x14ac:dyDescent="0.35">
      <c r="Y286"/>
    </row>
    <row r="287" spans="25:25" x14ac:dyDescent="0.35">
      <c r="Y287"/>
    </row>
    <row r="288" spans="25:25" x14ac:dyDescent="0.35">
      <c r="Y288"/>
    </row>
    <row r="289" spans="25:25" x14ac:dyDescent="0.35">
      <c r="Y289"/>
    </row>
    <row r="290" spans="25:25" x14ac:dyDescent="0.35">
      <c r="Y290"/>
    </row>
    <row r="291" spans="25:25" x14ac:dyDescent="0.35">
      <c r="Y291"/>
    </row>
    <row r="292" spans="25:25" x14ac:dyDescent="0.35">
      <c r="Y292"/>
    </row>
    <row r="293" spans="25:25" x14ac:dyDescent="0.35">
      <c r="Y293"/>
    </row>
    <row r="294" spans="25:25" x14ac:dyDescent="0.35">
      <c r="Y294"/>
    </row>
    <row r="295" spans="25:25" x14ac:dyDescent="0.35">
      <c r="Y295"/>
    </row>
    <row r="296" spans="25:25" x14ac:dyDescent="0.35">
      <c r="Y296"/>
    </row>
    <row r="297" spans="25:25" x14ac:dyDescent="0.35">
      <c r="Y297"/>
    </row>
    <row r="298" spans="25:25" x14ac:dyDescent="0.35">
      <c r="Y298"/>
    </row>
    <row r="299" spans="25:25" x14ac:dyDescent="0.35">
      <c r="Y299"/>
    </row>
    <row r="300" spans="25:25" x14ac:dyDescent="0.35">
      <c r="Y300"/>
    </row>
    <row r="301" spans="25:25" x14ac:dyDescent="0.35">
      <c r="Y301"/>
    </row>
    <row r="302" spans="25:25" x14ac:dyDescent="0.35">
      <c r="Y302"/>
    </row>
    <row r="303" spans="25:25" x14ac:dyDescent="0.35">
      <c r="Y303"/>
    </row>
    <row r="304" spans="25:25" x14ac:dyDescent="0.35">
      <c r="Y304"/>
    </row>
    <row r="305" spans="25:25" x14ac:dyDescent="0.35">
      <c r="Y305"/>
    </row>
    <row r="306" spans="25:25" x14ac:dyDescent="0.35">
      <c r="Y306"/>
    </row>
    <row r="307" spans="25:25" x14ac:dyDescent="0.35">
      <c r="Y307"/>
    </row>
    <row r="308" spans="25:25" x14ac:dyDescent="0.35">
      <c r="Y308"/>
    </row>
    <row r="309" spans="25:25" x14ac:dyDescent="0.35">
      <c r="Y309"/>
    </row>
    <row r="310" spans="25:25" x14ac:dyDescent="0.35">
      <c r="Y310"/>
    </row>
    <row r="311" spans="25:25" x14ac:dyDescent="0.35">
      <c r="Y311"/>
    </row>
    <row r="312" spans="25:25" x14ac:dyDescent="0.35">
      <c r="Y312"/>
    </row>
    <row r="313" spans="25:25" x14ac:dyDescent="0.35">
      <c r="Y313"/>
    </row>
    <row r="314" spans="25:25" x14ac:dyDescent="0.35">
      <c r="Y314"/>
    </row>
    <row r="315" spans="25:25" x14ac:dyDescent="0.35">
      <c r="Y315"/>
    </row>
    <row r="316" spans="25:25" x14ac:dyDescent="0.35">
      <c r="Y316"/>
    </row>
    <row r="317" spans="25:25" x14ac:dyDescent="0.35">
      <c r="Y317"/>
    </row>
    <row r="318" spans="25:25" x14ac:dyDescent="0.35">
      <c r="Y318"/>
    </row>
    <row r="319" spans="25:25" x14ac:dyDescent="0.35">
      <c r="Y319"/>
    </row>
    <row r="320" spans="25:25" x14ac:dyDescent="0.35">
      <c r="Y320"/>
    </row>
    <row r="321" spans="25:25" x14ac:dyDescent="0.35">
      <c r="Y321"/>
    </row>
    <row r="322" spans="25:25" x14ac:dyDescent="0.35">
      <c r="Y322"/>
    </row>
    <row r="323" spans="25:25" x14ac:dyDescent="0.35">
      <c r="Y323"/>
    </row>
    <row r="324" spans="25:25" x14ac:dyDescent="0.35">
      <c r="Y324"/>
    </row>
    <row r="325" spans="25:25" x14ac:dyDescent="0.35">
      <c r="Y325"/>
    </row>
    <row r="326" spans="25:25" x14ac:dyDescent="0.35">
      <c r="Y326"/>
    </row>
    <row r="327" spans="25:25" x14ac:dyDescent="0.35">
      <c r="Y327"/>
    </row>
    <row r="328" spans="25:25" x14ac:dyDescent="0.35">
      <c r="Y328"/>
    </row>
    <row r="329" spans="25:25" x14ac:dyDescent="0.35">
      <c r="Y329"/>
    </row>
    <row r="330" spans="25:25" x14ac:dyDescent="0.35">
      <c r="Y330"/>
    </row>
    <row r="331" spans="25:25" x14ac:dyDescent="0.35">
      <c r="Y331"/>
    </row>
    <row r="332" spans="25:25" x14ac:dyDescent="0.35">
      <c r="Y332"/>
    </row>
    <row r="333" spans="25:25" x14ac:dyDescent="0.35">
      <c r="Y333"/>
    </row>
    <row r="334" spans="25:25" x14ac:dyDescent="0.35">
      <c r="Y334"/>
    </row>
    <row r="335" spans="25:25" x14ac:dyDescent="0.35">
      <c r="Y335"/>
    </row>
    <row r="336" spans="25:25" x14ac:dyDescent="0.35">
      <c r="Y336"/>
    </row>
    <row r="337" spans="25:25" x14ac:dyDescent="0.35">
      <c r="Y337"/>
    </row>
    <row r="338" spans="25:25" x14ac:dyDescent="0.35">
      <c r="Y338"/>
    </row>
    <row r="339" spans="25:25" x14ac:dyDescent="0.35">
      <c r="Y339"/>
    </row>
    <row r="340" spans="25:25" x14ac:dyDescent="0.35">
      <c r="Y340"/>
    </row>
    <row r="341" spans="25:25" x14ac:dyDescent="0.35">
      <c r="Y341"/>
    </row>
    <row r="342" spans="25:25" x14ac:dyDescent="0.35">
      <c r="Y342"/>
    </row>
    <row r="343" spans="25:25" x14ac:dyDescent="0.35">
      <c r="Y343"/>
    </row>
    <row r="344" spans="25:25" x14ac:dyDescent="0.35">
      <c r="Y344"/>
    </row>
    <row r="345" spans="25:25" x14ac:dyDescent="0.35">
      <c r="Y345"/>
    </row>
    <row r="346" spans="25:25" x14ac:dyDescent="0.35">
      <c r="Y346"/>
    </row>
    <row r="347" spans="25:25" x14ac:dyDescent="0.35">
      <c r="Y347"/>
    </row>
    <row r="348" spans="25:25" x14ac:dyDescent="0.35">
      <c r="Y348"/>
    </row>
    <row r="349" spans="25:25" x14ac:dyDescent="0.35">
      <c r="Y349"/>
    </row>
    <row r="350" spans="25:25" x14ac:dyDescent="0.35">
      <c r="Y350"/>
    </row>
    <row r="351" spans="25:25" x14ac:dyDescent="0.35">
      <c r="Y351"/>
    </row>
    <row r="352" spans="25:25" x14ac:dyDescent="0.35">
      <c r="Y352"/>
    </row>
    <row r="353" spans="25:25" x14ac:dyDescent="0.35">
      <c r="Y353"/>
    </row>
    <row r="354" spans="25:25" x14ac:dyDescent="0.35">
      <c r="Y354"/>
    </row>
    <row r="355" spans="25:25" x14ac:dyDescent="0.35">
      <c r="Y355"/>
    </row>
    <row r="356" spans="25:25" x14ac:dyDescent="0.35">
      <c r="Y356"/>
    </row>
    <row r="357" spans="25:25" x14ac:dyDescent="0.35">
      <c r="Y357"/>
    </row>
    <row r="358" spans="25:25" x14ac:dyDescent="0.35">
      <c r="Y358"/>
    </row>
    <row r="359" spans="25:25" x14ac:dyDescent="0.35">
      <c r="Y359"/>
    </row>
    <row r="360" spans="25:25" x14ac:dyDescent="0.35">
      <c r="Y360"/>
    </row>
    <row r="361" spans="25:25" x14ac:dyDescent="0.35">
      <c r="Y361"/>
    </row>
    <row r="362" spans="25:25" x14ac:dyDescent="0.35">
      <c r="Y362"/>
    </row>
    <row r="363" spans="25:25" x14ac:dyDescent="0.35">
      <c r="Y363"/>
    </row>
    <row r="364" spans="25:25" x14ac:dyDescent="0.35">
      <c r="Y364"/>
    </row>
    <row r="365" spans="25:25" x14ac:dyDescent="0.35">
      <c r="Y365"/>
    </row>
    <row r="366" spans="25:25" x14ac:dyDescent="0.35">
      <c r="Y366"/>
    </row>
    <row r="367" spans="25:25" x14ac:dyDescent="0.35">
      <c r="Y367"/>
    </row>
    <row r="368" spans="25:25" x14ac:dyDescent="0.35">
      <c r="Y368"/>
    </row>
    <row r="369" spans="25:25" x14ac:dyDescent="0.35">
      <c r="Y369"/>
    </row>
    <row r="370" spans="25:25" x14ac:dyDescent="0.35">
      <c r="Y370"/>
    </row>
    <row r="371" spans="25:25" x14ac:dyDescent="0.35">
      <c r="Y371"/>
    </row>
    <row r="372" spans="25:25" x14ac:dyDescent="0.35">
      <c r="Y372"/>
    </row>
    <row r="373" spans="25:25" x14ac:dyDescent="0.35">
      <c r="Y373"/>
    </row>
    <row r="374" spans="25:25" x14ac:dyDescent="0.35">
      <c r="Y374"/>
    </row>
    <row r="375" spans="25:25" x14ac:dyDescent="0.35">
      <c r="Y375"/>
    </row>
    <row r="376" spans="25:25" x14ac:dyDescent="0.35">
      <c r="Y376"/>
    </row>
    <row r="377" spans="25:25" x14ac:dyDescent="0.35">
      <c r="Y377"/>
    </row>
    <row r="378" spans="25:25" x14ac:dyDescent="0.35">
      <c r="Y378"/>
    </row>
    <row r="379" spans="25:25" x14ac:dyDescent="0.35">
      <c r="Y379"/>
    </row>
    <row r="380" spans="25:25" x14ac:dyDescent="0.35">
      <c r="Y380"/>
    </row>
    <row r="381" spans="25:25" x14ac:dyDescent="0.35">
      <c r="Y381"/>
    </row>
    <row r="382" spans="25:25" x14ac:dyDescent="0.35">
      <c r="Y382"/>
    </row>
    <row r="383" spans="25:25" x14ac:dyDescent="0.35">
      <c r="Y383"/>
    </row>
    <row r="384" spans="25:25" x14ac:dyDescent="0.35">
      <c r="Y384"/>
    </row>
    <row r="385" spans="25:25" x14ac:dyDescent="0.35">
      <c r="Y385"/>
    </row>
    <row r="386" spans="25:25" x14ac:dyDescent="0.35">
      <c r="Y386"/>
    </row>
    <row r="387" spans="25:25" x14ac:dyDescent="0.35">
      <c r="Y387"/>
    </row>
    <row r="388" spans="25:25" x14ac:dyDescent="0.35">
      <c r="Y388"/>
    </row>
    <row r="389" spans="25:25" x14ac:dyDescent="0.35">
      <c r="Y389"/>
    </row>
    <row r="390" spans="25:25" x14ac:dyDescent="0.35">
      <c r="Y390"/>
    </row>
    <row r="391" spans="25:25" x14ac:dyDescent="0.35">
      <c r="Y391"/>
    </row>
    <row r="392" spans="25:25" x14ac:dyDescent="0.35">
      <c r="Y392"/>
    </row>
    <row r="393" spans="25:25" x14ac:dyDescent="0.35">
      <c r="Y393"/>
    </row>
    <row r="394" spans="25:25" x14ac:dyDescent="0.35">
      <c r="Y394"/>
    </row>
    <row r="395" spans="25:25" x14ac:dyDescent="0.35">
      <c r="Y395"/>
    </row>
    <row r="396" spans="25:25" x14ac:dyDescent="0.35">
      <c r="Y396"/>
    </row>
    <row r="397" spans="25:25" x14ac:dyDescent="0.35">
      <c r="Y397"/>
    </row>
    <row r="398" spans="25:25" x14ac:dyDescent="0.35">
      <c r="Y398"/>
    </row>
    <row r="399" spans="25:25" x14ac:dyDescent="0.35">
      <c r="Y399"/>
    </row>
    <row r="400" spans="25:25" x14ac:dyDescent="0.35">
      <c r="Y400"/>
    </row>
    <row r="401" spans="25:25" x14ac:dyDescent="0.35">
      <c r="Y401"/>
    </row>
    <row r="402" spans="25:25" x14ac:dyDescent="0.35">
      <c r="Y402"/>
    </row>
    <row r="403" spans="25:25" x14ac:dyDescent="0.35">
      <c r="Y403"/>
    </row>
    <row r="404" spans="25:25" x14ac:dyDescent="0.35">
      <c r="Y404"/>
    </row>
    <row r="405" spans="25:25" x14ac:dyDescent="0.35">
      <c r="Y405"/>
    </row>
    <row r="406" spans="25:25" x14ac:dyDescent="0.35">
      <c r="Y406"/>
    </row>
    <row r="407" spans="25:25" x14ac:dyDescent="0.35">
      <c r="Y407"/>
    </row>
    <row r="408" spans="25:25" x14ac:dyDescent="0.35">
      <c r="Y408"/>
    </row>
    <row r="409" spans="25:25" x14ac:dyDescent="0.35">
      <c r="Y409"/>
    </row>
    <row r="410" spans="25:25" x14ac:dyDescent="0.35">
      <c r="Y410"/>
    </row>
    <row r="411" spans="25:25" x14ac:dyDescent="0.35">
      <c r="Y411"/>
    </row>
    <row r="412" spans="25:25" x14ac:dyDescent="0.35">
      <c r="Y412"/>
    </row>
    <row r="413" spans="25:25" x14ac:dyDescent="0.35">
      <c r="Y413"/>
    </row>
    <row r="414" spans="25:25" x14ac:dyDescent="0.35">
      <c r="Y414"/>
    </row>
    <row r="415" spans="25:25" x14ac:dyDescent="0.35">
      <c r="Y415"/>
    </row>
    <row r="416" spans="25:25" x14ac:dyDescent="0.35">
      <c r="Y416"/>
    </row>
    <row r="417" spans="25:25" x14ac:dyDescent="0.35">
      <c r="Y417"/>
    </row>
    <row r="418" spans="25:25" x14ac:dyDescent="0.35">
      <c r="Y418"/>
    </row>
    <row r="419" spans="25:25" x14ac:dyDescent="0.35">
      <c r="Y419"/>
    </row>
    <row r="420" spans="25:25" x14ac:dyDescent="0.35">
      <c r="Y420"/>
    </row>
    <row r="421" spans="25:25" x14ac:dyDescent="0.35">
      <c r="Y421"/>
    </row>
    <row r="422" spans="25:25" x14ac:dyDescent="0.35">
      <c r="Y422"/>
    </row>
    <row r="423" spans="25:25" x14ac:dyDescent="0.35">
      <c r="Y423"/>
    </row>
    <row r="424" spans="25:25" x14ac:dyDescent="0.35">
      <c r="Y424"/>
    </row>
    <row r="425" spans="25:25" x14ac:dyDescent="0.35">
      <c r="Y425"/>
    </row>
    <row r="426" spans="25:25" x14ac:dyDescent="0.35">
      <c r="Y426"/>
    </row>
    <row r="427" spans="25:25" x14ac:dyDescent="0.35">
      <c r="Y427"/>
    </row>
    <row r="428" spans="25:25" x14ac:dyDescent="0.35">
      <c r="Y428"/>
    </row>
    <row r="429" spans="25:25" x14ac:dyDescent="0.35">
      <c r="Y429"/>
    </row>
    <row r="430" spans="25:25" x14ac:dyDescent="0.35">
      <c r="Y430"/>
    </row>
    <row r="431" spans="25:25" x14ac:dyDescent="0.35">
      <c r="Y431"/>
    </row>
    <row r="432" spans="25:25" x14ac:dyDescent="0.35">
      <c r="Y432"/>
    </row>
    <row r="433" spans="25:25" x14ac:dyDescent="0.35">
      <c r="Y433"/>
    </row>
    <row r="434" spans="25:25" x14ac:dyDescent="0.35">
      <c r="Y434"/>
    </row>
    <row r="435" spans="25:25" x14ac:dyDescent="0.35">
      <c r="Y435"/>
    </row>
    <row r="436" spans="25:25" x14ac:dyDescent="0.35">
      <c r="Y436"/>
    </row>
    <row r="437" spans="25:25" x14ac:dyDescent="0.35">
      <c r="Y437"/>
    </row>
    <row r="438" spans="25:25" x14ac:dyDescent="0.35">
      <c r="Y438"/>
    </row>
    <row r="439" spans="25:25" x14ac:dyDescent="0.35">
      <c r="Y439"/>
    </row>
    <row r="440" spans="25:25" x14ac:dyDescent="0.35">
      <c r="Y440"/>
    </row>
    <row r="441" spans="25:25" x14ac:dyDescent="0.35">
      <c r="Y441"/>
    </row>
    <row r="442" spans="25:25" x14ac:dyDescent="0.35">
      <c r="Y442"/>
    </row>
    <row r="443" spans="25:25" x14ac:dyDescent="0.35">
      <c r="Y443"/>
    </row>
    <row r="444" spans="25:25" x14ac:dyDescent="0.35">
      <c r="Y444"/>
    </row>
    <row r="445" spans="25:25" x14ac:dyDescent="0.35">
      <c r="Y445"/>
    </row>
    <row r="446" spans="25:25" x14ac:dyDescent="0.35">
      <c r="Y446"/>
    </row>
    <row r="447" spans="25:25" x14ac:dyDescent="0.35">
      <c r="Y447"/>
    </row>
    <row r="448" spans="25:25" x14ac:dyDescent="0.35">
      <c r="Y448"/>
    </row>
    <row r="449" spans="25:25" x14ac:dyDescent="0.35">
      <c r="Y449"/>
    </row>
    <row r="450" spans="25:25" x14ac:dyDescent="0.35">
      <c r="Y450"/>
    </row>
    <row r="451" spans="25:25" x14ac:dyDescent="0.35">
      <c r="Y451"/>
    </row>
    <row r="452" spans="25:25" x14ac:dyDescent="0.35">
      <c r="Y452"/>
    </row>
    <row r="453" spans="25:25" x14ac:dyDescent="0.35">
      <c r="Y453"/>
    </row>
    <row r="454" spans="25:25" x14ac:dyDescent="0.35">
      <c r="Y454"/>
    </row>
    <row r="455" spans="25:25" x14ac:dyDescent="0.35">
      <c r="Y455"/>
    </row>
    <row r="456" spans="25:25" x14ac:dyDescent="0.35">
      <c r="Y456"/>
    </row>
    <row r="457" spans="25:25" x14ac:dyDescent="0.35">
      <c r="Y457"/>
    </row>
    <row r="458" spans="25:25" x14ac:dyDescent="0.35">
      <c r="Y458"/>
    </row>
    <row r="459" spans="25:25" x14ac:dyDescent="0.35">
      <c r="Y459"/>
    </row>
    <row r="460" spans="25:25" x14ac:dyDescent="0.35">
      <c r="Y460"/>
    </row>
    <row r="461" spans="25:25" x14ac:dyDescent="0.35">
      <c r="Y461"/>
    </row>
    <row r="462" spans="25:25" x14ac:dyDescent="0.35">
      <c r="Y462"/>
    </row>
    <row r="463" spans="25:25" x14ac:dyDescent="0.35">
      <c r="Y463"/>
    </row>
    <row r="464" spans="25:25" x14ac:dyDescent="0.35">
      <c r="Y464"/>
    </row>
    <row r="465" spans="25:25" x14ac:dyDescent="0.35">
      <c r="Y465"/>
    </row>
    <row r="466" spans="25:25" x14ac:dyDescent="0.35">
      <c r="Y466"/>
    </row>
    <row r="467" spans="25:25" x14ac:dyDescent="0.35">
      <c r="Y467"/>
    </row>
    <row r="468" spans="25:25" x14ac:dyDescent="0.35">
      <c r="Y468"/>
    </row>
    <row r="469" spans="25:25" x14ac:dyDescent="0.35">
      <c r="Y469"/>
    </row>
    <row r="470" spans="25:25" x14ac:dyDescent="0.35">
      <c r="Y470"/>
    </row>
    <row r="471" spans="25:25" x14ac:dyDescent="0.35">
      <c r="Y471"/>
    </row>
    <row r="472" spans="25:25" x14ac:dyDescent="0.35">
      <c r="Y472"/>
    </row>
    <row r="473" spans="25:25" x14ac:dyDescent="0.35">
      <c r="Y473"/>
    </row>
    <row r="474" spans="25:25" x14ac:dyDescent="0.35">
      <c r="Y474"/>
    </row>
    <row r="475" spans="25:25" x14ac:dyDescent="0.35">
      <c r="Y475"/>
    </row>
    <row r="476" spans="25:25" x14ac:dyDescent="0.35">
      <c r="Y476"/>
    </row>
    <row r="477" spans="25:25" x14ac:dyDescent="0.35">
      <c r="Y477"/>
    </row>
    <row r="478" spans="25:25" x14ac:dyDescent="0.35">
      <c r="Y478"/>
    </row>
    <row r="479" spans="25:25" x14ac:dyDescent="0.35">
      <c r="Y479"/>
    </row>
    <row r="480" spans="25:25" x14ac:dyDescent="0.35">
      <c r="Y480"/>
    </row>
    <row r="481" spans="25:25" x14ac:dyDescent="0.35">
      <c r="Y481"/>
    </row>
    <row r="482" spans="25:25" x14ac:dyDescent="0.35">
      <c r="Y482"/>
    </row>
    <row r="483" spans="25:25" x14ac:dyDescent="0.35">
      <c r="Y483"/>
    </row>
    <row r="484" spans="25:25" x14ac:dyDescent="0.35">
      <c r="Y484"/>
    </row>
    <row r="485" spans="25:25" x14ac:dyDescent="0.35">
      <c r="Y485"/>
    </row>
    <row r="486" spans="25:25" x14ac:dyDescent="0.35">
      <c r="Y486"/>
    </row>
    <row r="487" spans="25:25" x14ac:dyDescent="0.35">
      <c r="Y487"/>
    </row>
    <row r="488" spans="25:25" x14ac:dyDescent="0.35">
      <c r="Y488"/>
    </row>
    <row r="489" spans="25:25" x14ac:dyDescent="0.35">
      <c r="Y489"/>
    </row>
    <row r="490" spans="25:25" x14ac:dyDescent="0.35">
      <c r="Y490"/>
    </row>
    <row r="491" spans="25:25" x14ac:dyDescent="0.35">
      <c r="Y491"/>
    </row>
    <row r="492" spans="25:25" x14ac:dyDescent="0.35">
      <c r="Y492"/>
    </row>
    <row r="493" spans="25:25" x14ac:dyDescent="0.35">
      <c r="Y493"/>
    </row>
    <row r="494" spans="25:25" x14ac:dyDescent="0.35">
      <c r="Y494"/>
    </row>
    <row r="495" spans="25:25" x14ac:dyDescent="0.35">
      <c r="Y495"/>
    </row>
    <row r="496" spans="25:25" x14ac:dyDescent="0.35">
      <c r="Y496"/>
    </row>
    <row r="497" spans="25:25" x14ac:dyDescent="0.35">
      <c r="Y497"/>
    </row>
    <row r="498" spans="25:25" x14ac:dyDescent="0.35">
      <c r="Y498"/>
    </row>
    <row r="499" spans="25:25" x14ac:dyDescent="0.35">
      <c r="Y499"/>
    </row>
    <row r="500" spans="25:25" x14ac:dyDescent="0.35">
      <c r="Y500"/>
    </row>
    <row r="501" spans="25:25" x14ac:dyDescent="0.35">
      <c r="Y501"/>
    </row>
    <row r="502" spans="25:25" x14ac:dyDescent="0.35">
      <c r="Y502"/>
    </row>
    <row r="503" spans="25:25" x14ac:dyDescent="0.35">
      <c r="Y503"/>
    </row>
    <row r="504" spans="25:25" x14ac:dyDescent="0.35">
      <c r="Y504"/>
    </row>
    <row r="505" spans="25:25" x14ac:dyDescent="0.35">
      <c r="Y505"/>
    </row>
    <row r="506" spans="25:25" x14ac:dyDescent="0.35">
      <c r="Y506"/>
    </row>
    <row r="507" spans="25:25" x14ac:dyDescent="0.35">
      <c r="Y507"/>
    </row>
    <row r="508" spans="25:25" x14ac:dyDescent="0.35">
      <c r="Y508"/>
    </row>
    <row r="509" spans="25:25" x14ac:dyDescent="0.35">
      <c r="Y509"/>
    </row>
    <row r="510" spans="25:25" x14ac:dyDescent="0.35">
      <c r="Y510"/>
    </row>
    <row r="511" spans="25:25" x14ac:dyDescent="0.35">
      <c r="Y511"/>
    </row>
    <row r="512" spans="25:25" x14ac:dyDescent="0.35">
      <c r="Y512"/>
    </row>
    <row r="513" spans="25:25" x14ac:dyDescent="0.35">
      <c r="Y513"/>
    </row>
    <row r="514" spans="25:25" x14ac:dyDescent="0.35">
      <c r="Y514"/>
    </row>
    <row r="515" spans="25:25" x14ac:dyDescent="0.35">
      <c r="Y515"/>
    </row>
    <row r="516" spans="25:25" x14ac:dyDescent="0.35">
      <c r="Y516"/>
    </row>
    <row r="517" spans="25:25" x14ac:dyDescent="0.35">
      <c r="Y517"/>
    </row>
    <row r="518" spans="25:25" x14ac:dyDescent="0.35">
      <c r="Y518"/>
    </row>
    <row r="519" spans="25:25" x14ac:dyDescent="0.35">
      <c r="Y519"/>
    </row>
    <row r="520" spans="25:25" x14ac:dyDescent="0.35">
      <c r="Y520"/>
    </row>
    <row r="521" spans="25:25" x14ac:dyDescent="0.35">
      <c r="Y521"/>
    </row>
    <row r="522" spans="25:25" x14ac:dyDescent="0.35">
      <c r="Y522"/>
    </row>
    <row r="523" spans="25:25" x14ac:dyDescent="0.35">
      <c r="Y523"/>
    </row>
    <row r="524" spans="25:25" x14ac:dyDescent="0.35">
      <c r="Y524"/>
    </row>
    <row r="525" spans="25:25" x14ac:dyDescent="0.35">
      <c r="Y525"/>
    </row>
    <row r="526" spans="25:25" x14ac:dyDescent="0.35">
      <c r="Y526"/>
    </row>
    <row r="527" spans="25:25" x14ac:dyDescent="0.35">
      <c r="Y527"/>
    </row>
    <row r="528" spans="25:25" x14ac:dyDescent="0.35">
      <c r="Y528"/>
    </row>
    <row r="529" spans="25:25" x14ac:dyDescent="0.35">
      <c r="Y529"/>
    </row>
    <row r="530" spans="25:25" x14ac:dyDescent="0.35">
      <c r="Y530"/>
    </row>
    <row r="531" spans="25:25" x14ac:dyDescent="0.35">
      <c r="Y531"/>
    </row>
    <row r="532" spans="25:25" x14ac:dyDescent="0.35">
      <c r="Y532"/>
    </row>
    <row r="533" spans="25:25" x14ac:dyDescent="0.35">
      <c r="Y533"/>
    </row>
    <row r="534" spans="25:25" x14ac:dyDescent="0.35">
      <c r="Y534"/>
    </row>
    <row r="535" spans="25:25" x14ac:dyDescent="0.35">
      <c r="Y535"/>
    </row>
    <row r="536" spans="25:25" x14ac:dyDescent="0.35">
      <c r="Y536"/>
    </row>
    <row r="537" spans="25:25" x14ac:dyDescent="0.35">
      <c r="Y537"/>
    </row>
    <row r="538" spans="25:25" x14ac:dyDescent="0.35">
      <c r="Y538"/>
    </row>
    <row r="539" spans="25:25" x14ac:dyDescent="0.35">
      <c r="Y539"/>
    </row>
    <row r="540" spans="25:25" x14ac:dyDescent="0.35">
      <c r="Y540"/>
    </row>
    <row r="541" spans="25:25" x14ac:dyDescent="0.35">
      <c r="Y541"/>
    </row>
    <row r="542" spans="25:25" x14ac:dyDescent="0.35">
      <c r="Y542"/>
    </row>
    <row r="543" spans="25:25" x14ac:dyDescent="0.35">
      <c r="Y543"/>
    </row>
    <row r="544" spans="25:25" x14ac:dyDescent="0.35">
      <c r="Y544"/>
    </row>
    <row r="545" spans="25:25" x14ac:dyDescent="0.35">
      <c r="Y545"/>
    </row>
    <row r="546" spans="25:25" x14ac:dyDescent="0.35">
      <c r="Y546"/>
    </row>
    <row r="547" spans="25:25" x14ac:dyDescent="0.35">
      <c r="Y547"/>
    </row>
    <row r="548" spans="25:25" x14ac:dyDescent="0.35">
      <c r="Y548"/>
    </row>
    <row r="549" spans="25:25" x14ac:dyDescent="0.35">
      <c r="Y549"/>
    </row>
    <row r="550" spans="25:25" x14ac:dyDescent="0.35">
      <c r="Y550"/>
    </row>
    <row r="551" spans="25:25" x14ac:dyDescent="0.35">
      <c r="Y551"/>
    </row>
    <row r="552" spans="25:25" x14ac:dyDescent="0.35">
      <c r="Y552"/>
    </row>
    <row r="553" spans="25:25" x14ac:dyDescent="0.35">
      <c r="Y553"/>
    </row>
    <row r="554" spans="25:25" x14ac:dyDescent="0.35">
      <c r="Y554"/>
    </row>
    <row r="555" spans="25:25" x14ac:dyDescent="0.35">
      <c r="Y555"/>
    </row>
    <row r="556" spans="25:25" x14ac:dyDescent="0.35">
      <c r="Y556"/>
    </row>
    <row r="557" spans="25:25" x14ac:dyDescent="0.35">
      <c r="Y557"/>
    </row>
    <row r="558" spans="25:25" x14ac:dyDescent="0.35">
      <c r="Y558"/>
    </row>
    <row r="559" spans="25:25" x14ac:dyDescent="0.35">
      <c r="Y559"/>
    </row>
    <row r="560" spans="25:25" x14ac:dyDescent="0.35">
      <c r="Y560"/>
    </row>
    <row r="561" spans="25:25" x14ac:dyDescent="0.35">
      <c r="Y561"/>
    </row>
    <row r="562" spans="25:25" x14ac:dyDescent="0.35">
      <c r="Y562"/>
    </row>
    <row r="563" spans="25:25" x14ac:dyDescent="0.35">
      <c r="Y563"/>
    </row>
    <row r="564" spans="25:25" x14ac:dyDescent="0.35">
      <c r="Y564"/>
    </row>
    <row r="565" spans="25:25" x14ac:dyDescent="0.35">
      <c r="Y565"/>
    </row>
    <row r="566" spans="25:25" x14ac:dyDescent="0.35">
      <c r="Y566"/>
    </row>
    <row r="567" spans="25:25" x14ac:dyDescent="0.35">
      <c r="Y567"/>
    </row>
    <row r="568" spans="25:25" x14ac:dyDescent="0.35">
      <c r="Y568"/>
    </row>
    <row r="569" spans="25:25" x14ac:dyDescent="0.35">
      <c r="Y569"/>
    </row>
    <row r="570" spans="25:25" x14ac:dyDescent="0.35">
      <c r="Y570"/>
    </row>
    <row r="571" spans="25:25" x14ac:dyDescent="0.35">
      <c r="Y571"/>
    </row>
    <row r="572" spans="25:25" x14ac:dyDescent="0.35">
      <c r="Y572"/>
    </row>
    <row r="573" spans="25:25" x14ac:dyDescent="0.35">
      <c r="Y573"/>
    </row>
    <row r="574" spans="25:25" x14ac:dyDescent="0.35">
      <c r="Y574"/>
    </row>
    <row r="575" spans="25:25" x14ac:dyDescent="0.35">
      <c r="Y575"/>
    </row>
    <row r="576" spans="25:25" x14ac:dyDescent="0.35">
      <c r="Y576"/>
    </row>
    <row r="577" spans="25:25" x14ac:dyDescent="0.35">
      <c r="Y577"/>
    </row>
    <row r="578" spans="25:25" x14ac:dyDescent="0.35">
      <c r="Y578"/>
    </row>
    <row r="579" spans="25:25" x14ac:dyDescent="0.35">
      <c r="Y579"/>
    </row>
    <row r="580" spans="25:25" x14ac:dyDescent="0.35">
      <c r="Y580"/>
    </row>
    <row r="581" spans="25:25" x14ac:dyDescent="0.35">
      <c r="Y581"/>
    </row>
    <row r="582" spans="25:25" x14ac:dyDescent="0.35">
      <c r="Y582"/>
    </row>
    <row r="583" spans="25:25" x14ac:dyDescent="0.35">
      <c r="Y583"/>
    </row>
    <row r="584" spans="25:25" x14ac:dyDescent="0.35">
      <c r="Y584"/>
    </row>
    <row r="585" spans="25:25" x14ac:dyDescent="0.35">
      <c r="Y585"/>
    </row>
    <row r="586" spans="25:25" x14ac:dyDescent="0.35">
      <c r="Y586"/>
    </row>
    <row r="587" spans="25:25" x14ac:dyDescent="0.35">
      <c r="Y587"/>
    </row>
    <row r="588" spans="25:25" x14ac:dyDescent="0.35">
      <c r="Y588"/>
    </row>
    <row r="589" spans="25:25" x14ac:dyDescent="0.35">
      <c r="Y589"/>
    </row>
    <row r="590" spans="25:25" x14ac:dyDescent="0.35">
      <c r="Y590"/>
    </row>
    <row r="591" spans="25:25" x14ac:dyDescent="0.35">
      <c r="Y591"/>
    </row>
    <row r="592" spans="25:25" x14ac:dyDescent="0.35">
      <c r="Y592"/>
    </row>
    <row r="593" spans="25:25" x14ac:dyDescent="0.35">
      <c r="Y593"/>
    </row>
    <row r="594" spans="25:25" x14ac:dyDescent="0.35">
      <c r="Y594"/>
    </row>
    <row r="595" spans="25:25" x14ac:dyDescent="0.35">
      <c r="Y595"/>
    </row>
    <row r="596" spans="25:25" x14ac:dyDescent="0.35">
      <c r="Y596"/>
    </row>
    <row r="597" spans="25:25" x14ac:dyDescent="0.35">
      <c r="Y597"/>
    </row>
    <row r="598" spans="25:25" x14ac:dyDescent="0.35">
      <c r="Y598"/>
    </row>
    <row r="599" spans="25:25" x14ac:dyDescent="0.35">
      <c r="Y599"/>
    </row>
    <row r="600" spans="25:25" x14ac:dyDescent="0.35">
      <c r="Y600"/>
    </row>
    <row r="601" spans="25:25" x14ac:dyDescent="0.35">
      <c r="Y601"/>
    </row>
    <row r="602" spans="25:25" x14ac:dyDescent="0.35">
      <c r="Y602"/>
    </row>
    <row r="603" spans="25:25" x14ac:dyDescent="0.35">
      <c r="Y603"/>
    </row>
    <row r="604" spans="25:25" x14ac:dyDescent="0.35">
      <c r="Y604"/>
    </row>
    <row r="605" spans="25:25" x14ac:dyDescent="0.35">
      <c r="Y605"/>
    </row>
    <row r="606" spans="25:25" x14ac:dyDescent="0.35">
      <c r="Y606"/>
    </row>
    <row r="607" spans="25:25" x14ac:dyDescent="0.35">
      <c r="Y607"/>
    </row>
    <row r="608" spans="25:25" x14ac:dyDescent="0.35">
      <c r="Y608"/>
    </row>
    <row r="609" spans="25:25" x14ac:dyDescent="0.35">
      <c r="Y609"/>
    </row>
    <row r="610" spans="25:25" x14ac:dyDescent="0.35">
      <c r="Y610"/>
    </row>
    <row r="611" spans="25:25" x14ac:dyDescent="0.35">
      <c r="Y611"/>
    </row>
    <row r="612" spans="25:25" x14ac:dyDescent="0.35">
      <c r="Y612"/>
    </row>
    <row r="613" spans="25:25" x14ac:dyDescent="0.35">
      <c r="Y613"/>
    </row>
    <row r="614" spans="25:25" x14ac:dyDescent="0.35">
      <c r="Y614"/>
    </row>
    <row r="615" spans="25:25" x14ac:dyDescent="0.35">
      <c r="Y615"/>
    </row>
    <row r="616" spans="25:25" x14ac:dyDescent="0.35">
      <c r="Y616"/>
    </row>
    <row r="617" spans="25:25" x14ac:dyDescent="0.35">
      <c r="Y617"/>
    </row>
    <row r="618" spans="25:25" x14ac:dyDescent="0.35">
      <c r="Y618"/>
    </row>
    <row r="619" spans="25:25" x14ac:dyDescent="0.35">
      <c r="Y619"/>
    </row>
    <row r="620" spans="25:25" x14ac:dyDescent="0.35">
      <c r="Y620"/>
    </row>
    <row r="621" spans="25:25" x14ac:dyDescent="0.35">
      <c r="Y621"/>
    </row>
    <row r="622" spans="25:25" x14ac:dyDescent="0.35">
      <c r="Y622"/>
    </row>
    <row r="623" spans="25:25" x14ac:dyDescent="0.35">
      <c r="Y623"/>
    </row>
    <row r="624" spans="25:25" x14ac:dyDescent="0.35">
      <c r="Y624"/>
    </row>
    <row r="625" spans="25:25" x14ac:dyDescent="0.35">
      <c r="Y625"/>
    </row>
    <row r="626" spans="25:25" x14ac:dyDescent="0.35">
      <c r="Y626"/>
    </row>
    <row r="627" spans="25:25" x14ac:dyDescent="0.35">
      <c r="Y627"/>
    </row>
    <row r="628" spans="25:25" x14ac:dyDescent="0.35">
      <c r="Y628"/>
    </row>
    <row r="629" spans="25:25" x14ac:dyDescent="0.35">
      <c r="Y629"/>
    </row>
    <row r="630" spans="25:25" x14ac:dyDescent="0.35">
      <c r="Y630"/>
    </row>
    <row r="631" spans="25:25" x14ac:dyDescent="0.35">
      <c r="Y631"/>
    </row>
    <row r="632" spans="25:25" x14ac:dyDescent="0.35">
      <c r="Y632"/>
    </row>
    <row r="633" spans="25:25" x14ac:dyDescent="0.35">
      <c r="Y633"/>
    </row>
    <row r="634" spans="25:25" x14ac:dyDescent="0.35">
      <c r="Y634"/>
    </row>
    <row r="635" spans="25:25" x14ac:dyDescent="0.35">
      <c r="Y635"/>
    </row>
    <row r="636" spans="25:25" x14ac:dyDescent="0.35">
      <c r="Y636"/>
    </row>
    <row r="637" spans="25:25" x14ac:dyDescent="0.35">
      <c r="Y637"/>
    </row>
    <row r="638" spans="25:25" x14ac:dyDescent="0.35">
      <c r="Y638"/>
    </row>
    <row r="639" spans="25:25" x14ac:dyDescent="0.35">
      <c r="Y639"/>
    </row>
    <row r="640" spans="25:25" x14ac:dyDescent="0.35">
      <c r="Y640"/>
    </row>
    <row r="641" spans="25:25" x14ac:dyDescent="0.35">
      <c r="Y641"/>
    </row>
    <row r="642" spans="25:25" x14ac:dyDescent="0.35">
      <c r="Y642"/>
    </row>
    <row r="643" spans="25:25" x14ac:dyDescent="0.35">
      <c r="Y643"/>
    </row>
    <row r="644" spans="25:25" x14ac:dyDescent="0.35">
      <c r="Y644"/>
    </row>
    <row r="645" spans="25:25" x14ac:dyDescent="0.35">
      <c r="Y645"/>
    </row>
    <row r="646" spans="25:25" x14ac:dyDescent="0.35">
      <c r="Y646"/>
    </row>
    <row r="647" spans="25:25" x14ac:dyDescent="0.35">
      <c r="Y647"/>
    </row>
    <row r="648" spans="25:25" x14ac:dyDescent="0.35">
      <c r="Y648"/>
    </row>
    <row r="649" spans="25:25" x14ac:dyDescent="0.35">
      <c r="Y649"/>
    </row>
    <row r="650" spans="25:25" x14ac:dyDescent="0.35">
      <c r="Y650"/>
    </row>
    <row r="651" spans="25:25" x14ac:dyDescent="0.35">
      <c r="Y651"/>
    </row>
    <row r="652" spans="25:25" x14ac:dyDescent="0.35">
      <c r="Y652"/>
    </row>
    <row r="653" spans="25:25" x14ac:dyDescent="0.35">
      <c r="Y653"/>
    </row>
    <row r="654" spans="25:25" x14ac:dyDescent="0.35">
      <c r="Y654"/>
    </row>
    <row r="655" spans="25:25" x14ac:dyDescent="0.35">
      <c r="Y655"/>
    </row>
    <row r="656" spans="25:25" x14ac:dyDescent="0.35">
      <c r="Y656"/>
    </row>
    <row r="657" spans="25:25" x14ac:dyDescent="0.35">
      <c r="Y657"/>
    </row>
    <row r="658" spans="25:25" x14ac:dyDescent="0.35">
      <c r="Y658"/>
    </row>
    <row r="659" spans="25:25" x14ac:dyDescent="0.35">
      <c r="Y659"/>
    </row>
    <row r="660" spans="25:25" x14ac:dyDescent="0.35">
      <c r="Y660"/>
    </row>
    <row r="661" spans="25:25" x14ac:dyDescent="0.35">
      <c r="Y661"/>
    </row>
    <row r="662" spans="25:25" x14ac:dyDescent="0.35">
      <c r="Y662"/>
    </row>
    <row r="663" spans="25:25" x14ac:dyDescent="0.35">
      <c r="Y663"/>
    </row>
    <row r="664" spans="25:25" x14ac:dyDescent="0.35">
      <c r="Y664"/>
    </row>
    <row r="665" spans="25:25" x14ac:dyDescent="0.35">
      <c r="Y665"/>
    </row>
    <row r="666" spans="25:25" x14ac:dyDescent="0.35">
      <c r="Y666"/>
    </row>
    <row r="667" spans="25:25" x14ac:dyDescent="0.35">
      <c r="Y667"/>
    </row>
    <row r="668" spans="25:25" x14ac:dyDescent="0.35">
      <c r="Y668"/>
    </row>
    <row r="669" spans="25:25" x14ac:dyDescent="0.35">
      <c r="Y669"/>
    </row>
    <row r="670" spans="25:25" x14ac:dyDescent="0.35">
      <c r="Y670"/>
    </row>
    <row r="671" spans="25:25" x14ac:dyDescent="0.35">
      <c r="Y671"/>
    </row>
    <row r="672" spans="25:25" x14ac:dyDescent="0.35">
      <c r="Y672"/>
    </row>
    <row r="673" spans="25:25" x14ac:dyDescent="0.35">
      <c r="Y673"/>
    </row>
    <row r="674" spans="25:25" x14ac:dyDescent="0.35">
      <c r="Y674"/>
    </row>
    <row r="675" spans="25:25" x14ac:dyDescent="0.35">
      <c r="Y675"/>
    </row>
    <row r="676" spans="25:25" x14ac:dyDescent="0.35">
      <c r="Y676"/>
    </row>
    <row r="677" spans="25:25" x14ac:dyDescent="0.35">
      <c r="Y677"/>
    </row>
    <row r="678" spans="25:25" x14ac:dyDescent="0.35">
      <c r="Y678"/>
    </row>
    <row r="679" spans="25:25" x14ac:dyDescent="0.35">
      <c r="Y679"/>
    </row>
    <row r="680" spans="25:25" x14ac:dyDescent="0.35">
      <c r="Y680"/>
    </row>
    <row r="681" spans="25:25" x14ac:dyDescent="0.35">
      <c r="Y681"/>
    </row>
    <row r="682" spans="25:25" x14ac:dyDescent="0.35">
      <c r="Y682"/>
    </row>
    <row r="683" spans="25:25" x14ac:dyDescent="0.35">
      <c r="Y683"/>
    </row>
    <row r="684" spans="25:25" x14ac:dyDescent="0.35">
      <c r="Y684"/>
    </row>
    <row r="685" spans="25:25" x14ac:dyDescent="0.35">
      <c r="Y685"/>
    </row>
    <row r="686" spans="25:25" x14ac:dyDescent="0.35">
      <c r="Y686"/>
    </row>
    <row r="687" spans="25:25" x14ac:dyDescent="0.35">
      <c r="Y687"/>
    </row>
    <row r="688" spans="25:25" x14ac:dyDescent="0.35">
      <c r="Y688"/>
    </row>
    <row r="689" spans="25:25" x14ac:dyDescent="0.35">
      <c r="Y689"/>
    </row>
    <row r="690" spans="25:25" x14ac:dyDescent="0.35">
      <c r="Y690"/>
    </row>
    <row r="691" spans="25:25" x14ac:dyDescent="0.35">
      <c r="Y691"/>
    </row>
    <row r="692" spans="25:25" x14ac:dyDescent="0.35">
      <c r="Y692"/>
    </row>
    <row r="693" spans="25:25" x14ac:dyDescent="0.35">
      <c r="Y693"/>
    </row>
    <row r="694" spans="25:25" x14ac:dyDescent="0.35">
      <c r="Y694"/>
    </row>
    <row r="695" spans="25:25" x14ac:dyDescent="0.35">
      <c r="Y695"/>
    </row>
    <row r="696" spans="25:25" x14ac:dyDescent="0.35">
      <c r="Y696"/>
    </row>
    <row r="697" spans="25:25" x14ac:dyDescent="0.35">
      <c r="Y697"/>
    </row>
    <row r="698" spans="25:25" x14ac:dyDescent="0.35">
      <c r="Y698"/>
    </row>
    <row r="699" spans="25:25" x14ac:dyDescent="0.35">
      <c r="Y699"/>
    </row>
    <row r="700" spans="25:25" x14ac:dyDescent="0.35">
      <c r="Y700"/>
    </row>
    <row r="701" spans="25:25" x14ac:dyDescent="0.35">
      <c r="Y701"/>
    </row>
    <row r="702" spans="25:25" x14ac:dyDescent="0.35">
      <c r="Y702"/>
    </row>
    <row r="703" spans="25:25" x14ac:dyDescent="0.35">
      <c r="Y703"/>
    </row>
    <row r="704" spans="25:25" x14ac:dyDescent="0.35">
      <c r="Y704"/>
    </row>
    <row r="705" spans="25:25" x14ac:dyDescent="0.35">
      <c r="Y705"/>
    </row>
    <row r="706" spans="25:25" x14ac:dyDescent="0.35">
      <c r="Y706"/>
    </row>
    <row r="707" spans="25:25" x14ac:dyDescent="0.35">
      <c r="Y707"/>
    </row>
    <row r="708" spans="25:25" x14ac:dyDescent="0.35">
      <c r="Y708"/>
    </row>
    <row r="709" spans="25:25" x14ac:dyDescent="0.35">
      <c r="Y709"/>
    </row>
    <row r="710" spans="25:25" x14ac:dyDescent="0.35">
      <c r="Y710"/>
    </row>
    <row r="711" spans="25:25" x14ac:dyDescent="0.35">
      <c r="Y711"/>
    </row>
    <row r="712" spans="25:25" x14ac:dyDescent="0.35">
      <c r="Y712"/>
    </row>
    <row r="713" spans="25:25" x14ac:dyDescent="0.35">
      <c r="Y713"/>
    </row>
    <row r="714" spans="25:25" x14ac:dyDescent="0.35">
      <c r="Y714"/>
    </row>
    <row r="715" spans="25:25" x14ac:dyDescent="0.35">
      <c r="Y715"/>
    </row>
    <row r="716" spans="25:25" x14ac:dyDescent="0.35">
      <c r="Y716"/>
    </row>
    <row r="717" spans="25:25" x14ac:dyDescent="0.35">
      <c r="Y717"/>
    </row>
    <row r="718" spans="25:25" x14ac:dyDescent="0.35">
      <c r="Y718"/>
    </row>
    <row r="719" spans="25:25" x14ac:dyDescent="0.35">
      <c r="Y719"/>
    </row>
    <row r="720" spans="25:25" x14ac:dyDescent="0.35">
      <c r="Y720"/>
    </row>
    <row r="721" spans="25:25" x14ac:dyDescent="0.35">
      <c r="Y721"/>
    </row>
    <row r="722" spans="25:25" x14ac:dyDescent="0.35">
      <c r="Y722"/>
    </row>
    <row r="723" spans="25:25" x14ac:dyDescent="0.35">
      <c r="Y723"/>
    </row>
    <row r="724" spans="25:25" x14ac:dyDescent="0.35">
      <c r="Y724"/>
    </row>
    <row r="725" spans="25:25" x14ac:dyDescent="0.35">
      <c r="Y725"/>
    </row>
    <row r="726" spans="25:25" x14ac:dyDescent="0.35">
      <c r="Y726"/>
    </row>
    <row r="727" spans="25:25" x14ac:dyDescent="0.35">
      <c r="Y727"/>
    </row>
    <row r="728" spans="25:25" x14ac:dyDescent="0.35">
      <c r="Y728"/>
    </row>
    <row r="729" spans="25:25" x14ac:dyDescent="0.35">
      <c r="Y729"/>
    </row>
    <row r="730" spans="25:25" x14ac:dyDescent="0.35">
      <c r="Y730"/>
    </row>
    <row r="731" spans="25:25" x14ac:dyDescent="0.35">
      <c r="Y731"/>
    </row>
    <row r="732" spans="25:25" x14ac:dyDescent="0.35">
      <c r="Y732"/>
    </row>
    <row r="733" spans="25:25" x14ac:dyDescent="0.35">
      <c r="Y733"/>
    </row>
    <row r="734" spans="25:25" x14ac:dyDescent="0.35">
      <c r="Y734"/>
    </row>
    <row r="735" spans="25:25" x14ac:dyDescent="0.35">
      <c r="Y735"/>
    </row>
    <row r="736" spans="25:25" x14ac:dyDescent="0.35">
      <c r="Y736"/>
    </row>
    <row r="737" spans="25:25" x14ac:dyDescent="0.35">
      <c r="Y737"/>
    </row>
    <row r="738" spans="25:25" x14ac:dyDescent="0.35">
      <c r="Y738"/>
    </row>
    <row r="739" spans="25:25" x14ac:dyDescent="0.35">
      <c r="Y739"/>
    </row>
    <row r="740" spans="25:25" x14ac:dyDescent="0.35">
      <c r="Y740"/>
    </row>
    <row r="741" spans="25:25" x14ac:dyDescent="0.35">
      <c r="Y741"/>
    </row>
    <row r="742" spans="25:25" x14ac:dyDescent="0.35">
      <c r="Y742"/>
    </row>
    <row r="743" spans="25:25" x14ac:dyDescent="0.35">
      <c r="Y743"/>
    </row>
    <row r="744" spans="25:25" x14ac:dyDescent="0.35">
      <c r="Y744"/>
    </row>
    <row r="745" spans="25:25" x14ac:dyDescent="0.35">
      <c r="Y745"/>
    </row>
    <row r="746" spans="25:25" x14ac:dyDescent="0.35">
      <c r="Y746"/>
    </row>
    <row r="747" spans="25:25" x14ac:dyDescent="0.35">
      <c r="Y747"/>
    </row>
    <row r="748" spans="25:25" x14ac:dyDescent="0.35">
      <c r="Y748"/>
    </row>
    <row r="749" spans="25:25" x14ac:dyDescent="0.35">
      <c r="Y749"/>
    </row>
    <row r="750" spans="25:25" x14ac:dyDescent="0.35">
      <c r="Y750"/>
    </row>
    <row r="751" spans="25:25" x14ac:dyDescent="0.35">
      <c r="Y751"/>
    </row>
    <row r="752" spans="25:25" x14ac:dyDescent="0.35">
      <c r="Y752"/>
    </row>
    <row r="753" spans="25:25" x14ac:dyDescent="0.35">
      <c r="Y753"/>
    </row>
    <row r="754" spans="25:25" x14ac:dyDescent="0.35">
      <c r="Y754"/>
    </row>
    <row r="755" spans="25:25" x14ac:dyDescent="0.35">
      <c r="Y755"/>
    </row>
    <row r="756" spans="25:25" x14ac:dyDescent="0.35">
      <c r="Y756"/>
    </row>
    <row r="757" spans="25:25" x14ac:dyDescent="0.35">
      <c r="Y757"/>
    </row>
    <row r="758" spans="25:25" x14ac:dyDescent="0.35">
      <c r="Y758"/>
    </row>
    <row r="759" spans="25:25" x14ac:dyDescent="0.35">
      <c r="Y759"/>
    </row>
    <row r="760" spans="25:25" x14ac:dyDescent="0.35">
      <c r="Y760"/>
    </row>
    <row r="761" spans="25:25" x14ac:dyDescent="0.35">
      <c r="Y761"/>
    </row>
    <row r="762" spans="25:25" x14ac:dyDescent="0.35">
      <c r="Y762"/>
    </row>
    <row r="763" spans="25:25" x14ac:dyDescent="0.35">
      <c r="Y763"/>
    </row>
    <row r="764" spans="25:25" x14ac:dyDescent="0.35">
      <c r="Y764"/>
    </row>
    <row r="765" spans="25:25" x14ac:dyDescent="0.35">
      <c r="Y765"/>
    </row>
    <row r="766" spans="25:25" x14ac:dyDescent="0.35">
      <c r="Y766"/>
    </row>
    <row r="767" spans="25:25" x14ac:dyDescent="0.35">
      <c r="Y767"/>
    </row>
    <row r="768" spans="25:25" x14ac:dyDescent="0.35">
      <c r="Y768"/>
    </row>
    <row r="769" spans="25:25" x14ac:dyDescent="0.35">
      <c r="Y769"/>
    </row>
    <row r="770" spans="25:25" x14ac:dyDescent="0.35">
      <c r="Y770"/>
    </row>
    <row r="771" spans="25:25" x14ac:dyDescent="0.35">
      <c r="Y771"/>
    </row>
    <row r="772" spans="25:25" x14ac:dyDescent="0.35">
      <c r="Y772"/>
    </row>
    <row r="773" spans="25:25" x14ac:dyDescent="0.35">
      <c r="Y773"/>
    </row>
    <row r="774" spans="25:25" x14ac:dyDescent="0.35">
      <c r="Y774"/>
    </row>
    <row r="775" spans="25:25" x14ac:dyDescent="0.35">
      <c r="Y775"/>
    </row>
    <row r="776" spans="25:25" x14ac:dyDescent="0.35">
      <c r="Y776"/>
    </row>
    <row r="777" spans="25:25" x14ac:dyDescent="0.35">
      <c r="Y777"/>
    </row>
    <row r="778" spans="25:25" x14ac:dyDescent="0.35">
      <c r="Y778"/>
    </row>
    <row r="779" spans="25:25" x14ac:dyDescent="0.35">
      <c r="Y779"/>
    </row>
    <row r="780" spans="25:25" x14ac:dyDescent="0.35">
      <c r="Y780"/>
    </row>
    <row r="781" spans="25:25" x14ac:dyDescent="0.35">
      <c r="Y781"/>
    </row>
    <row r="782" spans="25:25" x14ac:dyDescent="0.35">
      <c r="Y782"/>
    </row>
    <row r="783" spans="25:25" x14ac:dyDescent="0.35">
      <c r="Y783"/>
    </row>
    <row r="784" spans="25:25" x14ac:dyDescent="0.35">
      <c r="Y784"/>
    </row>
    <row r="785" spans="25:25" x14ac:dyDescent="0.35">
      <c r="Y785"/>
    </row>
    <row r="786" spans="25:25" x14ac:dyDescent="0.35">
      <c r="Y786"/>
    </row>
    <row r="787" spans="25:25" x14ac:dyDescent="0.35">
      <c r="Y787"/>
    </row>
    <row r="788" spans="25:25" x14ac:dyDescent="0.35">
      <c r="Y788"/>
    </row>
    <row r="789" spans="25:25" x14ac:dyDescent="0.35">
      <c r="Y789"/>
    </row>
    <row r="790" spans="25:25" x14ac:dyDescent="0.35">
      <c r="Y790"/>
    </row>
    <row r="791" spans="25:25" x14ac:dyDescent="0.35">
      <c r="Y791"/>
    </row>
    <row r="792" spans="25:25" x14ac:dyDescent="0.35">
      <c r="Y792"/>
    </row>
    <row r="793" spans="25:25" x14ac:dyDescent="0.35">
      <c r="Y793"/>
    </row>
    <row r="794" spans="25:25" x14ac:dyDescent="0.35">
      <c r="Y794"/>
    </row>
    <row r="795" spans="25:25" x14ac:dyDescent="0.35">
      <c r="Y795"/>
    </row>
    <row r="796" spans="25:25" x14ac:dyDescent="0.35">
      <c r="Y796"/>
    </row>
    <row r="797" spans="25:25" x14ac:dyDescent="0.35">
      <c r="Y797"/>
    </row>
    <row r="798" spans="25:25" x14ac:dyDescent="0.35">
      <c r="Y798"/>
    </row>
    <row r="799" spans="25:25" x14ac:dyDescent="0.35">
      <c r="Y799"/>
    </row>
    <row r="800" spans="25:25" x14ac:dyDescent="0.35">
      <c r="Y800"/>
    </row>
    <row r="801" spans="25:25" x14ac:dyDescent="0.35">
      <c r="Y801"/>
    </row>
    <row r="802" spans="25:25" x14ac:dyDescent="0.35">
      <c r="Y802"/>
    </row>
    <row r="803" spans="25:25" x14ac:dyDescent="0.35">
      <c r="Y803"/>
    </row>
    <row r="804" spans="25:25" x14ac:dyDescent="0.35">
      <c r="Y804"/>
    </row>
    <row r="805" spans="25:25" x14ac:dyDescent="0.35">
      <c r="Y805"/>
    </row>
    <row r="806" spans="25:25" x14ac:dyDescent="0.35">
      <c r="Y806"/>
    </row>
    <row r="807" spans="25:25" x14ac:dyDescent="0.35">
      <c r="Y807"/>
    </row>
    <row r="808" spans="25:25" x14ac:dyDescent="0.35">
      <c r="Y808"/>
    </row>
    <row r="809" spans="25:25" x14ac:dyDescent="0.35">
      <c r="Y809"/>
    </row>
    <row r="810" spans="25:25" x14ac:dyDescent="0.35">
      <c r="Y810"/>
    </row>
    <row r="811" spans="25:25" x14ac:dyDescent="0.35">
      <c r="Y811"/>
    </row>
    <row r="812" spans="25:25" x14ac:dyDescent="0.35">
      <c r="Y812"/>
    </row>
    <row r="813" spans="25:25" x14ac:dyDescent="0.35">
      <c r="Y813"/>
    </row>
    <row r="814" spans="25:25" x14ac:dyDescent="0.35">
      <c r="Y814"/>
    </row>
    <row r="815" spans="25:25" x14ac:dyDescent="0.35">
      <c r="Y815"/>
    </row>
    <row r="816" spans="25:25" x14ac:dyDescent="0.35">
      <c r="Y816"/>
    </row>
    <row r="817" spans="25:25" x14ac:dyDescent="0.35">
      <c r="Y817"/>
    </row>
    <row r="818" spans="25:25" x14ac:dyDescent="0.35">
      <c r="Y818"/>
    </row>
    <row r="819" spans="25:25" x14ac:dyDescent="0.35">
      <c r="Y819"/>
    </row>
    <row r="820" spans="25:25" x14ac:dyDescent="0.35">
      <c r="Y820"/>
    </row>
    <row r="821" spans="25:25" x14ac:dyDescent="0.35">
      <c r="Y821"/>
    </row>
    <row r="822" spans="25:25" x14ac:dyDescent="0.35">
      <c r="Y822"/>
    </row>
    <row r="823" spans="25:25" x14ac:dyDescent="0.35">
      <c r="Y823"/>
    </row>
    <row r="824" spans="25:25" x14ac:dyDescent="0.35">
      <c r="Y824"/>
    </row>
    <row r="825" spans="25:25" x14ac:dyDescent="0.35">
      <c r="Y825"/>
    </row>
    <row r="826" spans="25:25" x14ac:dyDescent="0.35">
      <c r="Y826"/>
    </row>
    <row r="827" spans="25:25" x14ac:dyDescent="0.35">
      <c r="Y827"/>
    </row>
    <row r="828" spans="25:25" x14ac:dyDescent="0.35">
      <c r="Y828"/>
    </row>
    <row r="829" spans="25:25" x14ac:dyDescent="0.35">
      <c r="Y829"/>
    </row>
    <row r="830" spans="25:25" x14ac:dyDescent="0.35">
      <c r="Y830"/>
    </row>
    <row r="831" spans="25:25" x14ac:dyDescent="0.35">
      <c r="Y831"/>
    </row>
    <row r="832" spans="25:25" x14ac:dyDescent="0.35">
      <c r="Y832"/>
    </row>
    <row r="833" spans="25:25" x14ac:dyDescent="0.35">
      <c r="Y833"/>
    </row>
    <row r="834" spans="25:25" x14ac:dyDescent="0.35">
      <c r="Y834"/>
    </row>
    <row r="835" spans="25:25" x14ac:dyDescent="0.35">
      <c r="Y835"/>
    </row>
    <row r="836" spans="25:25" x14ac:dyDescent="0.35">
      <c r="Y836"/>
    </row>
    <row r="837" spans="25:25" x14ac:dyDescent="0.35">
      <c r="Y837"/>
    </row>
    <row r="838" spans="25:25" x14ac:dyDescent="0.35">
      <c r="Y838"/>
    </row>
    <row r="839" spans="25:25" x14ac:dyDescent="0.35">
      <c r="Y839"/>
    </row>
    <row r="840" spans="25:25" x14ac:dyDescent="0.35">
      <c r="Y840"/>
    </row>
    <row r="841" spans="25:25" x14ac:dyDescent="0.35">
      <c r="Y841"/>
    </row>
    <row r="842" spans="25:25" x14ac:dyDescent="0.35">
      <c r="Y842"/>
    </row>
    <row r="843" spans="25:25" x14ac:dyDescent="0.35">
      <c r="Y843"/>
    </row>
    <row r="844" spans="25:25" x14ac:dyDescent="0.35">
      <c r="Y844"/>
    </row>
    <row r="845" spans="25:25" x14ac:dyDescent="0.35">
      <c r="Y845"/>
    </row>
    <row r="846" spans="25:25" x14ac:dyDescent="0.35">
      <c r="Y846"/>
    </row>
    <row r="847" spans="25:25" x14ac:dyDescent="0.35">
      <c r="Y847"/>
    </row>
    <row r="848" spans="25:25" x14ac:dyDescent="0.35">
      <c r="Y848"/>
    </row>
    <row r="849" spans="25:25" x14ac:dyDescent="0.35">
      <c r="Y849"/>
    </row>
    <row r="850" spans="25:25" x14ac:dyDescent="0.35">
      <c r="Y850"/>
    </row>
    <row r="851" spans="25:25" x14ac:dyDescent="0.35">
      <c r="Y851"/>
    </row>
    <row r="852" spans="25:25" x14ac:dyDescent="0.35">
      <c r="Y852"/>
    </row>
    <row r="853" spans="25:25" x14ac:dyDescent="0.35">
      <c r="Y853"/>
    </row>
    <row r="854" spans="25:25" x14ac:dyDescent="0.35">
      <c r="Y854"/>
    </row>
    <row r="855" spans="25:25" x14ac:dyDescent="0.35">
      <c r="Y855"/>
    </row>
    <row r="856" spans="25:25" x14ac:dyDescent="0.35">
      <c r="Y856"/>
    </row>
    <row r="857" spans="25:25" x14ac:dyDescent="0.35">
      <c r="Y857"/>
    </row>
    <row r="858" spans="25:25" x14ac:dyDescent="0.35">
      <c r="Y858"/>
    </row>
    <row r="859" spans="25:25" x14ac:dyDescent="0.35">
      <c r="Y859"/>
    </row>
    <row r="860" spans="25:25" x14ac:dyDescent="0.35">
      <c r="Y860"/>
    </row>
    <row r="861" spans="25:25" x14ac:dyDescent="0.35">
      <c r="Y861"/>
    </row>
    <row r="862" spans="25:25" x14ac:dyDescent="0.35">
      <c r="Y862"/>
    </row>
    <row r="863" spans="25:25" x14ac:dyDescent="0.35">
      <c r="Y863"/>
    </row>
    <row r="864" spans="25:25" x14ac:dyDescent="0.35">
      <c r="Y864"/>
    </row>
    <row r="865" spans="25:25" x14ac:dyDescent="0.35">
      <c r="Y865"/>
    </row>
    <row r="866" spans="25:25" x14ac:dyDescent="0.35">
      <c r="Y866"/>
    </row>
    <row r="867" spans="25:25" x14ac:dyDescent="0.35">
      <c r="Y867"/>
    </row>
    <row r="868" spans="25:25" x14ac:dyDescent="0.35">
      <c r="Y868"/>
    </row>
    <row r="869" spans="25:25" x14ac:dyDescent="0.35">
      <c r="Y869"/>
    </row>
    <row r="870" spans="25:25" x14ac:dyDescent="0.35">
      <c r="Y870"/>
    </row>
    <row r="871" spans="25:25" x14ac:dyDescent="0.35">
      <c r="Y871"/>
    </row>
    <row r="872" spans="25:25" x14ac:dyDescent="0.35">
      <c r="Y872"/>
    </row>
    <row r="873" spans="25:25" x14ac:dyDescent="0.35">
      <c r="Y873"/>
    </row>
    <row r="874" spans="25:25" x14ac:dyDescent="0.35">
      <c r="Y874"/>
    </row>
    <row r="875" spans="25:25" x14ac:dyDescent="0.35">
      <c r="Y875"/>
    </row>
    <row r="876" spans="25:25" x14ac:dyDescent="0.35">
      <c r="Y876"/>
    </row>
    <row r="877" spans="25:25" x14ac:dyDescent="0.35">
      <c r="Y877"/>
    </row>
    <row r="878" spans="25:25" x14ac:dyDescent="0.35">
      <c r="Y878"/>
    </row>
    <row r="879" spans="25:25" x14ac:dyDescent="0.35">
      <c r="Y879"/>
    </row>
    <row r="880" spans="25:25" x14ac:dyDescent="0.35">
      <c r="Y880"/>
    </row>
    <row r="881" spans="25:25" x14ac:dyDescent="0.35">
      <c r="Y881"/>
    </row>
    <row r="882" spans="25:25" x14ac:dyDescent="0.35">
      <c r="Y882"/>
    </row>
    <row r="883" spans="25:25" x14ac:dyDescent="0.35">
      <c r="Y883"/>
    </row>
    <row r="884" spans="25:25" x14ac:dyDescent="0.35">
      <c r="Y884"/>
    </row>
    <row r="885" spans="25:25" x14ac:dyDescent="0.35">
      <c r="Y885"/>
    </row>
    <row r="886" spans="25:25" x14ac:dyDescent="0.35">
      <c r="Y886"/>
    </row>
    <row r="887" spans="25:25" x14ac:dyDescent="0.35">
      <c r="Y887"/>
    </row>
    <row r="888" spans="25:25" x14ac:dyDescent="0.35">
      <c r="Y888"/>
    </row>
    <row r="889" spans="25:25" x14ac:dyDescent="0.35">
      <c r="Y889"/>
    </row>
    <row r="890" spans="25:25" x14ac:dyDescent="0.35">
      <c r="Y890"/>
    </row>
    <row r="891" spans="25:25" x14ac:dyDescent="0.35">
      <c r="Y891"/>
    </row>
    <row r="892" spans="25:25" x14ac:dyDescent="0.35">
      <c r="Y892"/>
    </row>
    <row r="893" spans="25:25" x14ac:dyDescent="0.35">
      <c r="Y893"/>
    </row>
    <row r="894" spans="25:25" x14ac:dyDescent="0.35">
      <c r="Y894"/>
    </row>
    <row r="895" spans="25:25" x14ac:dyDescent="0.35">
      <c r="Y895"/>
    </row>
    <row r="896" spans="25:25" x14ac:dyDescent="0.35">
      <c r="Y896"/>
    </row>
    <row r="897" spans="25:25" x14ac:dyDescent="0.35">
      <c r="Y897"/>
    </row>
    <row r="898" spans="25:25" x14ac:dyDescent="0.35">
      <c r="Y898"/>
    </row>
    <row r="899" spans="25:25" x14ac:dyDescent="0.35">
      <c r="Y899"/>
    </row>
    <row r="900" spans="25:25" x14ac:dyDescent="0.35">
      <c r="Y900"/>
    </row>
    <row r="901" spans="25:25" x14ac:dyDescent="0.35">
      <c r="Y901"/>
    </row>
    <row r="902" spans="25:25" x14ac:dyDescent="0.35">
      <c r="Y902"/>
    </row>
    <row r="903" spans="25:25" x14ac:dyDescent="0.35">
      <c r="Y903"/>
    </row>
    <row r="904" spans="25:25" x14ac:dyDescent="0.35">
      <c r="Y904"/>
    </row>
    <row r="905" spans="25:25" x14ac:dyDescent="0.35">
      <c r="Y905"/>
    </row>
    <row r="906" spans="25:25" x14ac:dyDescent="0.35">
      <c r="Y906"/>
    </row>
    <row r="907" spans="25:25" x14ac:dyDescent="0.35">
      <c r="Y907"/>
    </row>
    <row r="908" spans="25:25" x14ac:dyDescent="0.35">
      <c r="Y908"/>
    </row>
    <row r="909" spans="25:25" x14ac:dyDescent="0.35">
      <c r="Y909"/>
    </row>
    <row r="910" spans="25:25" x14ac:dyDescent="0.35">
      <c r="Y910"/>
    </row>
    <row r="911" spans="25:25" x14ac:dyDescent="0.35">
      <c r="Y911"/>
    </row>
    <row r="912" spans="25:25" x14ac:dyDescent="0.35">
      <c r="Y912"/>
    </row>
    <row r="913" spans="25:25" x14ac:dyDescent="0.35">
      <c r="Y913"/>
    </row>
    <row r="914" spans="25:25" x14ac:dyDescent="0.35">
      <c r="Y914"/>
    </row>
    <row r="915" spans="25:25" x14ac:dyDescent="0.35">
      <c r="Y915"/>
    </row>
    <row r="916" spans="25:25" x14ac:dyDescent="0.35">
      <c r="Y916"/>
    </row>
    <row r="917" spans="25:25" x14ac:dyDescent="0.35">
      <c r="Y917"/>
    </row>
    <row r="918" spans="25:25" x14ac:dyDescent="0.35">
      <c r="Y918"/>
    </row>
    <row r="919" spans="25:25" x14ac:dyDescent="0.35">
      <c r="Y919"/>
    </row>
    <row r="920" spans="25:25" x14ac:dyDescent="0.35">
      <c r="Y920"/>
    </row>
    <row r="921" spans="25:25" x14ac:dyDescent="0.35">
      <c r="Y921"/>
    </row>
    <row r="922" spans="25:25" x14ac:dyDescent="0.35">
      <c r="Y922"/>
    </row>
    <row r="923" spans="25:25" x14ac:dyDescent="0.35">
      <c r="Y923"/>
    </row>
    <row r="924" spans="25:25" x14ac:dyDescent="0.35">
      <c r="Y924"/>
    </row>
    <row r="925" spans="25:25" x14ac:dyDescent="0.35">
      <c r="Y925"/>
    </row>
    <row r="926" spans="25:25" x14ac:dyDescent="0.35">
      <c r="Y926"/>
    </row>
    <row r="927" spans="25:25" x14ac:dyDescent="0.35">
      <c r="Y927"/>
    </row>
    <row r="928" spans="25:25" x14ac:dyDescent="0.35">
      <c r="Y928"/>
    </row>
    <row r="929" spans="25:25" x14ac:dyDescent="0.35">
      <c r="Y929"/>
    </row>
    <row r="930" spans="25:25" x14ac:dyDescent="0.35">
      <c r="Y930"/>
    </row>
    <row r="931" spans="25:25" x14ac:dyDescent="0.35">
      <c r="Y931"/>
    </row>
    <row r="932" spans="25:25" x14ac:dyDescent="0.35">
      <c r="Y932"/>
    </row>
    <row r="933" spans="25:25" x14ac:dyDescent="0.35">
      <c r="Y933"/>
    </row>
    <row r="934" spans="25:25" x14ac:dyDescent="0.35">
      <c r="Y934"/>
    </row>
    <row r="935" spans="25:25" x14ac:dyDescent="0.35">
      <c r="Y935"/>
    </row>
    <row r="936" spans="25:25" x14ac:dyDescent="0.35">
      <c r="Y936"/>
    </row>
    <row r="937" spans="25:25" x14ac:dyDescent="0.35">
      <c r="Y937"/>
    </row>
    <row r="938" spans="25:25" x14ac:dyDescent="0.35">
      <c r="Y938"/>
    </row>
    <row r="939" spans="25:25" x14ac:dyDescent="0.35">
      <c r="Y939"/>
    </row>
    <row r="940" spans="25:25" x14ac:dyDescent="0.35">
      <c r="Y940"/>
    </row>
    <row r="941" spans="25:25" x14ac:dyDescent="0.35">
      <c r="Y941"/>
    </row>
    <row r="942" spans="25:25" x14ac:dyDescent="0.35">
      <c r="Y942"/>
    </row>
    <row r="943" spans="25:25" x14ac:dyDescent="0.35">
      <c r="Y943"/>
    </row>
    <row r="944" spans="25:25" x14ac:dyDescent="0.35">
      <c r="Y944"/>
    </row>
    <row r="945" spans="25:25" x14ac:dyDescent="0.35">
      <c r="Y945"/>
    </row>
    <row r="946" spans="25:25" x14ac:dyDescent="0.35">
      <c r="Y946"/>
    </row>
    <row r="947" spans="25:25" x14ac:dyDescent="0.35">
      <c r="Y947"/>
    </row>
    <row r="948" spans="25:25" x14ac:dyDescent="0.35">
      <c r="Y948"/>
    </row>
    <row r="949" spans="25:25" x14ac:dyDescent="0.35">
      <c r="Y949"/>
    </row>
    <row r="950" spans="25:25" x14ac:dyDescent="0.35">
      <c r="Y950"/>
    </row>
    <row r="951" spans="25:25" x14ac:dyDescent="0.35">
      <c r="Y951"/>
    </row>
    <row r="952" spans="25:25" x14ac:dyDescent="0.35">
      <c r="Y952"/>
    </row>
    <row r="953" spans="25:25" x14ac:dyDescent="0.35">
      <c r="Y953"/>
    </row>
    <row r="954" spans="25:25" x14ac:dyDescent="0.35">
      <c r="Y954"/>
    </row>
    <row r="955" spans="25:25" x14ac:dyDescent="0.35">
      <c r="Y955"/>
    </row>
    <row r="956" spans="25:25" x14ac:dyDescent="0.35">
      <c r="Y956"/>
    </row>
    <row r="957" spans="25:25" x14ac:dyDescent="0.35">
      <c r="Y957"/>
    </row>
    <row r="958" spans="25:25" x14ac:dyDescent="0.35">
      <c r="Y958"/>
    </row>
    <row r="959" spans="25:25" x14ac:dyDescent="0.35">
      <c r="Y959"/>
    </row>
    <row r="960" spans="25:25" x14ac:dyDescent="0.35">
      <c r="Y960"/>
    </row>
    <row r="961" spans="25:25" x14ac:dyDescent="0.35">
      <c r="Y961"/>
    </row>
    <row r="962" spans="25:25" x14ac:dyDescent="0.35">
      <c r="Y962"/>
    </row>
    <row r="963" spans="25:25" x14ac:dyDescent="0.35">
      <c r="Y963"/>
    </row>
    <row r="964" spans="25:25" x14ac:dyDescent="0.35">
      <c r="Y964"/>
    </row>
    <row r="965" spans="25:25" x14ac:dyDescent="0.35">
      <c r="Y965"/>
    </row>
    <row r="966" spans="25:25" x14ac:dyDescent="0.35">
      <c r="Y966"/>
    </row>
    <row r="967" spans="25:25" x14ac:dyDescent="0.35">
      <c r="Y967"/>
    </row>
    <row r="968" spans="25:25" x14ac:dyDescent="0.35">
      <c r="Y968"/>
    </row>
    <row r="969" spans="25:25" x14ac:dyDescent="0.35">
      <c r="Y969"/>
    </row>
    <row r="970" spans="25:25" x14ac:dyDescent="0.35">
      <c r="Y970"/>
    </row>
    <row r="971" spans="25:25" x14ac:dyDescent="0.35">
      <c r="Y971"/>
    </row>
    <row r="972" spans="25:25" x14ac:dyDescent="0.35">
      <c r="Y972"/>
    </row>
    <row r="973" spans="25:25" x14ac:dyDescent="0.35">
      <c r="Y973"/>
    </row>
    <row r="974" spans="25:25" x14ac:dyDescent="0.35">
      <c r="Y974"/>
    </row>
    <row r="975" spans="25:25" x14ac:dyDescent="0.35">
      <c r="Y975"/>
    </row>
    <row r="976" spans="25:25" x14ac:dyDescent="0.35">
      <c r="Y976"/>
    </row>
    <row r="977" spans="25:25" x14ac:dyDescent="0.35">
      <c r="Y977"/>
    </row>
    <row r="978" spans="25:25" x14ac:dyDescent="0.35">
      <c r="Y978"/>
    </row>
    <row r="979" spans="25:25" x14ac:dyDescent="0.35">
      <c r="Y979"/>
    </row>
    <row r="980" spans="25:25" x14ac:dyDescent="0.35">
      <c r="Y980"/>
    </row>
    <row r="981" spans="25:25" x14ac:dyDescent="0.35">
      <c r="Y981"/>
    </row>
    <row r="982" spans="25:25" x14ac:dyDescent="0.35">
      <c r="Y982"/>
    </row>
    <row r="983" spans="25:25" x14ac:dyDescent="0.35">
      <c r="Y983"/>
    </row>
    <row r="984" spans="25:25" x14ac:dyDescent="0.35">
      <c r="Y984"/>
    </row>
    <row r="985" spans="25:25" x14ac:dyDescent="0.35">
      <c r="Y985"/>
    </row>
    <row r="986" spans="25:25" x14ac:dyDescent="0.35">
      <c r="Y986"/>
    </row>
    <row r="987" spans="25:25" x14ac:dyDescent="0.35">
      <c r="Y987"/>
    </row>
    <row r="988" spans="25:25" x14ac:dyDescent="0.35">
      <c r="Y988"/>
    </row>
    <row r="989" spans="25:25" x14ac:dyDescent="0.35">
      <c r="Y989"/>
    </row>
    <row r="990" spans="25:25" x14ac:dyDescent="0.35">
      <c r="Y990"/>
    </row>
    <row r="991" spans="25:25" x14ac:dyDescent="0.35">
      <c r="Y991"/>
    </row>
    <row r="992" spans="25:25" x14ac:dyDescent="0.35">
      <c r="Y992"/>
    </row>
    <row r="993" spans="25:25" x14ac:dyDescent="0.35">
      <c r="Y993"/>
    </row>
    <row r="994" spans="25:25" x14ac:dyDescent="0.35">
      <c r="Y994"/>
    </row>
    <row r="995" spans="25:25" x14ac:dyDescent="0.35">
      <c r="Y995"/>
    </row>
    <row r="996" spans="25:25" x14ac:dyDescent="0.35">
      <c r="Y996"/>
    </row>
    <row r="997" spans="25:25" x14ac:dyDescent="0.35">
      <c r="Y997"/>
    </row>
    <row r="998" spans="25:25" x14ac:dyDescent="0.35">
      <c r="Y998"/>
    </row>
    <row r="999" spans="25:25" x14ac:dyDescent="0.35">
      <c r="Y999"/>
    </row>
    <row r="1000" spans="25:25" x14ac:dyDescent="0.35">
      <c r="Y1000"/>
    </row>
    <row r="1001" spans="25:25" x14ac:dyDescent="0.35">
      <c r="Y1001"/>
    </row>
    <row r="1002" spans="25:25" x14ac:dyDescent="0.35">
      <c r="Y1002"/>
    </row>
    <row r="1003" spans="25:25" x14ac:dyDescent="0.35">
      <c r="Y1003"/>
    </row>
    <row r="1004" spans="25:25" x14ac:dyDescent="0.35">
      <c r="Y1004"/>
    </row>
    <row r="1005" spans="25:25" x14ac:dyDescent="0.35">
      <c r="Y1005"/>
    </row>
    <row r="1006" spans="25:25" x14ac:dyDescent="0.35">
      <c r="Y1006"/>
    </row>
    <row r="1007" spans="25:25" x14ac:dyDescent="0.35">
      <c r="Y1007"/>
    </row>
    <row r="1008" spans="25:25" x14ac:dyDescent="0.35">
      <c r="Y1008"/>
    </row>
    <row r="1009" spans="25:25" x14ac:dyDescent="0.35">
      <c r="Y1009"/>
    </row>
    <row r="1010" spans="25:25" x14ac:dyDescent="0.35">
      <c r="Y1010"/>
    </row>
    <row r="1011" spans="25:25" x14ac:dyDescent="0.35">
      <c r="Y1011"/>
    </row>
    <row r="1012" spans="25:25" x14ac:dyDescent="0.35">
      <c r="Y1012"/>
    </row>
    <row r="1013" spans="25:25" x14ac:dyDescent="0.35">
      <c r="Y1013"/>
    </row>
    <row r="1014" spans="25:25" x14ac:dyDescent="0.35">
      <c r="Y1014"/>
    </row>
    <row r="1015" spans="25:25" x14ac:dyDescent="0.35">
      <c r="Y1015"/>
    </row>
    <row r="1016" spans="25:25" x14ac:dyDescent="0.35">
      <c r="Y1016"/>
    </row>
    <row r="1017" spans="25:25" x14ac:dyDescent="0.35">
      <c r="Y1017"/>
    </row>
    <row r="1018" spans="25:25" x14ac:dyDescent="0.35">
      <c r="Y1018"/>
    </row>
    <row r="1019" spans="25:25" x14ac:dyDescent="0.35">
      <c r="Y1019"/>
    </row>
    <row r="1020" spans="25:25" x14ac:dyDescent="0.35">
      <c r="Y1020"/>
    </row>
    <row r="1021" spans="25:25" x14ac:dyDescent="0.35">
      <c r="Y1021"/>
    </row>
    <row r="1022" spans="25:25" x14ac:dyDescent="0.35">
      <c r="Y1022"/>
    </row>
    <row r="1023" spans="25:25" x14ac:dyDescent="0.35">
      <c r="Y1023"/>
    </row>
    <row r="1024" spans="25:25" x14ac:dyDescent="0.35">
      <c r="Y1024"/>
    </row>
    <row r="1025" spans="25:25" x14ac:dyDescent="0.35">
      <c r="Y1025"/>
    </row>
    <row r="1026" spans="25:25" x14ac:dyDescent="0.35">
      <c r="Y1026"/>
    </row>
    <row r="1027" spans="25:25" x14ac:dyDescent="0.35">
      <c r="Y1027"/>
    </row>
    <row r="1028" spans="25:25" x14ac:dyDescent="0.35">
      <c r="Y1028"/>
    </row>
    <row r="1029" spans="25:25" x14ac:dyDescent="0.35">
      <c r="Y1029"/>
    </row>
    <row r="1030" spans="25:25" x14ac:dyDescent="0.35">
      <c r="Y1030"/>
    </row>
    <row r="1031" spans="25:25" x14ac:dyDescent="0.35">
      <c r="Y1031"/>
    </row>
    <row r="1032" spans="25:25" x14ac:dyDescent="0.35">
      <c r="Y1032"/>
    </row>
    <row r="1033" spans="25:25" x14ac:dyDescent="0.35">
      <c r="Y1033"/>
    </row>
    <row r="1034" spans="25:25" x14ac:dyDescent="0.35">
      <c r="Y1034"/>
    </row>
    <row r="1035" spans="25:25" x14ac:dyDescent="0.35">
      <c r="Y1035"/>
    </row>
    <row r="1036" spans="25:25" x14ac:dyDescent="0.35">
      <c r="Y1036"/>
    </row>
    <row r="1037" spans="25:25" x14ac:dyDescent="0.35">
      <c r="Y1037"/>
    </row>
    <row r="1038" spans="25:25" x14ac:dyDescent="0.35">
      <c r="Y1038"/>
    </row>
    <row r="1039" spans="25:25" x14ac:dyDescent="0.35">
      <c r="Y1039"/>
    </row>
    <row r="1040" spans="25:25" x14ac:dyDescent="0.35">
      <c r="Y1040"/>
    </row>
    <row r="1041" spans="25:25" x14ac:dyDescent="0.35">
      <c r="Y1041"/>
    </row>
    <row r="1042" spans="25:25" x14ac:dyDescent="0.35">
      <c r="Y1042"/>
    </row>
    <row r="1043" spans="25:25" x14ac:dyDescent="0.35">
      <c r="Y1043"/>
    </row>
    <row r="1044" spans="25:25" x14ac:dyDescent="0.35">
      <c r="Y1044"/>
    </row>
    <row r="1045" spans="25:25" x14ac:dyDescent="0.35">
      <c r="Y1045"/>
    </row>
    <row r="1046" spans="25:25" x14ac:dyDescent="0.35">
      <c r="Y1046"/>
    </row>
    <row r="1047" spans="25:25" x14ac:dyDescent="0.35">
      <c r="Y1047"/>
    </row>
    <row r="1048" spans="25:25" x14ac:dyDescent="0.35">
      <c r="Y1048"/>
    </row>
    <row r="1049" spans="25:25" x14ac:dyDescent="0.35">
      <c r="Y1049"/>
    </row>
    <row r="1050" spans="25:25" x14ac:dyDescent="0.35">
      <c r="Y1050"/>
    </row>
    <row r="1051" spans="25:25" x14ac:dyDescent="0.35">
      <c r="Y1051"/>
    </row>
    <row r="1052" spans="25:25" x14ac:dyDescent="0.35">
      <c r="Y1052"/>
    </row>
    <row r="1053" spans="25:25" x14ac:dyDescent="0.35">
      <c r="Y1053"/>
    </row>
    <row r="1054" spans="25:25" x14ac:dyDescent="0.35">
      <c r="Y1054"/>
    </row>
    <row r="1055" spans="25:25" x14ac:dyDescent="0.35">
      <c r="Y1055"/>
    </row>
    <row r="1056" spans="25:25" x14ac:dyDescent="0.35">
      <c r="Y1056"/>
    </row>
    <row r="1057" spans="25:25" x14ac:dyDescent="0.35">
      <c r="Y1057"/>
    </row>
    <row r="1058" spans="25:25" x14ac:dyDescent="0.35">
      <c r="Y1058"/>
    </row>
    <row r="1059" spans="25:25" x14ac:dyDescent="0.35">
      <c r="Y1059"/>
    </row>
    <row r="1060" spans="25:25" x14ac:dyDescent="0.35">
      <c r="Y1060"/>
    </row>
    <row r="1061" spans="25:25" x14ac:dyDescent="0.35">
      <c r="Y1061"/>
    </row>
    <row r="1062" spans="25:25" x14ac:dyDescent="0.35">
      <c r="Y1062"/>
    </row>
    <row r="1063" spans="25:25" x14ac:dyDescent="0.35">
      <c r="Y1063"/>
    </row>
    <row r="1064" spans="25:25" x14ac:dyDescent="0.35">
      <c r="Y1064"/>
    </row>
    <row r="1065" spans="25:25" x14ac:dyDescent="0.35">
      <c r="Y1065"/>
    </row>
    <row r="1066" spans="25:25" x14ac:dyDescent="0.35">
      <c r="Y1066"/>
    </row>
    <row r="1067" spans="25:25" x14ac:dyDescent="0.35">
      <c r="Y1067"/>
    </row>
    <row r="1068" spans="25:25" x14ac:dyDescent="0.35">
      <c r="Y1068"/>
    </row>
    <row r="1069" spans="25:25" x14ac:dyDescent="0.35">
      <c r="Y1069"/>
    </row>
    <row r="1070" spans="25:25" x14ac:dyDescent="0.35">
      <c r="Y1070"/>
    </row>
    <row r="1071" spans="25:25" x14ac:dyDescent="0.35">
      <c r="Y1071"/>
    </row>
    <row r="1072" spans="25:25" x14ac:dyDescent="0.35">
      <c r="Y1072"/>
    </row>
    <row r="1073" spans="25:25" x14ac:dyDescent="0.35">
      <c r="Y1073"/>
    </row>
    <row r="1074" spans="25:25" x14ac:dyDescent="0.35">
      <c r="Y1074"/>
    </row>
    <row r="1075" spans="25:25" x14ac:dyDescent="0.35">
      <c r="Y1075"/>
    </row>
    <row r="1076" spans="25:25" x14ac:dyDescent="0.35">
      <c r="Y1076"/>
    </row>
    <row r="1077" spans="25:25" x14ac:dyDescent="0.35">
      <c r="Y1077"/>
    </row>
    <row r="1078" spans="25:25" x14ac:dyDescent="0.35">
      <c r="Y1078"/>
    </row>
    <row r="1079" spans="25:25" x14ac:dyDescent="0.35">
      <c r="Y1079"/>
    </row>
    <row r="1080" spans="25:25" x14ac:dyDescent="0.35">
      <c r="Y1080"/>
    </row>
    <row r="1081" spans="25:25" x14ac:dyDescent="0.35">
      <c r="Y1081"/>
    </row>
    <row r="1082" spans="25:25" x14ac:dyDescent="0.35">
      <c r="Y1082"/>
    </row>
    <row r="1083" spans="25:25" x14ac:dyDescent="0.35">
      <c r="Y1083"/>
    </row>
    <row r="1084" spans="25:25" x14ac:dyDescent="0.35">
      <c r="Y1084"/>
    </row>
    <row r="1085" spans="25:25" x14ac:dyDescent="0.35">
      <c r="Y1085"/>
    </row>
    <row r="1086" spans="25:25" x14ac:dyDescent="0.35">
      <c r="Y1086"/>
    </row>
    <row r="1087" spans="25:25" x14ac:dyDescent="0.35">
      <c r="Y1087"/>
    </row>
    <row r="1088" spans="25:25" x14ac:dyDescent="0.35">
      <c r="Y1088"/>
    </row>
    <row r="1089" spans="25:25" x14ac:dyDescent="0.35">
      <c r="Y1089"/>
    </row>
    <row r="1090" spans="25:25" x14ac:dyDescent="0.35">
      <c r="Y1090"/>
    </row>
    <row r="1091" spans="25:25" x14ac:dyDescent="0.35">
      <c r="Y1091"/>
    </row>
    <row r="1092" spans="25:25" x14ac:dyDescent="0.35">
      <c r="Y1092"/>
    </row>
    <row r="1093" spans="25:25" x14ac:dyDescent="0.35">
      <c r="Y1093"/>
    </row>
    <row r="1094" spans="25:25" x14ac:dyDescent="0.35">
      <c r="Y1094"/>
    </row>
    <row r="1095" spans="25:25" x14ac:dyDescent="0.35">
      <c r="Y1095"/>
    </row>
    <row r="1096" spans="25:25" x14ac:dyDescent="0.35">
      <c r="Y1096"/>
    </row>
    <row r="1097" spans="25:25" x14ac:dyDescent="0.35">
      <c r="Y1097"/>
    </row>
    <row r="1098" spans="25:25" x14ac:dyDescent="0.35">
      <c r="Y1098"/>
    </row>
    <row r="1099" spans="25:25" x14ac:dyDescent="0.35">
      <c r="Y1099"/>
    </row>
    <row r="1100" spans="25:25" x14ac:dyDescent="0.35">
      <c r="Y1100"/>
    </row>
    <row r="1101" spans="25:25" x14ac:dyDescent="0.35">
      <c r="Y1101"/>
    </row>
    <row r="1102" spans="25:25" x14ac:dyDescent="0.35">
      <c r="Y1102"/>
    </row>
    <row r="1103" spans="25:25" x14ac:dyDescent="0.35">
      <c r="Y1103"/>
    </row>
    <row r="1104" spans="25:25" x14ac:dyDescent="0.35">
      <c r="Y1104"/>
    </row>
    <row r="1105" spans="25:25" x14ac:dyDescent="0.35">
      <c r="Y1105"/>
    </row>
    <row r="1106" spans="25:25" x14ac:dyDescent="0.35">
      <c r="Y1106"/>
    </row>
    <row r="1107" spans="25:25" x14ac:dyDescent="0.35">
      <c r="Y1107"/>
    </row>
    <row r="1108" spans="25:25" x14ac:dyDescent="0.35">
      <c r="Y1108"/>
    </row>
    <row r="1109" spans="25:25" x14ac:dyDescent="0.35">
      <c r="Y1109"/>
    </row>
    <row r="1110" spans="25:25" x14ac:dyDescent="0.35">
      <c r="Y1110"/>
    </row>
    <row r="1111" spans="25:25" x14ac:dyDescent="0.35">
      <c r="Y1111"/>
    </row>
    <row r="1112" spans="25:25" x14ac:dyDescent="0.35">
      <c r="Y1112"/>
    </row>
    <row r="1113" spans="25:25" x14ac:dyDescent="0.35">
      <c r="Y1113"/>
    </row>
    <row r="1114" spans="25:25" x14ac:dyDescent="0.35">
      <c r="Y1114"/>
    </row>
    <row r="1115" spans="25:25" x14ac:dyDescent="0.35">
      <c r="Y1115"/>
    </row>
    <row r="1116" spans="25:25" x14ac:dyDescent="0.35">
      <c r="Y1116"/>
    </row>
    <row r="1117" spans="25:25" x14ac:dyDescent="0.35">
      <c r="Y1117"/>
    </row>
    <row r="1118" spans="25:25" x14ac:dyDescent="0.35">
      <c r="Y1118"/>
    </row>
    <row r="1119" spans="25:25" x14ac:dyDescent="0.35">
      <c r="Y1119"/>
    </row>
    <row r="1120" spans="25:25" x14ac:dyDescent="0.35">
      <c r="Y1120"/>
    </row>
    <row r="1121" spans="25:25" x14ac:dyDescent="0.35">
      <c r="Y1121"/>
    </row>
    <row r="1122" spans="25:25" x14ac:dyDescent="0.35">
      <c r="Y1122"/>
    </row>
    <row r="1123" spans="25:25" x14ac:dyDescent="0.35">
      <c r="Y1123"/>
    </row>
    <row r="1124" spans="25:25" x14ac:dyDescent="0.35">
      <c r="Y1124"/>
    </row>
    <row r="1125" spans="25:25" x14ac:dyDescent="0.35">
      <c r="Y1125"/>
    </row>
    <row r="1126" spans="25:25" x14ac:dyDescent="0.35">
      <c r="Y1126"/>
    </row>
    <row r="1127" spans="25:25" x14ac:dyDescent="0.35">
      <c r="Y1127"/>
    </row>
    <row r="1128" spans="25:25" x14ac:dyDescent="0.35">
      <c r="Y1128"/>
    </row>
    <row r="1129" spans="25:25" x14ac:dyDescent="0.35">
      <c r="Y1129"/>
    </row>
    <row r="1130" spans="25:25" x14ac:dyDescent="0.35">
      <c r="Y1130"/>
    </row>
    <row r="1131" spans="25:25" x14ac:dyDescent="0.35">
      <c r="Y1131"/>
    </row>
    <row r="1132" spans="25:25" x14ac:dyDescent="0.35">
      <c r="Y1132"/>
    </row>
    <row r="1133" spans="25:25" x14ac:dyDescent="0.35">
      <c r="Y1133"/>
    </row>
    <row r="1134" spans="25:25" x14ac:dyDescent="0.35">
      <c r="Y1134"/>
    </row>
    <row r="1135" spans="25:25" x14ac:dyDescent="0.35">
      <c r="Y1135"/>
    </row>
    <row r="1136" spans="25:25" x14ac:dyDescent="0.35">
      <c r="Y1136"/>
    </row>
    <row r="1137" spans="25:25" x14ac:dyDescent="0.35">
      <c r="Y1137"/>
    </row>
    <row r="1138" spans="25:25" x14ac:dyDescent="0.35">
      <c r="Y1138"/>
    </row>
    <row r="1139" spans="25:25" x14ac:dyDescent="0.35">
      <c r="Y1139"/>
    </row>
    <row r="1140" spans="25:25" x14ac:dyDescent="0.35">
      <c r="Y1140"/>
    </row>
    <row r="1141" spans="25:25" x14ac:dyDescent="0.35">
      <c r="Y1141"/>
    </row>
    <row r="1142" spans="25:25" x14ac:dyDescent="0.35">
      <c r="Y1142"/>
    </row>
    <row r="1143" spans="25:25" x14ac:dyDescent="0.35">
      <c r="Y1143"/>
    </row>
    <row r="1144" spans="25:25" x14ac:dyDescent="0.35">
      <c r="Y1144"/>
    </row>
    <row r="1145" spans="25:25" x14ac:dyDescent="0.35">
      <c r="Y1145"/>
    </row>
    <row r="1146" spans="25:25" x14ac:dyDescent="0.35">
      <c r="Y1146"/>
    </row>
    <row r="1147" spans="25:25" x14ac:dyDescent="0.35">
      <c r="Y1147"/>
    </row>
    <row r="1148" spans="25:25" x14ac:dyDescent="0.35">
      <c r="Y1148"/>
    </row>
    <row r="1149" spans="25:25" x14ac:dyDescent="0.35">
      <c r="Y1149"/>
    </row>
    <row r="1150" spans="25:25" x14ac:dyDescent="0.35">
      <c r="Y1150"/>
    </row>
    <row r="1151" spans="25:25" x14ac:dyDescent="0.35">
      <c r="Y1151"/>
    </row>
    <row r="1152" spans="25:25" x14ac:dyDescent="0.35">
      <c r="Y1152"/>
    </row>
    <row r="1153" spans="25:25" x14ac:dyDescent="0.35">
      <c r="Y1153"/>
    </row>
    <row r="1154" spans="25:25" x14ac:dyDescent="0.35">
      <c r="Y1154"/>
    </row>
    <row r="1155" spans="25:25" x14ac:dyDescent="0.35">
      <c r="Y1155"/>
    </row>
    <row r="1156" spans="25:25" x14ac:dyDescent="0.35">
      <c r="Y1156"/>
    </row>
    <row r="1157" spans="25:25" x14ac:dyDescent="0.35">
      <c r="Y1157"/>
    </row>
    <row r="1158" spans="25:25" x14ac:dyDescent="0.35">
      <c r="Y1158"/>
    </row>
    <row r="1159" spans="25:25" x14ac:dyDescent="0.35">
      <c r="Y1159"/>
    </row>
    <row r="1160" spans="25:25" x14ac:dyDescent="0.35">
      <c r="Y1160"/>
    </row>
    <row r="1161" spans="25:25" x14ac:dyDescent="0.35">
      <c r="Y1161"/>
    </row>
    <row r="1162" spans="25:25" x14ac:dyDescent="0.35">
      <c r="Y1162"/>
    </row>
    <row r="1163" spans="25:25" x14ac:dyDescent="0.35">
      <c r="Y1163"/>
    </row>
    <row r="1164" spans="25:25" x14ac:dyDescent="0.35">
      <c r="Y1164"/>
    </row>
    <row r="1165" spans="25:25" x14ac:dyDescent="0.35">
      <c r="Y1165"/>
    </row>
    <row r="1166" spans="25:25" x14ac:dyDescent="0.35">
      <c r="Y1166"/>
    </row>
    <row r="1167" spans="25:25" x14ac:dyDescent="0.35">
      <c r="Y1167"/>
    </row>
    <row r="1168" spans="25:25" x14ac:dyDescent="0.35">
      <c r="Y1168"/>
    </row>
    <row r="1169" spans="25:25" x14ac:dyDescent="0.35">
      <c r="Y1169"/>
    </row>
    <row r="1170" spans="25:25" x14ac:dyDescent="0.35">
      <c r="Y1170"/>
    </row>
    <row r="1171" spans="25:25" x14ac:dyDescent="0.35">
      <c r="Y1171"/>
    </row>
    <row r="1172" spans="25:25" x14ac:dyDescent="0.35">
      <c r="Y1172"/>
    </row>
    <row r="1173" spans="25:25" x14ac:dyDescent="0.35">
      <c r="Y1173"/>
    </row>
    <row r="1174" spans="25:25" x14ac:dyDescent="0.35">
      <c r="Y1174"/>
    </row>
    <row r="1175" spans="25:25" x14ac:dyDescent="0.35">
      <c r="Y1175"/>
    </row>
    <row r="1176" spans="25:25" x14ac:dyDescent="0.35">
      <c r="Y1176"/>
    </row>
    <row r="1177" spans="25:25" x14ac:dyDescent="0.35">
      <c r="Y1177"/>
    </row>
    <row r="1178" spans="25:25" x14ac:dyDescent="0.35">
      <c r="Y1178"/>
    </row>
    <row r="1179" spans="25:25" x14ac:dyDescent="0.35">
      <c r="Y1179"/>
    </row>
    <row r="1180" spans="25:25" x14ac:dyDescent="0.35">
      <c r="Y1180"/>
    </row>
    <row r="1181" spans="25:25" x14ac:dyDescent="0.35">
      <c r="Y1181"/>
    </row>
    <row r="1182" spans="25:25" x14ac:dyDescent="0.35">
      <c r="Y1182"/>
    </row>
    <row r="1183" spans="25:25" x14ac:dyDescent="0.35">
      <c r="Y1183"/>
    </row>
    <row r="1184" spans="25:25" x14ac:dyDescent="0.35">
      <c r="Y1184"/>
    </row>
    <row r="1185" spans="25:25" x14ac:dyDescent="0.35">
      <c r="Y1185"/>
    </row>
    <row r="1186" spans="25:25" x14ac:dyDescent="0.35">
      <c r="Y1186"/>
    </row>
    <row r="1187" spans="25:25" x14ac:dyDescent="0.35">
      <c r="Y1187"/>
    </row>
    <row r="1188" spans="25:25" x14ac:dyDescent="0.35">
      <c r="Y1188"/>
    </row>
    <row r="1189" spans="25:25" x14ac:dyDescent="0.35">
      <c r="Y1189"/>
    </row>
    <row r="1190" spans="25:25" x14ac:dyDescent="0.35">
      <c r="Y1190"/>
    </row>
    <row r="1191" spans="25:25" x14ac:dyDescent="0.35">
      <c r="Y1191"/>
    </row>
    <row r="1192" spans="25:25" x14ac:dyDescent="0.35">
      <c r="Y1192"/>
    </row>
    <row r="1193" spans="25:25" x14ac:dyDescent="0.35">
      <c r="Y1193"/>
    </row>
    <row r="1194" spans="25:25" x14ac:dyDescent="0.35">
      <c r="Y1194"/>
    </row>
    <row r="1195" spans="25:25" x14ac:dyDescent="0.35">
      <c r="Y1195"/>
    </row>
    <row r="1196" spans="25:25" x14ac:dyDescent="0.35">
      <c r="Y1196"/>
    </row>
    <row r="1197" spans="25:25" x14ac:dyDescent="0.35">
      <c r="Y1197"/>
    </row>
    <row r="1198" spans="25:25" x14ac:dyDescent="0.35">
      <c r="Y1198"/>
    </row>
    <row r="1199" spans="25:25" x14ac:dyDescent="0.35">
      <c r="Y1199"/>
    </row>
    <row r="1200" spans="25:25" x14ac:dyDescent="0.35">
      <c r="Y1200"/>
    </row>
    <row r="1201" spans="25:25" x14ac:dyDescent="0.35">
      <c r="Y1201"/>
    </row>
    <row r="1202" spans="25:25" x14ac:dyDescent="0.35">
      <c r="Y1202"/>
    </row>
    <row r="1203" spans="25:25" x14ac:dyDescent="0.35">
      <c r="Y1203"/>
    </row>
    <row r="1204" spans="25:25" x14ac:dyDescent="0.35">
      <c r="Y1204"/>
    </row>
    <row r="1205" spans="25:25" x14ac:dyDescent="0.35">
      <c r="Y1205"/>
    </row>
    <row r="1206" spans="25:25" x14ac:dyDescent="0.35">
      <c r="Y1206"/>
    </row>
    <row r="1207" spans="25:25" x14ac:dyDescent="0.35">
      <c r="Y1207"/>
    </row>
    <row r="1208" spans="25:25" x14ac:dyDescent="0.35">
      <c r="Y1208"/>
    </row>
    <row r="1209" spans="25:25" x14ac:dyDescent="0.35">
      <c r="Y1209"/>
    </row>
    <row r="1210" spans="25:25" x14ac:dyDescent="0.35">
      <c r="Y1210"/>
    </row>
    <row r="1211" spans="25:25" x14ac:dyDescent="0.35">
      <c r="Y1211"/>
    </row>
    <row r="1212" spans="25:25" x14ac:dyDescent="0.35">
      <c r="Y1212"/>
    </row>
    <row r="1213" spans="25:25" x14ac:dyDescent="0.35">
      <c r="Y1213"/>
    </row>
    <row r="1214" spans="25:25" x14ac:dyDescent="0.35">
      <c r="Y1214"/>
    </row>
    <row r="1215" spans="25:25" x14ac:dyDescent="0.35">
      <c r="Y1215"/>
    </row>
    <row r="1216" spans="25:25" x14ac:dyDescent="0.35">
      <c r="Y1216"/>
    </row>
    <row r="1217" spans="25:25" x14ac:dyDescent="0.35">
      <c r="Y1217"/>
    </row>
    <row r="1218" spans="25:25" x14ac:dyDescent="0.35">
      <c r="Y1218"/>
    </row>
    <row r="1219" spans="25:25" x14ac:dyDescent="0.35">
      <c r="Y1219"/>
    </row>
    <row r="1220" spans="25:25" x14ac:dyDescent="0.35">
      <c r="Y1220"/>
    </row>
    <row r="1221" spans="25:25" x14ac:dyDescent="0.35">
      <c r="Y1221"/>
    </row>
    <row r="1222" spans="25:25" x14ac:dyDescent="0.35">
      <c r="Y1222"/>
    </row>
    <row r="1223" spans="25:25" x14ac:dyDescent="0.35">
      <c r="Y1223"/>
    </row>
    <row r="1224" spans="25:25" x14ac:dyDescent="0.35">
      <c r="Y1224"/>
    </row>
    <row r="1225" spans="25:25" x14ac:dyDescent="0.35">
      <c r="Y1225"/>
    </row>
    <row r="1226" spans="25:25" x14ac:dyDescent="0.35">
      <c r="Y1226"/>
    </row>
    <row r="1227" spans="25:25" x14ac:dyDescent="0.35">
      <c r="Y1227"/>
    </row>
    <row r="1228" spans="25:25" x14ac:dyDescent="0.35">
      <c r="Y1228"/>
    </row>
    <row r="1229" spans="25:25" x14ac:dyDescent="0.35">
      <c r="Y1229"/>
    </row>
    <row r="1230" spans="25:25" x14ac:dyDescent="0.35">
      <c r="Y1230"/>
    </row>
    <row r="1231" spans="25:25" x14ac:dyDescent="0.35">
      <c r="Y1231"/>
    </row>
    <row r="1232" spans="25:25" x14ac:dyDescent="0.35">
      <c r="Y1232"/>
    </row>
    <row r="1233" spans="25:25" x14ac:dyDescent="0.35">
      <c r="Y1233"/>
    </row>
    <row r="1234" spans="25:25" x14ac:dyDescent="0.35">
      <c r="Y1234"/>
    </row>
    <row r="1235" spans="25:25" x14ac:dyDescent="0.35">
      <c r="Y1235"/>
    </row>
    <row r="1236" spans="25:25" x14ac:dyDescent="0.35">
      <c r="Y1236"/>
    </row>
    <row r="1237" spans="25:25" x14ac:dyDescent="0.35">
      <c r="Y1237"/>
    </row>
    <row r="1238" spans="25:25" x14ac:dyDescent="0.35">
      <c r="Y1238"/>
    </row>
    <row r="1239" spans="25:25" x14ac:dyDescent="0.35">
      <c r="Y1239"/>
    </row>
    <row r="1240" spans="25:25" x14ac:dyDescent="0.35">
      <c r="Y1240"/>
    </row>
    <row r="1241" spans="25:25" x14ac:dyDescent="0.35">
      <c r="Y1241"/>
    </row>
    <row r="1242" spans="25:25" x14ac:dyDescent="0.35">
      <c r="Y1242"/>
    </row>
    <row r="1243" spans="25:25" x14ac:dyDescent="0.35">
      <c r="Y1243"/>
    </row>
    <row r="1244" spans="25:25" x14ac:dyDescent="0.35">
      <c r="Y1244"/>
    </row>
    <row r="1245" spans="25:25" x14ac:dyDescent="0.35">
      <c r="Y1245"/>
    </row>
    <row r="1246" spans="25:25" x14ac:dyDescent="0.35">
      <c r="Y1246"/>
    </row>
    <row r="1247" spans="25:25" x14ac:dyDescent="0.35">
      <c r="Y1247"/>
    </row>
    <row r="1248" spans="25:25" x14ac:dyDescent="0.35">
      <c r="Y1248"/>
    </row>
    <row r="1249" spans="25:25" x14ac:dyDescent="0.35">
      <c r="Y1249"/>
    </row>
    <row r="1250" spans="25:25" x14ac:dyDescent="0.35">
      <c r="Y1250"/>
    </row>
    <row r="1251" spans="25:25" x14ac:dyDescent="0.35">
      <c r="Y1251"/>
    </row>
    <row r="1252" spans="25:25" x14ac:dyDescent="0.35">
      <c r="Y1252"/>
    </row>
    <row r="1253" spans="25:25" x14ac:dyDescent="0.35">
      <c r="Y1253"/>
    </row>
    <row r="1254" spans="25:25" x14ac:dyDescent="0.35">
      <c r="Y1254"/>
    </row>
    <row r="1255" spans="25:25" x14ac:dyDescent="0.35">
      <c r="Y1255"/>
    </row>
    <row r="1256" spans="25:25" x14ac:dyDescent="0.35">
      <c r="Y1256"/>
    </row>
    <row r="1257" spans="25:25" x14ac:dyDescent="0.35">
      <c r="Y1257"/>
    </row>
    <row r="1258" spans="25:25" x14ac:dyDescent="0.35">
      <c r="Y1258"/>
    </row>
    <row r="1259" spans="25:25" x14ac:dyDescent="0.35">
      <c r="Y1259"/>
    </row>
    <row r="1260" spans="25:25" x14ac:dyDescent="0.35">
      <c r="Y1260"/>
    </row>
    <row r="1261" spans="25:25" x14ac:dyDescent="0.35">
      <c r="Y1261"/>
    </row>
    <row r="1262" spans="25:25" x14ac:dyDescent="0.35">
      <c r="Y1262"/>
    </row>
    <row r="1263" spans="25:25" x14ac:dyDescent="0.35">
      <c r="Y1263"/>
    </row>
    <row r="1264" spans="25:25" x14ac:dyDescent="0.35">
      <c r="Y1264"/>
    </row>
    <row r="1265" spans="25:25" x14ac:dyDescent="0.35">
      <c r="Y1265"/>
    </row>
    <row r="1266" spans="25:25" x14ac:dyDescent="0.35">
      <c r="Y1266"/>
    </row>
    <row r="1267" spans="25:25" x14ac:dyDescent="0.35">
      <c r="Y1267"/>
    </row>
    <row r="1268" spans="25:25" x14ac:dyDescent="0.35">
      <c r="Y1268"/>
    </row>
    <row r="1269" spans="25:25" x14ac:dyDescent="0.35">
      <c r="Y1269"/>
    </row>
    <row r="1270" spans="25:25" x14ac:dyDescent="0.35">
      <c r="Y1270"/>
    </row>
    <row r="1271" spans="25:25" x14ac:dyDescent="0.35">
      <c r="Y1271"/>
    </row>
    <row r="1272" spans="25:25" x14ac:dyDescent="0.35">
      <c r="Y1272"/>
    </row>
    <row r="1273" spans="25:25" x14ac:dyDescent="0.35">
      <c r="Y1273"/>
    </row>
    <row r="1274" spans="25:25" x14ac:dyDescent="0.35">
      <c r="Y1274"/>
    </row>
    <row r="1275" spans="25:25" x14ac:dyDescent="0.35">
      <c r="Y1275"/>
    </row>
    <row r="1276" spans="25:25" x14ac:dyDescent="0.35">
      <c r="Y1276"/>
    </row>
    <row r="1277" spans="25:25" x14ac:dyDescent="0.35">
      <c r="Y1277"/>
    </row>
    <row r="1278" spans="25:25" x14ac:dyDescent="0.35">
      <c r="Y1278"/>
    </row>
    <row r="1279" spans="25:25" x14ac:dyDescent="0.35">
      <c r="Y1279"/>
    </row>
    <row r="1280" spans="25:25" x14ac:dyDescent="0.35">
      <c r="Y1280"/>
    </row>
    <row r="1281" spans="25:25" x14ac:dyDescent="0.35">
      <c r="Y1281"/>
    </row>
    <row r="1282" spans="25:25" x14ac:dyDescent="0.35">
      <c r="Y1282"/>
    </row>
    <row r="1283" spans="25:25" x14ac:dyDescent="0.35">
      <c r="Y1283"/>
    </row>
    <row r="1284" spans="25:25" x14ac:dyDescent="0.35">
      <c r="Y1284"/>
    </row>
    <row r="1285" spans="25:25" x14ac:dyDescent="0.35">
      <c r="Y1285"/>
    </row>
    <row r="1286" spans="25:25" x14ac:dyDescent="0.35">
      <c r="Y1286"/>
    </row>
    <row r="1287" spans="25:25" x14ac:dyDescent="0.35">
      <c r="Y1287"/>
    </row>
    <row r="1288" spans="25:25" x14ac:dyDescent="0.35">
      <c r="Y1288"/>
    </row>
    <row r="1289" spans="25:25" x14ac:dyDescent="0.35">
      <c r="Y1289"/>
    </row>
    <row r="1290" spans="25:25" x14ac:dyDescent="0.35">
      <c r="Y1290"/>
    </row>
    <row r="1291" spans="25:25" x14ac:dyDescent="0.35">
      <c r="Y1291"/>
    </row>
    <row r="1292" spans="25:25" x14ac:dyDescent="0.35">
      <c r="Y1292"/>
    </row>
    <row r="1293" spans="25:25" x14ac:dyDescent="0.35">
      <c r="Y1293"/>
    </row>
    <row r="1294" spans="25:25" x14ac:dyDescent="0.35">
      <c r="Y1294"/>
    </row>
    <row r="1295" spans="25:25" x14ac:dyDescent="0.35">
      <c r="Y1295"/>
    </row>
    <row r="1296" spans="25:25" x14ac:dyDescent="0.35">
      <c r="Y1296"/>
    </row>
    <row r="1297" spans="25:25" x14ac:dyDescent="0.35">
      <c r="Y1297"/>
    </row>
    <row r="1298" spans="25:25" x14ac:dyDescent="0.35">
      <c r="Y1298"/>
    </row>
    <row r="1299" spans="25:25" x14ac:dyDescent="0.35">
      <c r="Y1299"/>
    </row>
    <row r="1300" spans="25:25" x14ac:dyDescent="0.35">
      <c r="Y1300"/>
    </row>
    <row r="1301" spans="25:25" x14ac:dyDescent="0.35">
      <c r="Y1301"/>
    </row>
    <row r="1302" spans="25:25" x14ac:dyDescent="0.35">
      <c r="Y1302"/>
    </row>
    <row r="1303" spans="25:25" x14ac:dyDescent="0.35">
      <c r="Y1303"/>
    </row>
    <row r="1304" spans="25:25" x14ac:dyDescent="0.35">
      <c r="Y1304"/>
    </row>
    <row r="1305" spans="25:25" x14ac:dyDescent="0.35">
      <c r="Y1305"/>
    </row>
    <row r="1306" spans="25:25" x14ac:dyDescent="0.35">
      <c r="Y1306"/>
    </row>
    <row r="1307" spans="25:25" x14ac:dyDescent="0.35">
      <c r="Y1307"/>
    </row>
    <row r="1308" spans="25:25" x14ac:dyDescent="0.35">
      <c r="Y1308"/>
    </row>
    <row r="1309" spans="25:25" x14ac:dyDescent="0.35">
      <c r="Y1309"/>
    </row>
    <row r="1310" spans="25:25" x14ac:dyDescent="0.35">
      <c r="Y1310"/>
    </row>
    <row r="1311" spans="25:25" x14ac:dyDescent="0.35">
      <c r="Y1311"/>
    </row>
    <row r="1312" spans="25:25" x14ac:dyDescent="0.35">
      <c r="Y1312"/>
    </row>
    <row r="1313" spans="25:25" x14ac:dyDescent="0.35">
      <c r="Y1313"/>
    </row>
    <row r="1314" spans="25:25" x14ac:dyDescent="0.35">
      <c r="Y1314"/>
    </row>
    <row r="1315" spans="25:25" x14ac:dyDescent="0.35">
      <c r="Y1315"/>
    </row>
    <row r="1316" spans="25:25" x14ac:dyDescent="0.35">
      <c r="Y1316"/>
    </row>
    <row r="1317" spans="25:25" x14ac:dyDescent="0.35">
      <c r="Y1317"/>
    </row>
    <row r="1318" spans="25:25" x14ac:dyDescent="0.35">
      <c r="Y1318"/>
    </row>
    <row r="1319" spans="25:25" x14ac:dyDescent="0.35">
      <c r="Y1319"/>
    </row>
    <row r="1320" spans="25:25" x14ac:dyDescent="0.35">
      <c r="Y1320"/>
    </row>
    <row r="1321" spans="25:25" x14ac:dyDescent="0.35">
      <c r="Y1321"/>
    </row>
    <row r="1322" spans="25:25" x14ac:dyDescent="0.35">
      <c r="Y1322"/>
    </row>
    <row r="1323" spans="25:25" x14ac:dyDescent="0.35">
      <c r="Y1323"/>
    </row>
    <row r="1324" spans="25:25" x14ac:dyDescent="0.35">
      <c r="Y1324"/>
    </row>
    <row r="1325" spans="25:25" x14ac:dyDescent="0.35">
      <c r="Y1325"/>
    </row>
    <row r="1326" spans="25:25" x14ac:dyDescent="0.35">
      <c r="Y1326"/>
    </row>
    <row r="1327" spans="25:25" x14ac:dyDescent="0.35">
      <c r="Y1327"/>
    </row>
    <row r="1328" spans="25:25" x14ac:dyDescent="0.35">
      <c r="Y1328"/>
    </row>
    <row r="1329" spans="25:25" x14ac:dyDescent="0.35">
      <c r="Y1329"/>
    </row>
    <row r="1330" spans="25:25" x14ac:dyDescent="0.35">
      <c r="Y1330"/>
    </row>
    <row r="1331" spans="25:25" x14ac:dyDescent="0.35">
      <c r="Y1331"/>
    </row>
    <row r="1332" spans="25:25" x14ac:dyDescent="0.35">
      <c r="Y1332"/>
    </row>
    <row r="1333" spans="25:25" x14ac:dyDescent="0.35">
      <c r="Y1333"/>
    </row>
    <row r="1334" spans="25:25" x14ac:dyDescent="0.35">
      <c r="Y1334"/>
    </row>
    <row r="1335" spans="25:25" x14ac:dyDescent="0.35">
      <c r="Y1335"/>
    </row>
    <row r="1336" spans="25:25" x14ac:dyDescent="0.35">
      <c r="Y1336"/>
    </row>
    <row r="1337" spans="25:25" x14ac:dyDescent="0.35">
      <c r="Y1337"/>
    </row>
    <row r="1338" spans="25:25" x14ac:dyDescent="0.35">
      <c r="Y1338"/>
    </row>
    <row r="1339" spans="25:25" x14ac:dyDescent="0.35">
      <c r="Y1339"/>
    </row>
    <row r="1340" spans="25:25" x14ac:dyDescent="0.35">
      <c r="Y1340"/>
    </row>
    <row r="1341" spans="25:25" x14ac:dyDescent="0.35">
      <c r="Y1341"/>
    </row>
    <row r="1342" spans="25:25" x14ac:dyDescent="0.35">
      <c r="Y1342"/>
    </row>
    <row r="1343" spans="25:25" x14ac:dyDescent="0.35">
      <c r="Y1343"/>
    </row>
    <row r="1344" spans="25:25" x14ac:dyDescent="0.35">
      <c r="Y1344"/>
    </row>
    <row r="1345" spans="25:25" x14ac:dyDescent="0.35">
      <c r="Y1345"/>
    </row>
    <row r="1346" spans="25:25" x14ac:dyDescent="0.35">
      <c r="Y1346"/>
    </row>
    <row r="1347" spans="25:25" x14ac:dyDescent="0.35">
      <c r="Y1347"/>
    </row>
    <row r="1348" spans="25:25" x14ac:dyDescent="0.35">
      <c r="Y1348"/>
    </row>
    <row r="1349" spans="25:25" x14ac:dyDescent="0.35">
      <c r="Y1349"/>
    </row>
    <row r="1350" spans="25:25" x14ac:dyDescent="0.35">
      <c r="Y1350"/>
    </row>
    <row r="1351" spans="25:25" x14ac:dyDescent="0.35">
      <c r="Y1351"/>
    </row>
    <row r="1352" spans="25:25" x14ac:dyDescent="0.35">
      <c r="Y1352"/>
    </row>
    <row r="1353" spans="25:25" x14ac:dyDescent="0.35">
      <c r="Y1353"/>
    </row>
    <row r="1354" spans="25:25" x14ac:dyDescent="0.35">
      <c r="Y1354"/>
    </row>
    <row r="1355" spans="25:25" x14ac:dyDescent="0.35">
      <c r="Y1355"/>
    </row>
    <row r="1356" spans="25:25" x14ac:dyDescent="0.35">
      <c r="Y1356"/>
    </row>
    <row r="1357" spans="25:25" x14ac:dyDescent="0.35">
      <c r="Y1357"/>
    </row>
    <row r="1358" spans="25:25" x14ac:dyDescent="0.35">
      <c r="Y1358"/>
    </row>
    <row r="1359" spans="25:25" x14ac:dyDescent="0.35">
      <c r="Y1359"/>
    </row>
    <row r="1360" spans="25:25" x14ac:dyDescent="0.35">
      <c r="Y1360"/>
    </row>
    <row r="1361" spans="25:25" x14ac:dyDescent="0.35">
      <c r="Y1361"/>
    </row>
    <row r="1362" spans="25:25" x14ac:dyDescent="0.35">
      <c r="Y1362"/>
    </row>
    <row r="1363" spans="25:25" x14ac:dyDescent="0.35">
      <c r="Y1363"/>
    </row>
    <row r="1364" spans="25:25" x14ac:dyDescent="0.35">
      <c r="Y1364"/>
    </row>
    <row r="1365" spans="25:25" x14ac:dyDescent="0.35">
      <c r="Y1365"/>
    </row>
    <row r="1366" spans="25:25" x14ac:dyDescent="0.35">
      <c r="Y1366"/>
    </row>
    <row r="1367" spans="25:25" x14ac:dyDescent="0.35">
      <c r="Y1367"/>
    </row>
    <row r="1368" spans="25:25" x14ac:dyDescent="0.35">
      <c r="Y1368"/>
    </row>
    <row r="1369" spans="25:25" x14ac:dyDescent="0.35">
      <c r="Y1369"/>
    </row>
    <row r="1370" spans="25:25" x14ac:dyDescent="0.35">
      <c r="Y1370"/>
    </row>
    <row r="1371" spans="25:25" x14ac:dyDescent="0.35">
      <c r="Y1371"/>
    </row>
    <row r="1372" spans="25:25" x14ac:dyDescent="0.35">
      <c r="Y1372"/>
    </row>
    <row r="1373" spans="25:25" x14ac:dyDescent="0.35">
      <c r="Y1373"/>
    </row>
    <row r="1374" spans="25:25" x14ac:dyDescent="0.35">
      <c r="Y1374"/>
    </row>
    <row r="1375" spans="25:25" x14ac:dyDescent="0.35">
      <c r="Y1375"/>
    </row>
    <row r="1376" spans="25:25" x14ac:dyDescent="0.35">
      <c r="Y1376"/>
    </row>
    <row r="1377" spans="25:25" x14ac:dyDescent="0.35">
      <c r="Y1377"/>
    </row>
    <row r="1378" spans="25:25" x14ac:dyDescent="0.35">
      <c r="Y1378"/>
    </row>
    <row r="1379" spans="25:25" x14ac:dyDescent="0.35">
      <c r="Y1379"/>
    </row>
    <row r="1380" spans="25:25" x14ac:dyDescent="0.35">
      <c r="Y1380"/>
    </row>
    <row r="1381" spans="25:25" x14ac:dyDescent="0.35">
      <c r="Y1381"/>
    </row>
    <row r="1382" spans="25:25" x14ac:dyDescent="0.35">
      <c r="Y1382"/>
    </row>
    <row r="1383" spans="25:25" x14ac:dyDescent="0.35">
      <c r="Y1383"/>
    </row>
    <row r="1384" spans="25:25" x14ac:dyDescent="0.35">
      <c r="Y1384"/>
    </row>
    <row r="1385" spans="25:25" x14ac:dyDescent="0.35">
      <c r="Y1385"/>
    </row>
    <row r="1386" spans="25:25" x14ac:dyDescent="0.35">
      <c r="Y1386"/>
    </row>
    <row r="1387" spans="25:25" x14ac:dyDescent="0.35">
      <c r="Y1387"/>
    </row>
    <row r="1388" spans="25:25" x14ac:dyDescent="0.35">
      <c r="Y1388"/>
    </row>
    <row r="1389" spans="25:25" x14ac:dyDescent="0.35">
      <c r="Y1389"/>
    </row>
    <row r="1390" spans="25:25" x14ac:dyDescent="0.35">
      <c r="Y1390"/>
    </row>
    <row r="1391" spans="25:25" x14ac:dyDescent="0.35">
      <c r="Y1391"/>
    </row>
    <row r="1392" spans="25:25" x14ac:dyDescent="0.35">
      <c r="Y1392"/>
    </row>
    <row r="1393" spans="25:25" x14ac:dyDescent="0.35">
      <c r="Y1393"/>
    </row>
    <row r="1394" spans="25:25" x14ac:dyDescent="0.35">
      <c r="Y1394"/>
    </row>
    <row r="1395" spans="25:25" x14ac:dyDescent="0.35">
      <c r="Y1395"/>
    </row>
    <row r="1396" spans="25:25" x14ac:dyDescent="0.35">
      <c r="Y1396"/>
    </row>
    <row r="1397" spans="25:25" x14ac:dyDescent="0.35">
      <c r="Y1397"/>
    </row>
    <row r="1398" spans="25:25" x14ac:dyDescent="0.35">
      <c r="Y1398"/>
    </row>
    <row r="1399" spans="25:25" x14ac:dyDescent="0.35">
      <c r="Y1399"/>
    </row>
    <row r="1400" spans="25:25" x14ac:dyDescent="0.35">
      <c r="Y1400"/>
    </row>
    <row r="1401" spans="25:25" x14ac:dyDescent="0.35">
      <c r="Y1401"/>
    </row>
    <row r="1402" spans="25:25" x14ac:dyDescent="0.35">
      <c r="Y1402"/>
    </row>
    <row r="1403" spans="25:25" x14ac:dyDescent="0.35">
      <c r="Y1403"/>
    </row>
    <row r="1404" spans="25:25" x14ac:dyDescent="0.35">
      <c r="Y1404"/>
    </row>
    <row r="1405" spans="25:25" x14ac:dyDescent="0.35">
      <c r="Y1405"/>
    </row>
    <row r="1406" spans="25:25" x14ac:dyDescent="0.35">
      <c r="Y1406"/>
    </row>
    <row r="1407" spans="25:25" x14ac:dyDescent="0.35">
      <c r="Y1407"/>
    </row>
    <row r="1408" spans="25:25" x14ac:dyDescent="0.35">
      <c r="Y1408"/>
    </row>
    <row r="1409" spans="25:25" x14ac:dyDescent="0.35">
      <c r="Y1409"/>
    </row>
    <row r="1410" spans="25:25" x14ac:dyDescent="0.35">
      <c r="Y1410"/>
    </row>
    <row r="1411" spans="25:25" x14ac:dyDescent="0.35">
      <c r="Y1411"/>
    </row>
    <row r="1412" spans="25:25" x14ac:dyDescent="0.35">
      <c r="Y1412"/>
    </row>
    <row r="1413" spans="25:25" x14ac:dyDescent="0.35">
      <c r="Y1413"/>
    </row>
    <row r="1414" spans="25:25" x14ac:dyDescent="0.35">
      <c r="Y1414"/>
    </row>
    <row r="1415" spans="25:25" x14ac:dyDescent="0.35">
      <c r="Y1415"/>
    </row>
    <row r="1416" spans="25:25" x14ac:dyDescent="0.35">
      <c r="Y1416"/>
    </row>
    <row r="1417" spans="25:25" x14ac:dyDescent="0.35">
      <c r="Y1417"/>
    </row>
    <row r="1418" spans="25:25" x14ac:dyDescent="0.35">
      <c r="Y1418"/>
    </row>
    <row r="1419" spans="25:25" x14ac:dyDescent="0.35">
      <c r="Y1419"/>
    </row>
    <row r="1420" spans="25:25" x14ac:dyDescent="0.35">
      <c r="Y1420"/>
    </row>
    <row r="1421" spans="25:25" x14ac:dyDescent="0.35">
      <c r="Y1421"/>
    </row>
    <row r="1422" spans="25:25" x14ac:dyDescent="0.35">
      <c r="Y1422"/>
    </row>
    <row r="1423" spans="25:25" x14ac:dyDescent="0.35">
      <c r="Y1423"/>
    </row>
    <row r="1424" spans="25:25" x14ac:dyDescent="0.35">
      <c r="Y1424"/>
    </row>
    <row r="1425" spans="25:25" x14ac:dyDescent="0.35">
      <c r="Y1425"/>
    </row>
    <row r="1426" spans="25:25" x14ac:dyDescent="0.35">
      <c r="Y1426"/>
    </row>
    <row r="1427" spans="25:25" x14ac:dyDescent="0.35">
      <c r="Y1427"/>
    </row>
    <row r="1428" spans="25:25" x14ac:dyDescent="0.35">
      <c r="Y1428"/>
    </row>
    <row r="1429" spans="25:25" x14ac:dyDescent="0.35">
      <c r="Y1429"/>
    </row>
    <row r="1430" spans="25:25" x14ac:dyDescent="0.35">
      <c r="Y1430"/>
    </row>
    <row r="1431" spans="25:25" x14ac:dyDescent="0.35">
      <c r="Y1431"/>
    </row>
    <row r="1432" spans="25:25" x14ac:dyDescent="0.35">
      <c r="Y1432"/>
    </row>
    <row r="1433" spans="25:25" x14ac:dyDescent="0.35">
      <c r="Y1433"/>
    </row>
    <row r="1434" spans="25:25" x14ac:dyDescent="0.35">
      <c r="Y1434"/>
    </row>
    <row r="1435" spans="25:25" x14ac:dyDescent="0.35">
      <c r="Y1435"/>
    </row>
    <row r="1436" spans="25:25" x14ac:dyDescent="0.35">
      <c r="Y1436"/>
    </row>
    <row r="1437" spans="25:25" x14ac:dyDescent="0.35">
      <c r="Y1437"/>
    </row>
    <row r="1438" spans="25:25" x14ac:dyDescent="0.35">
      <c r="Y1438"/>
    </row>
    <row r="1439" spans="25:25" x14ac:dyDescent="0.35">
      <c r="Y1439"/>
    </row>
    <row r="1440" spans="25:25" x14ac:dyDescent="0.35">
      <c r="Y1440"/>
    </row>
    <row r="1441" spans="25:25" x14ac:dyDescent="0.35">
      <c r="Y1441"/>
    </row>
    <row r="1442" spans="25:25" x14ac:dyDescent="0.35">
      <c r="Y1442"/>
    </row>
    <row r="1443" spans="25:25" x14ac:dyDescent="0.35">
      <c r="Y1443"/>
    </row>
    <row r="1444" spans="25:25" x14ac:dyDescent="0.35">
      <c r="Y1444"/>
    </row>
    <row r="1445" spans="25:25" x14ac:dyDescent="0.35">
      <c r="Y1445"/>
    </row>
    <row r="1446" spans="25:25" x14ac:dyDescent="0.35">
      <c r="Y1446"/>
    </row>
    <row r="1447" spans="25:25" x14ac:dyDescent="0.35">
      <c r="Y1447"/>
    </row>
    <row r="1448" spans="25:25" x14ac:dyDescent="0.35">
      <c r="Y1448"/>
    </row>
    <row r="1449" spans="25:25" x14ac:dyDescent="0.35">
      <c r="Y1449"/>
    </row>
    <row r="1450" spans="25:25" x14ac:dyDescent="0.35">
      <c r="Y1450"/>
    </row>
    <row r="1451" spans="25:25" x14ac:dyDescent="0.35">
      <c r="Y1451"/>
    </row>
    <row r="1452" spans="25:25" x14ac:dyDescent="0.35">
      <c r="Y1452"/>
    </row>
    <row r="1453" spans="25:25" x14ac:dyDescent="0.35">
      <c r="Y1453"/>
    </row>
    <row r="1454" spans="25:25" x14ac:dyDescent="0.35">
      <c r="Y1454"/>
    </row>
    <row r="1455" spans="25:25" x14ac:dyDescent="0.35">
      <c r="Y1455"/>
    </row>
    <row r="1456" spans="25:25" x14ac:dyDescent="0.35">
      <c r="Y1456"/>
    </row>
    <row r="1457" spans="25:25" x14ac:dyDescent="0.35">
      <c r="Y1457"/>
    </row>
    <row r="1458" spans="25:25" x14ac:dyDescent="0.35">
      <c r="Y1458"/>
    </row>
    <row r="1459" spans="25:25" x14ac:dyDescent="0.35">
      <c r="Y1459"/>
    </row>
    <row r="1460" spans="25:25" x14ac:dyDescent="0.35">
      <c r="Y1460"/>
    </row>
    <row r="1461" spans="25:25" x14ac:dyDescent="0.35">
      <c r="Y1461"/>
    </row>
    <row r="1462" spans="25:25" x14ac:dyDescent="0.35">
      <c r="Y1462"/>
    </row>
    <row r="1463" spans="25:25" x14ac:dyDescent="0.35">
      <c r="Y1463"/>
    </row>
    <row r="1464" spans="25:25" x14ac:dyDescent="0.35">
      <c r="Y1464"/>
    </row>
    <row r="1465" spans="25:25" x14ac:dyDescent="0.35">
      <c r="Y1465"/>
    </row>
    <row r="1466" spans="25:25" x14ac:dyDescent="0.35">
      <c r="Y1466"/>
    </row>
    <row r="1467" spans="25:25" x14ac:dyDescent="0.35">
      <c r="Y1467"/>
    </row>
    <row r="1468" spans="25:25" x14ac:dyDescent="0.35">
      <c r="Y1468"/>
    </row>
    <row r="1469" spans="25:25" x14ac:dyDescent="0.35">
      <c r="Y1469"/>
    </row>
    <row r="1470" spans="25:25" x14ac:dyDescent="0.35">
      <c r="Y1470"/>
    </row>
    <row r="1471" spans="25:25" x14ac:dyDescent="0.35">
      <c r="Y1471"/>
    </row>
    <row r="1472" spans="25:25" x14ac:dyDescent="0.35">
      <c r="Y1472"/>
    </row>
    <row r="1473" spans="25:25" x14ac:dyDescent="0.35">
      <c r="Y1473"/>
    </row>
    <row r="1474" spans="25:25" x14ac:dyDescent="0.35">
      <c r="Y1474"/>
    </row>
    <row r="1475" spans="25:25" x14ac:dyDescent="0.35">
      <c r="Y1475"/>
    </row>
    <row r="1476" spans="25:25" x14ac:dyDescent="0.35">
      <c r="Y1476"/>
    </row>
    <row r="1477" spans="25:25" x14ac:dyDescent="0.35">
      <c r="Y1477"/>
    </row>
    <row r="1478" spans="25:25" x14ac:dyDescent="0.35">
      <c r="Y1478"/>
    </row>
    <row r="1479" spans="25:25" x14ac:dyDescent="0.35">
      <c r="Y1479"/>
    </row>
    <row r="1480" spans="25:25" x14ac:dyDescent="0.35">
      <c r="Y1480"/>
    </row>
    <row r="1481" spans="25:25" x14ac:dyDescent="0.35">
      <c r="Y1481"/>
    </row>
    <row r="1482" spans="25:25" x14ac:dyDescent="0.35">
      <c r="Y1482"/>
    </row>
    <row r="1483" spans="25:25" x14ac:dyDescent="0.35">
      <c r="Y1483"/>
    </row>
    <row r="1484" spans="25:25" x14ac:dyDescent="0.35">
      <c r="Y1484"/>
    </row>
    <row r="1485" spans="25:25" x14ac:dyDescent="0.35">
      <c r="Y1485"/>
    </row>
    <row r="1486" spans="25:25" x14ac:dyDescent="0.35">
      <c r="Y1486"/>
    </row>
    <row r="1487" spans="25:25" x14ac:dyDescent="0.35">
      <c r="Y1487"/>
    </row>
    <row r="1488" spans="25:25" x14ac:dyDescent="0.35">
      <c r="Y1488"/>
    </row>
    <row r="1489" spans="25:25" x14ac:dyDescent="0.35">
      <c r="Y1489"/>
    </row>
    <row r="1490" spans="25:25" x14ac:dyDescent="0.35">
      <c r="Y1490"/>
    </row>
    <row r="1491" spans="25:25" x14ac:dyDescent="0.35">
      <c r="Y1491"/>
    </row>
    <row r="1492" spans="25:25" x14ac:dyDescent="0.35">
      <c r="Y1492"/>
    </row>
    <row r="1493" spans="25:25" x14ac:dyDescent="0.35">
      <c r="Y1493"/>
    </row>
    <row r="1494" spans="25:25" x14ac:dyDescent="0.35">
      <c r="Y1494"/>
    </row>
    <row r="1495" spans="25:25" x14ac:dyDescent="0.35">
      <c r="Y1495"/>
    </row>
    <row r="1496" spans="25:25" x14ac:dyDescent="0.35">
      <c r="Y1496"/>
    </row>
    <row r="1497" spans="25:25" x14ac:dyDescent="0.35">
      <c r="Y1497"/>
    </row>
    <row r="1498" spans="25:25" x14ac:dyDescent="0.35">
      <c r="Y1498"/>
    </row>
    <row r="1499" spans="25:25" x14ac:dyDescent="0.35">
      <c r="Y1499"/>
    </row>
    <row r="1500" spans="25:25" x14ac:dyDescent="0.35">
      <c r="Y1500"/>
    </row>
    <row r="1501" spans="25:25" x14ac:dyDescent="0.35">
      <c r="Y1501"/>
    </row>
    <row r="1502" spans="25:25" x14ac:dyDescent="0.35">
      <c r="Y1502"/>
    </row>
    <row r="1503" spans="25:25" x14ac:dyDescent="0.35">
      <c r="Y1503"/>
    </row>
    <row r="1504" spans="25:25" x14ac:dyDescent="0.35">
      <c r="Y1504"/>
    </row>
    <row r="1505" spans="25:25" x14ac:dyDescent="0.35">
      <c r="Y1505"/>
    </row>
    <row r="1506" spans="25:25" x14ac:dyDescent="0.35">
      <c r="Y1506"/>
    </row>
    <row r="1507" spans="25:25" x14ac:dyDescent="0.35">
      <c r="Y1507"/>
    </row>
    <row r="1508" spans="25:25" x14ac:dyDescent="0.35">
      <c r="Y1508"/>
    </row>
    <row r="1509" spans="25:25" x14ac:dyDescent="0.35">
      <c r="Y1509"/>
    </row>
    <row r="1510" spans="25:25" x14ac:dyDescent="0.35">
      <c r="Y1510"/>
    </row>
    <row r="1511" spans="25:25" x14ac:dyDescent="0.35">
      <c r="Y1511"/>
    </row>
    <row r="1512" spans="25:25" x14ac:dyDescent="0.35">
      <c r="Y1512"/>
    </row>
    <row r="1513" spans="25:25" x14ac:dyDescent="0.35">
      <c r="Y1513"/>
    </row>
    <row r="1514" spans="25:25" x14ac:dyDescent="0.35">
      <c r="Y1514"/>
    </row>
    <row r="1515" spans="25:25" x14ac:dyDescent="0.35">
      <c r="Y1515"/>
    </row>
    <row r="1516" spans="25:25" x14ac:dyDescent="0.35">
      <c r="Y1516"/>
    </row>
    <row r="1517" spans="25:25" x14ac:dyDescent="0.35">
      <c r="Y1517"/>
    </row>
    <row r="1518" spans="25:25" x14ac:dyDescent="0.35">
      <c r="Y1518"/>
    </row>
    <row r="1519" spans="25:25" x14ac:dyDescent="0.35">
      <c r="Y1519"/>
    </row>
    <row r="1520" spans="25:25" x14ac:dyDescent="0.35">
      <c r="Y1520"/>
    </row>
    <row r="1521" spans="25:25" x14ac:dyDescent="0.35">
      <c r="Y1521"/>
    </row>
    <row r="1522" spans="25:25" x14ac:dyDescent="0.35">
      <c r="Y1522"/>
    </row>
    <row r="1523" spans="25:25" x14ac:dyDescent="0.35">
      <c r="Y1523"/>
    </row>
    <row r="1524" spans="25:25" x14ac:dyDescent="0.35">
      <c r="Y1524"/>
    </row>
    <row r="1525" spans="25:25" x14ac:dyDescent="0.35">
      <c r="Y1525"/>
    </row>
    <row r="1526" spans="25:25" x14ac:dyDescent="0.35">
      <c r="Y1526"/>
    </row>
    <row r="1527" spans="25:25" x14ac:dyDescent="0.35">
      <c r="Y1527"/>
    </row>
    <row r="1528" spans="25:25" x14ac:dyDescent="0.35">
      <c r="Y1528"/>
    </row>
    <row r="1529" spans="25:25" x14ac:dyDescent="0.35">
      <c r="Y1529"/>
    </row>
    <row r="1530" spans="25:25" x14ac:dyDescent="0.35">
      <c r="Y1530"/>
    </row>
    <row r="1531" spans="25:25" x14ac:dyDescent="0.35">
      <c r="Y1531"/>
    </row>
    <row r="1532" spans="25:25" x14ac:dyDescent="0.35">
      <c r="Y1532"/>
    </row>
    <row r="1533" spans="25:25" x14ac:dyDescent="0.35">
      <c r="Y1533"/>
    </row>
    <row r="1534" spans="25:25" x14ac:dyDescent="0.35">
      <c r="Y1534"/>
    </row>
    <row r="1535" spans="25:25" x14ac:dyDescent="0.35">
      <c r="Y1535"/>
    </row>
    <row r="1536" spans="25:25" x14ac:dyDescent="0.35">
      <c r="Y1536"/>
    </row>
    <row r="1537" spans="25:25" x14ac:dyDescent="0.35">
      <c r="Y1537"/>
    </row>
    <row r="1538" spans="25:25" x14ac:dyDescent="0.35">
      <c r="Y1538"/>
    </row>
    <row r="1539" spans="25:25" x14ac:dyDescent="0.35">
      <c r="Y1539"/>
    </row>
    <row r="1540" spans="25:25" x14ac:dyDescent="0.35">
      <c r="Y1540"/>
    </row>
    <row r="1541" spans="25:25" x14ac:dyDescent="0.35">
      <c r="Y1541"/>
    </row>
    <row r="1542" spans="25:25" x14ac:dyDescent="0.35">
      <c r="Y1542"/>
    </row>
    <row r="1543" spans="25:25" x14ac:dyDescent="0.35">
      <c r="Y1543"/>
    </row>
    <row r="1544" spans="25:25" x14ac:dyDescent="0.35">
      <c r="Y1544"/>
    </row>
    <row r="1545" spans="25:25" x14ac:dyDescent="0.35">
      <c r="Y1545"/>
    </row>
    <row r="1546" spans="25:25" x14ac:dyDescent="0.35">
      <c r="Y1546"/>
    </row>
    <row r="1547" spans="25:25" x14ac:dyDescent="0.35">
      <c r="Y1547"/>
    </row>
    <row r="1548" spans="25:25" x14ac:dyDescent="0.35">
      <c r="Y1548"/>
    </row>
    <row r="1549" spans="25:25" x14ac:dyDescent="0.35">
      <c r="Y1549"/>
    </row>
    <row r="1550" spans="25:25" x14ac:dyDescent="0.35">
      <c r="Y1550"/>
    </row>
    <row r="1551" spans="25:25" x14ac:dyDescent="0.35">
      <c r="Y1551"/>
    </row>
    <row r="1552" spans="25:25" x14ac:dyDescent="0.35">
      <c r="Y1552"/>
    </row>
    <row r="1553" spans="25:25" x14ac:dyDescent="0.35">
      <c r="Y1553"/>
    </row>
    <row r="1554" spans="25:25" x14ac:dyDescent="0.35">
      <c r="Y1554"/>
    </row>
    <row r="1555" spans="25:25" x14ac:dyDescent="0.35">
      <c r="Y1555"/>
    </row>
    <row r="1556" spans="25:25" x14ac:dyDescent="0.35">
      <c r="Y1556"/>
    </row>
    <row r="1557" spans="25:25" x14ac:dyDescent="0.35">
      <c r="Y1557"/>
    </row>
    <row r="1558" spans="25:25" x14ac:dyDescent="0.35">
      <c r="Y1558"/>
    </row>
    <row r="1559" spans="25:25" x14ac:dyDescent="0.35">
      <c r="Y1559"/>
    </row>
    <row r="1560" spans="25:25" x14ac:dyDescent="0.35">
      <c r="Y1560"/>
    </row>
    <row r="1561" spans="25:25" x14ac:dyDescent="0.35">
      <c r="Y1561"/>
    </row>
    <row r="1562" spans="25:25" x14ac:dyDescent="0.35">
      <c r="Y1562"/>
    </row>
    <row r="1563" spans="25:25" x14ac:dyDescent="0.35">
      <c r="Y1563"/>
    </row>
    <row r="1564" spans="25:25" x14ac:dyDescent="0.35">
      <c r="Y1564"/>
    </row>
    <row r="1565" spans="25:25" x14ac:dyDescent="0.35">
      <c r="Y1565"/>
    </row>
    <row r="1566" spans="25:25" x14ac:dyDescent="0.35">
      <c r="Y1566"/>
    </row>
    <row r="1567" spans="25:25" x14ac:dyDescent="0.35">
      <c r="Y1567"/>
    </row>
    <row r="1568" spans="25:25" x14ac:dyDescent="0.35">
      <c r="Y1568"/>
    </row>
    <row r="1569" spans="25:25" x14ac:dyDescent="0.35">
      <c r="Y1569"/>
    </row>
    <row r="1570" spans="25:25" x14ac:dyDescent="0.35">
      <c r="Y1570"/>
    </row>
    <row r="1571" spans="25:25" x14ac:dyDescent="0.35">
      <c r="Y1571"/>
    </row>
    <row r="1572" spans="25:25" x14ac:dyDescent="0.35">
      <c r="Y1572"/>
    </row>
    <row r="1573" spans="25:25" x14ac:dyDescent="0.35">
      <c r="Y1573"/>
    </row>
    <row r="1574" spans="25:25" x14ac:dyDescent="0.35">
      <c r="Y1574"/>
    </row>
    <row r="1575" spans="25:25" x14ac:dyDescent="0.35">
      <c r="Y1575"/>
    </row>
    <row r="1576" spans="25:25" x14ac:dyDescent="0.35">
      <c r="Y1576"/>
    </row>
    <row r="1577" spans="25:25" x14ac:dyDescent="0.35">
      <c r="Y1577"/>
    </row>
    <row r="1578" spans="25:25" x14ac:dyDescent="0.35">
      <c r="Y1578"/>
    </row>
    <row r="1579" spans="25:25" x14ac:dyDescent="0.35">
      <c r="Y1579"/>
    </row>
    <row r="1580" spans="25:25" x14ac:dyDescent="0.35">
      <c r="Y1580"/>
    </row>
    <row r="1581" spans="25:25" x14ac:dyDescent="0.35">
      <c r="Y1581"/>
    </row>
    <row r="1582" spans="25:25" x14ac:dyDescent="0.35">
      <c r="Y1582"/>
    </row>
    <row r="1583" spans="25:25" x14ac:dyDescent="0.35">
      <c r="Y1583"/>
    </row>
    <row r="1584" spans="25:25" x14ac:dyDescent="0.35">
      <c r="Y1584"/>
    </row>
    <row r="1585" spans="25:25" x14ac:dyDescent="0.35">
      <c r="Y1585"/>
    </row>
    <row r="1586" spans="25:25" x14ac:dyDescent="0.35">
      <c r="Y1586"/>
    </row>
    <row r="1587" spans="25:25" x14ac:dyDescent="0.35">
      <c r="Y1587"/>
    </row>
    <row r="1588" spans="25:25" x14ac:dyDescent="0.35">
      <c r="Y1588"/>
    </row>
    <row r="1589" spans="25:25" x14ac:dyDescent="0.35">
      <c r="Y1589"/>
    </row>
    <row r="1590" spans="25:25" x14ac:dyDescent="0.35">
      <c r="Y1590"/>
    </row>
    <row r="1591" spans="25:25" x14ac:dyDescent="0.35">
      <c r="Y1591"/>
    </row>
    <row r="1592" spans="25:25" x14ac:dyDescent="0.35">
      <c r="Y1592"/>
    </row>
    <row r="1593" spans="25:25" x14ac:dyDescent="0.35">
      <c r="Y1593"/>
    </row>
    <row r="1594" spans="25:25" x14ac:dyDescent="0.35">
      <c r="Y1594"/>
    </row>
    <row r="1595" spans="25:25" x14ac:dyDescent="0.35">
      <c r="Y1595"/>
    </row>
    <row r="1596" spans="25:25" x14ac:dyDescent="0.35">
      <c r="Y1596"/>
    </row>
    <row r="1597" spans="25:25" x14ac:dyDescent="0.35">
      <c r="Y1597"/>
    </row>
    <row r="1598" spans="25:25" x14ac:dyDescent="0.35">
      <c r="Y1598"/>
    </row>
    <row r="1599" spans="25:25" x14ac:dyDescent="0.35">
      <c r="Y1599"/>
    </row>
    <row r="1600" spans="25:25" x14ac:dyDescent="0.35">
      <c r="Y1600"/>
    </row>
    <row r="1601" spans="25:25" x14ac:dyDescent="0.35">
      <c r="Y1601"/>
    </row>
    <row r="1602" spans="25:25" x14ac:dyDescent="0.35">
      <c r="Y1602"/>
    </row>
    <row r="1603" spans="25:25" x14ac:dyDescent="0.35">
      <c r="Y1603"/>
    </row>
    <row r="1604" spans="25:25" x14ac:dyDescent="0.35">
      <c r="Y1604"/>
    </row>
    <row r="1605" spans="25:25" x14ac:dyDescent="0.35">
      <c r="Y1605"/>
    </row>
    <row r="1606" spans="25:25" x14ac:dyDescent="0.35">
      <c r="Y1606"/>
    </row>
    <row r="1607" spans="25:25" x14ac:dyDescent="0.35">
      <c r="Y1607"/>
    </row>
    <row r="1608" spans="25:25" x14ac:dyDescent="0.35">
      <c r="Y1608"/>
    </row>
    <row r="1609" spans="25:25" x14ac:dyDescent="0.35">
      <c r="Y1609"/>
    </row>
    <row r="1610" spans="25:25" x14ac:dyDescent="0.35">
      <c r="Y1610"/>
    </row>
    <row r="1611" spans="25:25" x14ac:dyDescent="0.35">
      <c r="Y1611"/>
    </row>
    <row r="1612" spans="25:25" x14ac:dyDescent="0.35">
      <c r="Y1612"/>
    </row>
    <row r="1613" spans="25:25" x14ac:dyDescent="0.35">
      <c r="Y1613"/>
    </row>
    <row r="1614" spans="25:25" x14ac:dyDescent="0.35">
      <c r="Y1614"/>
    </row>
    <row r="1615" spans="25:25" x14ac:dyDescent="0.35">
      <c r="Y1615"/>
    </row>
    <row r="1616" spans="25:25" x14ac:dyDescent="0.35">
      <c r="Y1616"/>
    </row>
    <row r="1617" spans="25:25" x14ac:dyDescent="0.35">
      <c r="Y1617"/>
    </row>
    <row r="1618" spans="25:25" x14ac:dyDescent="0.35">
      <c r="Y1618"/>
    </row>
    <row r="1619" spans="25:25" x14ac:dyDescent="0.35">
      <c r="Y1619"/>
    </row>
    <row r="1620" spans="25:25" x14ac:dyDescent="0.35">
      <c r="Y1620"/>
    </row>
    <row r="1621" spans="25:25" x14ac:dyDescent="0.35">
      <c r="Y1621"/>
    </row>
    <row r="1622" spans="25:25" x14ac:dyDescent="0.35">
      <c r="Y1622"/>
    </row>
    <row r="1623" spans="25:25" x14ac:dyDescent="0.35">
      <c r="Y1623"/>
    </row>
    <row r="1624" spans="25:25" x14ac:dyDescent="0.35">
      <c r="Y1624"/>
    </row>
    <row r="1625" spans="25:25" x14ac:dyDescent="0.35">
      <c r="Y1625"/>
    </row>
    <row r="1626" spans="25:25" x14ac:dyDescent="0.35">
      <c r="Y1626"/>
    </row>
    <row r="1627" spans="25:25" x14ac:dyDescent="0.35">
      <c r="Y1627"/>
    </row>
    <row r="1628" spans="25:25" x14ac:dyDescent="0.35">
      <c r="Y1628"/>
    </row>
    <row r="1629" spans="25:25" x14ac:dyDescent="0.35">
      <c r="Y1629"/>
    </row>
    <row r="1630" spans="25:25" x14ac:dyDescent="0.35">
      <c r="Y1630"/>
    </row>
    <row r="1631" spans="25:25" x14ac:dyDescent="0.35">
      <c r="Y1631"/>
    </row>
    <row r="1632" spans="25:25" x14ac:dyDescent="0.35">
      <c r="Y1632"/>
    </row>
    <row r="1633" spans="25:25" x14ac:dyDescent="0.35">
      <c r="Y1633"/>
    </row>
    <row r="1634" spans="25:25" x14ac:dyDescent="0.35">
      <c r="Y1634"/>
    </row>
    <row r="1635" spans="25:25" x14ac:dyDescent="0.35">
      <c r="Y1635"/>
    </row>
    <row r="1636" spans="25:25" x14ac:dyDescent="0.35">
      <c r="Y1636"/>
    </row>
    <row r="1637" spans="25:25" x14ac:dyDescent="0.35">
      <c r="Y1637"/>
    </row>
    <row r="1638" spans="25:25" x14ac:dyDescent="0.35">
      <c r="Y1638"/>
    </row>
    <row r="1639" spans="25:25" x14ac:dyDescent="0.35">
      <c r="Y1639"/>
    </row>
    <row r="1640" spans="25:25" x14ac:dyDescent="0.35">
      <c r="Y1640"/>
    </row>
    <row r="1641" spans="25:25" x14ac:dyDescent="0.35">
      <c r="Y1641"/>
    </row>
    <row r="1642" spans="25:25" x14ac:dyDescent="0.35">
      <c r="Y1642"/>
    </row>
    <row r="1643" spans="25:25" x14ac:dyDescent="0.35">
      <c r="Y1643"/>
    </row>
    <row r="1644" spans="25:25" x14ac:dyDescent="0.35">
      <c r="Y1644"/>
    </row>
    <row r="1645" spans="25:25" x14ac:dyDescent="0.35">
      <c r="Y1645"/>
    </row>
    <row r="1646" spans="25:25" x14ac:dyDescent="0.35">
      <c r="Y1646"/>
    </row>
    <row r="1647" spans="25:25" x14ac:dyDescent="0.35">
      <c r="Y1647"/>
    </row>
    <row r="1648" spans="25:25" x14ac:dyDescent="0.35">
      <c r="Y1648"/>
    </row>
    <row r="1649" spans="25:25" x14ac:dyDescent="0.35">
      <c r="Y1649"/>
    </row>
    <row r="1650" spans="25:25" x14ac:dyDescent="0.35">
      <c r="Y1650"/>
    </row>
    <row r="1651" spans="25:25" x14ac:dyDescent="0.35">
      <c r="Y1651"/>
    </row>
    <row r="1652" spans="25:25" x14ac:dyDescent="0.35">
      <c r="Y1652"/>
    </row>
    <row r="1653" spans="25:25" x14ac:dyDescent="0.35">
      <c r="Y1653"/>
    </row>
    <row r="1654" spans="25:25" x14ac:dyDescent="0.35">
      <c r="Y1654"/>
    </row>
    <row r="1655" spans="25:25" x14ac:dyDescent="0.35">
      <c r="Y1655"/>
    </row>
    <row r="1656" spans="25:25" x14ac:dyDescent="0.35">
      <c r="Y1656"/>
    </row>
    <row r="1657" spans="25:25" x14ac:dyDescent="0.35">
      <c r="Y1657"/>
    </row>
    <row r="1658" spans="25:25" x14ac:dyDescent="0.35">
      <c r="Y1658"/>
    </row>
    <row r="1659" spans="25:25" x14ac:dyDescent="0.35">
      <c r="Y1659"/>
    </row>
    <row r="1660" spans="25:25" x14ac:dyDescent="0.35">
      <c r="Y1660"/>
    </row>
    <row r="1661" spans="25:25" x14ac:dyDescent="0.35">
      <c r="Y1661"/>
    </row>
    <row r="1662" spans="25:25" x14ac:dyDescent="0.35">
      <c r="Y1662"/>
    </row>
    <row r="1663" spans="25:25" x14ac:dyDescent="0.35">
      <c r="Y1663"/>
    </row>
    <row r="1664" spans="25:25" x14ac:dyDescent="0.35">
      <c r="Y1664"/>
    </row>
    <row r="1665" spans="25:25" x14ac:dyDescent="0.35">
      <c r="Y1665"/>
    </row>
    <row r="1666" spans="25:25" x14ac:dyDescent="0.35">
      <c r="Y1666"/>
    </row>
    <row r="1667" spans="25:25" x14ac:dyDescent="0.35">
      <c r="Y1667"/>
    </row>
    <row r="1668" spans="25:25" x14ac:dyDescent="0.35">
      <c r="Y1668"/>
    </row>
    <row r="1669" spans="25:25" x14ac:dyDescent="0.35">
      <c r="Y1669"/>
    </row>
    <row r="1670" spans="25:25" x14ac:dyDescent="0.35">
      <c r="Y1670"/>
    </row>
    <row r="1671" spans="25:25" x14ac:dyDescent="0.35">
      <c r="Y1671"/>
    </row>
    <row r="1672" spans="25:25" x14ac:dyDescent="0.35">
      <c r="Y1672"/>
    </row>
    <row r="1673" spans="25:25" x14ac:dyDescent="0.35">
      <c r="Y1673"/>
    </row>
    <row r="1674" spans="25:25" x14ac:dyDescent="0.35">
      <c r="Y1674"/>
    </row>
    <row r="1675" spans="25:25" x14ac:dyDescent="0.35">
      <c r="Y1675"/>
    </row>
    <row r="1676" spans="25:25" x14ac:dyDescent="0.35">
      <c r="Y1676"/>
    </row>
    <row r="1677" spans="25:25" x14ac:dyDescent="0.35">
      <c r="Y1677"/>
    </row>
    <row r="1678" spans="25:25" x14ac:dyDescent="0.35">
      <c r="Y1678"/>
    </row>
    <row r="1679" spans="25:25" x14ac:dyDescent="0.35">
      <c r="Y1679"/>
    </row>
    <row r="1680" spans="25:25" x14ac:dyDescent="0.35">
      <c r="Y1680"/>
    </row>
    <row r="1681" spans="25:25" x14ac:dyDescent="0.35">
      <c r="Y1681"/>
    </row>
    <row r="1682" spans="25:25" x14ac:dyDescent="0.35">
      <c r="Y1682"/>
    </row>
    <row r="1683" spans="25:25" x14ac:dyDescent="0.35">
      <c r="Y1683"/>
    </row>
    <row r="1684" spans="25:25" x14ac:dyDescent="0.35">
      <c r="Y1684"/>
    </row>
    <row r="1685" spans="25:25" x14ac:dyDescent="0.35">
      <c r="Y1685"/>
    </row>
    <row r="1686" spans="25:25" x14ac:dyDescent="0.35">
      <c r="Y1686"/>
    </row>
    <row r="1687" spans="25:25" x14ac:dyDescent="0.35">
      <c r="Y1687"/>
    </row>
    <row r="1688" spans="25:25" x14ac:dyDescent="0.35">
      <c r="Y1688"/>
    </row>
    <row r="1689" spans="25:25" x14ac:dyDescent="0.35">
      <c r="Y1689"/>
    </row>
    <row r="1690" spans="25:25" x14ac:dyDescent="0.35">
      <c r="Y1690"/>
    </row>
    <row r="1691" spans="25:25" x14ac:dyDescent="0.35">
      <c r="Y1691"/>
    </row>
    <row r="1692" spans="25:25" x14ac:dyDescent="0.35">
      <c r="Y1692"/>
    </row>
    <row r="1693" spans="25:25" x14ac:dyDescent="0.35">
      <c r="Y1693"/>
    </row>
    <row r="1694" spans="25:25" x14ac:dyDescent="0.35">
      <c r="Y1694"/>
    </row>
    <row r="1695" spans="25:25" x14ac:dyDescent="0.35">
      <c r="Y1695"/>
    </row>
    <row r="1696" spans="25:25" x14ac:dyDescent="0.35">
      <c r="Y1696"/>
    </row>
    <row r="1697" spans="25:25" x14ac:dyDescent="0.35">
      <c r="Y1697"/>
    </row>
    <row r="1698" spans="25:25" x14ac:dyDescent="0.35">
      <c r="Y1698"/>
    </row>
    <row r="1699" spans="25:25" x14ac:dyDescent="0.35">
      <c r="Y1699"/>
    </row>
    <row r="1700" spans="25:25" x14ac:dyDescent="0.35">
      <c r="Y1700"/>
    </row>
    <row r="1701" spans="25:25" x14ac:dyDescent="0.35">
      <c r="Y1701"/>
    </row>
    <row r="1702" spans="25:25" x14ac:dyDescent="0.35">
      <c r="Y1702"/>
    </row>
    <row r="1703" spans="25:25" x14ac:dyDescent="0.35">
      <c r="Y1703"/>
    </row>
    <row r="1704" spans="25:25" x14ac:dyDescent="0.35">
      <c r="Y1704"/>
    </row>
    <row r="1705" spans="25:25" x14ac:dyDescent="0.35">
      <c r="Y1705"/>
    </row>
    <row r="1706" spans="25:25" x14ac:dyDescent="0.35">
      <c r="Y1706"/>
    </row>
    <row r="1707" spans="25:25" x14ac:dyDescent="0.35">
      <c r="Y1707"/>
    </row>
    <row r="1708" spans="25:25" x14ac:dyDescent="0.35">
      <c r="Y1708"/>
    </row>
    <row r="1709" spans="25:25" x14ac:dyDescent="0.35">
      <c r="Y1709"/>
    </row>
    <row r="1710" spans="25:25" x14ac:dyDescent="0.35">
      <c r="Y1710"/>
    </row>
    <row r="1711" spans="25:25" x14ac:dyDescent="0.35">
      <c r="Y1711"/>
    </row>
    <row r="1712" spans="25:25" x14ac:dyDescent="0.35">
      <c r="Y1712"/>
    </row>
    <row r="1713" spans="25:25" x14ac:dyDescent="0.35">
      <c r="Y1713"/>
    </row>
    <row r="1714" spans="25:25" x14ac:dyDescent="0.35">
      <c r="Y1714"/>
    </row>
    <row r="1715" spans="25:25" x14ac:dyDescent="0.35">
      <c r="Y1715"/>
    </row>
    <row r="1716" spans="25:25" x14ac:dyDescent="0.35">
      <c r="Y1716"/>
    </row>
    <row r="1717" spans="25:25" x14ac:dyDescent="0.35">
      <c r="Y1717"/>
    </row>
    <row r="1718" spans="25:25" x14ac:dyDescent="0.35">
      <c r="Y1718"/>
    </row>
    <row r="1719" spans="25:25" x14ac:dyDescent="0.35">
      <c r="Y1719"/>
    </row>
    <row r="1720" spans="25:25" x14ac:dyDescent="0.35">
      <c r="Y1720"/>
    </row>
    <row r="1721" spans="25:25" x14ac:dyDescent="0.35">
      <c r="Y1721"/>
    </row>
    <row r="1722" spans="25:25" x14ac:dyDescent="0.35">
      <c r="Y1722"/>
    </row>
    <row r="1723" spans="25:25" x14ac:dyDescent="0.35">
      <c r="Y1723"/>
    </row>
    <row r="1724" spans="25:25" x14ac:dyDescent="0.35">
      <c r="Y1724"/>
    </row>
    <row r="1725" spans="25:25" x14ac:dyDescent="0.35">
      <c r="Y1725"/>
    </row>
    <row r="1726" spans="25:25" x14ac:dyDescent="0.35">
      <c r="Y1726"/>
    </row>
    <row r="1727" spans="25:25" x14ac:dyDescent="0.35">
      <c r="Y1727"/>
    </row>
    <row r="1728" spans="25:25" x14ac:dyDescent="0.35">
      <c r="Y1728"/>
    </row>
    <row r="1729" spans="25:25" x14ac:dyDescent="0.35">
      <c r="Y1729"/>
    </row>
    <row r="1730" spans="25:25" x14ac:dyDescent="0.35">
      <c r="Y1730"/>
    </row>
    <row r="1731" spans="25:25" x14ac:dyDescent="0.35">
      <c r="Y1731"/>
    </row>
    <row r="1732" spans="25:25" x14ac:dyDescent="0.35">
      <c r="Y1732"/>
    </row>
    <row r="1733" spans="25:25" x14ac:dyDescent="0.35">
      <c r="Y1733"/>
    </row>
    <row r="1734" spans="25:25" x14ac:dyDescent="0.35">
      <c r="Y1734"/>
    </row>
    <row r="1735" spans="25:25" x14ac:dyDescent="0.35">
      <c r="Y1735"/>
    </row>
    <row r="1736" spans="25:25" x14ac:dyDescent="0.35">
      <c r="Y1736"/>
    </row>
    <row r="1737" spans="25:25" x14ac:dyDescent="0.35">
      <c r="Y1737"/>
    </row>
    <row r="1738" spans="25:25" x14ac:dyDescent="0.35">
      <c r="Y1738"/>
    </row>
    <row r="1739" spans="25:25" x14ac:dyDescent="0.35">
      <c r="Y1739"/>
    </row>
    <row r="1740" spans="25:25" x14ac:dyDescent="0.35">
      <c r="Y1740"/>
    </row>
    <row r="1741" spans="25:25" x14ac:dyDescent="0.35">
      <c r="Y1741"/>
    </row>
    <row r="1742" spans="25:25" x14ac:dyDescent="0.35">
      <c r="Y1742"/>
    </row>
    <row r="1743" spans="25:25" x14ac:dyDescent="0.35">
      <c r="Y1743"/>
    </row>
    <row r="1744" spans="25:25" x14ac:dyDescent="0.35">
      <c r="Y1744"/>
    </row>
    <row r="1745" spans="25:25" x14ac:dyDescent="0.35">
      <c r="Y1745"/>
    </row>
    <row r="1746" spans="25:25" x14ac:dyDescent="0.35">
      <c r="Y1746"/>
    </row>
    <row r="1747" spans="25:25" x14ac:dyDescent="0.35">
      <c r="Y1747"/>
    </row>
    <row r="1748" spans="25:25" x14ac:dyDescent="0.35">
      <c r="Y1748"/>
    </row>
    <row r="1749" spans="25:25" x14ac:dyDescent="0.35">
      <c r="Y1749"/>
    </row>
    <row r="1750" spans="25:25" x14ac:dyDescent="0.35">
      <c r="Y1750"/>
    </row>
    <row r="1751" spans="25:25" x14ac:dyDescent="0.35">
      <c r="Y1751"/>
    </row>
    <row r="1752" spans="25:25" x14ac:dyDescent="0.35">
      <c r="Y1752"/>
    </row>
    <row r="1753" spans="25:25" x14ac:dyDescent="0.35">
      <c r="Y1753"/>
    </row>
    <row r="1754" spans="25:25" x14ac:dyDescent="0.35">
      <c r="Y1754"/>
    </row>
    <row r="1755" spans="25:25" x14ac:dyDescent="0.35">
      <c r="Y1755"/>
    </row>
    <row r="1756" spans="25:25" x14ac:dyDescent="0.35">
      <c r="Y1756"/>
    </row>
    <row r="1757" spans="25:25" x14ac:dyDescent="0.35">
      <c r="Y1757"/>
    </row>
    <row r="1758" spans="25:25" x14ac:dyDescent="0.35">
      <c r="Y1758"/>
    </row>
    <row r="1759" spans="25:25" x14ac:dyDescent="0.35">
      <c r="Y1759"/>
    </row>
    <row r="1760" spans="25:25" x14ac:dyDescent="0.35">
      <c r="Y1760"/>
    </row>
    <row r="1761" spans="25:25" x14ac:dyDescent="0.35">
      <c r="Y1761"/>
    </row>
    <row r="1762" spans="25:25" x14ac:dyDescent="0.35">
      <c r="Y1762"/>
    </row>
    <row r="1763" spans="25:25" x14ac:dyDescent="0.35">
      <c r="Y1763"/>
    </row>
    <row r="1764" spans="25:25" x14ac:dyDescent="0.35">
      <c r="Y1764"/>
    </row>
    <row r="1765" spans="25:25" x14ac:dyDescent="0.35">
      <c r="Y1765"/>
    </row>
    <row r="1766" spans="25:25" x14ac:dyDescent="0.35">
      <c r="Y1766"/>
    </row>
    <row r="1767" spans="25:25" x14ac:dyDescent="0.35">
      <c r="Y1767"/>
    </row>
    <row r="1768" spans="25:25" x14ac:dyDescent="0.35">
      <c r="Y1768"/>
    </row>
    <row r="1769" spans="25:25" x14ac:dyDescent="0.35">
      <c r="Y1769"/>
    </row>
    <row r="1770" spans="25:25" x14ac:dyDescent="0.35">
      <c r="Y1770"/>
    </row>
    <row r="1771" spans="25:25" x14ac:dyDescent="0.35">
      <c r="Y1771"/>
    </row>
    <row r="1772" spans="25:25" x14ac:dyDescent="0.35">
      <c r="Y1772"/>
    </row>
    <row r="1773" spans="25:25" x14ac:dyDescent="0.35">
      <c r="Y1773"/>
    </row>
    <row r="1774" spans="25:25" x14ac:dyDescent="0.35">
      <c r="Y1774"/>
    </row>
    <row r="1775" spans="25:25" x14ac:dyDescent="0.35">
      <c r="Y1775"/>
    </row>
    <row r="1776" spans="25:25" x14ac:dyDescent="0.35">
      <c r="Y1776"/>
    </row>
    <row r="1777" spans="25:25" x14ac:dyDescent="0.35">
      <c r="Y1777"/>
    </row>
    <row r="1778" spans="25:25" x14ac:dyDescent="0.35">
      <c r="Y1778"/>
    </row>
    <row r="1779" spans="25:25" x14ac:dyDescent="0.35">
      <c r="Y1779"/>
    </row>
    <row r="1780" spans="25:25" x14ac:dyDescent="0.35">
      <c r="Y1780"/>
    </row>
    <row r="1781" spans="25:25" x14ac:dyDescent="0.35">
      <c r="Y1781"/>
    </row>
    <row r="1782" spans="25:25" x14ac:dyDescent="0.35">
      <c r="Y1782"/>
    </row>
    <row r="1783" spans="25:25" x14ac:dyDescent="0.35">
      <c r="Y1783"/>
    </row>
    <row r="1784" spans="25:25" x14ac:dyDescent="0.35">
      <c r="Y1784"/>
    </row>
    <row r="1785" spans="25:25" x14ac:dyDescent="0.35">
      <c r="Y1785"/>
    </row>
    <row r="1786" spans="25:25" x14ac:dyDescent="0.35">
      <c r="Y1786"/>
    </row>
    <row r="1787" spans="25:25" x14ac:dyDescent="0.35">
      <c r="Y1787"/>
    </row>
    <row r="1788" spans="25:25" x14ac:dyDescent="0.35">
      <c r="Y1788"/>
    </row>
    <row r="1789" spans="25:25" x14ac:dyDescent="0.35">
      <c r="Y1789"/>
    </row>
    <row r="1790" spans="25:25" x14ac:dyDescent="0.35">
      <c r="Y1790"/>
    </row>
    <row r="1791" spans="25:25" x14ac:dyDescent="0.35">
      <c r="Y1791"/>
    </row>
    <row r="1792" spans="25:25" x14ac:dyDescent="0.35">
      <c r="Y1792"/>
    </row>
    <row r="1793" spans="25:25" x14ac:dyDescent="0.35">
      <c r="Y1793"/>
    </row>
    <row r="1794" spans="25:25" x14ac:dyDescent="0.35">
      <c r="Y1794"/>
    </row>
    <row r="1795" spans="25:25" x14ac:dyDescent="0.35">
      <c r="Y1795"/>
    </row>
    <row r="1796" spans="25:25" x14ac:dyDescent="0.35">
      <c r="Y1796"/>
    </row>
    <row r="1797" spans="25:25" x14ac:dyDescent="0.35">
      <c r="Y1797"/>
    </row>
    <row r="1798" spans="25:25" x14ac:dyDescent="0.35">
      <c r="Y1798"/>
    </row>
    <row r="1799" spans="25:25" x14ac:dyDescent="0.35">
      <c r="Y1799"/>
    </row>
    <row r="1800" spans="25:25" x14ac:dyDescent="0.35">
      <c r="Y1800"/>
    </row>
    <row r="1801" spans="25:25" x14ac:dyDescent="0.35">
      <c r="Y1801"/>
    </row>
    <row r="1802" spans="25:25" x14ac:dyDescent="0.35">
      <c r="Y1802"/>
    </row>
    <row r="1803" spans="25:25" x14ac:dyDescent="0.35">
      <c r="Y1803"/>
    </row>
    <row r="1804" spans="25:25" x14ac:dyDescent="0.35">
      <c r="Y1804"/>
    </row>
    <row r="1805" spans="25:25" x14ac:dyDescent="0.35">
      <c r="Y1805"/>
    </row>
    <row r="1806" spans="25:25" x14ac:dyDescent="0.35">
      <c r="Y1806"/>
    </row>
    <row r="1807" spans="25:25" x14ac:dyDescent="0.35">
      <c r="Y1807"/>
    </row>
    <row r="1808" spans="25:25" x14ac:dyDescent="0.35">
      <c r="Y1808"/>
    </row>
    <row r="1809" spans="25:25" x14ac:dyDescent="0.35">
      <c r="Y1809"/>
    </row>
    <row r="1810" spans="25:25" x14ac:dyDescent="0.35">
      <c r="Y1810"/>
    </row>
    <row r="1811" spans="25:25" x14ac:dyDescent="0.35">
      <c r="Y1811"/>
    </row>
    <row r="1812" spans="25:25" x14ac:dyDescent="0.35">
      <c r="Y1812"/>
    </row>
    <row r="1813" spans="25:25" x14ac:dyDescent="0.35">
      <c r="Y1813"/>
    </row>
    <row r="1814" spans="25:25" x14ac:dyDescent="0.35">
      <c r="Y1814"/>
    </row>
    <row r="1815" spans="25:25" x14ac:dyDescent="0.35">
      <c r="Y1815"/>
    </row>
    <row r="1816" spans="25:25" x14ac:dyDescent="0.35">
      <c r="Y1816"/>
    </row>
    <row r="1817" spans="25:25" x14ac:dyDescent="0.35">
      <c r="Y1817"/>
    </row>
    <row r="1818" spans="25:25" x14ac:dyDescent="0.35">
      <c r="Y1818"/>
    </row>
    <row r="1819" spans="25:25" x14ac:dyDescent="0.35">
      <c r="Y1819"/>
    </row>
    <row r="1820" spans="25:25" x14ac:dyDescent="0.35">
      <c r="Y1820"/>
    </row>
    <row r="1821" spans="25:25" x14ac:dyDescent="0.35">
      <c r="Y1821"/>
    </row>
    <row r="1822" spans="25:25" x14ac:dyDescent="0.35">
      <c r="Y1822"/>
    </row>
    <row r="1823" spans="25:25" x14ac:dyDescent="0.35">
      <c r="Y1823"/>
    </row>
    <row r="1824" spans="25:25" x14ac:dyDescent="0.35">
      <c r="Y1824"/>
    </row>
    <row r="1825" spans="25:25" x14ac:dyDescent="0.35">
      <c r="Y1825"/>
    </row>
    <row r="1826" spans="25:25" x14ac:dyDescent="0.35">
      <c r="Y1826"/>
    </row>
    <row r="1827" spans="25:25" x14ac:dyDescent="0.35">
      <c r="Y1827"/>
    </row>
    <row r="1828" spans="25:25" x14ac:dyDescent="0.35">
      <c r="Y1828"/>
    </row>
    <row r="1829" spans="25:25" x14ac:dyDescent="0.35">
      <c r="Y1829"/>
    </row>
    <row r="1830" spans="25:25" x14ac:dyDescent="0.35">
      <c r="Y1830"/>
    </row>
    <row r="1831" spans="25:25" x14ac:dyDescent="0.35">
      <c r="Y1831"/>
    </row>
    <row r="1832" spans="25:25" x14ac:dyDescent="0.35">
      <c r="Y1832"/>
    </row>
    <row r="1833" spans="25:25" x14ac:dyDescent="0.35">
      <c r="Y1833"/>
    </row>
    <row r="1834" spans="25:25" x14ac:dyDescent="0.35">
      <c r="Y1834"/>
    </row>
    <row r="1835" spans="25:25" x14ac:dyDescent="0.35">
      <c r="Y1835"/>
    </row>
    <row r="1836" spans="25:25" x14ac:dyDescent="0.35">
      <c r="Y1836"/>
    </row>
    <row r="1837" spans="25:25" x14ac:dyDescent="0.35">
      <c r="Y1837"/>
    </row>
    <row r="1838" spans="25:25" x14ac:dyDescent="0.35">
      <c r="Y1838"/>
    </row>
    <row r="1839" spans="25:25" x14ac:dyDescent="0.35">
      <c r="Y1839"/>
    </row>
    <row r="1840" spans="25:25" x14ac:dyDescent="0.35">
      <c r="Y1840"/>
    </row>
    <row r="1841" spans="25:25" x14ac:dyDescent="0.35">
      <c r="Y1841"/>
    </row>
    <row r="1842" spans="25:25" x14ac:dyDescent="0.35">
      <c r="Y1842"/>
    </row>
    <row r="1843" spans="25:25" x14ac:dyDescent="0.35">
      <c r="Y1843"/>
    </row>
    <row r="1844" spans="25:25" x14ac:dyDescent="0.35">
      <c r="Y1844"/>
    </row>
    <row r="1845" spans="25:25" x14ac:dyDescent="0.35">
      <c r="Y1845"/>
    </row>
    <row r="1846" spans="25:25" x14ac:dyDescent="0.35">
      <c r="Y1846"/>
    </row>
    <row r="1847" spans="25:25" x14ac:dyDescent="0.35">
      <c r="Y1847"/>
    </row>
    <row r="1848" spans="25:25" x14ac:dyDescent="0.35">
      <c r="Y1848"/>
    </row>
    <row r="1849" spans="25:25" x14ac:dyDescent="0.35">
      <c r="Y1849"/>
    </row>
    <row r="1850" spans="25:25" x14ac:dyDescent="0.35">
      <c r="Y1850"/>
    </row>
    <row r="1851" spans="25:25" x14ac:dyDescent="0.35">
      <c r="Y1851"/>
    </row>
    <row r="1852" spans="25:25" x14ac:dyDescent="0.35">
      <c r="Y1852"/>
    </row>
    <row r="1853" spans="25:25" x14ac:dyDescent="0.35">
      <c r="Y1853"/>
    </row>
    <row r="1854" spans="25:25" x14ac:dyDescent="0.35">
      <c r="Y1854"/>
    </row>
    <row r="1855" spans="25:25" x14ac:dyDescent="0.35">
      <c r="Y1855"/>
    </row>
    <row r="1856" spans="25:25" x14ac:dyDescent="0.35">
      <c r="Y1856"/>
    </row>
    <row r="1857" spans="25:25" x14ac:dyDescent="0.35">
      <c r="Y1857"/>
    </row>
    <row r="1858" spans="25:25" x14ac:dyDescent="0.35">
      <c r="Y1858"/>
    </row>
    <row r="1859" spans="25:25" x14ac:dyDescent="0.35">
      <c r="Y1859"/>
    </row>
    <row r="1860" spans="25:25" x14ac:dyDescent="0.35">
      <c r="Y1860"/>
    </row>
    <row r="1861" spans="25:25" x14ac:dyDescent="0.35">
      <c r="Y1861"/>
    </row>
    <row r="1862" spans="25:25" x14ac:dyDescent="0.35">
      <c r="Y1862"/>
    </row>
    <row r="1863" spans="25:25" x14ac:dyDescent="0.35">
      <c r="Y1863"/>
    </row>
    <row r="1864" spans="25:25" x14ac:dyDescent="0.35">
      <c r="Y1864"/>
    </row>
    <row r="1865" spans="25:25" x14ac:dyDescent="0.35">
      <c r="Y1865"/>
    </row>
    <row r="1866" spans="25:25" x14ac:dyDescent="0.35">
      <c r="Y1866"/>
    </row>
    <row r="1867" spans="25:25" x14ac:dyDescent="0.35">
      <c r="Y1867"/>
    </row>
    <row r="1868" spans="25:25" x14ac:dyDescent="0.35">
      <c r="Y1868"/>
    </row>
    <row r="1869" spans="25:25" x14ac:dyDescent="0.35">
      <c r="Y1869"/>
    </row>
    <row r="1870" spans="25:25" x14ac:dyDescent="0.35">
      <c r="Y1870"/>
    </row>
    <row r="1871" spans="25:25" x14ac:dyDescent="0.35">
      <c r="Y1871"/>
    </row>
    <row r="1872" spans="25:25" x14ac:dyDescent="0.35">
      <c r="Y1872"/>
    </row>
    <row r="1873" spans="25:25" x14ac:dyDescent="0.35">
      <c r="Y1873"/>
    </row>
    <row r="1874" spans="25:25" x14ac:dyDescent="0.35">
      <c r="Y1874"/>
    </row>
    <row r="1875" spans="25:25" x14ac:dyDescent="0.35">
      <c r="Y1875"/>
    </row>
    <row r="1876" spans="25:25" x14ac:dyDescent="0.35">
      <c r="Y1876"/>
    </row>
    <row r="1877" spans="25:25" x14ac:dyDescent="0.35">
      <c r="Y1877"/>
    </row>
    <row r="1878" spans="25:25" x14ac:dyDescent="0.35">
      <c r="Y1878"/>
    </row>
    <row r="1879" spans="25:25" x14ac:dyDescent="0.35">
      <c r="Y1879"/>
    </row>
    <row r="1880" spans="25:25" x14ac:dyDescent="0.35">
      <c r="Y1880"/>
    </row>
    <row r="1881" spans="25:25" x14ac:dyDescent="0.35">
      <c r="Y1881"/>
    </row>
    <row r="1882" spans="25:25" x14ac:dyDescent="0.35">
      <c r="Y1882"/>
    </row>
    <row r="1883" spans="25:25" x14ac:dyDescent="0.35">
      <c r="Y1883"/>
    </row>
    <row r="1884" spans="25:25" x14ac:dyDescent="0.35">
      <c r="Y1884"/>
    </row>
    <row r="1885" spans="25:25" x14ac:dyDescent="0.35">
      <c r="Y1885"/>
    </row>
    <row r="1886" spans="25:25" x14ac:dyDescent="0.35">
      <c r="Y1886"/>
    </row>
    <row r="1887" spans="25:25" x14ac:dyDescent="0.35">
      <c r="Y1887"/>
    </row>
    <row r="1888" spans="25:25" x14ac:dyDescent="0.35">
      <c r="Y1888"/>
    </row>
    <row r="1889" spans="25:25" x14ac:dyDescent="0.35">
      <c r="Y1889"/>
    </row>
    <row r="1890" spans="25:25" x14ac:dyDescent="0.35">
      <c r="Y1890"/>
    </row>
    <row r="1891" spans="25:25" x14ac:dyDescent="0.35">
      <c r="Y1891"/>
    </row>
    <row r="1892" spans="25:25" x14ac:dyDescent="0.35">
      <c r="Y1892"/>
    </row>
    <row r="1893" spans="25:25" x14ac:dyDescent="0.35">
      <c r="Y1893"/>
    </row>
    <row r="1894" spans="25:25" x14ac:dyDescent="0.35">
      <c r="Y1894"/>
    </row>
    <row r="1895" spans="25:25" x14ac:dyDescent="0.35">
      <c r="Y1895"/>
    </row>
    <row r="1896" spans="25:25" x14ac:dyDescent="0.35">
      <c r="Y1896"/>
    </row>
    <row r="1897" spans="25:25" x14ac:dyDescent="0.35">
      <c r="Y1897"/>
    </row>
    <row r="1898" spans="25:25" x14ac:dyDescent="0.35">
      <c r="Y1898"/>
    </row>
    <row r="1899" spans="25:25" x14ac:dyDescent="0.35">
      <c r="Y1899"/>
    </row>
    <row r="1900" spans="25:25" x14ac:dyDescent="0.35">
      <c r="Y1900"/>
    </row>
    <row r="1901" spans="25:25" x14ac:dyDescent="0.35">
      <c r="Y1901"/>
    </row>
    <row r="1902" spans="25:25" x14ac:dyDescent="0.35">
      <c r="Y1902"/>
    </row>
    <row r="1903" spans="25:25" x14ac:dyDescent="0.35">
      <c r="Y1903"/>
    </row>
    <row r="1904" spans="25:25" x14ac:dyDescent="0.35">
      <c r="Y1904"/>
    </row>
    <row r="1905" spans="25:25" x14ac:dyDescent="0.35">
      <c r="Y1905"/>
    </row>
    <row r="1906" spans="25:25" x14ac:dyDescent="0.35">
      <c r="Y1906"/>
    </row>
    <row r="1907" spans="25:25" x14ac:dyDescent="0.35">
      <c r="Y1907"/>
    </row>
    <row r="1908" spans="25:25" x14ac:dyDescent="0.35">
      <c r="Y1908"/>
    </row>
    <row r="1909" spans="25:25" x14ac:dyDescent="0.35">
      <c r="Y1909"/>
    </row>
    <row r="1910" spans="25:25" x14ac:dyDescent="0.35">
      <c r="Y1910"/>
    </row>
    <row r="1911" spans="25:25" x14ac:dyDescent="0.35">
      <c r="Y1911"/>
    </row>
    <row r="1912" spans="25:25" x14ac:dyDescent="0.35">
      <c r="Y1912"/>
    </row>
    <row r="1913" spans="25:25" x14ac:dyDescent="0.35">
      <c r="Y1913"/>
    </row>
    <row r="1914" spans="25:25" x14ac:dyDescent="0.35">
      <c r="Y1914"/>
    </row>
    <row r="1915" spans="25:25" x14ac:dyDescent="0.35">
      <c r="Y1915"/>
    </row>
    <row r="1916" spans="25:25" x14ac:dyDescent="0.35">
      <c r="Y1916"/>
    </row>
    <row r="1917" spans="25:25" x14ac:dyDescent="0.35">
      <c r="Y1917"/>
    </row>
    <row r="1918" spans="25:25" x14ac:dyDescent="0.35">
      <c r="Y1918"/>
    </row>
    <row r="1919" spans="25:25" x14ac:dyDescent="0.35">
      <c r="Y1919"/>
    </row>
    <row r="1920" spans="25:25" x14ac:dyDescent="0.35">
      <c r="Y1920"/>
    </row>
    <row r="1921" spans="25:25" x14ac:dyDescent="0.35">
      <c r="Y1921"/>
    </row>
    <row r="1922" spans="25:25" x14ac:dyDescent="0.35">
      <c r="Y1922"/>
    </row>
    <row r="1923" spans="25:25" x14ac:dyDescent="0.35">
      <c r="Y1923"/>
    </row>
    <row r="1924" spans="25:25" x14ac:dyDescent="0.35">
      <c r="Y1924"/>
    </row>
    <row r="1925" spans="25:25" x14ac:dyDescent="0.35">
      <c r="Y1925"/>
    </row>
    <row r="1926" spans="25:25" x14ac:dyDescent="0.35">
      <c r="Y1926"/>
    </row>
    <row r="1927" spans="25:25" x14ac:dyDescent="0.35">
      <c r="Y1927"/>
    </row>
    <row r="1928" spans="25:25" x14ac:dyDescent="0.35">
      <c r="Y1928"/>
    </row>
    <row r="1929" spans="25:25" x14ac:dyDescent="0.35">
      <c r="Y1929"/>
    </row>
    <row r="1930" spans="25:25" x14ac:dyDescent="0.35">
      <c r="Y1930"/>
    </row>
    <row r="1931" spans="25:25" x14ac:dyDescent="0.35">
      <c r="Y1931"/>
    </row>
    <row r="1932" spans="25:25" x14ac:dyDescent="0.35">
      <c r="Y1932"/>
    </row>
    <row r="1933" spans="25:25" x14ac:dyDescent="0.35">
      <c r="Y1933"/>
    </row>
    <row r="1934" spans="25:25" x14ac:dyDescent="0.35">
      <c r="Y1934"/>
    </row>
    <row r="1935" spans="25:25" x14ac:dyDescent="0.35">
      <c r="Y1935"/>
    </row>
    <row r="1936" spans="25:25" x14ac:dyDescent="0.35">
      <c r="Y1936"/>
    </row>
    <row r="1937" spans="25:25" x14ac:dyDescent="0.35">
      <c r="Y1937"/>
    </row>
    <row r="1938" spans="25:25" x14ac:dyDescent="0.35">
      <c r="Y1938"/>
    </row>
    <row r="1939" spans="25:25" x14ac:dyDescent="0.35">
      <c r="Y1939"/>
    </row>
    <row r="1940" spans="25:25" x14ac:dyDescent="0.35">
      <c r="Y1940"/>
    </row>
    <row r="1941" spans="25:25" x14ac:dyDescent="0.35">
      <c r="Y1941"/>
    </row>
    <row r="1942" spans="25:25" x14ac:dyDescent="0.35">
      <c r="Y1942"/>
    </row>
    <row r="1943" spans="25:25" x14ac:dyDescent="0.35">
      <c r="Y1943"/>
    </row>
    <row r="1944" spans="25:25" x14ac:dyDescent="0.35">
      <c r="Y1944"/>
    </row>
    <row r="1945" spans="25:25" x14ac:dyDescent="0.35">
      <c r="Y1945"/>
    </row>
    <row r="1946" spans="25:25" x14ac:dyDescent="0.35">
      <c r="Y1946"/>
    </row>
    <row r="1947" spans="25:25" x14ac:dyDescent="0.35">
      <c r="Y1947"/>
    </row>
    <row r="1948" spans="25:25" x14ac:dyDescent="0.35">
      <c r="Y1948"/>
    </row>
    <row r="1949" spans="25:25" x14ac:dyDescent="0.35">
      <c r="Y1949"/>
    </row>
    <row r="1950" spans="25:25" x14ac:dyDescent="0.35">
      <c r="Y1950"/>
    </row>
    <row r="1951" spans="25:25" x14ac:dyDescent="0.35">
      <c r="Y1951"/>
    </row>
    <row r="1952" spans="25:25" x14ac:dyDescent="0.35">
      <c r="Y1952"/>
    </row>
    <row r="1953" spans="25:25" x14ac:dyDescent="0.35">
      <c r="Y1953"/>
    </row>
    <row r="1954" spans="25:25" x14ac:dyDescent="0.35">
      <c r="Y1954"/>
    </row>
    <row r="1955" spans="25:25" x14ac:dyDescent="0.35">
      <c r="Y1955"/>
    </row>
    <row r="1956" spans="25:25" x14ac:dyDescent="0.35">
      <c r="Y1956"/>
    </row>
    <row r="1957" spans="25:25" x14ac:dyDescent="0.35">
      <c r="Y1957"/>
    </row>
    <row r="1958" spans="25:25" x14ac:dyDescent="0.35">
      <c r="Y1958"/>
    </row>
    <row r="1959" spans="25:25" x14ac:dyDescent="0.35">
      <c r="Y1959"/>
    </row>
    <row r="1960" spans="25:25" x14ac:dyDescent="0.35">
      <c r="Y1960"/>
    </row>
    <row r="1961" spans="25:25" x14ac:dyDescent="0.35">
      <c r="Y1961"/>
    </row>
    <row r="1962" spans="25:25" x14ac:dyDescent="0.35">
      <c r="Y1962"/>
    </row>
    <row r="1963" spans="25:25" x14ac:dyDescent="0.35">
      <c r="Y1963"/>
    </row>
    <row r="1964" spans="25:25" x14ac:dyDescent="0.35">
      <c r="Y1964"/>
    </row>
    <row r="1965" spans="25:25" x14ac:dyDescent="0.35">
      <c r="Y1965"/>
    </row>
    <row r="1966" spans="25:25" x14ac:dyDescent="0.35">
      <c r="Y1966"/>
    </row>
    <row r="1967" spans="25:25" x14ac:dyDescent="0.35">
      <c r="Y1967"/>
    </row>
    <row r="1968" spans="25:25" x14ac:dyDescent="0.35">
      <c r="Y1968"/>
    </row>
    <row r="1969" spans="25:25" x14ac:dyDescent="0.35">
      <c r="Y1969"/>
    </row>
    <row r="1970" spans="25:25" x14ac:dyDescent="0.35">
      <c r="Y1970"/>
    </row>
    <row r="1971" spans="25:25" x14ac:dyDescent="0.35">
      <c r="Y1971"/>
    </row>
    <row r="1972" spans="25:25" x14ac:dyDescent="0.35">
      <c r="Y1972"/>
    </row>
    <row r="1973" spans="25:25" x14ac:dyDescent="0.35">
      <c r="Y1973"/>
    </row>
    <row r="1974" spans="25:25" x14ac:dyDescent="0.35">
      <c r="Y1974"/>
    </row>
    <row r="1975" spans="25:25" x14ac:dyDescent="0.35">
      <c r="Y1975"/>
    </row>
    <row r="1976" spans="25:25" x14ac:dyDescent="0.35">
      <c r="Y1976"/>
    </row>
    <row r="1977" spans="25:25" x14ac:dyDescent="0.35">
      <c r="Y1977"/>
    </row>
    <row r="1978" spans="25:25" x14ac:dyDescent="0.35">
      <c r="Y1978"/>
    </row>
    <row r="1979" spans="25:25" x14ac:dyDescent="0.35">
      <c r="Y1979"/>
    </row>
    <row r="1980" spans="25:25" x14ac:dyDescent="0.35">
      <c r="Y1980"/>
    </row>
    <row r="1981" spans="25:25" x14ac:dyDescent="0.35">
      <c r="Y1981"/>
    </row>
    <row r="1982" spans="25:25" x14ac:dyDescent="0.35">
      <c r="Y1982"/>
    </row>
    <row r="1983" spans="25:25" x14ac:dyDescent="0.35">
      <c r="Y1983"/>
    </row>
    <row r="1984" spans="25:25" x14ac:dyDescent="0.35">
      <c r="Y1984"/>
    </row>
    <row r="1985" spans="25:25" x14ac:dyDescent="0.35">
      <c r="Y1985"/>
    </row>
    <row r="1986" spans="25:25" x14ac:dyDescent="0.35">
      <c r="Y1986"/>
    </row>
    <row r="1987" spans="25:25" x14ac:dyDescent="0.35">
      <c r="Y1987"/>
    </row>
    <row r="1988" spans="25:25" x14ac:dyDescent="0.35">
      <c r="Y1988"/>
    </row>
    <row r="1989" spans="25:25" x14ac:dyDescent="0.35">
      <c r="Y1989"/>
    </row>
    <row r="1990" spans="25:25" x14ac:dyDescent="0.35">
      <c r="Y1990"/>
    </row>
    <row r="1991" spans="25:25" x14ac:dyDescent="0.35">
      <c r="Y1991"/>
    </row>
    <row r="1992" spans="25:25" x14ac:dyDescent="0.35">
      <c r="Y1992"/>
    </row>
    <row r="1993" spans="25:25" x14ac:dyDescent="0.35">
      <c r="Y1993"/>
    </row>
    <row r="1994" spans="25:25" x14ac:dyDescent="0.35">
      <c r="Y1994"/>
    </row>
    <row r="1995" spans="25:25" x14ac:dyDescent="0.35">
      <c r="Y1995"/>
    </row>
    <row r="1996" spans="25:25" x14ac:dyDescent="0.35">
      <c r="Y1996"/>
    </row>
    <row r="1997" spans="25:25" x14ac:dyDescent="0.35">
      <c r="Y1997"/>
    </row>
    <row r="1998" spans="25:25" x14ac:dyDescent="0.35">
      <c r="Y1998"/>
    </row>
    <row r="1999" spans="25:25" x14ac:dyDescent="0.35">
      <c r="Y1999"/>
    </row>
    <row r="2000" spans="25:25" x14ac:dyDescent="0.35">
      <c r="Y2000"/>
    </row>
    <row r="2001" spans="25:25" x14ac:dyDescent="0.35">
      <c r="Y2001"/>
    </row>
    <row r="2002" spans="25:25" x14ac:dyDescent="0.35">
      <c r="Y2002"/>
    </row>
    <row r="2003" spans="25:25" x14ac:dyDescent="0.35">
      <c r="Y2003"/>
    </row>
    <row r="2004" spans="25:25" x14ac:dyDescent="0.35">
      <c r="Y2004"/>
    </row>
    <row r="2005" spans="25:25" x14ac:dyDescent="0.35">
      <c r="Y2005"/>
    </row>
    <row r="2006" spans="25:25" x14ac:dyDescent="0.35">
      <c r="Y2006"/>
    </row>
    <row r="2007" spans="25:25" x14ac:dyDescent="0.35">
      <c r="Y2007"/>
    </row>
    <row r="2008" spans="25:25" x14ac:dyDescent="0.35">
      <c r="Y2008"/>
    </row>
    <row r="2009" spans="25:25" x14ac:dyDescent="0.35">
      <c r="Y2009"/>
    </row>
    <row r="2010" spans="25:25" x14ac:dyDescent="0.35">
      <c r="Y2010"/>
    </row>
    <row r="2011" spans="25:25" x14ac:dyDescent="0.35">
      <c r="Y2011"/>
    </row>
    <row r="2012" spans="25:25" x14ac:dyDescent="0.35">
      <c r="Y2012"/>
    </row>
    <row r="2013" spans="25:25" x14ac:dyDescent="0.35">
      <c r="Y2013"/>
    </row>
    <row r="2014" spans="25:25" x14ac:dyDescent="0.35">
      <c r="Y2014"/>
    </row>
    <row r="2015" spans="25:25" x14ac:dyDescent="0.35">
      <c r="Y2015"/>
    </row>
    <row r="2016" spans="25:25" x14ac:dyDescent="0.35">
      <c r="Y2016"/>
    </row>
    <row r="2017" spans="25:25" x14ac:dyDescent="0.35">
      <c r="Y2017"/>
    </row>
    <row r="2018" spans="25:25" x14ac:dyDescent="0.35">
      <c r="Y2018"/>
    </row>
    <row r="2019" spans="25:25" x14ac:dyDescent="0.35">
      <c r="Y2019"/>
    </row>
    <row r="2020" spans="25:25" x14ac:dyDescent="0.35">
      <c r="Y2020"/>
    </row>
    <row r="2021" spans="25:25" x14ac:dyDescent="0.35">
      <c r="Y2021"/>
    </row>
    <row r="2022" spans="25:25" x14ac:dyDescent="0.35">
      <c r="Y2022"/>
    </row>
    <row r="2023" spans="25:25" x14ac:dyDescent="0.35">
      <c r="Y2023"/>
    </row>
    <row r="2024" spans="25:25" x14ac:dyDescent="0.35">
      <c r="Y2024"/>
    </row>
    <row r="2025" spans="25:25" x14ac:dyDescent="0.35">
      <c r="Y2025"/>
    </row>
    <row r="2026" spans="25:25" x14ac:dyDescent="0.35">
      <c r="Y2026"/>
    </row>
    <row r="2027" spans="25:25" x14ac:dyDescent="0.35">
      <c r="Y2027"/>
    </row>
    <row r="2028" spans="25:25" x14ac:dyDescent="0.35">
      <c r="Y2028"/>
    </row>
    <row r="2029" spans="25:25" x14ac:dyDescent="0.35">
      <c r="Y2029"/>
    </row>
    <row r="2030" spans="25:25" x14ac:dyDescent="0.35">
      <c r="Y2030"/>
    </row>
    <row r="2031" spans="25:25" x14ac:dyDescent="0.35">
      <c r="Y2031"/>
    </row>
    <row r="2032" spans="25:25" x14ac:dyDescent="0.35">
      <c r="Y2032"/>
    </row>
    <row r="2033" spans="25:25" x14ac:dyDescent="0.35">
      <c r="Y2033"/>
    </row>
    <row r="2034" spans="25:25" x14ac:dyDescent="0.35">
      <c r="Y2034"/>
    </row>
    <row r="2035" spans="25:25" x14ac:dyDescent="0.35">
      <c r="Y2035"/>
    </row>
    <row r="2036" spans="25:25" x14ac:dyDescent="0.35">
      <c r="Y2036"/>
    </row>
    <row r="2037" spans="25:25" x14ac:dyDescent="0.35">
      <c r="Y2037"/>
    </row>
    <row r="2038" spans="25:25" x14ac:dyDescent="0.35">
      <c r="Y2038"/>
    </row>
    <row r="2039" spans="25:25" x14ac:dyDescent="0.35">
      <c r="Y2039"/>
    </row>
    <row r="2040" spans="25:25" x14ac:dyDescent="0.35">
      <c r="Y2040"/>
    </row>
    <row r="2041" spans="25:25" x14ac:dyDescent="0.35">
      <c r="Y2041"/>
    </row>
    <row r="2042" spans="25:25" x14ac:dyDescent="0.35">
      <c r="Y2042"/>
    </row>
    <row r="2043" spans="25:25" x14ac:dyDescent="0.35">
      <c r="Y2043"/>
    </row>
    <row r="2044" spans="25:25" x14ac:dyDescent="0.35">
      <c r="Y2044"/>
    </row>
    <row r="2045" spans="25:25" x14ac:dyDescent="0.35">
      <c r="Y2045"/>
    </row>
    <row r="2046" spans="25:25" x14ac:dyDescent="0.35">
      <c r="Y2046"/>
    </row>
    <row r="2047" spans="25:25" x14ac:dyDescent="0.35">
      <c r="Y2047"/>
    </row>
    <row r="2048" spans="25:25" x14ac:dyDescent="0.35">
      <c r="Y2048"/>
    </row>
    <row r="2049" spans="25:25" x14ac:dyDescent="0.35">
      <c r="Y2049"/>
    </row>
    <row r="2050" spans="25:25" x14ac:dyDescent="0.35">
      <c r="Y2050"/>
    </row>
    <row r="2051" spans="25:25" x14ac:dyDescent="0.35">
      <c r="Y2051"/>
    </row>
    <row r="2052" spans="25:25" x14ac:dyDescent="0.35">
      <c r="Y2052"/>
    </row>
    <row r="2053" spans="25:25" x14ac:dyDescent="0.35">
      <c r="Y2053"/>
    </row>
    <row r="2054" spans="25:25" x14ac:dyDescent="0.35">
      <c r="Y2054"/>
    </row>
    <row r="2055" spans="25:25" x14ac:dyDescent="0.35">
      <c r="Y2055"/>
    </row>
    <row r="2056" spans="25:25" x14ac:dyDescent="0.35">
      <c r="Y2056"/>
    </row>
    <row r="2057" spans="25:25" x14ac:dyDescent="0.35">
      <c r="Y2057"/>
    </row>
    <row r="2058" spans="25:25" x14ac:dyDescent="0.35">
      <c r="Y2058"/>
    </row>
    <row r="2059" spans="25:25" x14ac:dyDescent="0.35">
      <c r="Y2059"/>
    </row>
    <row r="2060" spans="25:25" x14ac:dyDescent="0.35">
      <c r="Y2060"/>
    </row>
    <row r="2061" spans="25:25" x14ac:dyDescent="0.35">
      <c r="Y2061"/>
    </row>
    <row r="2062" spans="25:25" x14ac:dyDescent="0.35">
      <c r="Y2062"/>
    </row>
    <row r="2063" spans="25:25" x14ac:dyDescent="0.35">
      <c r="Y2063"/>
    </row>
    <row r="2064" spans="25:25" x14ac:dyDescent="0.35">
      <c r="Y2064"/>
    </row>
    <row r="2065" spans="25:25" x14ac:dyDescent="0.35">
      <c r="Y2065"/>
    </row>
    <row r="2066" spans="25:25" x14ac:dyDescent="0.35">
      <c r="Y2066"/>
    </row>
    <row r="2067" spans="25:25" x14ac:dyDescent="0.35">
      <c r="Y2067"/>
    </row>
    <row r="2068" spans="25:25" x14ac:dyDescent="0.35">
      <c r="Y2068"/>
    </row>
    <row r="2069" spans="25:25" x14ac:dyDescent="0.35">
      <c r="Y2069"/>
    </row>
    <row r="2070" spans="25:25" x14ac:dyDescent="0.35">
      <c r="Y2070"/>
    </row>
    <row r="2071" spans="25:25" x14ac:dyDescent="0.35">
      <c r="Y2071"/>
    </row>
    <row r="2072" spans="25:25" x14ac:dyDescent="0.35">
      <c r="Y2072"/>
    </row>
    <row r="2073" spans="25:25" x14ac:dyDescent="0.35">
      <c r="Y2073"/>
    </row>
    <row r="2074" spans="25:25" x14ac:dyDescent="0.35">
      <c r="Y2074"/>
    </row>
    <row r="2075" spans="25:25" x14ac:dyDescent="0.35">
      <c r="Y2075"/>
    </row>
    <row r="2076" spans="25:25" x14ac:dyDescent="0.35">
      <c r="Y2076"/>
    </row>
    <row r="2077" spans="25:25" x14ac:dyDescent="0.35">
      <c r="Y2077"/>
    </row>
    <row r="2078" spans="25:25" x14ac:dyDescent="0.35">
      <c r="Y2078"/>
    </row>
    <row r="2079" spans="25:25" x14ac:dyDescent="0.35">
      <c r="Y2079"/>
    </row>
    <row r="2080" spans="25:25" x14ac:dyDescent="0.35">
      <c r="Y2080"/>
    </row>
    <row r="2081" spans="25:25" x14ac:dyDescent="0.35">
      <c r="Y2081"/>
    </row>
    <row r="2082" spans="25:25" x14ac:dyDescent="0.35">
      <c r="Y2082"/>
    </row>
    <row r="2083" spans="25:25" x14ac:dyDescent="0.35">
      <c r="Y2083"/>
    </row>
    <row r="2084" spans="25:25" x14ac:dyDescent="0.35">
      <c r="Y2084"/>
    </row>
    <row r="2085" spans="25:25" x14ac:dyDescent="0.35">
      <c r="Y2085"/>
    </row>
    <row r="2086" spans="25:25" x14ac:dyDescent="0.35">
      <c r="Y2086"/>
    </row>
    <row r="2087" spans="25:25" x14ac:dyDescent="0.35">
      <c r="Y2087"/>
    </row>
    <row r="2088" spans="25:25" x14ac:dyDescent="0.35">
      <c r="Y2088"/>
    </row>
    <row r="2089" spans="25:25" x14ac:dyDescent="0.35">
      <c r="Y2089"/>
    </row>
    <row r="2090" spans="25:25" x14ac:dyDescent="0.35">
      <c r="Y2090"/>
    </row>
    <row r="2091" spans="25:25" x14ac:dyDescent="0.35">
      <c r="Y2091"/>
    </row>
    <row r="2092" spans="25:25" x14ac:dyDescent="0.35">
      <c r="Y2092"/>
    </row>
    <row r="2093" spans="25:25" x14ac:dyDescent="0.35">
      <c r="Y2093"/>
    </row>
    <row r="2094" spans="25:25" x14ac:dyDescent="0.35">
      <c r="Y2094"/>
    </row>
    <row r="2095" spans="25:25" x14ac:dyDescent="0.35">
      <c r="Y2095"/>
    </row>
    <row r="2096" spans="25:25" x14ac:dyDescent="0.35">
      <c r="Y2096"/>
    </row>
    <row r="2097" spans="25:25" x14ac:dyDescent="0.35">
      <c r="Y2097"/>
    </row>
    <row r="2098" spans="25:25" x14ac:dyDescent="0.35">
      <c r="Y2098"/>
    </row>
    <row r="2099" spans="25:25" x14ac:dyDescent="0.35">
      <c r="Y2099"/>
    </row>
    <row r="2100" spans="25:25" x14ac:dyDescent="0.35">
      <c r="Y2100"/>
    </row>
    <row r="2101" spans="25:25" x14ac:dyDescent="0.35">
      <c r="Y2101"/>
    </row>
    <row r="2102" spans="25:25" x14ac:dyDescent="0.35">
      <c r="Y2102"/>
    </row>
    <row r="2103" spans="25:25" x14ac:dyDescent="0.35">
      <c r="Y2103"/>
    </row>
    <row r="2104" spans="25:25" x14ac:dyDescent="0.35">
      <c r="Y2104"/>
    </row>
    <row r="2105" spans="25:25" x14ac:dyDescent="0.35">
      <c r="Y2105"/>
    </row>
    <row r="2106" spans="25:25" x14ac:dyDescent="0.35">
      <c r="Y2106"/>
    </row>
    <row r="2107" spans="25:25" x14ac:dyDescent="0.35">
      <c r="Y2107"/>
    </row>
    <row r="2108" spans="25:25" x14ac:dyDescent="0.35">
      <c r="Y2108"/>
    </row>
    <row r="2109" spans="25:25" x14ac:dyDescent="0.35">
      <c r="Y2109"/>
    </row>
    <row r="2110" spans="25:25" x14ac:dyDescent="0.35">
      <c r="Y2110"/>
    </row>
    <row r="2111" spans="25:25" x14ac:dyDescent="0.35">
      <c r="Y2111"/>
    </row>
    <row r="2112" spans="25:25" x14ac:dyDescent="0.35">
      <c r="Y2112"/>
    </row>
    <row r="2113" spans="25:25" x14ac:dyDescent="0.35">
      <c r="Y2113"/>
    </row>
    <row r="2114" spans="25:25" x14ac:dyDescent="0.35">
      <c r="Y2114"/>
    </row>
    <row r="2115" spans="25:25" x14ac:dyDescent="0.35">
      <c r="Y2115"/>
    </row>
    <row r="2116" spans="25:25" x14ac:dyDescent="0.35">
      <c r="Y2116"/>
    </row>
    <row r="2117" spans="25:25" x14ac:dyDescent="0.35">
      <c r="Y2117"/>
    </row>
    <row r="2118" spans="25:25" x14ac:dyDescent="0.35">
      <c r="Y2118"/>
    </row>
    <row r="2119" spans="25:25" x14ac:dyDescent="0.35">
      <c r="Y2119"/>
    </row>
    <row r="2120" spans="25:25" x14ac:dyDescent="0.35">
      <c r="Y2120"/>
    </row>
    <row r="2121" spans="25:25" x14ac:dyDescent="0.35">
      <c r="Y2121"/>
    </row>
    <row r="2122" spans="25:25" x14ac:dyDescent="0.35">
      <c r="Y2122"/>
    </row>
    <row r="2123" spans="25:25" x14ac:dyDescent="0.35">
      <c r="Y2123"/>
    </row>
    <row r="2124" spans="25:25" x14ac:dyDescent="0.35">
      <c r="Y2124"/>
    </row>
    <row r="2125" spans="25:25" x14ac:dyDescent="0.35">
      <c r="Y2125"/>
    </row>
    <row r="2126" spans="25:25" x14ac:dyDescent="0.35">
      <c r="Y2126"/>
    </row>
    <row r="2127" spans="25:25" x14ac:dyDescent="0.35">
      <c r="Y2127"/>
    </row>
    <row r="2128" spans="25:25" x14ac:dyDescent="0.35">
      <c r="Y2128"/>
    </row>
    <row r="2129" spans="25:25" x14ac:dyDescent="0.35">
      <c r="Y2129"/>
    </row>
    <row r="2130" spans="25:25" x14ac:dyDescent="0.35">
      <c r="Y2130"/>
    </row>
    <row r="2131" spans="25:25" x14ac:dyDescent="0.35">
      <c r="Y2131"/>
    </row>
    <row r="2132" spans="25:25" x14ac:dyDescent="0.35">
      <c r="Y2132"/>
    </row>
    <row r="2133" spans="25:25" x14ac:dyDescent="0.35">
      <c r="Y2133"/>
    </row>
    <row r="2134" spans="25:25" x14ac:dyDescent="0.35">
      <c r="Y2134"/>
    </row>
    <row r="2135" spans="25:25" x14ac:dyDescent="0.35">
      <c r="Y2135"/>
    </row>
    <row r="2136" spans="25:25" x14ac:dyDescent="0.35">
      <c r="Y2136"/>
    </row>
    <row r="2137" spans="25:25" x14ac:dyDescent="0.35">
      <c r="Y2137"/>
    </row>
    <row r="2138" spans="25:25" x14ac:dyDescent="0.35">
      <c r="Y2138"/>
    </row>
    <row r="2139" spans="25:25" x14ac:dyDescent="0.35">
      <c r="Y2139"/>
    </row>
    <row r="2140" spans="25:25" x14ac:dyDescent="0.35">
      <c r="Y2140"/>
    </row>
    <row r="2141" spans="25:25" x14ac:dyDescent="0.35">
      <c r="Y2141"/>
    </row>
    <row r="2142" spans="25:25" x14ac:dyDescent="0.35">
      <c r="Y2142"/>
    </row>
    <row r="2143" spans="25:25" x14ac:dyDescent="0.35">
      <c r="Y2143"/>
    </row>
    <row r="2144" spans="25:25" x14ac:dyDescent="0.35">
      <c r="Y2144"/>
    </row>
    <row r="2145" spans="25:25" x14ac:dyDescent="0.35">
      <c r="Y2145"/>
    </row>
    <row r="2146" spans="25:25" x14ac:dyDescent="0.35">
      <c r="Y2146"/>
    </row>
    <row r="2147" spans="25:25" x14ac:dyDescent="0.35">
      <c r="Y2147"/>
    </row>
    <row r="2148" spans="25:25" x14ac:dyDescent="0.35">
      <c r="Y2148"/>
    </row>
    <row r="2149" spans="25:25" x14ac:dyDescent="0.35">
      <c r="Y2149"/>
    </row>
    <row r="2150" spans="25:25" x14ac:dyDescent="0.35">
      <c r="Y2150"/>
    </row>
    <row r="2151" spans="25:25" x14ac:dyDescent="0.35">
      <c r="Y2151"/>
    </row>
    <row r="2152" spans="25:25" x14ac:dyDescent="0.35">
      <c r="Y2152"/>
    </row>
    <row r="2153" spans="25:25" x14ac:dyDescent="0.35">
      <c r="Y2153"/>
    </row>
    <row r="2154" spans="25:25" x14ac:dyDescent="0.35">
      <c r="Y2154"/>
    </row>
    <row r="2155" spans="25:25" x14ac:dyDescent="0.35">
      <c r="Y2155"/>
    </row>
    <row r="2156" spans="25:25" x14ac:dyDescent="0.35">
      <c r="Y2156"/>
    </row>
    <row r="2157" spans="25:25" x14ac:dyDescent="0.35">
      <c r="Y2157"/>
    </row>
    <row r="2158" spans="25:25" x14ac:dyDescent="0.35">
      <c r="Y2158"/>
    </row>
    <row r="2159" spans="25:25" x14ac:dyDescent="0.35">
      <c r="Y2159"/>
    </row>
    <row r="2160" spans="25:25" x14ac:dyDescent="0.35">
      <c r="Y2160"/>
    </row>
    <row r="2161" spans="25:25" x14ac:dyDescent="0.35">
      <c r="Y2161"/>
    </row>
    <row r="2162" spans="25:25" x14ac:dyDescent="0.35">
      <c r="Y2162"/>
    </row>
    <row r="2163" spans="25:25" x14ac:dyDescent="0.35">
      <c r="Y2163"/>
    </row>
    <row r="2164" spans="25:25" x14ac:dyDescent="0.35">
      <c r="Y2164"/>
    </row>
    <row r="2165" spans="25:25" x14ac:dyDescent="0.35">
      <c r="Y2165"/>
    </row>
    <row r="2166" spans="25:25" x14ac:dyDescent="0.35">
      <c r="Y2166"/>
    </row>
    <row r="2167" spans="25:25" x14ac:dyDescent="0.35">
      <c r="Y2167"/>
    </row>
    <row r="2168" spans="25:25" x14ac:dyDescent="0.35">
      <c r="Y2168"/>
    </row>
    <row r="2169" spans="25:25" x14ac:dyDescent="0.35">
      <c r="Y2169"/>
    </row>
    <row r="2170" spans="25:25" x14ac:dyDescent="0.35">
      <c r="Y2170"/>
    </row>
    <row r="2171" spans="25:25" x14ac:dyDescent="0.35">
      <c r="Y2171"/>
    </row>
    <row r="2172" spans="25:25" x14ac:dyDescent="0.35">
      <c r="Y2172"/>
    </row>
    <row r="2173" spans="25:25" x14ac:dyDescent="0.35">
      <c r="Y2173"/>
    </row>
    <row r="2174" spans="25:25" x14ac:dyDescent="0.35">
      <c r="Y2174"/>
    </row>
    <row r="2175" spans="25:25" x14ac:dyDescent="0.35">
      <c r="Y2175"/>
    </row>
    <row r="2176" spans="25:25" x14ac:dyDescent="0.35">
      <c r="Y2176"/>
    </row>
    <row r="2177" spans="25:25" x14ac:dyDescent="0.35">
      <c r="Y2177"/>
    </row>
    <row r="2178" spans="25:25" x14ac:dyDescent="0.35">
      <c r="Y2178"/>
    </row>
    <row r="2179" spans="25:25" x14ac:dyDescent="0.35">
      <c r="Y2179"/>
    </row>
    <row r="2180" spans="25:25" x14ac:dyDescent="0.35">
      <c r="Y2180"/>
    </row>
    <row r="2181" spans="25:25" x14ac:dyDescent="0.35">
      <c r="Y2181"/>
    </row>
    <row r="2182" spans="25:25" x14ac:dyDescent="0.35">
      <c r="Y2182"/>
    </row>
    <row r="2183" spans="25:25" x14ac:dyDescent="0.35">
      <c r="Y2183"/>
    </row>
    <row r="2184" spans="25:25" x14ac:dyDescent="0.35">
      <c r="Y2184"/>
    </row>
    <row r="2185" spans="25:25" x14ac:dyDescent="0.35">
      <c r="Y2185"/>
    </row>
    <row r="2186" spans="25:25" x14ac:dyDescent="0.35">
      <c r="Y2186"/>
    </row>
    <row r="2187" spans="25:25" x14ac:dyDescent="0.35">
      <c r="Y2187"/>
    </row>
    <row r="2188" spans="25:25" x14ac:dyDescent="0.35">
      <c r="Y2188"/>
    </row>
    <row r="2189" spans="25:25" x14ac:dyDescent="0.35">
      <c r="Y2189"/>
    </row>
    <row r="2190" spans="25:25" x14ac:dyDescent="0.35">
      <c r="Y2190"/>
    </row>
    <row r="2191" spans="25:25" x14ac:dyDescent="0.35">
      <c r="Y2191"/>
    </row>
    <row r="2192" spans="25:25" x14ac:dyDescent="0.35">
      <c r="Y2192"/>
    </row>
    <row r="2193" spans="25:25" x14ac:dyDescent="0.35">
      <c r="Y2193"/>
    </row>
    <row r="2194" spans="25:25" x14ac:dyDescent="0.35">
      <c r="Y2194"/>
    </row>
    <row r="2195" spans="25:25" x14ac:dyDescent="0.35">
      <c r="Y2195"/>
    </row>
    <row r="2196" spans="25:25" x14ac:dyDescent="0.35">
      <c r="Y2196"/>
    </row>
    <row r="2197" spans="25:25" x14ac:dyDescent="0.35">
      <c r="Y2197"/>
    </row>
    <row r="2198" spans="25:25" x14ac:dyDescent="0.35">
      <c r="Y2198"/>
    </row>
    <row r="2199" spans="25:25" x14ac:dyDescent="0.35">
      <c r="Y2199"/>
    </row>
    <row r="2200" spans="25:25" x14ac:dyDescent="0.35">
      <c r="Y2200"/>
    </row>
    <row r="2201" spans="25:25" x14ac:dyDescent="0.35">
      <c r="Y2201"/>
    </row>
    <row r="2202" spans="25:25" x14ac:dyDescent="0.35">
      <c r="Y2202"/>
    </row>
    <row r="2203" spans="25:25" x14ac:dyDescent="0.35">
      <c r="Y2203"/>
    </row>
    <row r="2204" spans="25:25" x14ac:dyDescent="0.35">
      <c r="Y2204"/>
    </row>
    <row r="2205" spans="25:25" x14ac:dyDescent="0.35">
      <c r="Y2205"/>
    </row>
    <row r="2206" spans="25:25" x14ac:dyDescent="0.35">
      <c r="Y2206"/>
    </row>
    <row r="2207" spans="25:25" x14ac:dyDescent="0.35">
      <c r="Y2207"/>
    </row>
    <row r="2208" spans="25:25" x14ac:dyDescent="0.35">
      <c r="Y2208"/>
    </row>
    <row r="2209" spans="25:25" x14ac:dyDescent="0.35">
      <c r="Y2209"/>
    </row>
    <row r="2210" spans="25:25" x14ac:dyDescent="0.35">
      <c r="Y2210"/>
    </row>
    <row r="2211" spans="25:25" x14ac:dyDescent="0.35">
      <c r="Y2211"/>
    </row>
    <row r="2212" spans="25:25" x14ac:dyDescent="0.35">
      <c r="Y2212"/>
    </row>
    <row r="2213" spans="25:25" x14ac:dyDescent="0.35">
      <c r="Y2213"/>
    </row>
    <row r="2214" spans="25:25" x14ac:dyDescent="0.35">
      <c r="Y2214"/>
    </row>
    <row r="2215" spans="25:25" x14ac:dyDescent="0.35">
      <c r="Y2215"/>
    </row>
    <row r="2216" spans="25:25" x14ac:dyDescent="0.35">
      <c r="Y2216"/>
    </row>
    <row r="2217" spans="25:25" x14ac:dyDescent="0.35">
      <c r="Y2217"/>
    </row>
    <row r="2218" spans="25:25" x14ac:dyDescent="0.35">
      <c r="Y2218"/>
    </row>
    <row r="2219" spans="25:25" x14ac:dyDescent="0.35">
      <c r="Y2219"/>
    </row>
    <row r="2220" spans="25:25" x14ac:dyDescent="0.35">
      <c r="Y2220"/>
    </row>
    <row r="2221" spans="25:25" x14ac:dyDescent="0.35">
      <c r="Y2221"/>
    </row>
    <row r="2222" spans="25:25" x14ac:dyDescent="0.35">
      <c r="Y2222"/>
    </row>
    <row r="2223" spans="25:25" x14ac:dyDescent="0.35">
      <c r="Y2223"/>
    </row>
    <row r="2224" spans="25:25" x14ac:dyDescent="0.35">
      <c r="Y2224"/>
    </row>
    <row r="2225" spans="25:25" x14ac:dyDescent="0.35">
      <c r="Y2225"/>
    </row>
    <row r="2226" spans="25:25" x14ac:dyDescent="0.35">
      <c r="Y2226"/>
    </row>
    <row r="2227" spans="25:25" x14ac:dyDescent="0.35">
      <c r="Y2227"/>
    </row>
    <row r="2228" spans="25:25" x14ac:dyDescent="0.35">
      <c r="Y2228"/>
    </row>
    <row r="2229" spans="25:25" x14ac:dyDescent="0.35">
      <c r="Y2229"/>
    </row>
    <row r="2230" spans="25:25" x14ac:dyDescent="0.35">
      <c r="Y2230"/>
    </row>
    <row r="2231" spans="25:25" x14ac:dyDescent="0.35">
      <c r="Y2231"/>
    </row>
    <row r="2232" spans="25:25" x14ac:dyDescent="0.35">
      <c r="Y2232"/>
    </row>
    <row r="2233" spans="25:25" x14ac:dyDescent="0.35">
      <c r="Y2233"/>
    </row>
    <row r="2234" spans="25:25" x14ac:dyDescent="0.35">
      <c r="Y2234"/>
    </row>
    <row r="2235" spans="25:25" x14ac:dyDescent="0.35">
      <c r="Y2235"/>
    </row>
    <row r="2236" spans="25:25" x14ac:dyDescent="0.35">
      <c r="Y2236"/>
    </row>
    <row r="2237" spans="25:25" x14ac:dyDescent="0.35">
      <c r="Y2237"/>
    </row>
    <row r="2238" spans="25:25" x14ac:dyDescent="0.35">
      <c r="Y2238"/>
    </row>
    <row r="2239" spans="25:25" x14ac:dyDescent="0.35">
      <c r="Y2239"/>
    </row>
    <row r="2240" spans="25:25" x14ac:dyDescent="0.35">
      <c r="Y2240"/>
    </row>
    <row r="2241" spans="25:25" x14ac:dyDescent="0.35">
      <c r="Y2241"/>
    </row>
    <row r="2242" spans="25:25" x14ac:dyDescent="0.35">
      <c r="Y2242"/>
    </row>
    <row r="2243" spans="25:25" x14ac:dyDescent="0.35">
      <c r="Y2243"/>
    </row>
    <row r="2244" spans="25:25" x14ac:dyDescent="0.35">
      <c r="Y2244"/>
    </row>
    <row r="2245" spans="25:25" x14ac:dyDescent="0.35">
      <c r="Y2245"/>
    </row>
    <row r="2246" spans="25:25" x14ac:dyDescent="0.35">
      <c r="Y2246"/>
    </row>
    <row r="2247" spans="25:25" x14ac:dyDescent="0.35">
      <c r="Y2247"/>
    </row>
    <row r="2248" spans="25:25" x14ac:dyDescent="0.35">
      <c r="Y2248"/>
    </row>
    <row r="2249" spans="25:25" x14ac:dyDescent="0.35">
      <c r="Y2249"/>
    </row>
    <row r="2250" spans="25:25" x14ac:dyDescent="0.35">
      <c r="Y2250"/>
    </row>
    <row r="2251" spans="25:25" x14ac:dyDescent="0.35">
      <c r="Y2251"/>
    </row>
    <row r="2252" spans="25:25" x14ac:dyDescent="0.35">
      <c r="Y2252"/>
    </row>
    <row r="2253" spans="25:25" x14ac:dyDescent="0.35">
      <c r="Y2253"/>
    </row>
    <row r="2254" spans="25:25" x14ac:dyDescent="0.35">
      <c r="Y2254"/>
    </row>
    <row r="2255" spans="25:25" x14ac:dyDescent="0.35">
      <c r="Y2255"/>
    </row>
    <row r="2256" spans="25:25" x14ac:dyDescent="0.35">
      <c r="Y2256"/>
    </row>
    <row r="2257" spans="25:25" x14ac:dyDescent="0.35">
      <c r="Y2257"/>
    </row>
    <row r="2258" spans="25:25" x14ac:dyDescent="0.35">
      <c r="Y2258"/>
    </row>
    <row r="2259" spans="25:25" x14ac:dyDescent="0.35">
      <c r="Y2259"/>
    </row>
    <row r="2260" spans="25:25" x14ac:dyDescent="0.35">
      <c r="Y2260"/>
    </row>
    <row r="2261" spans="25:25" x14ac:dyDescent="0.35">
      <c r="Y2261"/>
    </row>
    <row r="2262" spans="25:25" x14ac:dyDescent="0.35">
      <c r="Y2262"/>
    </row>
    <row r="2263" spans="25:25" x14ac:dyDescent="0.35">
      <c r="Y2263"/>
    </row>
    <row r="2264" spans="25:25" x14ac:dyDescent="0.35">
      <c r="Y2264"/>
    </row>
    <row r="2265" spans="25:25" x14ac:dyDescent="0.35">
      <c r="Y2265"/>
    </row>
    <row r="2266" spans="25:25" x14ac:dyDescent="0.35">
      <c r="Y2266"/>
    </row>
    <row r="2267" spans="25:25" x14ac:dyDescent="0.35">
      <c r="Y2267"/>
    </row>
    <row r="2268" spans="25:25" x14ac:dyDescent="0.35">
      <c r="Y2268"/>
    </row>
    <row r="2269" spans="25:25" x14ac:dyDescent="0.35">
      <c r="Y2269"/>
    </row>
    <row r="2270" spans="25:25" x14ac:dyDescent="0.35">
      <c r="Y2270"/>
    </row>
    <row r="2271" spans="25:25" x14ac:dyDescent="0.35">
      <c r="Y2271"/>
    </row>
    <row r="2272" spans="25:25" x14ac:dyDescent="0.35">
      <c r="Y2272"/>
    </row>
    <row r="2273" spans="25:25" x14ac:dyDescent="0.35">
      <c r="Y2273"/>
    </row>
    <row r="2274" spans="25:25" x14ac:dyDescent="0.35">
      <c r="Y2274"/>
    </row>
    <row r="2275" spans="25:25" x14ac:dyDescent="0.35">
      <c r="Y2275"/>
    </row>
    <row r="2276" spans="25:25" x14ac:dyDescent="0.35">
      <c r="Y2276"/>
    </row>
    <row r="2277" spans="25:25" x14ac:dyDescent="0.35">
      <c r="Y2277"/>
    </row>
    <row r="2278" spans="25:25" x14ac:dyDescent="0.35">
      <c r="Y2278"/>
    </row>
    <row r="2279" spans="25:25" x14ac:dyDescent="0.35">
      <c r="Y2279"/>
    </row>
    <row r="2280" spans="25:25" x14ac:dyDescent="0.35">
      <c r="Y2280"/>
    </row>
    <row r="2281" spans="25:25" x14ac:dyDescent="0.35">
      <c r="Y2281"/>
    </row>
    <row r="2282" spans="25:25" x14ac:dyDescent="0.35">
      <c r="Y2282"/>
    </row>
    <row r="2283" spans="25:25" x14ac:dyDescent="0.35">
      <c r="Y2283"/>
    </row>
    <row r="2284" spans="25:25" x14ac:dyDescent="0.35">
      <c r="Y2284"/>
    </row>
    <row r="2285" spans="25:25" x14ac:dyDescent="0.35">
      <c r="Y2285"/>
    </row>
    <row r="2286" spans="25:25" x14ac:dyDescent="0.35">
      <c r="Y2286"/>
    </row>
    <row r="2287" spans="25:25" x14ac:dyDescent="0.35">
      <c r="Y2287"/>
    </row>
    <row r="2288" spans="25:25" x14ac:dyDescent="0.35">
      <c r="Y2288"/>
    </row>
    <row r="2289" spans="25:25" x14ac:dyDescent="0.35">
      <c r="Y2289"/>
    </row>
    <row r="2290" spans="25:25" x14ac:dyDescent="0.35">
      <c r="Y2290"/>
    </row>
    <row r="2291" spans="25:25" x14ac:dyDescent="0.35">
      <c r="Y2291"/>
    </row>
    <row r="2292" spans="25:25" x14ac:dyDescent="0.35">
      <c r="Y2292"/>
    </row>
    <row r="2293" spans="25:25" x14ac:dyDescent="0.35">
      <c r="Y2293"/>
    </row>
    <row r="2294" spans="25:25" x14ac:dyDescent="0.35">
      <c r="Y2294"/>
    </row>
    <row r="2295" spans="25:25" x14ac:dyDescent="0.35">
      <c r="Y2295"/>
    </row>
    <row r="2296" spans="25:25" x14ac:dyDescent="0.35">
      <c r="Y2296"/>
    </row>
    <row r="2297" spans="25:25" x14ac:dyDescent="0.35">
      <c r="Y2297"/>
    </row>
    <row r="2298" spans="25:25" x14ac:dyDescent="0.35">
      <c r="Y2298"/>
    </row>
    <row r="2299" spans="25:25" x14ac:dyDescent="0.35">
      <c r="Y2299"/>
    </row>
    <row r="2300" spans="25:25" x14ac:dyDescent="0.35">
      <c r="Y2300"/>
    </row>
    <row r="2301" spans="25:25" x14ac:dyDescent="0.35">
      <c r="Y2301"/>
    </row>
    <row r="2302" spans="25:25" x14ac:dyDescent="0.35">
      <c r="Y2302"/>
    </row>
    <row r="2303" spans="25:25" x14ac:dyDescent="0.35">
      <c r="Y2303"/>
    </row>
    <row r="2304" spans="25:25" x14ac:dyDescent="0.35">
      <c r="Y2304"/>
    </row>
    <row r="2305" spans="25:25" x14ac:dyDescent="0.35">
      <c r="Y2305"/>
    </row>
    <row r="2306" spans="25:25" x14ac:dyDescent="0.35">
      <c r="Y2306"/>
    </row>
    <row r="2307" spans="25:25" x14ac:dyDescent="0.35">
      <c r="Y2307"/>
    </row>
    <row r="2308" spans="25:25" x14ac:dyDescent="0.35">
      <c r="Y2308"/>
    </row>
    <row r="2309" spans="25:25" x14ac:dyDescent="0.35">
      <c r="Y2309"/>
    </row>
    <row r="2310" spans="25:25" x14ac:dyDescent="0.35">
      <c r="Y2310"/>
    </row>
    <row r="2311" spans="25:25" x14ac:dyDescent="0.35">
      <c r="Y2311"/>
    </row>
    <row r="2312" spans="25:25" x14ac:dyDescent="0.35">
      <c r="Y2312"/>
    </row>
    <row r="2313" spans="25:25" x14ac:dyDescent="0.35">
      <c r="Y2313"/>
    </row>
    <row r="2314" spans="25:25" x14ac:dyDescent="0.35">
      <c r="Y2314"/>
    </row>
    <row r="2315" spans="25:25" x14ac:dyDescent="0.35">
      <c r="Y2315"/>
    </row>
    <row r="2316" spans="25:25" x14ac:dyDescent="0.35">
      <c r="Y2316"/>
    </row>
    <row r="2317" spans="25:25" x14ac:dyDescent="0.35">
      <c r="Y2317"/>
    </row>
    <row r="2318" spans="25:25" x14ac:dyDescent="0.35">
      <c r="Y2318"/>
    </row>
    <row r="2319" spans="25:25" x14ac:dyDescent="0.35">
      <c r="Y2319"/>
    </row>
    <row r="2320" spans="25:25" x14ac:dyDescent="0.35">
      <c r="Y2320"/>
    </row>
    <row r="2321" spans="25:25" x14ac:dyDescent="0.35">
      <c r="Y2321"/>
    </row>
    <row r="2322" spans="25:25" x14ac:dyDescent="0.35">
      <c r="Y2322"/>
    </row>
    <row r="2323" spans="25:25" x14ac:dyDescent="0.35">
      <c r="Y2323"/>
    </row>
    <row r="2324" spans="25:25" x14ac:dyDescent="0.35">
      <c r="Y2324"/>
    </row>
    <row r="2325" spans="25:25" x14ac:dyDescent="0.35">
      <c r="Y2325"/>
    </row>
    <row r="2326" spans="25:25" x14ac:dyDescent="0.35">
      <c r="Y2326"/>
    </row>
    <row r="2327" spans="25:25" x14ac:dyDescent="0.35">
      <c r="Y2327"/>
    </row>
    <row r="2328" spans="25:25" x14ac:dyDescent="0.35">
      <c r="Y2328"/>
    </row>
    <row r="2329" spans="25:25" x14ac:dyDescent="0.35">
      <c r="Y2329"/>
    </row>
    <row r="2330" spans="25:25" x14ac:dyDescent="0.35">
      <c r="Y2330"/>
    </row>
    <row r="2331" spans="25:25" x14ac:dyDescent="0.35">
      <c r="Y2331"/>
    </row>
    <row r="2332" spans="25:25" x14ac:dyDescent="0.35">
      <c r="Y2332"/>
    </row>
    <row r="2333" spans="25:25" x14ac:dyDescent="0.35">
      <c r="Y2333"/>
    </row>
    <row r="2334" spans="25:25" x14ac:dyDescent="0.35">
      <c r="Y2334"/>
    </row>
    <row r="2335" spans="25:25" x14ac:dyDescent="0.35">
      <c r="Y2335"/>
    </row>
    <row r="2336" spans="25:25" x14ac:dyDescent="0.35">
      <c r="Y2336"/>
    </row>
    <row r="2337" spans="25:25" x14ac:dyDescent="0.35">
      <c r="Y2337"/>
    </row>
    <row r="2338" spans="25:25" x14ac:dyDescent="0.35">
      <c r="Y2338"/>
    </row>
    <row r="2339" spans="25:25" x14ac:dyDescent="0.35">
      <c r="Y2339"/>
    </row>
    <row r="2340" spans="25:25" x14ac:dyDescent="0.35">
      <c r="Y2340"/>
    </row>
    <row r="2341" spans="25:25" x14ac:dyDescent="0.35">
      <c r="Y2341"/>
    </row>
    <row r="2342" spans="25:25" x14ac:dyDescent="0.35">
      <c r="Y2342"/>
    </row>
    <row r="2343" spans="25:25" x14ac:dyDescent="0.35">
      <c r="Y2343"/>
    </row>
    <row r="2344" spans="25:25" x14ac:dyDescent="0.35">
      <c r="Y2344"/>
    </row>
    <row r="2345" spans="25:25" x14ac:dyDescent="0.35">
      <c r="Y2345"/>
    </row>
    <row r="2346" spans="25:25" x14ac:dyDescent="0.35">
      <c r="Y2346"/>
    </row>
    <row r="2347" spans="25:25" x14ac:dyDescent="0.35">
      <c r="Y2347"/>
    </row>
    <row r="2348" spans="25:25" x14ac:dyDescent="0.35">
      <c r="Y2348"/>
    </row>
    <row r="2349" spans="25:25" x14ac:dyDescent="0.35">
      <c r="Y2349"/>
    </row>
    <row r="2350" spans="25:25" x14ac:dyDescent="0.35">
      <c r="Y2350"/>
    </row>
    <row r="2351" spans="25:25" x14ac:dyDescent="0.35">
      <c r="Y2351"/>
    </row>
    <row r="2352" spans="25:25" x14ac:dyDescent="0.35">
      <c r="Y2352"/>
    </row>
    <row r="2353" spans="25:25" x14ac:dyDescent="0.35">
      <c r="Y2353"/>
    </row>
    <row r="2354" spans="25:25" x14ac:dyDescent="0.35">
      <c r="Y2354"/>
    </row>
    <row r="2355" spans="25:25" x14ac:dyDescent="0.35">
      <c r="Y2355"/>
    </row>
    <row r="2356" spans="25:25" x14ac:dyDescent="0.35">
      <c r="Y2356"/>
    </row>
    <row r="2357" spans="25:25" x14ac:dyDescent="0.35">
      <c r="Y2357"/>
    </row>
    <row r="2358" spans="25:25" x14ac:dyDescent="0.35">
      <c r="Y2358"/>
    </row>
    <row r="2359" spans="25:25" x14ac:dyDescent="0.35">
      <c r="Y2359"/>
    </row>
    <row r="2360" spans="25:25" x14ac:dyDescent="0.35">
      <c r="Y2360"/>
    </row>
    <row r="2361" spans="25:25" x14ac:dyDescent="0.35">
      <c r="Y2361"/>
    </row>
    <row r="2362" spans="25:25" x14ac:dyDescent="0.35">
      <c r="Y2362"/>
    </row>
    <row r="2363" spans="25:25" x14ac:dyDescent="0.35">
      <c r="Y2363"/>
    </row>
    <row r="2364" spans="25:25" x14ac:dyDescent="0.35">
      <c r="Y2364"/>
    </row>
    <row r="2365" spans="25:25" x14ac:dyDescent="0.35">
      <c r="Y2365"/>
    </row>
    <row r="2366" spans="25:25" x14ac:dyDescent="0.35">
      <c r="Y2366"/>
    </row>
    <row r="2367" spans="25:25" x14ac:dyDescent="0.35">
      <c r="Y2367"/>
    </row>
    <row r="2368" spans="25:25" x14ac:dyDescent="0.35">
      <c r="Y2368"/>
    </row>
    <row r="2369" spans="25:25" x14ac:dyDescent="0.35">
      <c r="Y2369"/>
    </row>
    <row r="2370" spans="25:25" x14ac:dyDescent="0.35">
      <c r="Y2370"/>
    </row>
    <row r="2371" spans="25:25" x14ac:dyDescent="0.35">
      <c r="Y2371"/>
    </row>
    <row r="2372" spans="25:25" x14ac:dyDescent="0.35">
      <c r="Y2372"/>
    </row>
    <row r="2373" spans="25:25" x14ac:dyDescent="0.35">
      <c r="Y2373"/>
    </row>
    <row r="2374" spans="25:25" x14ac:dyDescent="0.35">
      <c r="Y2374"/>
    </row>
    <row r="2375" spans="25:25" x14ac:dyDescent="0.35">
      <c r="Y2375"/>
    </row>
    <row r="2376" spans="25:25" x14ac:dyDescent="0.35">
      <c r="Y2376"/>
    </row>
    <row r="2377" spans="25:25" x14ac:dyDescent="0.35">
      <c r="Y2377"/>
    </row>
    <row r="2378" spans="25:25" x14ac:dyDescent="0.35">
      <c r="Y2378"/>
    </row>
    <row r="2379" spans="25:25" x14ac:dyDescent="0.35">
      <c r="Y2379"/>
    </row>
    <row r="2380" spans="25:25" x14ac:dyDescent="0.35">
      <c r="Y2380"/>
    </row>
    <row r="2381" spans="25:25" x14ac:dyDescent="0.35">
      <c r="Y2381"/>
    </row>
    <row r="2382" spans="25:25" x14ac:dyDescent="0.35">
      <c r="Y2382"/>
    </row>
    <row r="2383" spans="25:25" x14ac:dyDescent="0.35">
      <c r="Y2383"/>
    </row>
    <row r="2384" spans="25:25" x14ac:dyDescent="0.35">
      <c r="Y2384"/>
    </row>
    <row r="2385" spans="25:25" x14ac:dyDescent="0.35">
      <c r="Y2385"/>
    </row>
    <row r="2386" spans="25:25" x14ac:dyDescent="0.35">
      <c r="Y2386"/>
    </row>
    <row r="2387" spans="25:25" x14ac:dyDescent="0.35">
      <c r="Y2387"/>
    </row>
    <row r="2388" spans="25:25" x14ac:dyDescent="0.35">
      <c r="Y2388"/>
    </row>
    <row r="2389" spans="25:25" x14ac:dyDescent="0.35">
      <c r="Y2389"/>
    </row>
    <row r="2390" spans="25:25" x14ac:dyDescent="0.35">
      <c r="Y2390"/>
    </row>
    <row r="2391" spans="25:25" x14ac:dyDescent="0.35">
      <c r="Y2391"/>
    </row>
    <row r="2392" spans="25:25" x14ac:dyDescent="0.35">
      <c r="Y2392"/>
    </row>
    <row r="2393" spans="25:25" x14ac:dyDescent="0.35">
      <c r="Y2393"/>
    </row>
    <row r="2394" spans="25:25" x14ac:dyDescent="0.35">
      <c r="Y2394"/>
    </row>
    <row r="2395" spans="25:25" x14ac:dyDescent="0.35">
      <c r="Y2395"/>
    </row>
    <row r="2396" spans="25:25" x14ac:dyDescent="0.35">
      <c r="Y2396"/>
    </row>
    <row r="2397" spans="25:25" x14ac:dyDescent="0.35">
      <c r="Y2397"/>
    </row>
    <row r="2398" spans="25:25" x14ac:dyDescent="0.35">
      <c r="Y2398"/>
    </row>
    <row r="2399" spans="25:25" x14ac:dyDescent="0.35">
      <c r="Y2399"/>
    </row>
    <row r="2400" spans="25:25" x14ac:dyDescent="0.35">
      <c r="Y2400"/>
    </row>
    <row r="2401" spans="25:25" x14ac:dyDescent="0.35">
      <c r="Y2401"/>
    </row>
    <row r="2402" spans="25:25" x14ac:dyDescent="0.35">
      <c r="Y2402"/>
    </row>
    <row r="2403" spans="25:25" x14ac:dyDescent="0.35">
      <c r="Y2403"/>
    </row>
    <row r="2404" spans="25:25" x14ac:dyDescent="0.35">
      <c r="Y2404"/>
    </row>
    <row r="2405" spans="25:25" x14ac:dyDescent="0.35">
      <c r="Y2405"/>
    </row>
    <row r="2406" spans="25:25" x14ac:dyDescent="0.35">
      <c r="Y2406"/>
    </row>
    <row r="2407" spans="25:25" x14ac:dyDescent="0.35">
      <c r="Y2407"/>
    </row>
    <row r="2408" spans="25:25" x14ac:dyDescent="0.35">
      <c r="Y2408"/>
    </row>
    <row r="2409" spans="25:25" x14ac:dyDescent="0.35">
      <c r="Y2409"/>
    </row>
    <row r="2410" spans="25:25" x14ac:dyDescent="0.35">
      <c r="Y2410"/>
    </row>
    <row r="2411" spans="25:25" x14ac:dyDescent="0.35">
      <c r="Y2411"/>
    </row>
    <row r="2412" spans="25:25" x14ac:dyDescent="0.35">
      <c r="Y2412"/>
    </row>
    <row r="2413" spans="25:25" x14ac:dyDescent="0.35">
      <c r="Y2413"/>
    </row>
    <row r="2414" spans="25:25" x14ac:dyDescent="0.35">
      <c r="Y2414"/>
    </row>
    <row r="2415" spans="25:25" x14ac:dyDescent="0.35">
      <c r="Y2415"/>
    </row>
    <row r="2416" spans="25:25" x14ac:dyDescent="0.35">
      <c r="Y2416"/>
    </row>
    <row r="2417" spans="25:25" x14ac:dyDescent="0.35">
      <c r="Y2417"/>
    </row>
    <row r="2418" spans="25:25" x14ac:dyDescent="0.35">
      <c r="Y2418"/>
    </row>
    <row r="2419" spans="25:25" x14ac:dyDescent="0.35">
      <c r="Y2419"/>
    </row>
    <row r="2420" spans="25:25" x14ac:dyDescent="0.35">
      <c r="Y2420"/>
    </row>
    <row r="2421" spans="25:25" x14ac:dyDescent="0.35">
      <c r="Y2421"/>
    </row>
    <row r="2422" spans="25:25" x14ac:dyDescent="0.35">
      <c r="Y2422"/>
    </row>
    <row r="2423" spans="25:25" x14ac:dyDescent="0.35">
      <c r="Y2423"/>
    </row>
    <row r="2424" spans="25:25" x14ac:dyDescent="0.35">
      <c r="Y2424"/>
    </row>
    <row r="2425" spans="25:25" x14ac:dyDescent="0.35">
      <c r="Y2425"/>
    </row>
    <row r="2426" spans="25:25" x14ac:dyDescent="0.35">
      <c r="Y2426"/>
    </row>
    <row r="2427" spans="25:25" x14ac:dyDescent="0.35">
      <c r="Y2427"/>
    </row>
    <row r="2428" spans="25:25" x14ac:dyDescent="0.35">
      <c r="Y2428"/>
    </row>
    <row r="2429" spans="25:25" x14ac:dyDescent="0.35">
      <c r="Y2429"/>
    </row>
    <row r="2430" spans="25:25" x14ac:dyDescent="0.35">
      <c r="Y2430"/>
    </row>
    <row r="2431" spans="25:25" x14ac:dyDescent="0.35">
      <c r="Y2431"/>
    </row>
    <row r="2432" spans="25:25" x14ac:dyDescent="0.35">
      <c r="Y2432"/>
    </row>
    <row r="2433" spans="25:25" x14ac:dyDescent="0.35">
      <c r="Y2433"/>
    </row>
    <row r="2434" spans="25:25" x14ac:dyDescent="0.35">
      <c r="Y2434"/>
    </row>
    <row r="2435" spans="25:25" x14ac:dyDescent="0.35">
      <c r="Y2435"/>
    </row>
    <row r="2436" spans="25:25" x14ac:dyDescent="0.35">
      <c r="Y2436"/>
    </row>
    <row r="2437" spans="25:25" x14ac:dyDescent="0.35">
      <c r="Y2437"/>
    </row>
    <row r="2438" spans="25:25" x14ac:dyDescent="0.35">
      <c r="Y2438"/>
    </row>
    <row r="2439" spans="25:25" x14ac:dyDescent="0.35">
      <c r="Y2439"/>
    </row>
    <row r="2440" spans="25:25" x14ac:dyDescent="0.35">
      <c r="Y2440"/>
    </row>
    <row r="2441" spans="25:25" x14ac:dyDescent="0.35">
      <c r="Y2441"/>
    </row>
    <row r="2442" spans="25:25" x14ac:dyDescent="0.35">
      <c r="Y2442"/>
    </row>
    <row r="2443" spans="25:25" x14ac:dyDescent="0.35">
      <c r="Y2443"/>
    </row>
    <row r="2444" spans="25:25" x14ac:dyDescent="0.35">
      <c r="Y2444"/>
    </row>
    <row r="2445" spans="25:25" x14ac:dyDescent="0.35">
      <c r="Y2445"/>
    </row>
    <row r="2446" spans="25:25" x14ac:dyDescent="0.35">
      <c r="Y2446"/>
    </row>
    <row r="2447" spans="25:25" x14ac:dyDescent="0.35">
      <c r="Y2447"/>
    </row>
    <row r="2448" spans="25:25" x14ac:dyDescent="0.35">
      <c r="Y2448"/>
    </row>
    <row r="2449" spans="25:25" x14ac:dyDescent="0.35">
      <c r="Y2449"/>
    </row>
    <row r="2450" spans="25:25" x14ac:dyDescent="0.35">
      <c r="Y2450"/>
    </row>
    <row r="2451" spans="25:25" x14ac:dyDescent="0.35">
      <c r="Y2451"/>
    </row>
    <row r="2452" spans="25:25" x14ac:dyDescent="0.35">
      <c r="Y2452"/>
    </row>
    <row r="2453" spans="25:25" x14ac:dyDescent="0.35">
      <c r="Y2453"/>
    </row>
    <row r="2454" spans="25:25" x14ac:dyDescent="0.35">
      <c r="Y2454"/>
    </row>
    <row r="2455" spans="25:25" x14ac:dyDescent="0.35">
      <c r="Y2455"/>
    </row>
    <row r="2456" spans="25:25" x14ac:dyDescent="0.35">
      <c r="Y2456"/>
    </row>
    <row r="2457" spans="25:25" x14ac:dyDescent="0.35">
      <c r="Y2457"/>
    </row>
    <row r="2458" spans="25:25" x14ac:dyDescent="0.35">
      <c r="Y2458"/>
    </row>
    <row r="2459" spans="25:25" x14ac:dyDescent="0.35">
      <c r="Y2459"/>
    </row>
    <row r="2460" spans="25:25" x14ac:dyDescent="0.35">
      <c r="Y2460"/>
    </row>
    <row r="2461" spans="25:25" x14ac:dyDescent="0.35">
      <c r="Y2461"/>
    </row>
    <row r="2462" spans="25:25" x14ac:dyDescent="0.35">
      <c r="Y2462"/>
    </row>
    <row r="2463" spans="25:25" x14ac:dyDescent="0.35">
      <c r="Y2463"/>
    </row>
    <row r="2464" spans="25:25" x14ac:dyDescent="0.35">
      <c r="Y2464"/>
    </row>
    <row r="2465" spans="25:25" x14ac:dyDescent="0.35">
      <c r="Y2465"/>
    </row>
    <row r="2466" spans="25:25" x14ac:dyDescent="0.35">
      <c r="Y2466"/>
    </row>
    <row r="2467" spans="25:25" x14ac:dyDescent="0.35">
      <c r="Y2467"/>
    </row>
    <row r="2468" spans="25:25" x14ac:dyDescent="0.35">
      <c r="Y2468"/>
    </row>
    <row r="2469" spans="25:25" x14ac:dyDescent="0.35">
      <c r="Y2469"/>
    </row>
    <row r="2470" spans="25:25" x14ac:dyDescent="0.35">
      <c r="Y2470"/>
    </row>
    <row r="2471" spans="25:25" x14ac:dyDescent="0.35">
      <c r="Y2471"/>
    </row>
    <row r="2472" spans="25:25" x14ac:dyDescent="0.35">
      <c r="Y2472"/>
    </row>
    <row r="2473" spans="25:25" x14ac:dyDescent="0.35">
      <c r="Y2473"/>
    </row>
    <row r="2474" spans="25:25" x14ac:dyDescent="0.35">
      <c r="Y2474"/>
    </row>
    <row r="2475" spans="25:25" x14ac:dyDescent="0.35">
      <c r="Y2475"/>
    </row>
    <row r="2476" spans="25:25" x14ac:dyDescent="0.35">
      <c r="Y2476"/>
    </row>
    <row r="2477" spans="25:25" x14ac:dyDescent="0.35">
      <c r="Y2477"/>
    </row>
    <row r="2478" spans="25:25" x14ac:dyDescent="0.35">
      <c r="Y2478"/>
    </row>
    <row r="2479" spans="25:25" x14ac:dyDescent="0.35">
      <c r="Y2479"/>
    </row>
    <row r="2480" spans="25:25" x14ac:dyDescent="0.35">
      <c r="Y2480"/>
    </row>
    <row r="2481" spans="25:25" x14ac:dyDescent="0.35">
      <c r="Y2481"/>
    </row>
    <row r="2482" spans="25:25" x14ac:dyDescent="0.35">
      <c r="Y2482"/>
    </row>
    <row r="2483" spans="25:25" x14ac:dyDescent="0.35">
      <c r="Y2483"/>
    </row>
    <row r="2484" spans="25:25" x14ac:dyDescent="0.35">
      <c r="Y2484"/>
    </row>
    <row r="2485" spans="25:25" x14ac:dyDescent="0.35">
      <c r="Y2485"/>
    </row>
    <row r="2486" spans="25:25" x14ac:dyDescent="0.35">
      <c r="Y2486"/>
    </row>
    <row r="2487" spans="25:25" x14ac:dyDescent="0.35">
      <c r="Y2487"/>
    </row>
    <row r="2488" spans="25:25" x14ac:dyDescent="0.35">
      <c r="Y2488"/>
    </row>
    <row r="2489" spans="25:25" x14ac:dyDescent="0.35">
      <c r="Y2489"/>
    </row>
    <row r="2490" spans="25:25" x14ac:dyDescent="0.35">
      <c r="Y2490"/>
    </row>
    <row r="2491" spans="25:25" x14ac:dyDescent="0.35">
      <c r="Y2491"/>
    </row>
    <row r="2492" spans="25:25" x14ac:dyDescent="0.35">
      <c r="Y2492"/>
    </row>
    <row r="2493" spans="25:25" x14ac:dyDescent="0.35">
      <c r="Y2493"/>
    </row>
    <row r="2494" spans="25:25" x14ac:dyDescent="0.35">
      <c r="Y2494"/>
    </row>
    <row r="2495" spans="25:25" x14ac:dyDescent="0.35">
      <c r="Y2495"/>
    </row>
    <row r="2496" spans="25:25" x14ac:dyDescent="0.35">
      <c r="Y2496"/>
    </row>
    <row r="2497" spans="25:25" x14ac:dyDescent="0.35">
      <c r="Y2497"/>
    </row>
    <row r="2498" spans="25:25" x14ac:dyDescent="0.35">
      <c r="Y2498"/>
    </row>
    <row r="2499" spans="25:25" x14ac:dyDescent="0.35">
      <c r="Y2499"/>
    </row>
    <row r="2500" spans="25:25" x14ac:dyDescent="0.35">
      <c r="Y2500"/>
    </row>
    <row r="2501" spans="25:25" x14ac:dyDescent="0.35">
      <c r="Y2501"/>
    </row>
    <row r="2502" spans="25:25" x14ac:dyDescent="0.35">
      <c r="Y2502"/>
    </row>
    <row r="2503" spans="25:25" x14ac:dyDescent="0.35">
      <c r="Y2503"/>
    </row>
    <row r="2504" spans="25:25" x14ac:dyDescent="0.35">
      <c r="Y2504"/>
    </row>
    <row r="2505" spans="25:25" x14ac:dyDescent="0.35">
      <c r="Y2505"/>
    </row>
    <row r="2506" spans="25:25" x14ac:dyDescent="0.35">
      <c r="Y2506"/>
    </row>
    <row r="2507" spans="25:25" x14ac:dyDescent="0.35">
      <c r="Y2507"/>
    </row>
    <row r="2508" spans="25:25" x14ac:dyDescent="0.35">
      <c r="Y2508"/>
    </row>
    <row r="2509" spans="25:25" x14ac:dyDescent="0.35">
      <c r="Y2509"/>
    </row>
    <row r="2510" spans="25:25" x14ac:dyDescent="0.35">
      <c r="Y2510"/>
    </row>
    <row r="2511" spans="25:25" x14ac:dyDescent="0.35">
      <c r="Y2511"/>
    </row>
    <row r="2512" spans="25:25" x14ac:dyDescent="0.35">
      <c r="Y2512"/>
    </row>
    <row r="2513" spans="25:25" x14ac:dyDescent="0.35">
      <c r="Y2513"/>
    </row>
    <row r="2514" spans="25:25" x14ac:dyDescent="0.35">
      <c r="Y2514"/>
    </row>
    <row r="2515" spans="25:25" x14ac:dyDescent="0.35">
      <c r="Y2515"/>
    </row>
    <row r="2516" spans="25:25" x14ac:dyDescent="0.35">
      <c r="Y2516"/>
    </row>
    <row r="2517" spans="25:25" x14ac:dyDescent="0.35">
      <c r="Y2517"/>
    </row>
    <row r="2518" spans="25:25" x14ac:dyDescent="0.35">
      <c r="Y2518"/>
    </row>
    <row r="2519" spans="25:25" x14ac:dyDescent="0.35">
      <c r="Y2519"/>
    </row>
    <row r="2520" spans="25:25" x14ac:dyDescent="0.35">
      <c r="Y2520"/>
    </row>
    <row r="2521" spans="25:25" x14ac:dyDescent="0.35">
      <c r="Y2521"/>
    </row>
    <row r="2522" spans="25:25" x14ac:dyDescent="0.35">
      <c r="Y2522"/>
    </row>
    <row r="2523" spans="25:25" x14ac:dyDescent="0.35">
      <c r="Y2523"/>
    </row>
    <row r="2524" spans="25:25" x14ac:dyDescent="0.35">
      <c r="Y2524"/>
    </row>
    <row r="2525" spans="25:25" x14ac:dyDescent="0.35">
      <c r="Y2525"/>
    </row>
    <row r="2526" spans="25:25" x14ac:dyDescent="0.35">
      <c r="Y2526"/>
    </row>
    <row r="2527" spans="25:25" x14ac:dyDescent="0.35">
      <c r="Y2527"/>
    </row>
    <row r="2528" spans="25:25" x14ac:dyDescent="0.35">
      <c r="Y2528"/>
    </row>
    <row r="2529" spans="25:25" x14ac:dyDescent="0.35">
      <c r="Y2529"/>
    </row>
    <row r="2530" spans="25:25" x14ac:dyDescent="0.35">
      <c r="Y2530"/>
    </row>
    <row r="2531" spans="25:25" x14ac:dyDescent="0.35">
      <c r="Y2531"/>
    </row>
    <row r="2532" spans="25:25" x14ac:dyDescent="0.35">
      <c r="Y2532"/>
    </row>
    <row r="2533" spans="25:25" x14ac:dyDescent="0.35">
      <c r="Y2533"/>
    </row>
    <row r="2534" spans="25:25" x14ac:dyDescent="0.35">
      <c r="Y2534"/>
    </row>
    <row r="2535" spans="25:25" x14ac:dyDescent="0.35">
      <c r="Y2535"/>
    </row>
    <row r="2536" spans="25:25" x14ac:dyDescent="0.35">
      <c r="Y2536"/>
    </row>
    <row r="2537" spans="25:25" x14ac:dyDescent="0.35">
      <c r="Y2537"/>
    </row>
    <row r="2538" spans="25:25" x14ac:dyDescent="0.35">
      <c r="Y2538"/>
    </row>
    <row r="2539" spans="25:25" x14ac:dyDescent="0.35">
      <c r="Y2539"/>
    </row>
    <row r="2540" spans="25:25" x14ac:dyDescent="0.35">
      <c r="Y2540"/>
    </row>
    <row r="2541" spans="25:25" x14ac:dyDescent="0.35">
      <c r="Y2541"/>
    </row>
    <row r="2542" spans="25:25" x14ac:dyDescent="0.35">
      <c r="Y2542"/>
    </row>
    <row r="2543" spans="25:25" x14ac:dyDescent="0.35">
      <c r="Y2543"/>
    </row>
    <row r="2544" spans="25:25" x14ac:dyDescent="0.35">
      <c r="Y2544"/>
    </row>
    <row r="2545" spans="25:25" x14ac:dyDescent="0.35">
      <c r="Y2545"/>
    </row>
    <row r="2546" spans="25:25" x14ac:dyDescent="0.35">
      <c r="Y2546"/>
    </row>
    <row r="2547" spans="25:25" x14ac:dyDescent="0.35">
      <c r="Y2547"/>
    </row>
    <row r="2548" spans="25:25" x14ac:dyDescent="0.35">
      <c r="Y2548"/>
    </row>
    <row r="2549" spans="25:25" x14ac:dyDescent="0.35">
      <c r="Y2549"/>
    </row>
    <row r="2550" spans="25:25" x14ac:dyDescent="0.35">
      <c r="Y2550"/>
    </row>
    <row r="2551" spans="25:25" x14ac:dyDescent="0.35">
      <c r="Y2551"/>
    </row>
    <row r="2552" spans="25:25" x14ac:dyDescent="0.35">
      <c r="Y2552"/>
    </row>
    <row r="2553" spans="25:25" x14ac:dyDescent="0.35">
      <c r="Y2553"/>
    </row>
    <row r="2554" spans="25:25" x14ac:dyDescent="0.35">
      <c r="Y2554"/>
    </row>
    <row r="2555" spans="25:25" x14ac:dyDescent="0.35">
      <c r="Y2555"/>
    </row>
    <row r="2556" spans="25:25" x14ac:dyDescent="0.35">
      <c r="Y2556"/>
    </row>
    <row r="2557" spans="25:25" x14ac:dyDescent="0.35">
      <c r="Y2557"/>
    </row>
    <row r="2558" spans="25:25" x14ac:dyDescent="0.35">
      <c r="Y2558"/>
    </row>
    <row r="2559" spans="25:25" x14ac:dyDescent="0.35">
      <c r="Y2559"/>
    </row>
    <row r="2560" spans="25:25" x14ac:dyDescent="0.35">
      <c r="Y2560"/>
    </row>
    <row r="2561" spans="25:25" x14ac:dyDescent="0.35">
      <c r="Y2561"/>
    </row>
    <row r="2562" spans="25:25" x14ac:dyDescent="0.35">
      <c r="Y2562"/>
    </row>
    <row r="2563" spans="25:25" x14ac:dyDescent="0.35">
      <c r="Y2563"/>
    </row>
    <row r="2564" spans="25:25" x14ac:dyDescent="0.35">
      <c r="Y2564"/>
    </row>
    <row r="2565" spans="25:25" x14ac:dyDescent="0.35">
      <c r="Y2565"/>
    </row>
    <row r="2566" spans="25:25" x14ac:dyDescent="0.35">
      <c r="Y2566"/>
    </row>
    <row r="2567" spans="25:25" x14ac:dyDescent="0.35">
      <c r="Y2567"/>
    </row>
    <row r="2568" spans="25:25" x14ac:dyDescent="0.35">
      <c r="Y2568"/>
    </row>
    <row r="2569" spans="25:25" x14ac:dyDescent="0.35">
      <c r="Y2569"/>
    </row>
    <row r="2570" spans="25:25" x14ac:dyDescent="0.35">
      <c r="Y2570"/>
    </row>
    <row r="2571" spans="25:25" x14ac:dyDescent="0.35">
      <c r="Y2571"/>
    </row>
    <row r="2572" spans="25:25" x14ac:dyDescent="0.35">
      <c r="Y2572"/>
    </row>
    <row r="2573" spans="25:25" x14ac:dyDescent="0.35">
      <c r="Y2573"/>
    </row>
    <row r="2574" spans="25:25" x14ac:dyDescent="0.35">
      <c r="Y2574"/>
    </row>
    <row r="2575" spans="25:25" x14ac:dyDescent="0.35">
      <c r="Y2575"/>
    </row>
    <row r="2576" spans="25:25" x14ac:dyDescent="0.35">
      <c r="Y2576"/>
    </row>
    <row r="2577" spans="25:25" x14ac:dyDescent="0.35">
      <c r="Y2577"/>
    </row>
    <row r="2578" spans="25:25" x14ac:dyDescent="0.35">
      <c r="Y2578"/>
    </row>
    <row r="2579" spans="25:25" x14ac:dyDescent="0.35">
      <c r="Y2579"/>
    </row>
    <row r="2580" spans="25:25" x14ac:dyDescent="0.35">
      <c r="Y2580"/>
    </row>
    <row r="2581" spans="25:25" x14ac:dyDescent="0.35">
      <c r="Y2581"/>
    </row>
    <row r="2582" spans="25:25" x14ac:dyDescent="0.35">
      <c r="Y2582"/>
    </row>
    <row r="2583" spans="25:25" x14ac:dyDescent="0.35">
      <c r="Y2583"/>
    </row>
    <row r="2584" spans="25:25" x14ac:dyDescent="0.35">
      <c r="Y2584"/>
    </row>
    <row r="2585" spans="25:25" x14ac:dyDescent="0.35">
      <c r="Y2585"/>
    </row>
    <row r="2586" spans="25:25" x14ac:dyDescent="0.35">
      <c r="Y2586"/>
    </row>
    <row r="2587" spans="25:25" x14ac:dyDescent="0.35">
      <c r="Y2587"/>
    </row>
    <row r="2588" spans="25:25" x14ac:dyDescent="0.35">
      <c r="Y2588"/>
    </row>
    <row r="2589" spans="25:25" x14ac:dyDescent="0.35">
      <c r="Y2589"/>
    </row>
    <row r="2590" spans="25:25" x14ac:dyDescent="0.35">
      <c r="Y2590"/>
    </row>
    <row r="2591" spans="25:25" x14ac:dyDescent="0.35">
      <c r="Y2591"/>
    </row>
    <row r="2592" spans="25:25" x14ac:dyDescent="0.35">
      <c r="Y2592"/>
    </row>
    <row r="2593" spans="25:25" x14ac:dyDescent="0.35">
      <c r="Y2593"/>
    </row>
    <row r="2594" spans="25:25" x14ac:dyDescent="0.35">
      <c r="Y2594"/>
    </row>
    <row r="2595" spans="25:25" x14ac:dyDescent="0.35">
      <c r="Y2595"/>
    </row>
    <row r="2596" spans="25:25" x14ac:dyDescent="0.35">
      <c r="Y2596"/>
    </row>
    <row r="2597" spans="25:25" x14ac:dyDescent="0.35">
      <c r="Y2597"/>
    </row>
    <row r="2598" spans="25:25" x14ac:dyDescent="0.35">
      <c r="Y2598"/>
    </row>
    <row r="2599" spans="25:25" x14ac:dyDescent="0.35">
      <c r="Y2599"/>
    </row>
    <row r="2600" spans="25:25" x14ac:dyDescent="0.35">
      <c r="Y2600"/>
    </row>
    <row r="2601" spans="25:25" x14ac:dyDescent="0.35">
      <c r="Y2601"/>
    </row>
    <row r="2602" spans="25:25" x14ac:dyDescent="0.35">
      <c r="Y2602"/>
    </row>
    <row r="2603" spans="25:25" x14ac:dyDescent="0.35">
      <c r="Y2603"/>
    </row>
    <row r="2604" spans="25:25" x14ac:dyDescent="0.35">
      <c r="Y2604"/>
    </row>
    <row r="2605" spans="25:25" x14ac:dyDescent="0.35">
      <c r="Y2605"/>
    </row>
    <row r="2606" spans="25:25" x14ac:dyDescent="0.35">
      <c r="Y2606"/>
    </row>
    <row r="2607" spans="25:25" x14ac:dyDescent="0.35">
      <c r="Y2607"/>
    </row>
    <row r="2608" spans="25:25" x14ac:dyDescent="0.35">
      <c r="Y2608"/>
    </row>
    <row r="2609" spans="25:25" x14ac:dyDescent="0.35">
      <c r="Y2609"/>
    </row>
    <row r="2610" spans="25:25" x14ac:dyDescent="0.35">
      <c r="Y2610"/>
    </row>
    <row r="2611" spans="25:25" x14ac:dyDescent="0.35">
      <c r="Y2611"/>
    </row>
    <row r="2612" spans="25:25" x14ac:dyDescent="0.35">
      <c r="Y2612"/>
    </row>
    <row r="2613" spans="25:25" x14ac:dyDescent="0.35">
      <c r="Y2613"/>
    </row>
    <row r="2614" spans="25:25" x14ac:dyDescent="0.35">
      <c r="Y2614"/>
    </row>
    <row r="2615" spans="25:25" x14ac:dyDescent="0.35">
      <c r="Y2615"/>
    </row>
    <row r="2616" spans="25:25" x14ac:dyDescent="0.35">
      <c r="Y2616"/>
    </row>
    <row r="2617" spans="25:25" x14ac:dyDescent="0.35">
      <c r="Y2617"/>
    </row>
    <row r="2618" spans="25:25" x14ac:dyDescent="0.35">
      <c r="Y2618"/>
    </row>
    <row r="2619" spans="25:25" x14ac:dyDescent="0.35">
      <c r="Y2619"/>
    </row>
    <row r="2620" spans="25:25" x14ac:dyDescent="0.35">
      <c r="Y2620"/>
    </row>
    <row r="2621" spans="25:25" x14ac:dyDescent="0.35">
      <c r="Y2621"/>
    </row>
    <row r="2622" spans="25:25" x14ac:dyDescent="0.35">
      <c r="Y2622"/>
    </row>
    <row r="2623" spans="25:25" x14ac:dyDescent="0.35">
      <c r="Y2623"/>
    </row>
    <row r="2624" spans="25:25" x14ac:dyDescent="0.35">
      <c r="Y2624"/>
    </row>
    <row r="2625" spans="25:25" x14ac:dyDescent="0.35">
      <c r="Y2625"/>
    </row>
    <row r="2626" spans="25:25" x14ac:dyDescent="0.35">
      <c r="Y2626"/>
    </row>
    <row r="2627" spans="25:25" x14ac:dyDescent="0.35">
      <c r="Y2627"/>
    </row>
    <row r="2628" spans="25:25" x14ac:dyDescent="0.35">
      <c r="Y2628"/>
    </row>
    <row r="2629" spans="25:25" x14ac:dyDescent="0.35">
      <c r="Y2629"/>
    </row>
    <row r="2630" spans="25:25" x14ac:dyDescent="0.35">
      <c r="Y2630"/>
    </row>
    <row r="2631" spans="25:25" x14ac:dyDescent="0.35">
      <c r="Y2631"/>
    </row>
    <row r="2632" spans="25:25" x14ac:dyDescent="0.35">
      <c r="Y2632"/>
    </row>
    <row r="2633" spans="25:25" x14ac:dyDescent="0.35">
      <c r="Y2633"/>
    </row>
    <row r="2634" spans="25:25" x14ac:dyDescent="0.35">
      <c r="Y2634"/>
    </row>
    <row r="2635" spans="25:25" x14ac:dyDescent="0.35">
      <c r="Y2635"/>
    </row>
    <row r="2636" spans="25:25" x14ac:dyDescent="0.35">
      <c r="Y2636"/>
    </row>
    <row r="2637" spans="25:25" x14ac:dyDescent="0.35">
      <c r="Y2637"/>
    </row>
    <row r="2638" spans="25:25" x14ac:dyDescent="0.35">
      <c r="Y2638"/>
    </row>
    <row r="2639" spans="25:25" x14ac:dyDescent="0.35">
      <c r="Y2639"/>
    </row>
    <row r="2640" spans="25:25" x14ac:dyDescent="0.35">
      <c r="Y2640"/>
    </row>
    <row r="2641" spans="25:25" x14ac:dyDescent="0.35">
      <c r="Y2641"/>
    </row>
    <row r="2642" spans="25:25" x14ac:dyDescent="0.35">
      <c r="Y2642"/>
    </row>
    <row r="2643" spans="25:25" x14ac:dyDescent="0.35">
      <c r="Y2643"/>
    </row>
    <row r="2644" spans="25:25" x14ac:dyDescent="0.35">
      <c r="Y2644"/>
    </row>
    <row r="2645" spans="25:25" x14ac:dyDescent="0.35">
      <c r="Y2645"/>
    </row>
    <row r="2646" spans="25:25" x14ac:dyDescent="0.35">
      <c r="Y2646"/>
    </row>
    <row r="2647" spans="25:25" x14ac:dyDescent="0.35">
      <c r="Y2647"/>
    </row>
    <row r="2648" spans="25:25" x14ac:dyDescent="0.35">
      <c r="Y2648"/>
    </row>
    <row r="2649" spans="25:25" x14ac:dyDescent="0.35">
      <c r="Y2649"/>
    </row>
    <row r="2650" spans="25:25" x14ac:dyDescent="0.35">
      <c r="Y2650"/>
    </row>
    <row r="2651" spans="25:25" x14ac:dyDescent="0.35">
      <c r="Y2651"/>
    </row>
    <row r="2652" spans="25:25" x14ac:dyDescent="0.35">
      <c r="Y2652"/>
    </row>
    <row r="2653" spans="25:25" x14ac:dyDescent="0.35">
      <c r="Y2653"/>
    </row>
    <row r="2654" spans="25:25" x14ac:dyDescent="0.35">
      <c r="Y2654"/>
    </row>
    <row r="2655" spans="25:25" x14ac:dyDescent="0.35">
      <c r="Y2655"/>
    </row>
    <row r="2656" spans="25:25" x14ac:dyDescent="0.35">
      <c r="Y2656"/>
    </row>
    <row r="2657" spans="25:25" x14ac:dyDescent="0.35">
      <c r="Y2657"/>
    </row>
    <row r="2658" spans="25:25" x14ac:dyDescent="0.35">
      <c r="Y2658"/>
    </row>
    <row r="2659" spans="25:25" x14ac:dyDescent="0.35">
      <c r="Y2659"/>
    </row>
    <row r="2660" spans="25:25" x14ac:dyDescent="0.35">
      <c r="Y2660"/>
    </row>
    <row r="2661" spans="25:25" x14ac:dyDescent="0.35">
      <c r="Y2661"/>
    </row>
    <row r="2662" spans="25:25" x14ac:dyDescent="0.35">
      <c r="Y2662"/>
    </row>
    <row r="2663" spans="25:25" x14ac:dyDescent="0.35">
      <c r="Y2663"/>
    </row>
    <row r="2664" spans="25:25" x14ac:dyDescent="0.35">
      <c r="Y2664"/>
    </row>
    <row r="2665" spans="25:25" x14ac:dyDescent="0.35">
      <c r="Y2665"/>
    </row>
    <row r="2666" spans="25:25" x14ac:dyDescent="0.35">
      <c r="Y2666"/>
    </row>
    <row r="2667" spans="25:25" x14ac:dyDescent="0.35">
      <c r="Y2667"/>
    </row>
    <row r="2668" spans="25:25" x14ac:dyDescent="0.35">
      <c r="Y2668"/>
    </row>
    <row r="2669" spans="25:25" x14ac:dyDescent="0.35">
      <c r="Y2669"/>
    </row>
    <row r="2670" spans="25:25" x14ac:dyDescent="0.35">
      <c r="Y2670"/>
    </row>
    <row r="2671" spans="25:25" x14ac:dyDescent="0.35">
      <c r="Y2671"/>
    </row>
    <row r="2672" spans="25:25" x14ac:dyDescent="0.35">
      <c r="Y2672"/>
    </row>
    <row r="2673" spans="25:25" x14ac:dyDescent="0.35">
      <c r="Y2673"/>
    </row>
    <row r="2674" spans="25:25" x14ac:dyDescent="0.35">
      <c r="Y2674"/>
    </row>
    <row r="2675" spans="25:25" x14ac:dyDescent="0.35">
      <c r="Y2675"/>
    </row>
    <row r="2676" spans="25:25" x14ac:dyDescent="0.35">
      <c r="Y2676"/>
    </row>
    <row r="2677" spans="25:25" x14ac:dyDescent="0.35">
      <c r="Y2677"/>
    </row>
    <row r="2678" spans="25:25" x14ac:dyDescent="0.35">
      <c r="Y2678"/>
    </row>
    <row r="2679" spans="25:25" x14ac:dyDescent="0.35">
      <c r="Y2679"/>
    </row>
    <row r="2680" spans="25:25" x14ac:dyDescent="0.35">
      <c r="Y2680"/>
    </row>
    <row r="2681" spans="25:25" x14ac:dyDescent="0.35">
      <c r="Y2681"/>
    </row>
    <row r="2682" spans="25:25" x14ac:dyDescent="0.35">
      <c r="Y2682"/>
    </row>
    <row r="2683" spans="25:25" x14ac:dyDescent="0.35">
      <c r="Y2683"/>
    </row>
    <row r="2684" spans="25:25" x14ac:dyDescent="0.35">
      <c r="Y2684"/>
    </row>
    <row r="2685" spans="25:25" x14ac:dyDescent="0.35">
      <c r="Y2685"/>
    </row>
    <row r="2686" spans="25:25" x14ac:dyDescent="0.35">
      <c r="Y2686"/>
    </row>
    <row r="2687" spans="25:25" x14ac:dyDescent="0.35">
      <c r="Y2687"/>
    </row>
    <row r="2688" spans="25:25" x14ac:dyDescent="0.35">
      <c r="Y2688"/>
    </row>
    <row r="2689" spans="25:25" x14ac:dyDescent="0.35">
      <c r="Y2689"/>
    </row>
    <row r="2690" spans="25:25" x14ac:dyDescent="0.35">
      <c r="Y2690"/>
    </row>
    <row r="2691" spans="25:25" x14ac:dyDescent="0.35">
      <c r="Y2691"/>
    </row>
    <row r="2692" spans="25:25" x14ac:dyDescent="0.35">
      <c r="Y2692"/>
    </row>
    <row r="2693" spans="25:25" x14ac:dyDescent="0.35">
      <c r="Y2693"/>
    </row>
    <row r="2694" spans="25:25" x14ac:dyDescent="0.35">
      <c r="Y2694"/>
    </row>
    <row r="2695" spans="25:25" x14ac:dyDescent="0.35">
      <c r="Y2695"/>
    </row>
    <row r="2696" spans="25:25" x14ac:dyDescent="0.35">
      <c r="Y2696"/>
    </row>
    <row r="2697" spans="25:25" x14ac:dyDescent="0.35">
      <c r="Y2697"/>
    </row>
    <row r="2698" spans="25:25" x14ac:dyDescent="0.35">
      <c r="Y2698"/>
    </row>
    <row r="2699" spans="25:25" x14ac:dyDescent="0.35">
      <c r="Y2699"/>
    </row>
    <row r="2700" spans="25:25" x14ac:dyDescent="0.35">
      <c r="Y2700"/>
    </row>
    <row r="2701" spans="25:25" x14ac:dyDescent="0.35">
      <c r="Y2701"/>
    </row>
    <row r="2702" spans="25:25" x14ac:dyDescent="0.35">
      <c r="Y2702"/>
    </row>
    <row r="2703" spans="25:25" x14ac:dyDescent="0.35">
      <c r="Y2703"/>
    </row>
    <row r="2704" spans="25:25" x14ac:dyDescent="0.35">
      <c r="Y2704"/>
    </row>
    <row r="2705" spans="25:25" x14ac:dyDescent="0.35">
      <c r="Y2705"/>
    </row>
    <row r="2706" spans="25:25" x14ac:dyDescent="0.35">
      <c r="Y2706"/>
    </row>
    <row r="2707" spans="25:25" x14ac:dyDescent="0.35">
      <c r="Y2707"/>
    </row>
    <row r="2708" spans="25:25" x14ac:dyDescent="0.35">
      <c r="Y2708"/>
    </row>
    <row r="2709" spans="25:25" x14ac:dyDescent="0.35">
      <c r="Y2709"/>
    </row>
    <row r="2710" spans="25:25" x14ac:dyDescent="0.35">
      <c r="Y2710"/>
    </row>
    <row r="2711" spans="25:25" x14ac:dyDescent="0.35">
      <c r="Y2711"/>
    </row>
    <row r="2712" spans="25:25" x14ac:dyDescent="0.35">
      <c r="Y2712"/>
    </row>
    <row r="2713" spans="25:25" x14ac:dyDescent="0.35">
      <c r="Y2713"/>
    </row>
    <row r="2714" spans="25:25" x14ac:dyDescent="0.35">
      <c r="Y2714"/>
    </row>
    <row r="2715" spans="25:25" x14ac:dyDescent="0.35">
      <c r="Y2715"/>
    </row>
    <row r="2716" spans="25:25" x14ac:dyDescent="0.35">
      <c r="Y2716"/>
    </row>
    <row r="2717" spans="25:25" x14ac:dyDescent="0.35">
      <c r="Y2717"/>
    </row>
    <row r="2718" spans="25:25" x14ac:dyDescent="0.35">
      <c r="Y2718"/>
    </row>
    <row r="2719" spans="25:25" x14ac:dyDescent="0.35">
      <c r="Y2719"/>
    </row>
    <row r="2720" spans="25:25" x14ac:dyDescent="0.35">
      <c r="Y2720"/>
    </row>
    <row r="2721" spans="25:25" x14ac:dyDescent="0.35">
      <c r="Y2721"/>
    </row>
    <row r="2722" spans="25:25" x14ac:dyDescent="0.35">
      <c r="Y2722"/>
    </row>
    <row r="2723" spans="25:25" x14ac:dyDescent="0.35">
      <c r="Y2723"/>
    </row>
    <row r="2724" spans="25:25" x14ac:dyDescent="0.35">
      <c r="Y2724"/>
    </row>
    <row r="2725" spans="25:25" x14ac:dyDescent="0.35">
      <c r="Y2725"/>
    </row>
    <row r="2726" spans="25:25" x14ac:dyDescent="0.35">
      <c r="Y2726"/>
    </row>
    <row r="2727" spans="25:25" x14ac:dyDescent="0.35">
      <c r="Y2727"/>
    </row>
    <row r="2728" spans="25:25" x14ac:dyDescent="0.35">
      <c r="Y2728"/>
    </row>
    <row r="2729" spans="25:25" x14ac:dyDescent="0.35">
      <c r="Y2729"/>
    </row>
    <row r="2730" spans="25:25" x14ac:dyDescent="0.35">
      <c r="Y2730"/>
    </row>
    <row r="2731" spans="25:25" x14ac:dyDescent="0.35">
      <c r="Y2731"/>
    </row>
    <row r="2732" spans="25:25" x14ac:dyDescent="0.35">
      <c r="Y2732"/>
    </row>
    <row r="2733" spans="25:25" x14ac:dyDescent="0.35">
      <c r="Y2733"/>
    </row>
    <row r="2734" spans="25:25" x14ac:dyDescent="0.35">
      <c r="Y2734"/>
    </row>
    <row r="2735" spans="25:25" x14ac:dyDescent="0.35">
      <c r="Y2735"/>
    </row>
    <row r="2736" spans="25:25" x14ac:dyDescent="0.35">
      <c r="Y2736"/>
    </row>
    <row r="2737" spans="25:25" x14ac:dyDescent="0.35">
      <c r="Y2737"/>
    </row>
    <row r="2738" spans="25:25" x14ac:dyDescent="0.35">
      <c r="Y2738"/>
    </row>
    <row r="2739" spans="25:25" x14ac:dyDescent="0.35">
      <c r="Y2739"/>
    </row>
    <row r="2740" spans="25:25" x14ac:dyDescent="0.35">
      <c r="Y2740"/>
    </row>
    <row r="2741" spans="25:25" x14ac:dyDescent="0.35">
      <c r="Y2741"/>
    </row>
    <row r="2742" spans="25:25" x14ac:dyDescent="0.35">
      <c r="Y2742"/>
    </row>
    <row r="2743" spans="25:25" x14ac:dyDescent="0.35">
      <c r="Y2743"/>
    </row>
    <row r="2744" spans="25:25" x14ac:dyDescent="0.35">
      <c r="Y2744"/>
    </row>
    <row r="2745" spans="25:25" x14ac:dyDescent="0.35">
      <c r="Y2745"/>
    </row>
    <row r="2746" spans="25:25" x14ac:dyDescent="0.35">
      <c r="Y2746"/>
    </row>
    <row r="2747" spans="25:25" x14ac:dyDescent="0.35">
      <c r="Y2747"/>
    </row>
    <row r="2748" spans="25:25" x14ac:dyDescent="0.35">
      <c r="Y2748"/>
    </row>
    <row r="2749" spans="25:25" x14ac:dyDescent="0.35">
      <c r="Y2749"/>
    </row>
    <row r="2750" spans="25:25" x14ac:dyDescent="0.35">
      <c r="Y2750"/>
    </row>
    <row r="2751" spans="25:25" x14ac:dyDescent="0.35">
      <c r="Y2751"/>
    </row>
    <row r="2752" spans="25:25" x14ac:dyDescent="0.35">
      <c r="Y2752"/>
    </row>
    <row r="2753" spans="25:25" x14ac:dyDescent="0.35">
      <c r="Y2753"/>
    </row>
    <row r="2754" spans="25:25" x14ac:dyDescent="0.35">
      <c r="Y2754"/>
    </row>
    <row r="2755" spans="25:25" x14ac:dyDescent="0.35">
      <c r="Y2755"/>
    </row>
    <row r="2756" spans="25:25" x14ac:dyDescent="0.35">
      <c r="Y2756"/>
    </row>
    <row r="2757" spans="25:25" x14ac:dyDescent="0.35">
      <c r="Y2757"/>
    </row>
    <row r="2758" spans="25:25" x14ac:dyDescent="0.35">
      <c r="Y2758"/>
    </row>
    <row r="2759" spans="25:25" x14ac:dyDescent="0.35">
      <c r="Y2759"/>
    </row>
    <row r="2760" spans="25:25" x14ac:dyDescent="0.35">
      <c r="Y2760"/>
    </row>
    <row r="2761" spans="25:25" x14ac:dyDescent="0.35">
      <c r="Y2761"/>
    </row>
    <row r="2762" spans="25:25" x14ac:dyDescent="0.35">
      <c r="Y2762"/>
    </row>
    <row r="2763" spans="25:25" x14ac:dyDescent="0.35">
      <c r="Y2763"/>
    </row>
    <row r="2764" spans="25:25" x14ac:dyDescent="0.35">
      <c r="Y2764"/>
    </row>
    <row r="2765" spans="25:25" x14ac:dyDescent="0.35">
      <c r="Y2765"/>
    </row>
    <row r="2766" spans="25:25" x14ac:dyDescent="0.35">
      <c r="Y2766"/>
    </row>
    <row r="2767" spans="25:25" x14ac:dyDescent="0.35">
      <c r="Y2767"/>
    </row>
    <row r="2768" spans="25:25" x14ac:dyDescent="0.35">
      <c r="Y2768"/>
    </row>
    <row r="2769" spans="25:25" x14ac:dyDescent="0.35">
      <c r="Y2769"/>
    </row>
    <row r="2770" spans="25:25" x14ac:dyDescent="0.35">
      <c r="Y2770"/>
    </row>
    <row r="2771" spans="25:25" x14ac:dyDescent="0.35">
      <c r="Y2771"/>
    </row>
    <row r="2772" spans="25:25" x14ac:dyDescent="0.35">
      <c r="Y2772"/>
    </row>
    <row r="2773" spans="25:25" x14ac:dyDescent="0.35">
      <c r="Y2773"/>
    </row>
    <row r="2774" spans="25:25" x14ac:dyDescent="0.35">
      <c r="Y2774"/>
    </row>
    <row r="2775" spans="25:25" x14ac:dyDescent="0.35">
      <c r="Y2775"/>
    </row>
    <row r="2776" spans="25:25" x14ac:dyDescent="0.35">
      <c r="Y2776"/>
    </row>
    <row r="2777" spans="25:25" x14ac:dyDescent="0.35">
      <c r="Y2777"/>
    </row>
    <row r="2778" spans="25:25" x14ac:dyDescent="0.35">
      <c r="Y2778"/>
    </row>
    <row r="2779" spans="25:25" x14ac:dyDescent="0.35">
      <c r="Y2779"/>
    </row>
    <row r="2780" spans="25:25" x14ac:dyDescent="0.35">
      <c r="Y2780"/>
    </row>
    <row r="2781" spans="25:25" x14ac:dyDescent="0.35">
      <c r="Y2781"/>
    </row>
    <row r="2782" spans="25:25" x14ac:dyDescent="0.35">
      <c r="Y2782"/>
    </row>
    <row r="2783" spans="25:25" x14ac:dyDescent="0.35">
      <c r="Y2783"/>
    </row>
    <row r="2784" spans="25:25" x14ac:dyDescent="0.35">
      <c r="Y2784"/>
    </row>
    <row r="2785" spans="25:25" x14ac:dyDescent="0.35">
      <c r="Y2785"/>
    </row>
    <row r="2786" spans="25:25" x14ac:dyDescent="0.35">
      <c r="Y2786"/>
    </row>
    <row r="2787" spans="25:25" x14ac:dyDescent="0.35">
      <c r="Y2787"/>
    </row>
    <row r="2788" spans="25:25" x14ac:dyDescent="0.35">
      <c r="Y2788"/>
    </row>
    <row r="2789" spans="25:25" x14ac:dyDescent="0.35">
      <c r="Y2789"/>
    </row>
    <row r="2790" spans="25:25" x14ac:dyDescent="0.35">
      <c r="Y2790"/>
    </row>
    <row r="2791" spans="25:25" x14ac:dyDescent="0.35">
      <c r="Y2791"/>
    </row>
    <row r="2792" spans="25:25" x14ac:dyDescent="0.35">
      <c r="Y2792"/>
    </row>
    <row r="2793" spans="25:25" x14ac:dyDescent="0.35">
      <c r="Y2793"/>
    </row>
    <row r="2794" spans="25:25" x14ac:dyDescent="0.35">
      <c r="Y2794"/>
    </row>
    <row r="2795" spans="25:25" x14ac:dyDescent="0.35">
      <c r="Y2795"/>
    </row>
    <row r="2796" spans="25:25" x14ac:dyDescent="0.35">
      <c r="Y2796"/>
    </row>
    <row r="2797" spans="25:25" x14ac:dyDescent="0.35">
      <c r="Y2797"/>
    </row>
    <row r="2798" spans="25:25" x14ac:dyDescent="0.35">
      <c r="Y2798"/>
    </row>
    <row r="2799" spans="25:25" x14ac:dyDescent="0.35">
      <c r="Y2799"/>
    </row>
    <row r="2800" spans="25:25" x14ac:dyDescent="0.35">
      <c r="Y2800"/>
    </row>
    <row r="2801" spans="25:25" x14ac:dyDescent="0.35">
      <c r="Y2801"/>
    </row>
    <row r="2802" spans="25:25" x14ac:dyDescent="0.35">
      <c r="Y2802"/>
    </row>
    <row r="2803" spans="25:25" x14ac:dyDescent="0.35">
      <c r="Y2803"/>
    </row>
    <row r="2804" spans="25:25" x14ac:dyDescent="0.35">
      <c r="Y2804"/>
    </row>
    <row r="2805" spans="25:25" x14ac:dyDescent="0.35">
      <c r="Y2805"/>
    </row>
    <row r="2806" spans="25:25" x14ac:dyDescent="0.35">
      <c r="Y2806"/>
    </row>
    <row r="2807" spans="25:25" x14ac:dyDescent="0.35">
      <c r="Y2807"/>
    </row>
    <row r="2808" spans="25:25" x14ac:dyDescent="0.35">
      <c r="Y2808"/>
    </row>
    <row r="2809" spans="25:25" x14ac:dyDescent="0.35">
      <c r="Y2809"/>
    </row>
    <row r="2810" spans="25:25" x14ac:dyDescent="0.35">
      <c r="Y2810"/>
    </row>
    <row r="2811" spans="25:25" x14ac:dyDescent="0.35">
      <c r="Y2811"/>
    </row>
    <row r="2812" spans="25:25" x14ac:dyDescent="0.35">
      <c r="Y2812"/>
    </row>
    <row r="2813" spans="25:25" x14ac:dyDescent="0.35">
      <c r="Y2813"/>
    </row>
    <row r="2814" spans="25:25" x14ac:dyDescent="0.35">
      <c r="Y2814"/>
    </row>
    <row r="2815" spans="25:25" x14ac:dyDescent="0.35">
      <c r="Y2815"/>
    </row>
    <row r="2816" spans="25:25" x14ac:dyDescent="0.35">
      <c r="Y2816"/>
    </row>
    <row r="2817" spans="25:25" x14ac:dyDescent="0.35">
      <c r="Y2817"/>
    </row>
    <row r="2818" spans="25:25" x14ac:dyDescent="0.35">
      <c r="Y2818"/>
    </row>
    <row r="2819" spans="25:25" x14ac:dyDescent="0.35">
      <c r="Y2819"/>
    </row>
    <row r="2820" spans="25:25" x14ac:dyDescent="0.35">
      <c r="Y2820"/>
    </row>
    <row r="2821" spans="25:25" x14ac:dyDescent="0.35">
      <c r="Y2821"/>
    </row>
    <row r="2822" spans="25:25" x14ac:dyDescent="0.35">
      <c r="Y2822"/>
    </row>
    <row r="2823" spans="25:25" x14ac:dyDescent="0.35">
      <c r="Y2823"/>
    </row>
    <row r="2824" spans="25:25" x14ac:dyDescent="0.35">
      <c r="Y2824"/>
    </row>
    <row r="2825" spans="25:25" x14ac:dyDescent="0.35">
      <c r="Y2825"/>
    </row>
    <row r="2826" spans="25:25" x14ac:dyDescent="0.35">
      <c r="Y2826"/>
    </row>
    <row r="2827" spans="25:25" x14ac:dyDescent="0.35">
      <c r="Y2827"/>
    </row>
    <row r="2828" spans="25:25" x14ac:dyDescent="0.35">
      <c r="Y2828"/>
    </row>
    <row r="2829" spans="25:25" x14ac:dyDescent="0.35">
      <c r="Y2829"/>
    </row>
    <row r="2830" spans="25:25" x14ac:dyDescent="0.35">
      <c r="Y2830"/>
    </row>
    <row r="2831" spans="25:25" x14ac:dyDescent="0.35">
      <c r="Y2831"/>
    </row>
    <row r="2832" spans="25:25" x14ac:dyDescent="0.35">
      <c r="Y2832"/>
    </row>
    <row r="2833" spans="25:25" x14ac:dyDescent="0.35">
      <c r="Y2833"/>
    </row>
    <row r="2834" spans="25:25" x14ac:dyDescent="0.35">
      <c r="Y2834"/>
    </row>
    <row r="2835" spans="25:25" x14ac:dyDescent="0.35">
      <c r="Y2835"/>
    </row>
    <row r="2836" spans="25:25" x14ac:dyDescent="0.35">
      <c r="Y2836"/>
    </row>
    <row r="2837" spans="25:25" x14ac:dyDescent="0.35">
      <c r="Y2837"/>
    </row>
    <row r="2838" spans="25:25" x14ac:dyDescent="0.35">
      <c r="Y2838"/>
    </row>
    <row r="2839" spans="25:25" x14ac:dyDescent="0.35">
      <c r="Y2839"/>
    </row>
    <row r="2840" spans="25:25" x14ac:dyDescent="0.35">
      <c r="Y2840"/>
    </row>
    <row r="2841" spans="25:25" x14ac:dyDescent="0.35">
      <c r="Y2841"/>
    </row>
    <row r="2842" spans="25:25" x14ac:dyDescent="0.35">
      <c r="Y2842"/>
    </row>
    <row r="2843" spans="25:25" x14ac:dyDescent="0.35">
      <c r="Y2843"/>
    </row>
    <row r="2844" spans="25:25" x14ac:dyDescent="0.35">
      <c r="Y2844"/>
    </row>
    <row r="2845" spans="25:25" x14ac:dyDescent="0.35">
      <c r="Y2845"/>
    </row>
    <row r="2846" spans="25:25" x14ac:dyDescent="0.35">
      <c r="Y2846"/>
    </row>
    <row r="2847" spans="25:25" x14ac:dyDescent="0.35">
      <c r="Y2847"/>
    </row>
    <row r="2848" spans="25:25" x14ac:dyDescent="0.35">
      <c r="Y2848"/>
    </row>
    <row r="2849" spans="25:25" x14ac:dyDescent="0.35">
      <c r="Y2849"/>
    </row>
    <row r="2850" spans="25:25" x14ac:dyDescent="0.35">
      <c r="Y2850"/>
    </row>
    <row r="2851" spans="25:25" x14ac:dyDescent="0.35">
      <c r="Y2851"/>
    </row>
    <row r="2852" spans="25:25" x14ac:dyDescent="0.35">
      <c r="Y2852"/>
    </row>
    <row r="2853" spans="25:25" x14ac:dyDescent="0.35">
      <c r="Y2853"/>
    </row>
    <row r="2854" spans="25:25" x14ac:dyDescent="0.35">
      <c r="Y2854"/>
    </row>
    <row r="2855" spans="25:25" x14ac:dyDescent="0.35">
      <c r="Y2855"/>
    </row>
    <row r="2856" spans="25:25" x14ac:dyDescent="0.35">
      <c r="Y2856"/>
    </row>
    <row r="2857" spans="25:25" x14ac:dyDescent="0.35">
      <c r="Y2857"/>
    </row>
    <row r="2858" spans="25:25" x14ac:dyDescent="0.35">
      <c r="Y2858"/>
    </row>
    <row r="2859" spans="25:25" x14ac:dyDescent="0.35">
      <c r="Y2859"/>
    </row>
    <row r="2860" spans="25:25" x14ac:dyDescent="0.35">
      <c r="Y2860"/>
    </row>
    <row r="2861" spans="25:25" x14ac:dyDescent="0.35">
      <c r="Y2861"/>
    </row>
    <row r="2862" spans="25:25" x14ac:dyDescent="0.35">
      <c r="Y2862"/>
    </row>
    <row r="2863" spans="25:25" x14ac:dyDescent="0.35">
      <c r="Y2863"/>
    </row>
    <row r="2864" spans="25:25" x14ac:dyDescent="0.35">
      <c r="Y2864"/>
    </row>
    <row r="2865" spans="25:25" x14ac:dyDescent="0.35">
      <c r="Y2865"/>
    </row>
    <row r="2866" spans="25:25" x14ac:dyDescent="0.35">
      <c r="Y2866"/>
    </row>
    <row r="2867" spans="25:25" x14ac:dyDescent="0.35">
      <c r="Y2867"/>
    </row>
    <row r="2868" spans="25:25" x14ac:dyDescent="0.35">
      <c r="Y2868"/>
    </row>
    <row r="2869" spans="25:25" x14ac:dyDescent="0.35">
      <c r="Y2869"/>
    </row>
    <row r="2870" spans="25:25" x14ac:dyDescent="0.35">
      <c r="Y2870"/>
    </row>
    <row r="2871" spans="25:25" x14ac:dyDescent="0.35">
      <c r="Y2871"/>
    </row>
    <row r="2872" spans="25:25" x14ac:dyDescent="0.35">
      <c r="Y2872"/>
    </row>
    <row r="2873" spans="25:25" x14ac:dyDescent="0.35">
      <c r="Y2873"/>
    </row>
    <row r="2874" spans="25:25" x14ac:dyDescent="0.35">
      <c r="Y2874"/>
    </row>
    <row r="2875" spans="25:25" x14ac:dyDescent="0.35">
      <c r="Y2875"/>
    </row>
    <row r="2876" spans="25:25" x14ac:dyDescent="0.35">
      <c r="Y2876"/>
    </row>
    <row r="2877" spans="25:25" x14ac:dyDescent="0.35">
      <c r="Y2877"/>
    </row>
    <row r="2878" spans="25:25" x14ac:dyDescent="0.35">
      <c r="Y2878"/>
    </row>
    <row r="2879" spans="25:25" x14ac:dyDescent="0.35">
      <c r="Y2879"/>
    </row>
    <row r="2880" spans="25:25" x14ac:dyDescent="0.35">
      <c r="Y2880"/>
    </row>
    <row r="2881" spans="25:25" x14ac:dyDescent="0.35">
      <c r="Y2881"/>
    </row>
    <row r="2882" spans="25:25" x14ac:dyDescent="0.35">
      <c r="Y2882"/>
    </row>
    <row r="2883" spans="25:25" x14ac:dyDescent="0.35">
      <c r="Y2883"/>
    </row>
    <row r="2884" spans="25:25" x14ac:dyDescent="0.35">
      <c r="Y2884"/>
    </row>
    <row r="2885" spans="25:25" x14ac:dyDescent="0.35">
      <c r="Y2885"/>
    </row>
    <row r="2886" spans="25:25" x14ac:dyDescent="0.35">
      <c r="Y2886"/>
    </row>
    <row r="2887" spans="25:25" x14ac:dyDescent="0.35">
      <c r="Y2887"/>
    </row>
    <row r="2888" spans="25:25" x14ac:dyDescent="0.35">
      <c r="Y2888"/>
    </row>
    <row r="2889" spans="25:25" x14ac:dyDescent="0.35">
      <c r="Y2889"/>
    </row>
    <row r="2890" spans="25:25" x14ac:dyDescent="0.35">
      <c r="Y2890"/>
    </row>
    <row r="2891" spans="25:25" x14ac:dyDescent="0.35">
      <c r="Y2891"/>
    </row>
    <row r="2892" spans="25:25" x14ac:dyDescent="0.35">
      <c r="Y2892"/>
    </row>
    <row r="2893" spans="25:25" x14ac:dyDescent="0.35">
      <c r="Y2893"/>
    </row>
    <row r="2894" spans="25:25" x14ac:dyDescent="0.35">
      <c r="Y2894"/>
    </row>
    <row r="2895" spans="25:25" x14ac:dyDescent="0.35">
      <c r="Y2895"/>
    </row>
    <row r="2896" spans="25:25" x14ac:dyDescent="0.35">
      <c r="Y2896"/>
    </row>
    <row r="2897" spans="25:25" x14ac:dyDescent="0.35">
      <c r="Y2897"/>
    </row>
    <row r="2898" spans="25:25" x14ac:dyDescent="0.35">
      <c r="Y2898"/>
    </row>
    <row r="2899" spans="25:25" x14ac:dyDescent="0.35">
      <c r="Y2899"/>
    </row>
    <row r="2900" spans="25:25" x14ac:dyDescent="0.35">
      <c r="Y2900"/>
    </row>
    <row r="2901" spans="25:25" x14ac:dyDescent="0.35">
      <c r="Y2901"/>
    </row>
    <row r="2902" spans="25:25" x14ac:dyDescent="0.35">
      <c r="Y2902"/>
    </row>
    <row r="2903" spans="25:25" x14ac:dyDescent="0.35">
      <c r="Y2903"/>
    </row>
    <row r="2904" spans="25:25" x14ac:dyDescent="0.35">
      <c r="Y2904"/>
    </row>
    <row r="2905" spans="25:25" x14ac:dyDescent="0.35">
      <c r="Y2905"/>
    </row>
    <row r="2906" spans="25:25" x14ac:dyDescent="0.35">
      <c r="Y2906"/>
    </row>
    <row r="2907" spans="25:25" x14ac:dyDescent="0.35">
      <c r="Y2907"/>
    </row>
    <row r="2908" spans="25:25" x14ac:dyDescent="0.35">
      <c r="Y2908"/>
    </row>
    <row r="2909" spans="25:25" x14ac:dyDescent="0.35">
      <c r="Y2909"/>
    </row>
    <row r="2910" spans="25:25" x14ac:dyDescent="0.35">
      <c r="Y2910"/>
    </row>
    <row r="2911" spans="25:25" x14ac:dyDescent="0.35">
      <c r="Y2911"/>
    </row>
    <row r="2912" spans="25:25" x14ac:dyDescent="0.35">
      <c r="Y2912"/>
    </row>
    <row r="2913" spans="25:25" x14ac:dyDescent="0.35">
      <c r="Y2913"/>
    </row>
    <row r="2914" spans="25:25" x14ac:dyDescent="0.35">
      <c r="Y2914"/>
    </row>
    <row r="2915" spans="25:25" x14ac:dyDescent="0.35">
      <c r="Y2915"/>
    </row>
    <row r="2916" spans="25:25" x14ac:dyDescent="0.35">
      <c r="Y2916"/>
    </row>
    <row r="2917" spans="25:25" x14ac:dyDescent="0.35">
      <c r="Y2917"/>
    </row>
    <row r="2918" spans="25:25" x14ac:dyDescent="0.35">
      <c r="Y2918"/>
    </row>
    <row r="2919" spans="25:25" x14ac:dyDescent="0.35">
      <c r="Y2919"/>
    </row>
    <row r="2920" spans="25:25" x14ac:dyDescent="0.35">
      <c r="Y2920"/>
    </row>
    <row r="2921" spans="25:25" x14ac:dyDescent="0.35">
      <c r="Y2921"/>
    </row>
    <row r="2922" spans="25:25" x14ac:dyDescent="0.35">
      <c r="Y2922"/>
    </row>
    <row r="2923" spans="25:25" x14ac:dyDescent="0.35">
      <c r="Y2923"/>
    </row>
    <row r="2924" spans="25:25" x14ac:dyDescent="0.35">
      <c r="Y2924"/>
    </row>
    <row r="2925" spans="25:25" x14ac:dyDescent="0.35">
      <c r="Y2925"/>
    </row>
    <row r="2926" spans="25:25" x14ac:dyDescent="0.35">
      <c r="Y2926"/>
    </row>
    <row r="2927" spans="25:25" x14ac:dyDescent="0.35">
      <c r="Y2927"/>
    </row>
    <row r="2928" spans="25:25" x14ac:dyDescent="0.35">
      <c r="Y2928"/>
    </row>
    <row r="2929" spans="25:25" x14ac:dyDescent="0.35">
      <c r="Y2929"/>
    </row>
    <row r="2930" spans="25:25" x14ac:dyDescent="0.35">
      <c r="Y2930"/>
    </row>
    <row r="2931" spans="25:25" x14ac:dyDescent="0.35">
      <c r="Y2931"/>
    </row>
    <row r="2932" spans="25:25" x14ac:dyDescent="0.35">
      <c r="Y2932"/>
    </row>
    <row r="2933" spans="25:25" x14ac:dyDescent="0.35">
      <c r="Y2933"/>
    </row>
    <row r="2934" spans="25:25" x14ac:dyDescent="0.35">
      <c r="Y2934"/>
    </row>
    <row r="2935" spans="25:25" x14ac:dyDescent="0.35">
      <c r="Y2935"/>
    </row>
    <row r="2936" spans="25:25" x14ac:dyDescent="0.35">
      <c r="Y2936"/>
    </row>
    <row r="2937" spans="25:25" x14ac:dyDescent="0.35">
      <c r="Y2937"/>
    </row>
    <row r="2938" spans="25:25" x14ac:dyDescent="0.35">
      <c r="Y2938"/>
    </row>
    <row r="2939" spans="25:25" x14ac:dyDescent="0.35">
      <c r="Y2939"/>
    </row>
    <row r="2940" spans="25:25" x14ac:dyDescent="0.35">
      <c r="Y2940"/>
    </row>
    <row r="2941" spans="25:25" x14ac:dyDescent="0.35">
      <c r="Y2941"/>
    </row>
    <row r="2942" spans="25:25" x14ac:dyDescent="0.35">
      <c r="Y2942"/>
    </row>
    <row r="2943" spans="25:25" x14ac:dyDescent="0.35">
      <c r="Y2943"/>
    </row>
    <row r="2944" spans="25:25" x14ac:dyDescent="0.35">
      <c r="Y2944"/>
    </row>
    <row r="2945" spans="25:25" x14ac:dyDescent="0.35">
      <c r="Y2945"/>
    </row>
    <row r="2946" spans="25:25" x14ac:dyDescent="0.35">
      <c r="Y2946"/>
    </row>
    <row r="2947" spans="25:25" x14ac:dyDescent="0.35">
      <c r="Y2947"/>
    </row>
    <row r="2948" spans="25:25" x14ac:dyDescent="0.35">
      <c r="Y2948"/>
    </row>
    <row r="2949" spans="25:25" x14ac:dyDescent="0.35">
      <c r="Y2949"/>
    </row>
    <row r="2950" spans="25:25" x14ac:dyDescent="0.35">
      <c r="Y2950"/>
    </row>
    <row r="2951" spans="25:25" x14ac:dyDescent="0.35">
      <c r="Y2951"/>
    </row>
    <row r="2952" spans="25:25" x14ac:dyDescent="0.35">
      <c r="Y2952"/>
    </row>
    <row r="2953" spans="25:25" x14ac:dyDescent="0.35">
      <c r="Y2953"/>
    </row>
    <row r="2954" spans="25:25" x14ac:dyDescent="0.35">
      <c r="Y2954"/>
    </row>
    <row r="2955" spans="25:25" x14ac:dyDescent="0.35">
      <c r="Y2955"/>
    </row>
    <row r="2956" spans="25:25" x14ac:dyDescent="0.35">
      <c r="Y2956"/>
    </row>
    <row r="2957" spans="25:25" x14ac:dyDescent="0.35">
      <c r="Y2957"/>
    </row>
    <row r="2958" spans="25:25" x14ac:dyDescent="0.35">
      <c r="Y2958"/>
    </row>
    <row r="2959" spans="25:25" x14ac:dyDescent="0.35">
      <c r="Y2959"/>
    </row>
    <row r="2960" spans="25:25" x14ac:dyDescent="0.35">
      <c r="Y2960"/>
    </row>
    <row r="2961" spans="25:25" x14ac:dyDescent="0.35">
      <c r="Y2961"/>
    </row>
    <row r="2962" spans="25:25" x14ac:dyDescent="0.35">
      <c r="Y2962"/>
    </row>
    <row r="2963" spans="25:25" x14ac:dyDescent="0.35">
      <c r="Y2963"/>
    </row>
    <row r="2964" spans="25:25" x14ac:dyDescent="0.35">
      <c r="Y2964"/>
    </row>
    <row r="2965" spans="25:25" x14ac:dyDescent="0.35">
      <c r="Y2965"/>
    </row>
    <row r="2966" spans="25:25" x14ac:dyDescent="0.35">
      <c r="Y2966"/>
    </row>
    <row r="2967" spans="25:25" x14ac:dyDescent="0.35">
      <c r="Y2967"/>
    </row>
    <row r="2968" spans="25:25" x14ac:dyDescent="0.35">
      <c r="Y2968"/>
    </row>
    <row r="2969" spans="25:25" x14ac:dyDescent="0.35">
      <c r="Y2969"/>
    </row>
    <row r="2970" spans="25:25" x14ac:dyDescent="0.35">
      <c r="Y2970"/>
    </row>
    <row r="2971" spans="25:25" x14ac:dyDescent="0.35">
      <c r="Y2971"/>
    </row>
    <row r="2972" spans="25:25" x14ac:dyDescent="0.35">
      <c r="Y2972"/>
    </row>
    <row r="2973" spans="25:25" x14ac:dyDescent="0.35">
      <c r="Y2973"/>
    </row>
    <row r="2974" spans="25:25" x14ac:dyDescent="0.35">
      <c r="Y2974"/>
    </row>
    <row r="2975" spans="25:25" x14ac:dyDescent="0.35">
      <c r="Y2975"/>
    </row>
    <row r="2976" spans="25:25" x14ac:dyDescent="0.35">
      <c r="Y2976"/>
    </row>
    <row r="2977" spans="25:25" x14ac:dyDescent="0.35">
      <c r="Y2977"/>
    </row>
    <row r="2978" spans="25:25" x14ac:dyDescent="0.35">
      <c r="Y2978"/>
    </row>
    <row r="2979" spans="25:25" x14ac:dyDescent="0.35">
      <c r="Y2979"/>
    </row>
    <row r="2980" spans="25:25" x14ac:dyDescent="0.35">
      <c r="Y2980"/>
    </row>
    <row r="2981" spans="25:25" x14ac:dyDescent="0.35">
      <c r="Y2981"/>
    </row>
    <row r="2982" spans="25:25" x14ac:dyDescent="0.35">
      <c r="Y2982"/>
    </row>
    <row r="2983" spans="25:25" x14ac:dyDescent="0.35">
      <c r="Y2983"/>
    </row>
    <row r="2984" spans="25:25" x14ac:dyDescent="0.35">
      <c r="Y2984"/>
    </row>
    <row r="2985" spans="25:25" x14ac:dyDescent="0.35">
      <c r="Y2985"/>
    </row>
    <row r="2986" spans="25:25" x14ac:dyDescent="0.35">
      <c r="Y2986"/>
    </row>
    <row r="2987" spans="25:25" x14ac:dyDescent="0.35">
      <c r="Y2987"/>
    </row>
    <row r="2988" spans="25:25" x14ac:dyDescent="0.35">
      <c r="Y2988"/>
    </row>
    <row r="2989" spans="25:25" x14ac:dyDescent="0.35">
      <c r="Y2989"/>
    </row>
    <row r="2990" spans="25:25" x14ac:dyDescent="0.35">
      <c r="Y2990"/>
    </row>
    <row r="2991" spans="25:25" x14ac:dyDescent="0.35">
      <c r="Y2991"/>
    </row>
    <row r="2992" spans="25:25" x14ac:dyDescent="0.35">
      <c r="Y2992"/>
    </row>
    <row r="2993" spans="25:25" x14ac:dyDescent="0.35">
      <c r="Y2993"/>
    </row>
    <row r="2994" spans="25:25" x14ac:dyDescent="0.35">
      <c r="Y2994"/>
    </row>
    <row r="2995" spans="25:25" x14ac:dyDescent="0.35">
      <c r="Y2995"/>
    </row>
    <row r="2996" spans="25:25" x14ac:dyDescent="0.35">
      <c r="Y2996"/>
    </row>
    <row r="2997" spans="25:25" x14ac:dyDescent="0.35">
      <c r="Y2997"/>
    </row>
    <row r="2998" spans="25:25" x14ac:dyDescent="0.35">
      <c r="Y2998"/>
    </row>
    <row r="2999" spans="25:25" x14ac:dyDescent="0.35">
      <c r="Y2999"/>
    </row>
    <row r="3000" spans="25:25" x14ac:dyDescent="0.35">
      <c r="Y3000"/>
    </row>
    <row r="3001" spans="25:25" x14ac:dyDescent="0.35">
      <c r="Y3001"/>
    </row>
    <row r="3002" spans="25:25" x14ac:dyDescent="0.35">
      <c r="Y3002"/>
    </row>
    <row r="3003" spans="25:25" x14ac:dyDescent="0.35">
      <c r="Y3003"/>
    </row>
    <row r="3004" spans="25:25" x14ac:dyDescent="0.35">
      <c r="Y3004"/>
    </row>
    <row r="3005" spans="25:25" x14ac:dyDescent="0.35">
      <c r="Y3005"/>
    </row>
    <row r="3006" spans="25:25" x14ac:dyDescent="0.35">
      <c r="Y3006"/>
    </row>
    <row r="3007" spans="25:25" x14ac:dyDescent="0.35">
      <c r="Y3007"/>
    </row>
    <row r="3008" spans="25:25" x14ac:dyDescent="0.35">
      <c r="Y3008"/>
    </row>
    <row r="3009" spans="25:25" x14ac:dyDescent="0.35">
      <c r="Y3009"/>
    </row>
    <row r="3010" spans="25:25" x14ac:dyDescent="0.35">
      <c r="Y3010"/>
    </row>
    <row r="3011" spans="25:25" x14ac:dyDescent="0.35">
      <c r="Y3011"/>
    </row>
    <row r="3012" spans="25:25" x14ac:dyDescent="0.35">
      <c r="Y3012"/>
    </row>
    <row r="3013" spans="25:25" x14ac:dyDescent="0.35">
      <c r="Y3013"/>
    </row>
    <row r="3014" spans="25:25" x14ac:dyDescent="0.35">
      <c r="Y3014"/>
    </row>
    <row r="3015" spans="25:25" x14ac:dyDescent="0.35">
      <c r="Y3015"/>
    </row>
    <row r="3016" spans="25:25" x14ac:dyDescent="0.35">
      <c r="Y3016"/>
    </row>
    <row r="3017" spans="25:25" x14ac:dyDescent="0.35">
      <c r="Y3017"/>
    </row>
    <row r="3018" spans="25:25" x14ac:dyDescent="0.35">
      <c r="Y3018"/>
    </row>
    <row r="3019" spans="25:25" x14ac:dyDescent="0.35">
      <c r="Y3019"/>
    </row>
    <row r="3020" spans="25:25" x14ac:dyDescent="0.35">
      <c r="Y3020"/>
    </row>
    <row r="3021" spans="25:25" x14ac:dyDescent="0.35">
      <c r="Y3021"/>
    </row>
    <row r="3022" spans="25:25" x14ac:dyDescent="0.35">
      <c r="Y3022"/>
    </row>
    <row r="3023" spans="25:25" x14ac:dyDescent="0.35">
      <c r="Y3023"/>
    </row>
    <row r="3024" spans="25:25" x14ac:dyDescent="0.35">
      <c r="Y3024"/>
    </row>
    <row r="3025" spans="25:25" x14ac:dyDescent="0.35">
      <c r="Y3025"/>
    </row>
    <row r="3026" spans="25:25" x14ac:dyDescent="0.35">
      <c r="Y3026"/>
    </row>
    <row r="3027" spans="25:25" x14ac:dyDescent="0.35">
      <c r="Y3027"/>
    </row>
    <row r="3028" spans="25:25" x14ac:dyDescent="0.35">
      <c r="Y3028"/>
    </row>
    <row r="3029" spans="25:25" x14ac:dyDescent="0.35">
      <c r="Y3029"/>
    </row>
    <row r="3030" spans="25:25" x14ac:dyDescent="0.35">
      <c r="Y3030"/>
    </row>
    <row r="3031" spans="25:25" x14ac:dyDescent="0.35">
      <c r="Y3031"/>
    </row>
    <row r="3032" spans="25:25" x14ac:dyDescent="0.35">
      <c r="Y3032"/>
    </row>
    <row r="3033" spans="25:25" x14ac:dyDescent="0.35">
      <c r="Y3033"/>
    </row>
    <row r="3034" spans="25:25" x14ac:dyDescent="0.35">
      <c r="Y3034"/>
    </row>
    <row r="3035" spans="25:25" x14ac:dyDescent="0.35">
      <c r="Y3035"/>
    </row>
    <row r="3036" spans="25:25" x14ac:dyDescent="0.35">
      <c r="Y3036"/>
    </row>
    <row r="3037" spans="25:25" x14ac:dyDescent="0.35">
      <c r="Y3037"/>
    </row>
    <row r="3038" spans="25:25" x14ac:dyDescent="0.35">
      <c r="Y3038"/>
    </row>
    <row r="3039" spans="25:25" x14ac:dyDescent="0.35">
      <c r="Y3039"/>
    </row>
    <row r="3040" spans="25:25" x14ac:dyDescent="0.35">
      <c r="Y3040"/>
    </row>
    <row r="3041" spans="25:25" x14ac:dyDescent="0.35">
      <c r="Y3041"/>
    </row>
    <row r="3042" spans="25:25" x14ac:dyDescent="0.35">
      <c r="Y3042"/>
    </row>
    <row r="3043" spans="25:25" x14ac:dyDescent="0.35">
      <c r="Y3043"/>
    </row>
    <row r="3044" spans="25:25" x14ac:dyDescent="0.35">
      <c r="Y3044"/>
    </row>
    <row r="3045" spans="25:25" x14ac:dyDescent="0.35">
      <c r="Y3045"/>
    </row>
    <row r="3046" spans="25:25" x14ac:dyDescent="0.35">
      <c r="Y3046"/>
    </row>
    <row r="3047" spans="25:25" x14ac:dyDescent="0.35">
      <c r="Y3047"/>
    </row>
    <row r="3048" spans="25:25" x14ac:dyDescent="0.35">
      <c r="Y3048"/>
    </row>
    <row r="3049" spans="25:25" x14ac:dyDescent="0.35">
      <c r="Y3049"/>
    </row>
    <row r="3050" spans="25:25" x14ac:dyDescent="0.35">
      <c r="Y3050"/>
    </row>
    <row r="3051" spans="25:25" x14ac:dyDescent="0.35">
      <c r="Y3051"/>
    </row>
    <row r="3052" spans="25:25" x14ac:dyDescent="0.35">
      <c r="Y3052"/>
    </row>
    <row r="3053" spans="25:25" x14ac:dyDescent="0.35">
      <c r="Y3053"/>
    </row>
    <row r="3054" spans="25:25" x14ac:dyDescent="0.35">
      <c r="Y3054"/>
    </row>
    <row r="3055" spans="25:25" x14ac:dyDescent="0.35">
      <c r="Y3055"/>
    </row>
    <row r="3056" spans="25:25" x14ac:dyDescent="0.35">
      <c r="Y3056"/>
    </row>
    <row r="3057" spans="25:25" x14ac:dyDescent="0.35">
      <c r="Y3057"/>
    </row>
    <row r="3058" spans="25:25" x14ac:dyDescent="0.35">
      <c r="Y3058"/>
    </row>
    <row r="3059" spans="25:25" x14ac:dyDescent="0.35">
      <c r="Y3059"/>
    </row>
    <row r="3060" spans="25:25" x14ac:dyDescent="0.35">
      <c r="Y3060"/>
    </row>
    <row r="3061" spans="25:25" x14ac:dyDescent="0.35">
      <c r="Y3061"/>
    </row>
    <row r="3062" spans="25:25" x14ac:dyDescent="0.35">
      <c r="Y3062"/>
    </row>
    <row r="3063" spans="25:25" x14ac:dyDescent="0.35">
      <c r="Y3063"/>
    </row>
    <row r="3064" spans="25:25" x14ac:dyDescent="0.35">
      <c r="Y3064"/>
    </row>
    <row r="3065" spans="25:25" x14ac:dyDescent="0.35">
      <c r="Y3065"/>
    </row>
    <row r="3066" spans="25:25" x14ac:dyDescent="0.35">
      <c r="Y3066"/>
    </row>
    <row r="3067" spans="25:25" x14ac:dyDescent="0.35">
      <c r="Y3067"/>
    </row>
    <row r="3068" spans="25:25" x14ac:dyDescent="0.35">
      <c r="Y3068"/>
    </row>
    <row r="3069" spans="25:25" x14ac:dyDescent="0.35">
      <c r="Y3069"/>
    </row>
    <row r="3070" spans="25:25" x14ac:dyDescent="0.35">
      <c r="Y3070"/>
    </row>
    <row r="3071" spans="25:25" x14ac:dyDescent="0.35">
      <c r="Y3071"/>
    </row>
    <row r="3072" spans="25:25" x14ac:dyDescent="0.35">
      <c r="Y3072"/>
    </row>
    <row r="3073" spans="25:25" x14ac:dyDescent="0.35">
      <c r="Y3073"/>
    </row>
    <row r="3074" spans="25:25" x14ac:dyDescent="0.35">
      <c r="Y3074"/>
    </row>
    <row r="3075" spans="25:25" x14ac:dyDescent="0.35">
      <c r="Y3075"/>
    </row>
    <row r="3076" spans="25:25" x14ac:dyDescent="0.35">
      <c r="Y3076"/>
    </row>
    <row r="3077" spans="25:25" x14ac:dyDescent="0.35">
      <c r="Y3077"/>
    </row>
    <row r="3078" spans="25:25" x14ac:dyDescent="0.35">
      <c r="Y3078"/>
    </row>
    <row r="3079" spans="25:25" x14ac:dyDescent="0.35">
      <c r="Y3079"/>
    </row>
    <row r="3080" spans="25:25" x14ac:dyDescent="0.35">
      <c r="Y3080"/>
    </row>
    <row r="3081" spans="25:25" x14ac:dyDescent="0.35">
      <c r="Y3081"/>
    </row>
    <row r="3082" spans="25:25" x14ac:dyDescent="0.35">
      <c r="Y3082"/>
    </row>
    <row r="3083" spans="25:25" x14ac:dyDescent="0.35">
      <c r="Y3083"/>
    </row>
    <row r="3084" spans="25:25" x14ac:dyDescent="0.35">
      <c r="Y3084"/>
    </row>
    <row r="3085" spans="25:25" x14ac:dyDescent="0.35">
      <c r="Y3085"/>
    </row>
    <row r="3086" spans="25:25" x14ac:dyDescent="0.35">
      <c r="Y3086"/>
    </row>
    <row r="3087" spans="25:25" x14ac:dyDescent="0.35">
      <c r="Y3087"/>
    </row>
    <row r="3088" spans="25:25" x14ac:dyDescent="0.35">
      <c r="Y3088"/>
    </row>
    <row r="3089" spans="25:25" x14ac:dyDescent="0.35">
      <c r="Y3089"/>
    </row>
    <row r="3090" spans="25:25" x14ac:dyDescent="0.35">
      <c r="Y3090"/>
    </row>
    <row r="3091" spans="25:25" x14ac:dyDescent="0.35">
      <c r="Y3091"/>
    </row>
    <row r="3092" spans="25:25" x14ac:dyDescent="0.35">
      <c r="Y3092"/>
    </row>
    <row r="3093" spans="25:25" x14ac:dyDescent="0.35">
      <c r="Y3093"/>
    </row>
    <row r="3094" spans="25:25" x14ac:dyDescent="0.35">
      <c r="Y3094"/>
    </row>
    <row r="3095" spans="25:25" x14ac:dyDescent="0.35">
      <c r="Y3095"/>
    </row>
    <row r="3096" spans="25:25" x14ac:dyDescent="0.35">
      <c r="Y3096"/>
    </row>
    <row r="3097" spans="25:25" x14ac:dyDescent="0.35">
      <c r="Y3097"/>
    </row>
    <row r="3098" spans="25:25" x14ac:dyDescent="0.35">
      <c r="Y3098"/>
    </row>
    <row r="3099" spans="25:25" x14ac:dyDescent="0.35">
      <c r="Y3099"/>
    </row>
    <row r="3100" spans="25:25" x14ac:dyDescent="0.35">
      <c r="Y3100"/>
    </row>
    <row r="3101" spans="25:25" x14ac:dyDescent="0.35">
      <c r="Y3101"/>
    </row>
    <row r="3102" spans="25:25" x14ac:dyDescent="0.35">
      <c r="Y3102"/>
    </row>
    <row r="3103" spans="25:25" x14ac:dyDescent="0.35">
      <c r="Y3103"/>
    </row>
    <row r="3104" spans="25:25" x14ac:dyDescent="0.35">
      <c r="Y3104"/>
    </row>
    <row r="3105" spans="25:25" x14ac:dyDescent="0.35">
      <c r="Y3105"/>
    </row>
    <row r="3106" spans="25:25" x14ac:dyDescent="0.35">
      <c r="Y3106"/>
    </row>
    <row r="3107" spans="25:25" x14ac:dyDescent="0.35">
      <c r="Y3107"/>
    </row>
    <row r="3108" spans="25:25" x14ac:dyDescent="0.35">
      <c r="Y3108"/>
    </row>
    <row r="3109" spans="25:25" x14ac:dyDescent="0.35">
      <c r="Y3109"/>
    </row>
    <row r="3110" spans="25:25" x14ac:dyDescent="0.35">
      <c r="Y3110"/>
    </row>
    <row r="3111" spans="25:25" x14ac:dyDescent="0.35">
      <c r="Y3111"/>
    </row>
    <row r="3112" spans="25:25" x14ac:dyDescent="0.35">
      <c r="Y3112"/>
    </row>
    <row r="3113" spans="25:25" x14ac:dyDescent="0.35">
      <c r="Y3113"/>
    </row>
    <row r="3114" spans="25:25" x14ac:dyDescent="0.35">
      <c r="Y3114"/>
    </row>
    <row r="3115" spans="25:25" x14ac:dyDescent="0.35">
      <c r="Y3115"/>
    </row>
    <row r="3116" spans="25:25" x14ac:dyDescent="0.35">
      <c r="Y3116"/>
    </row>
    <row r="3117" spans="25:25" x14ac:dyDescent="0.35">
      <c r="Y3117"/>
    </row>
    <row r="3118" spans="25:25" x14ac:dyDescent="0.35">
      <c r="Y3118"/>
    </row>
    <row r="3119" spans="25:25" x14ac:dyDescent="0.35">
      <c r="Y3119"/>
    </row>
    <row r="3120" spans="25:25" x14ac:dyDescent="0.35">
      <c r="Y3120"/>
    </row>
    <row r="3121" spans="25:25" x14ac:dyDescent="0.35">
      <c r="Y3121"/>
    </row>
    <row r="3122" spans="25:25" x14ac:dyDescent="0.35">
      <c r="Y3122"/>
    </row>
    <row r="3123" spans="25:25" x14ac:dyDescent="0.35">
      <c r="Y3123"/>
    </row>
    <row r="3124" spans="25:25" x14ac:dyDescent="0.35">
      <c r="Y3124"/>
    </row>
    <row r="3125" spans="25:25" x14ac:dyDescent="0.35">
      <c r="Y3125"/>
    </row>
    <row r="3126" spans="25:25" x14ac:dyDescent="0.35">
      <c r="Y3126"/>
    </row>
    <row r="3127" spans="25:25" x14ac:dyDescent="0.35">
      <c r="Y3127"/>
    </row>
    <row r="3128" spans="25:25" x14ac:dyDescent="0.35">
      <c r="Y3128"/>
    </row>
    <row r="3129" spans="25:25" x14ac:dyDescent="0.35">
      <c r="Y3129"/>
    </row>
    <row r="3130" spans="25:25" x14ac:dyDescent="0.35">
      <c r="Y3130"/>
    </row>
    <row r="3131" spans="25:25" x14ac:dyDescent="0.35">
      <c r="Y3131"/>
    </row>
    <row r="3132" spans="25:25" x14ac:dyDescent="0.35">
      <c r="Y3132"/>
    </row>
    <row r="3133" spans="25:25" x14ac:dyDescent="0.35">
      <c r="Y3133"/>
    </row>
    <row r="3134" spans="25:25" x14ac:dyDescent="0.35">
      <c r="Y3134"/>
    </row>
    <row r="3135" spans="25:25" x14ac:dyDescent="0.35">
      <c r="Y3135"/>
    </row>
    <row r="3136" spans="25:25" x14ac:dyDescent="0.35">
      <c r="Y3136"/>
    </row>
    <row r="3137" spans="25:25" x14ac:dyDescent="0.35">
      <c r="Y3137"/>
    </row>
    <row r="3138" spans="25:25" x14ac:dyDescent="0.35">
      <c r="Y3138"/>
    </row>
    <row r="3139" spans="25:25" x14ac:dyDescent="0.35">
      <c r="Y3139"/>
    </row>
    <row r="3140" spans="25:25" x14ac:dyDescent="0.35">
      <c r="Y3140"/>
    </row>
    <row r="3141" spans="25:25" x14ac:dyDescent="0.35">
      <c r="Y3141"/>
    </row>
    <row r="3142" spans="25:25" x14ac:dyDescent="0.35">
      <c r="Y3142"/>
    </row>
    <row r="3143" spans="25:25" x14ac:dyDescent="0.35">
      <c r="Y3143"/>
    </row>
    <row r="3144" spans="25:25" x14ac:dyDescent="0.35">
      <c r="Y3144"/>
    </row>
    <row r="3145" spans="25:25" x14ac:dyDescent="0.35">
      <c r="Y3145"/>
    </row>
    <row r="3146" spans="25:25" x14ac:dyDescent="0.35">
      <c r="Y3146"/>
    </row>
    <row r="3147" spans="25:25" x14ac:dyDescent="0.35">
      <c r="Y3147"/>
    </row>
    <row r="3148" spans="25:25" x14ac:dyDescent="0.35">
      <c r="Y3148"/>
    </row>
    <row r="3149" spans="25:25" x14ac:dyDescent="0.35">
      <c r="Y3149"/>
    </row>
    <row r="3150" spans="25:25" x14ac:dyDescent="0.35">
      <c r="Y3150"/>
    </row>
    <row r="3151" spans="25:25" x14ac:dyDescent="0.35">
      <c r="Y3151"/>
    </row>
    <row r="3152" spans="25:25" x14ac:dyDescent="0.35">
      <c r="Y3152"/>
    </row>
    <row r="3153" spans="25:25" x14ac:dyDescent="0.35">
      <c r="Y3153"/>
    </row>
    <row r="3154" spans="25:25" x14ac:dyDescent="0.35">
      <c r="Y3154"/>
    </row>
    <row r="3155" spans="25:25" x14ac:dyDescent="0.35">
      <c r="Y3155"/>
    </row>
    <row r="3156" spans="25:25" x14ac:dyDescent="0.35">
      <c r="Y3156"/>
    </row>
    <row r="3157" spans="25:25" x14ac:dyDescent="0.35">
      <c r="Y3157"/>
    </row>
    <row r="3158" spans="25:25" x14ac:dyDescent="0.35">
      <c r="Y3158"/>
    </row>
    <row r="3159" spans="25:25" x14ac:dyDescent="0.35">
      <c r="Y3159"/>
    </row>
    <row r="3160" spans="25:25" x14ac:dyDescent="0.35">
      <c r="Y3160"/>
    </row>
    <row r="3161" spans="25:25" x14ac:dyDescent="0.35">
      <c r="Y3161"/>
    </row>
    <row r="3162" spans="25:25" x14ac:dyDescent="0.35">
      <c r="Y3162"/>
    </row>
    <row r="3163" spans="25:25" x14ac:dyDescent="0.35">
      <c r="Y3163"/>
    </row>
    <row r="3164" spans="25:25" x14ac:dyDescent="0.35">
      <c r="Y3164"/>
    </row>
    <row r="3165" spans="25:25" x14ac:dyDescent="0.35">
      <c r="Y3165"/>
    </row>
    <row r="3166" spans="25:25" x14ac:dyDescent="0.35">
      <c r="Y3166"/>
    </row>
    <row r="3167" spans="25:25" x14ac:dyDescent="0.35">
      <c r="Y3167"/>
    </row>
    <row r="3168" spans="25:25" x14ac:dyDescent="0.35">
      <c r="Y3168"/>
    </row>
    <row r="3169" spans="25:25" x14ac:dyDescent="0.35">
      <c r="Y3169"/>
    </row>
    <row r="3170" spans="25:25" x14ac:dyDescent="0.35">
      <c r="Y3170"/>
    </row>
    <row r="3171" spans="25:25" x14ac:dyDescent="0.35">
      <c r="Y3171"/>
    </row>
    <row r="3172" spans="25:25" x14ac:dyDescent="0.35">
      <c r="Y3172"/>
    </row>
    <row r="3173" spans="25:25" x14ac:dyDescent="0.35">
      <c r="Y3173"/>
    </row>
    <row r="3174" spans="25:25" x14ac:dyDescent="0.35">
      <c r="Y3174"/>
    </row>
    <row r="3175" spans="25:25" x14ac:dyDescent="0.35">
      <c r="Y3175"/>
    </row>
    <row r="3176" spans="25:25" x14ac:dyDescent="0.35">
      <c r="Y3176"/>
    </row>
    <row r="3177" spans="25:25" x14ac:dyDescent="0.35">
      <c r="Y3177"/>
    </row>
    <row r="3178" spans="25:25" x14ac:dyDescent="0.35">
      <c r="Y3178"/>
    </row>
    <row r="3179" spans="25:25" x14ac:dyDescent="0.35">
      <c r="Y3179"/>
    </row>
    <row r="3180" spans="25:25" x14ac:dyDescent="0.35">
      <c r="Y3180"/>
    </row>
    <row r="3181" spans="25:25" x14ac:dyDescent="0.35">
      <c r="Y3181"/>
    </row>
    <row r="3182" spans="25:25" x14ac:dyDescent="0.35">
      <c r="Y3182"/>
    </row>
    <row r="3183" spans="25:25" x14ac:dyDescent="0.35">
      <c r="Y3183"/>
    </row>
    <row r="3184" spans="25:25" x14ac:dyDescent="0.35">
      <c r="Y3184"/>
    </row>
    <row r="3185" spans="25:25" x14ac:dyDescent="0.35">
      <c r="Y3185"/>
    </row>
    <row r="3186" spans="25:25" x14ac:dyDescent="0.35">
      <c r="Y3186"/>
    </row>
    <row r="3187" spans="25:25" x14ac:dyDescent="0.35">
      <c r="Y3187"/>
    </row>
    <row r="3188" spans="25:25" x14ac:dyDescent="0.35">
      <c r="Y3188"/>
    </row>
    <row r="3189" spans="25:25" x14ac:dyDescent="0.35">
      <c r="Y3189"/>
    </row>
    <row r="3190" spans="25:25" x14ac:dyDescent="0.35">
      <c r="Y3190"/>
    </row>
    <row r="3191" spans="25:25" x14ac:dyDescent="0.35">
      <c r="Y3191"/>
    </row>
    <row r="3192" spans="25:25" x14ac:dyDescent="0.35">
      <c r="Y3192"/>
    </row>
    <row r="3193" spans="25:25" x14ac:dyDescent="0.35">
      <c r="Y3193"/>
    </row>
    <row r="3194" spans="25:25" x14ac:dyDescent="0.35">
      <c r="Y3194"/>
    </row>
    <row r="3195" spans="25:25" x14ac:dyDescent="0.35">
      <c r="Y3195"/>
    </row>
    <row r="3196" spans="25:25" x14ac:dyDescent="0.35">
      <c r="Y3196"/>
    </row>
    <row r="3197" spans="25:25" x14ac:dyDescent="0.35">
      <c r="Y3197"/>
    </row>
    <row r="3198" spans="25:25" x14ac:dyDescent="0.35">
      <c r="Y3198"/>
    </row>
    <row r="3199" spans="25:25" x14ac:dyDescent="0.35">
      <c r="Y3199"/>
    </row>
    <row r="3200" spans="25:25" x14ac:dyDescent="0.35">
      <c r="Y3200"/>
    </row>
    <row r="3201" spans="25:25" x14ac:dyDescent="0.35">
      <c r="Y3201"/>
    </row>
    <row r="3202" spans="25:25" x14ac:dyDescent="0.35">
      <c r="Y3202"/>
    </row>
    <row r="3203" spans="25:25" x14ac:dyDescent="0.35">
      <c r="Y3203"/>
    </row>
    <row r="3204" spans="25:25" x14ac:dyDescent="0.35">
      <c r="Y3204"/>
    </row>
    <row r="3205" spans="25:25" x14ac:dyDescent="0.35">
      <c r="Y3205"/>
    </row>
    <row r="3206" spans="25:25" x14ac:dyDescent="0.35">
      <c r="Y3206"/>
    </row>
    <row r="3207" spans="25:25" x14ac:dyDescent="0.35">
      <c r="Y3207"/>
    </row>
    <row r="3208" spans="25:25" x14ac:dyDescent="0.35">
      <c r="Y3208"/>
    </row>
    <row r="3209" spans="25:25" x14ac:dyDescent="0.35">
      <c r="Y3209"/>
    </row>
    <row r="3210" spans="25:25" x14ac:dyDescent="0.35">
      <c r="Y3210"/>
    </row>
    <row r="3211" spans="25:25" x14ac:dyDescent="0.35">
      <c r="Y3211"/>
    </row>
    <row r="3212" spans="25:25" x14ac:dyDescent="0.35">
      <c r="Y3212"/>
    </row>
    <row r="3213" spans="25:25" x14ac:dyDescent="0.35">
      <c r="Y3213"/>
    </row>
    <row r="3214" spans="25:25" x14ac:dyDescent="0.35">
      <c r="Y3214"/>
    </row>
    <row r="3215" spans="25:25" x14ac:dyDescent="0.35">
      <c r="Y3215"/>
    </row>
    <row r="3216" spans="25:25" x14ac:dyDescent="0.35">
      <c r="Y3216"/>
    </row>
    <row r="3217" spans="25:25" x14ac:dyDescent="0.35">
      <c r="Y3217"/>
    </row>
    <row r="3218" spans="25:25" x14ac:dyDescent="0.35">
      <c r="Y3218"/>
    </row>
    <row r="3219" spans="25:25" x14ac:dyDescent="0.35">
      <c r="Y3219"/>
    </row>
    <row r="3220" spans="25:25" x14ac:dyDescent="0.35">
      <c r="Y3220"/>
    </row>
    <row r="3221" spans="25:25" x14ac:dyDescent="0.35">
      <c r="Y3221"/>
    </row>
    <row r="3222" spans="25:25" x14ac:dyDescent="0.35">
      <c r="Y3222"/>
    </row>
    <row r="3223" spans="25:25" x14ac:dyDescent="0.35">
      <c r="Y3223"/>
    </row>
    <row r="3224" spans="25:25" x14ac:dyDescent="0.35">
      <c r="Y3224"/>
    </row>
    <row r="3225" spans="25:25" x14ac:dyDescent="0.35">
      <c r="Y3225"/>
    </row>
    <row r="3226" spans="25:25" x14ac:dyDescent="0.35">
      <c r="Y3226"/>
    </row>
    <row r="3227" spans="25:25" x14ac:dyDescent="0.35">
      <c r="Y3227"/>
    </row>
    <row r="3228" spans="25:25" x14ac:dyDescent="0.35">
      <c r="Y3228"/>
    </row>
    <row r="3229" spans="25:25" x14ac:dyDescent="0.35">
      <c r="Y3229"/>
    </row>
    <row r="3230" spans="25:25" x14ac:dyDescent="0.35">
      <c r="Y3230"/>
    </row>
    <row r="3231" spans="25:25" x14ac:dyDescent="0.35">
      <c r="Y3231"/>
    </row>
    <row r="3232" spans="25:25" x14ac:dyDescent="0.35">
      <c r="Y3232"/>
    </row>
    <row r="3233" spans="25:25" x14ac:dyDescent="0.35">
      <c r="Y3233"/>
    </row>
    <row r="3234" spans="25:25" x14ac:dyDescent="0.35">
      <c r="Y3234"/>
    </row>
    <row r="3235" spans="25:25" x14ac:dyDescent="0.35">
      <c r="Y3235"/>
    </row>
    <row r="3236" spans="25:25" x14ac:dyDescent="0.35">
      <c r="Y3236"/>
    </row>
    <row r="3237" spans="25:25" x14ac:dyDescent="0.35">
      <c r="Y3237"/>
    </row>
    <row r="3238" spans="25:25" x14ac:dyDescent="0.35">
      <c r="Y3238"/>
    </row>
    <row r="3239" spans="25:25" x14ac:dyDescent="0.35">
      <c r="Y3239"/>
    </row>
    <row r="3240" spans="25:25" x14ac:dyDescent="0.35">
      <c r="Y3240"/>
    </row>
    <row r="3241" spans="25:25" x14ac:dyDescent="0.35">
      <c r="Y3241"/>
    </row>
    <row r="3242" spans="25:25" x14ac:dyDescent="0.35">
      <c r="Y3242"/>
    </row>
    <row r="3243" spans="25:25" x14ac:dyDescent="0.35">
      <c r="Y3243"/>
    </row>
    <row r="3244" spans="25:25" x14ac:dyDescent="0.35">
      <c r="Y3244"/>
    </row>
    <row r="3245" spans="25:25" x14ac:dyDescent="0.35">
      <c r="Y3245"/>
    </row>
    <row r="3246" spans="25:25" x14ac:dyDescent="0.35">
      <c r="Y3246"/>
    </row>
    <row r="3247" spans="25:25" x14ac:dyDescent="0.35">
      <c r="Y3247"/>
    </row>
    <row r="3248" spans="25:25" x14ac:dyDescent="0.35">
      <c r="Y3248"/>
    </row>
    <row r="3249" spans="25:25" x14ac:dyDescent="0.35">
      <c r="Y3249"/>
    </row>
    <row r="3250" spans="25:25" x14ac:dyDescent="0.35">
      <c r="Y3250"/>
    </row>
    <row r="3251" spans="25:25" x14ac:dyDescent="0.35">
      <c r="Y3251"/>
    </row>
    <row r="3252" spans="25:25" x14ac:dyDescent="0.35">
      <c r="Y3252"/>
    </row>
    <row r="3253" spans="25:25" x14ac:dyDescent="0.35">
      <c r="Y3253"/>
    </row>
    <row r="3254" spans="25:25" x14ac:dyDescent="0.35">
      <c r="Y3254"/>
    </row>
    <row r="3255" spans="25:25" x14ac:dyDescent="0.35">
      <c r="Y3255"/>
    </row>
    <row r="3256" spans="25:25" x14ac:dyDescent="0.35">
      <c r="Y3256"/>
    </row>
    <row r="3257" spans="25:25" x14ac:dyDescent="0.35">
      <c r="Y3257"/>
    </row>
    <row r="3258" spans="25:25" x14ac:dyDescent="0.35">
      <c r="Y3258"/>
    </row>
    <row r="3259" spans="25:25" x14ac:dyDescent="0.35">
      <c r="Y3259"/>
    </row>
    <row r="3260" spans="25:25" x14ac:dyDescent="0.35">
      <c r="Y3260"/>
    </row>
    <row r="3261" spans="25:25" x14ac:dyDescent="0.35">
      <c r="Y3261"/>
    </row>
    <row r="3262" spans="25:25" x14ac:dyDescent="0.35">
      <c r="Y3262"/>
    </row>
    <row r="3263" spans="25:25" x14ac:dyDescent="0.35">
      <c r="Y3263"/>
    </row>
    <row r="3264" spans="25:25" x14ac:dyDescent="0.35">
      <c r="Y3264"/>
    </row>
    <row r="3265" spans="25:25" x14ac:dyDescent="0.35">
      <c r="Y3265"/>
    </row>
    <row r="3266" spans="25:25" x14ac:dyDescent="0.35">
      <c r="Y3266"/>
    </row>
    <row r="3267" spans="25:25" x14ac:dyDescent="0.35">
      <c r="Y3267"/>
    </row>
    <row r="3268" spans="25:25" x14ac:dyDescent="0.35">
      <c r="Y3268"/>
    </row>
    <row r="3269" spans="25:25" x14ac:dyDescent="0.35">
      <c r="Y3269"/>
    </row>
    <row r="3270" spans="25:25" x14ac:dyDescent="0.35">
      <c r="Y3270"/>
    </row>
    <row r="3271" spans="25:25" x14ac:dyDescent="0.35">
      <c r="Y3271"/>
    </row>
    <row r="3272" spans="25:25" x14ac:dyDescent="0.35">
      <c r="Y3272"/>
    </row>
    <row r="3273" spans="25:25" x14ac:dyDescent="0.35">
      <c r="Y3273"/>
    </row>
    <row r="3274" spans="25:25" x14ac:dyDescent="0.35">
      <c r="Y3274"/>
    </row>
    <row r="3275" spans="25:25" x14ac:dyDescent="0.35">
      <c r="Y3275"/>
    </row>
    <row r="3276" spans="25:25" x14ac:dyDescent="0.35">
      <c r="Y3276"/>
    </row>
    <row r="3277" spans="25:25" x14ac:dyDescent="0.35">
      <c r="Y3277"/>
    </row>
    <row r="3278" spans="25:25" x14ac:dyDescent="0.35">
      <c r="Y3278"/>
    </row>
    <row r="3279" spans="25:25" x14ac:dyDescent="0.35">
      <c r="Y3279"/>
    </row>
    <row r="3280" spans="25:25" x14ac:dyDescent="0.35">
      <c r="Y3280"/>
    </row>
    <row r="3281" spans="25:25" x14ac:dyDescent="0.35">
      <c r="Y3281"/>
    </row>
    <row r="3282" spans="25:25" x14ac:dyDescent="0.35">
      <c r="Y3282"/>
    </row>
    <row r="3283" spans="25:25" x14ac:dyDescent="0.35">
      <c r="Y3283"/>
    </row>
    <row r="3284" spans="25:25" x14ac:dyDescent="0.35">
      <c r="Y3284"/>
    </row>
    <row r="3285" spans="25:25" x14ac:dyDescent="0.35">
      <c r="Y3285"/>
    </row>
    <row r="3286" spans="25:25" x14ac:dyDescent="0.35">
      <c r="Y3286"/>
    </row>
    <row r="3287" spans="25:25" x14ac:dyDescent="0.35">
      <c r="Y3287"/>
    </row>
    <row r="3288" spans="25:25" x14ac:dyDescent="0.35">
      <c r="Y3288"/>
    </row>
    <row r="3289" spans="25:25" x14ac:dyDescent="0.35">
      <c r="Y3289"/>
    </row>
    <row r="3290" spans="25:25" x14ac:dyDescent="0.35">
      <c r="Y3290"/>
    </row>
    <row r="3291" spans="25:25" x14ac:dyDescent="0.35">
      <c r="Y3291"/>
    </row>
    <row r="3292" spans="25:25" x14ac:dyDescent="0.35">
      <c r="Y3292"/>
    </row>
    <row r="3293" spans="25:25" x14ac:dyDescent="0.35">
      <c r="Y3293"/>
    </row>
    <row r="3294" spans="25:25" x14ac:dyDescent="0.35">
      <c r="Y3294"/>
    </row>
    <row r="3295" spans="25:25" x14ac:dyDescent="0.35">
      <c r="Y3295"/>
    </row>
    <row r="3296" spans="25:25" x14ac:dyDescent="0.35">
      <c r="Y3296"/>
    </row>
    <row r="3297" spans="25:25" x14ac:dyDescent="0.35">
      <c r="Y3297"/>
    </row>
    <row r="3298" spans="25:25" x14ac:dyDescent="0.35">
      <c r="Y3298"/>
    </row>
    <row r="3299" spans="25:25" x14ac:dyDescent="0.35">
      <c r="Y3299"/>
    </row>
    <row r="3300" spans="25:25" x14ac:dyDescent="0.35">
      <c r="Y3300"/>
    </row>
    <row r="3301" spans="25:25" x14ac:dyDescent="0.35">
      <c r="Y3301"/>
    </row>
    <row r="3302" spans="25:25" x14ac:dyDescent="0.35">
      <c r="Y3302"/>
    </row>
    <row r="3303" spans="25:25" x14ac:dyDescent="0.35">
      <c r="Y3303"/>
    </row>
    <row r="3304" spans="25:25" x14ac:dyDescent="0.35">
      <c r="Y3304"/>
    </row>
    <row r="3305" spans="25:25" x14ac:dyDescent="0.35">
      <c r="Y3305"/>
    </row>
    <row r="3306" spans="25:25" x14ac:dyDescent="0.35">
      <c r="Y3306"/>
    </row>
    <row r="3307" spans="25:25" x14ac:dyDescent="0.35">
      <c r="Y3307"/>
    </row>
    <row r="3308" spans="25:25" x14ac:dyDescent="0.35">
      <c r="Y3308"/>
    </row>
    <row r="3309" spans="25:25" x14ac:dyDescent="0.35">
      <c r="Y3309"/>
    </row>
    <row r="3310" spans="25:25" x14ac:dyDescent="0.35">
      <c r="Y3310"/>
    </row>
    <row r="3311" spans="25:25" x14ac:dyDescent="0.35">
      <c r="Y3311"/>
    </row>
    <row r="3312" spans="25:25" x14ac:dyDescent="0.35">
      <c r="Y3312"/>
    </row>
    <row r="3313" spans="25:25" x14ac:dyDescent="0.35">
      <c r="Y3313"/>
    </row>
    <row r="3314" spans="25:25" x14ac:dyDescent="0.35">
      <c r="Y3314"/>
    </row>
    <row r="3315" spans="25:25" x14ac:dyDescent="0.35">
      <c r="Y3315"/>
    </row>
    <row r="3316" spans="25:25" x14ac:dyDescent="0.35">
      <c r="Y3316"/>
    </row>
    <row r="3317" spans="25:25" x14ac:dyDescent="0.35">
      <c r="Y3317"/>
    </row>
    <row r="3318" spans="25:25" x14ac:dyDescent="0.35">
      <c r="Y3318"/>
    </row>
    <row r="3319" spans="25:25" x14ac:dyDescent="0.35">
      <c r="Y3319"/>
    </row>
    <row r="3320" spans="25:25" x14ac:dyDescent="0.35">
      <c r="Y3320"/>
    </row>
    <row r="3321" spans="25:25" x14ac:dyDescent="0.35">
      <c r="Y3321"/>
    </row>
    <row r="3322" spans="25:25" x14ac:dyDescent="0.35">
      <c r="Y3322"/>
    </row>
    <row r="3323" spans="25:25" x14ac:dyDescent="0.35">
      <c r="Y3323"/>
    </row>
    <row r="3324" spans="25:25" x14ac:dyDescent="0.35">
      <c r="Y3324"/>
    </row>
    <row r="3325" spans="25:25" x14ac:dyDescent="0.35">
      <c r="Y3325"/>
    </row>
    <row r="3326" spans="25:25" x14ac:dyDescent="0.35">
      <c r="Y3326"/>
    </row>
    <row r="3327" spans="25:25" x14ac:dyDescent="0.35">
      <c r="Y3327"/>
    </row>
    <row r="3328" spans="25:25" x14ac:dyDescent="0.35">
      <c r="Y3328"/>
    </row>
    <row r="3329" spans="25:25" x14ac:dyDescent="0.35">
      <c r="Y3329"/>
    </row>
    <row r="3330" spans="25:25" x14ac:dyDescent="0.35">
      <c r="Y3330"/>
    </row>
    <row r="3331" spans="25:25" x14ac:dyDescent="0.35">
      <c r="Y3331"/>
    </row>
    <row r="3332" spans="25:25" x14ac:dyDescent="0.35">
      <c r="Y3332"/>
    </row>
    <row r="3333" spans="25:25" x14ac:dyDescent="0.35">
      <c r="Y3333"/>
    </row>
    <row r="3334" spans="25:25" x14ac:dyDescent="0.35">
      <c r="Y3334"/>
    </row>
    <row r="3335" spans="25:25" x14ac:dyDescent="0.35">
      <c r="Y3335"/>
    </row>
    <row r="3336" spans="25:25" x14ac:dyDescent="0.35">
      <c r="Y3336"/>
    </row>
    <row r="3337" spans="25:25" x14ac:dyDescent="0.35">
      <c r="Y3337"/>
    </row>
    <row r="3338" spans="25:25" x14ac:dyDescent="0.35">
      <c r="Y3338"/>
    </row>
    <row r="3339" spans="25:25" x14ac:dyDescent="0.35">
      <c r="Y3339"/>
    </row>
    <row r="3340" spans="25:25" x14ac:dyDescent="0.35">
      <c r="Y3340"/>
    </row>
    <row r="3341" spans="25:25" x14ac:dyDescent="0.35">
      <c r="Y3341"/>
    </row>
    <row r="3342" spans="25:25" x14ac:dyDescent="0.35">
      <c r="Y3342"/>
    </row>
    <row r="3343" spans="25:25" x14ac:dyDescent="0.35">
      <c r="Y3343"/>
    </row>
    <row r="3344" spans="25:25" x14ac:dyDescent="0.35">
      <c r="Y3344"/>
    </row>
    <row r="3345" spans="25:25" x14ac:dyDescent="0.35">
      <c r="Y3345"/>
    </row>
    <row r="3346" spans="25:25" x14ac:dyDescent="0.35">
      <c r="Y3346"/>
    </row>
    <row r="3347" spans="25:25" x14ac:dyDescent="0.35">
      <c r="Y3347"/>
    </row>
    <row r="3348" spans="25:25" x14ac:dyDescent="0.35">
      <c r="Y3348"/>
    </row>
    <row r="3349" spans="25:25" x14ac:dyDescent="0.35">
      <c r="Y3349"/>
    </row>
    <row r="3350" spans="25:25" x14ac:dyDescent="0.35">
      <c r="Y3350"/>
    </row>
    <row r="3351" spans="25:25" x14ac:dyDescent="0.35">
      <c r="Y3351"/>
    </row>
    <row r="3352" spans="25:25" x14ac:dyDescent="0.35">
      <c r="Y3352"/>
    </row>
    <row r="3353" spans="25:25" x14ac:dyDescent="0.35">
      <c r="Y3353"/>
    </row>
    <row r="3354" spans="25:25" x14ac:dyDescent="0.35">
      <c r="Y3354"/>
    </row>
    <row r="3355" spans="25:25" x14ac:dyDescent="0.35">
      <c r="Y3355"/>
    </row>
    <row r="3356" spans="25:25" x14ac:dyDescent="0.35">
      <c r="Y3356"/>
    </row>
    <row r="3357" spans="25:25" x14ac:dyDescent="0.35">
      <c r="Y3357"/>
    </row>
    <row r="3358" spans="25:25" x14ac:dyDescent="0.35">
      <c r="Y3358"/>
    </row>
    <row r="3359" spans="25:25" x14ac:dyDescent="0.35">
      <c r="Y3359"/>
    </row>
    <row r="3360" spans="25:25" x14ac:dyDescent="0.35">
      <c r="Y3360"/>
    </row>
    <row r="3361" spans="25:25" x14ac:dyDescent="0.35">
      <c r="Y3361"/>
    </row>
    <row r="3362" spans="25:25" x14ac:dyDescent="0.35">
      <c r="Y3362"/>
    </row>
    <row r="3363" spans="25:25" x14ac:dyDescent="0.35">
      <c r="Y3363"/>
    </row>
    <row r="3364" spans="25:25" x14ac:dyDescent="0.35">
      <c r="Y3364"/>
    </row>
    <row r="3365" spans="25:25" x14ac:dyDescent="0.35">
      <c r="Y3365"/>
    </row>
    <row r="3366" spans="25:25" x14ac:dyDescent="0.35">
      <c r="Y3366"/>
    </row>
    <row r="3367" spans="25:25" x14ac:dyDescent="0.35">
      <c r="Y3367"/>
    </row>
    <row r="3368" spans="25:25" x14ac:dyDescent="0.35">
      <c r="Y3368"/>
    </row>
    <row r="3369" spans="25:25" x14ac:dyDescent="0.35">
      <c r="Y3369"/>
    </row>
    <row r="3370" spans="25:25" x14ac:dyDescent="0.35">
      <c r="Y3370"/>
    </row>
    <row r="3371" spans="25:25" x14ac:dyDescent="0.35">
      <c r="Y3371"/>
    </row>
    <row r="3372" spans="25:25" x14ac:dyDescent="0.35">
      <c r="Y3372"/>
    </row>
    <row r="3373" spans="25:25" x14ac:dyDescent="0.35">
      <c r="Y3373"/>
    </row>
    <row r="3374" spans="25:25" x14ac:dyDescent="0.35">
      <c r="Y3374"/>
    </row>
    <row r="3375" spans="25:25" x14ac:dyDescent="0.35">
      <c r="Y3375"/>
    </row>
    <row r="3376" spans="25:25" x14ac:dyDescent="0.35">
      <c r="Y3376"/>
    </row>
    <row r="3377" spans="25:25" x14ac:dyDescent="0.35">
      <c r="Y3377"/>
    </row>
    <row r="3378" spans="25:25" x14ac:dyDescent="0.35">
      <c r="Y3378"/>
    </row>
    <row r="3379" spans="25:25" x14ac:dyDescent="0.35">
      <c r="Y3379"/>
    </row>
    <row r="3380" spans="25:25" x14ac:dyDescent="0.35">
      <c r="Y3380"/>
    </row>
    <row r="3381" spans="25:25" x14ac:dyDescent="0.35">
      <c r="Y3381"/>
    </row>
    <row r="3382" spans="25:25" x14ac:dyDescent="0.35">
      <c r="Y3382"/>
    </row>
    <row r="3383" spans="25:25" x14ac:dyDescent="0.35">
      <c r="Y3383"/>
    </row>
    <row r="3384" spans="25:25" x14ac:dyDescent="0.35">
      <c r="Y3384"/>
    </row>
    <row r="3385" spans="25:25" x14ac:dyDescent="0.35">
      <c r="Y3385"/>
    </row>
    <row r="3386" spans="25:25" x14ac:dyDescent="0.35">
      <c r="Y3386"/>
    </row>
    <row r="3387" spans="25:25" x14ac:dyDescent="0.35">
      <c r="Y3387"/>
    </row>
    <row r="3388" spans="25:25" x14ac:dyDescent="0.35">
      <c r="Y3388"/>
    </row>
    <row r="3389" spans="25:25" x14ac:dyDescent="0.35">
      <c r="Y3389"/>
    </row>
    <row r="3390" spans="25:25" x14ac:dyDescent="0.35">
      <c r="Y3390"/>
    </row>
    <row r="3391" spans="25:25" x14ac:dyDescent="0.35">
      <c r="Y3391"/>
    </row>
    <row r="3392" spans="25:25" x14ac:dyDescent="0.35">
      <c r="Y3392"/>
    </row>
    <row r="3393" spans="25:25" x14ac:dyDescent="0.35">
      <c r="Y3393"/>
    </row>
    <row r="3394" spans="25:25" x14ac:dyDescent="0.35">
      <c r="Y3394"/>
    </row>
    <row r="3395" spans="25:25" x14ac:dyDescent="0.35">
      <c r="Y3395"/>
    </row>
    <row r="3396" spans="25:25" x14ac:dyDescent="0.35">
      <c r="Y3396"/>
    </row>
    <row r="3397" spans="25:25" x14ac:dyDescent="0.35">
      <c r="Y3397"/>
    </row>
    <row r="3398" spans="25:25" x14ac:dyDescent="0.35">
      <c r="Y3398"/>
    </row>
    <row r="3399" spans="25:25" x14ac:dyDescent="0.35">
      <c r="Y3399"/>
    </row>
    <row r="3400" spans="25:25" x14ac:dyDescent="0.35">
      <c r="Y3400"/>
    </row>
    <row r="3401" spans="25:25" x14ac:dyDescent="0.35">
      <c r="Y3401"/>
    </row>
    <row r="3402" spans="25:25" x14ac:dyDescent="0.35">
      <c r="Y3402"/>
    </row>
    <row r="3403" spans="25:25" x14ac:dyDescent="0.35">
      <c r="Y3403"/>
    </row>
    <row r="3404" spans="25:25" x14ac:dyDescent="0.35">
      <c r="Y3404"/>
    </row>
    <row r="3405" spans="25:25" x14ac:dyDescent="0.35">
      <c r="Y3405"/>
    </row>
    <row r="3406" spans="25:25" x14ac:dyDescent="0.35">
      <c r="Y3406"/>
    </row>
    <row r="3407" spans="25:25" x14ac:dyDescent="0.35">
      <c r="Y3407"/>
    </row>
    <row r="3408" spans="25:25" x14ac:dyDescent="0.35">
      <c r="Y3408"/>
    </row>
    <row r="3409" spans="25:25" x14ac:dyDescent="0.35">
      <c r="Y3409"/>
    </row>
    <row r="3410" spans="25:25" x14ac:dyDescent="0.35">
      <c r="Y3410"/>
    </row>
    <row r="3411" spans="25:25" x14ac:dyDescent="0.35">
      <c r="Y3411"/>
    </row>
    <row r="3412" spans="25:25" x14ac:dyDescent="0.35">
      <c r="Y3412"/>
    </row>
    <row r="3413" spans="25:25" x14ac:dyDescent="0.35">
      <c r="Y3413"/>
    </row>
    <row r="3414" spans="25:25" x14ac:dyDescent="0.35">
      <c r="Y3414"/>
    </row>
    <row r="3415" spans="25:25" x14ac:dyDescent="0.35">
      <c r="Y3415"/>
    </row>
    <row r="3416" spans="25:25" x14ac:dyDescent="0.35">
      <c r="Y3416"/>
    </row>
    <row r="3417" spans="25:25" x14ac:dyDescent="0.35">
      <c r="Y3417"/>
    </row>
    <row r="3418" spans="25:25" x14ac:dyDescent="0.35">
      <c r="Y3418"/>
    </row>
    <row r="3419" spans="25:25" x14ac:dyDescent="0.35">
      <c r="Y3419"/>
    </row>
    <row r="3420" spans="25:25" x14ac:dyDescent="0.35">
      <c r="Y3420"/>
    </row>
    <row r="3421" spans="25:25" x14ac:dyDescent="0.35">
      <c r="Y3421"/>
    </row>
    <row r="3422" spans="25:25" x14ac:dyDescent="0.35">
      <c r="Y3422"/>
    </row>
    <row r="3423" spans="25:25" x14ac:dyDescent="0.35">
      <c r="Y3423"/>
    </row>
    <row r="3424" spans="25:25" x14ac:dyDescent="0.35">
      <c r="Y3424"/>
    </row>
    <row r="3425" spans="25:25" x14ac:dyDescent="0.35">
      <c r="Y3425"/>
    </row>
    <row r="3426" spans="25:25" x14ac:dyDescent="0.35">
      <c r="Y3426"/>
    </row>
    <row r="3427" spans="25:25" x14ac:dyDescent="0.35">
      <c r="Y3427"/>
    </row>
    <row r="3428" spans="25:25" x14ac:dyDescent="0.35">
      <c r="Y3428"/>
    </row>
    <row r="3429" spans="25:25" x14ac:dyDescent="0.35">
      <c r="Y3429"/>
    </row>
    <row r="3430" spans="25:25" x14ac:dyDescent="0.35">
      <c r="Y3430"/>
    </row>
    <row r="3431" spans="25:25" x14ac:dyDescent="0.35">
      <c r="Y3431"/>
    </row>
    <row r="3432" spans="25:25" x14ac:dyDescent="0.35">
      <c r="Y3432"/>
    </row>
    <row r="3433" spans="25:25" x14ac:dyDescent="0.35">
      <c r="Y3433"/>
    </row>
    <row r="3434" spans="25:25" x14ac:dyDescent="0.35">
      <c r="Y3434"/>
    </row>
    <row r="3435" spans="25:25" x14ac:dyDescent="0.35">
      <c r="Y3435"/>
    </row>
    <row r="3436" spans="25:25" x14ac:dyDescent="0.35">
      <c r="Y3436"/>
    </row>
    <row r="3437" spans="25:25" x14ac:dyDescent="0.35">
      <c r="Y3437"/>
    </row>
    <row r="3438" spans="25:25" x14ac:dyDescent="0.35">
      <c r="Y3438"/>
    </row>
    <row r="3439" spans="25:25" x14ac:dyDescent="0.35">
      <c r="Y3439"/>
    </row>
    <row r="3440" spans="25:25" x14ac:dyDescent="0.35">
      <c r="Y3440"/>
    </row>
    <row r="3441" spans="25:25" x14ac:dyDescent="0.35">
      <c r="Y3441"/>
    </row>
    <row r="3442" spans="25:25" x14ac:dyDescent="0.35">
      <c r="Y3442"/>
    </row>
    <row r="3443" spans="25:25" x14ac:dyDescent="0.35">
      <c r="Y3443"/>
    </row>
    <row r="3444" spans="25:25" x14ac:dyDescent="0.35">
      <c r="Y3444"/>
    </row>
    <row r="3445" spans="25:25" x14ac:dyDescent="0.35">
      <c r="Y3445"/>
    </row>
    <row r="3446" spans="25:25" x14ac:dyDescent="0.35">
      <c r="Y3446"/>
    </row>
    <row r="3447" spans="25:25" x14ac:dyDescent="0.35">
      <c r="Y3447"/>
    </row>
    <row r="3448" spans="25:25" x14ac:dyDescent="0.35">
      <c r="Y3448"/>
    </row>
    <row r="3449" spans="25:25" x14ac:dyDescent="0.35">
      <c r="Y3449"/>
    </row>
    <row r="3450" spans="25:25" x14ac:dyDescent="0.35">
      <c r="Y3450"/>
    </row>
    <row r="3451" spans="25:25" x14ac:dyDescent="0.35">
      <c r="Y3451"/>
    </row>
    <row r="3452" spans="25:25" x14ac:dyDescent="0.35">
      <c r="Y3452"/>
    </row>
    <row r="3453" spans="25:25" x14ac:dyDescent="0.35">
      <c r="Y3453"/>
    </row>
    <row r="3454" spans="25:25" x14ac:dyDescent="0.35">
      <c r="Y3454"/>
    </row>
    <row r="3455" spans="25:25" x14ac:dyDescent="0.35">
      <c r="Y3455"/>
    </row>
    <row r="3456" spans="25:25" x14ac:dyDescent="0.35">
      <c r="Y3456"/>
    </row>
    <row r="3457" spans="25:25" x14ac:dyDescent="0.35">
      <c r="Y3457"/>
    </row>
    <row r="3458" spans="25:25" x14ac:dyDescent="0.35">
      <c r="Y3458"/>
    </row>
    <row r="3459" spans="25:25" x14ac:dyDescent="0.35">
      <c r="Y3459"/>
    </row>
    <row r="3460" spans="25:25" x14ac:dyDescent="0.35">
      <c r="Y3460"/>
    </row>
    <row r="3461" spans="25:25" x14ac:dyDescent="0.35">
      <c r="Y3461"/>
    </row>
    <row r="3462" spans="25:25" x14ac:dyDescent="0.35">
      <c r="Y3462"/>
    </row>
    <row r="3463" spans="25:25" x14ac:dyDescent="0.35">
      <c r="Y3463"/>
    </row>
    <row r="3464" spans="25:25" x14ac:dyDescent="0.35">
      <c r="Y3464"/>
    </row>
    <row r="3465" spans="25:25" x14ac:dyDescent="0.35">
      <c r="Y3465"/>
    </row>
    <row r="3466" spans="25:25" x14ac:dyDescent="0.35">
      <c r="Y3466"/>
    </row>
    <row r="3467" spans="25:25" x14ac:dyDescent="0.35">
      <c r="Y3467"/>
    </row>
    <row r="3468" spans="25:25" x14ac:dyDescent="0.35">
      <c r="Y3468"/>
    </row>
    <row r="3469" spans="25:25" x14ac:dyDescent="0.35">
      <c r="Y3469"/>
    </row>
    <row r="3470" spans="25:25" x14ac:dyDescent="0.35">
      <c r="Y3470"/>
    </row>
    <row r="3471" spans="25:25" x14ac:dyDescent="0.35">
      <c r="Y3471"/>
    </row>
    <row r="3472" spans="25:25" x14ac:dyDescent="0.35">
      <c r="Y3472"/>
    </row>
    <row r="3473" spans="25:25" x14ac:dyDescent="0.35">
      <c r="Y3473"/>
    </row>
    <row r="3474" spans="25:25" x14ac:dyDescent="0.35">
      <c r="Y3474"/>
    </row>
    <row r="3475" spans="25:25" x14ac:dyDescent="0.35">
      <c r="Y3475"/>
    </row>
    <row r="3476" spans="25:25" x14ac:dyDescent="0.35">
      <c r="Y3476"/>
    </row>
    <row r="3477" spans="25:25" x14ac:dyDescent="0.35">
      <c r="Y3477"/>
    </row>
    <row r="3478" spans="25:25" x14ac:dyDescent="0.35">
      <c r="Y3478"/>
    </row>
    <row r="3479" spans="25:25" x14ac:dyDescent="0.35">
      <c r="Y3479"/>
    </row>
    <row r="3480" spans="25:25" x14ac:dyDescent="0.35">
      <c r="Y3480"/>
    </row>
    <row r="3481" spans="25:25" x14ac:dyDescent="0.35">
      <c r="Y3481"/>
    </row>
    <row r="3482" spans="25:25" x14ac:dyDescent="0.35">
      <c r="Y3482"/>
    </row>
    <row r="3483" spans="25:25" x14ac:dyDescent="0.35">
      <c r="Y3483"/>
    </row>
    <row r="3484" spans="25:25" x14ac:dyDescent="0.35">
      <c r="Y3484"/>
    </row>
    <row r="3485" spans="25:25" x14ac:dyDescent="0.35">
      <c r="Y3485"/>
    </row>
    <row r="3486" spans="25:25" x14ac:dyDescent="0.35">
      <c r="Y3486"/>
    </row>
    <row r="3487" spans="25:25" x14ac:dyDescent="0.35">
      <c r="Y3487"/>
    </row>
    <row r="3488" spans="25:25" x14ac:dyDescent="0.35">
      <c r="Y3488"/>
    </row>
    <row r="3489" spans="25:25" x14ac:dyDescent="0.35">
      <c r="Y3489"/>
    </row>
    <row r="3490" spans="25:25" x14ac:dyDescent="0.35">
      <c r="Y3490"/>
    </row>
    <row r="3491" spans="25:25" x14ac:dyDescent="0.35">
      <c r="Y3491"/>
    </row>
    <row r="3492" spans="25:25" x14ac:dyDescent="0.35">
      <c r="Y3492"/>
    </row>
    <row r="3493" spans="25:25" x14ac:dyDescent="0.35">
      <c r="Y3493"/>
    </row>
    <row r="3494" spans="25:25" x14ac:dyDescent="0.35">
      <c r="Y3494"/>
    </row>
    <row r="3495" spans="25:25" x14ac:dyDescent="0.35">
      <c r="Y3495"/>
    </row>
    <row r="3496" spans="25:25" x14ac:dyDescent="0.35">
      <c r="Y3496"/>
    </row>
    <row r="3497" spans="25:25" x14ac:dyDescent="0.35">
      <c r="Y3497"/>
    </row>
    <row r="3498" spans="25:25" x14ac:dyDescent="0.35">
      <c r="Y3498"/>
    </row>
    <row r="3499" spans="25:25" x14ac:dyDescent="0.35">
      <c r="Y3499"/>
    </row>
    <row r="3500" spans="25:25" x14ac:dyDescent="0.35">
      <c r="Y3500"/>
    </row>
    <row r="3501" spans="25:25" x14ac:dyDescent="0.35">
      <c r="Y3501"/>
    </row>
    <row r="3502" spans="25:25" x14ac:dyDescent="0.35">
      <c r="Y3502"/>
    </row>
    <row r="3503" spans="25:25" x14ac:dyDescent="0.35">
      <c r="Y3503"/>
    </row>
    <row r="3504" spans="25:25" x14ac:dyDescent="0.35">
      <c r="Y3504"/>
    </row>
    <row r="3505" spans="25:25" x14ac:dyDescent="0.35">
      <c r="Y3505"/>
    </row>
    <row r="3506" spans="25:25" x14ac:dyDescent="0.35">
      <c r="Y3506"/>
    </row>
    <row r="3507" spans="25:25" x14ac:dyDescent="0.35">
      <c r="Y3507"/>
    </row>
    <row r="3508" spans="25:25" x14ac:dyDescent="0.35">
      <c r="Y3508"/>
    </row>
    <row r="3509" spans="25:25" x14ac:dyDescent="0.35">
      <c r="Y3509"/>
    </row>
    <row r="3510" spans="25:25" x14ac:dyDescent="0.35">
      <c r="Y3510"/>
    </row>
    <row r="3511" spans="25:25" x14ac:dyDescent="0.35">
      <c r="Y3511"/>
    </row>
    <row r="3512" spans="25:25" x14ac:dyDescent="0.35">
      <c r="Y3512"/>
    </row>
    <row r="3513" spans="25:25" x14ac:dyDescent="0.35">
      <c r="Y3513"/>
    </row>
    <row r="3514" spans="25:25" x14ac:dyDescent="0.35">
      <c r="Y3514"/>
    </row>
    <row r="3515" spans="25:25" x14ac:dyDescent="0.35">
      <c r="Y3515"/>
    </row>
    <row r="3516" spans="25:25" x14ac:dyDescent="0.35">
      <c r="Y3516"/>
    </row>
    <row r="3517" spans="25:25" x14ac:dyDescent="0.35">
      <c r="Y3517"/>
    </row>
    <row r="3518" spans="25:25" x14ac:dyDescent="0.35">
      <c r="Y3518"/>
    </row>
    <row r="3519" spans="25:25" x14ac:dyDescent="0.35">
      <c r="Y3519"/>
    </row>
    <row r="3520" spans="25:25" x14ac:dyDescent="0.35">
      <c r="Y3520"/>
    </row>
    <row r="3521" spans="25:25" x14ac:dyDescent="0.35">
      <c r="Y3521"/>
    </row>
    <row r="3522" spans="25:25" x14ac:dyDescent="0.35">
      <c r="Y3522"/>
    </row>
    <row r="3523" spans="25:25" x14ac:dyDescent="0.35">
      <c r="Y3523"/>
    </row>
    <row r="3524" spans="25:25" x14ac:dyDescent="0.35">
      <c r="Y3524"/>
    </row>
    <row r="3525" spans="25:25" x14ac:dyDescent="0.35">
      <c r="Y3525"/>
    </row>
    <row r="3526" spans="25:25" x14ac:dyDescent="0.35">
      <c r="Y3526"/>
    </row>
    <row r="3527" spans="25:25" x14ac:dyDescent="0.35">
      <c r="Y3527"/>
    </row>
    <row r="3528" spans="25:25" x14ac:dyDescent="0.35">
      <c r="Y3528"/>
    </row>
    <row r="3529" spans="25:25" x14ac:dyDescent="0.35">
      <c r="Y3529"/>
    </row>
    <row r="3530" spans="25:25" x14ac:dyDescent="0.35">
      <c r="Y3530"/>
    </row>
    <row r="3531" spans="25:25" x14ac:dyDescent="0.35">
      <c r="Y3531"/>
    </row>
    <row r="3532" spans="25:25" x14ac:dyDescent="0.35">
      <c r="Y3532"/>
    </row>
    <row r="3533" spans="25:25" x14ac:dyDescent="0.35">
      <c r="Y3533"/>
    </row>
    <row r="3534" spans="25:25" x14ac:dyDescent="0.35">
      <c r="Y3534"/>
    </row>
    <row r="3535" spans="25:25" x14ac:dyDescent="0.35">
      <c r="Y3535"/>
    </row>
    <row r="3536" spans="25:25" x14ac:dyDescent="0.35">
      <c r="Y3536"/>
    </row>
    <row r="3537" spans="25:25" x14ac:dyDescent="0.35">
      <c r="Y3537"/>
    </row>
    <row r="3538" spans="25:25" x14ac:dyDescent="0.35">
      <c r="Y3538"/>
    </row>
    <row r="3539" spans="25:25" x14ac:dyDescent="0.35">
      <c r="Y3539"/>
    </row>
    <row r="3540" spans="25:25" x14ac:dyDescent="0.35">
      <c r="Y3540"/>
    </row>
    <row r="3541" spans="25:25" x14ac:dyDescent="0.35">
      <c r="Y3541"/>
    </row>
    <row r="3542" spans="25:25" x14ac:dyDescent="0.35">
      <c r="Y3542"/>
    </row>
    <row r="3543" spans="25:25" x14ac:dyDescent="0.35">
      <c r="Y3543"/>
    </row>
    <row r="3544" spans="25:25" x14ac:dyDescent="0.35">
      <c r="Y3544"/>
    </row>
    <row r="3545" spans="25:25" x14ac:dyDescent="0.35">
      <c r="Y3545"/>
    </row>
    <row r="3546" spans="25:25" x14ac:dyDescent="0.35">
      <c r="Y3546"/>
    </row>
    <row r="3547" spans="25:25" x14ac:dyDescent="0.35">
      <c r="Y3547"/>
    </row>
    <row r="3548" spans="25:25" x14ac:dyDescent="0.35">
      <c r="Y3548"/>
    </row>
    <row r="3549" spans="25:25" x14ac:dyDescent="0.35">
      <c r="Y3549"/>
    </row>
    <row r="3550" spans="25:25" x14ac:dyDescent="0.35">
      <c r="Y3550"/>
    </row>
    <row r="3551" spans="25:25" x14ac:dyDescent="0.35">
      <c r="Y3551"/>
    </row>
    <row r="3552" spans="25:25" x14ac:dyDescent="0.35">
      <c r="Y3552"/>
    </row>
    <row r="3553" spans="25:25" x14ac:dyDescent="0.35">
      <c r="Y3553"/>
    </row>
    <row r="3554" spans="25:25" x14ac:dyDescent="0.35">
      <c r="Y3554"/>
    </row>
    <row r="3555" spans="25:25" x14ac:dyDescent="0.35">
      <c r="Y3555"/>
    </row>
    <row r="3556" spans="25:25" x14ac:dyDescent="0.35">
      <c r="Y3556"/>
    </row>
    <row r="3557" spans="25:25" x14ac:dyDescent="0.35">
      <c r="Y3557"/>
    </row>
    <row r="3558" spans="25:25" x14ac:dyDescent="0.35">
      <c r="Y3558"/>
    </row>
    <row r="3559" spans="25:25" x14ac:dyDescent="0.35">
      <c r="Y3559"/>
    </row>
    <row r="3560" spans="25:25" x14ac:dyDescent="0.35">
      <c r="Y3560"/>
    </row>
    <row r="3561" spans="25:25" x14ac:dyDescent="0.35">
      <c r="Y3561"/>
    </row>
    <row r="3562" spans="25:25" x14ac:dyDescent="0.35">
      <c r="Y3562"/>
    </row>
    <row r="3563" spans="25:25" x14ac:dyDescent="0.35">
      <c r="Y3563"/>
    </row>
    <row r="3564" spans="25:25" x14ac:dyDescent="0.35">
      <c r="Y3564"/>
    </row>
    <row r="3565" spans="25:25" x14ac:dyDescent="0.35">
      <c r="Y3565"/>
    </row>
    <row r="3566" spans="25:25" x14ac:dyDescent="0.35">
      <c r="Y3566"/>
    </row>
    <row r="3567" spans="25:25" x14ac:dyDescent="0.35">
      <c r="Y3567"/>
    </row>
    <row r="3568" spans="25:25" x14ac:dyDescent="0.35">
      <c r="Y3568"/>
    </row>
    <row r="3569" spans="25:25" x14ac:dyDescent="0.35">
      <c r="Y3569"/>
    </row>
    <row r="3570" spans="25:25" x14ac:dyDescent="0.35">
      <c r="Y3570"/>
    </row>
    <row r="3571" spans="25:25" x14ac:dyDescent="0.35">
      <c r="Y3571"/>
    </row>
    <row r="3572" spans="25:25" x14ac:dyDescent="0.35">
      <c r="Y3572"/>
    </row>
    <row r="3573" spans="25:25" x14ac:dyDescent="0.35">
      <c r="Y3573"/>
    </row>
    <row r="3574" spans="25:25" x14ac:dyDescent="0.35">
      <c r="Y3574"/>
    </row>
    <row r="3575" spans="25:25" x14ac:dyDescent="0.35">
      <c r="Y3575"/>
    </row>
    <row r="3576" spans="25:25" x14ac:dyDescent="0.35">
      <c r="Y3576"/>
    </row>
    <row r="3577" spans="25:25" x14ac:dyDescent="0.35">
      <c r="Y3577"/>
    </row>
    <row r="3578" spans="25:25" x14ac:dyDescent="0.35">
      <c r="Y3578"/>
    </row>
    <row r="3579" spans="25:25" x14ac:dyDescent="0.35">
      <c r="Y3579"/>
    </row>
    <row r="3580" spans="25:25" x14ac:dyDescent="0.35">
      <c r="Y3580"/>
    </row>
    <row r="3581" spans="25:25" x14ac:dyDescent="0.35">
      <c r="Y3581"/>
    </row>
    <row r="3582" spans="25:25" x14ac:dyDescent="0.35">
      <c r="Y3582"/>
    </row>
    <row r="3583" spans="25:25" x14ac:dyDescent="0.35">
      <c r="Y3583"/>
    </row>
    <row r="3584" spans="25:25" x14ac:dyDescent="0.35">
      <c r="Y3584"/>
    </row>
    <row r="3585" spans="25:25" x14ac:dyDescent="0.35">
      <c r="Y3585"/>
    </row>
    <row r="3586" spans="25:25" x14ac:dyDescent="0.35">
      <c r="Y3586"/>
    </row>
    <row r="3587" spans="25:25" x14ac:dyDescent="0.35">
      <c r="Y3587"/>
    </row>
    <row r="3588" spans="25:25" x14ac:dyDescent="0.35">
      <c r="Y3588"/>
    </row>
    <row r="3589" spans="25:25" x14ac:dyDescent="0.35">
      <c r="Y3589"/>
    </row>
    <row r="3590" spans="25:25" x14ac:dyDescent="0.35">
      <c r="Y3590"/>
    </row>
    <row r="3591" spans="25:25" x14ac:dyDescent="0.35">
      <c r="Y3591"/>
    </row>
    <row r="3592" spans="25:25" x14ac:dyDescent="0.35">
      <c r="Y3592"/>
    </row>
    <row r="3593" spans="25:25" x14ac:dyDescent="0.35">
      <c r="Y3593"/>
    </row>
    <row r="3594" spans="25:25" x14ac:dyDescent="0.35">
      <c r="Y3594"/>
    </row>
    <row r="3595" spans="25:25" x14ac:dyDescent="0.35">
      <c r="Y3595"/>
    </row>
    <row r="3596" spans="25:25" x14ac:dyDescent="0.35">
      <c r="Y3596"/>
    </row>
    <row r="3597" spans="25:25" x14ac:dyDescent="0.35">
      <c r="Y3597"/>
    </row>
    <row r="3598" spans="25:25" x14ac:dyDescent="0.35">
      <c r="Y3598"/>
    </row>
    <row r="3599" spans="25:25" x14ac:dyDescent="0.35">
      <c r="Y3599"/>
    </row>
    <row r="3600" spans="25:25" x14ac:dyDescent="0.35">
      <c r="Y3600"/>
    </row>
    <row r="3601" spans="25:25" x14ac:dyDescent="0.35">
      <c r="Y3601"/>
    </row>
    <row r="3602" spans="25:25" x14ac:dyDescent="0.35">
      <c r="Y3602"/>
    </row>
    <row r="3603" spans="25:25" x14ac:dyDescent="0.35">
      <c r="Y3603"/>
    </row>
    <row r="3604" spans="25:25" x14ac:dyDescent="0.35">
      <c r="Y3604"/>
    </row>
    <row r="3605" spans="25:25" x14ac:dyDescent="0.35">
      <c r="Y3605"/>
    </row>
    <row r="3606" spans="25:25" x14ac:dyDescent="0.35">
      <c r="Y3606"/>
    </row>
    <row r="3607" spans="25:25" x14ac:dyDescent="0.35">
      <c r="Y3607"/>
    </row>
    <row r="3608" spans="25:25" x14ac:dyDescent="0.35">
      <c r="Y3608"/>
    </row>
    <row r="3609" spans="25:25" x14ac:dyDescent="0.35">
      <c r="Y3609"/>
    </row>
    <row r="3610" spans="25:25" x14ac:dyDescent="0.35">
      <c r="Y3610"/>
    </row>
    <row r="3611" spans="25:25" x14ac:dyDescent="0.35">
      <c r="Y3611"/>
    </row>
    <row r="3612" spans="25:25" x14ac:dyDescent="0.35">
      <c r="Y3612"/>
    </row>
    <row r="3613" spans="25:25" x14ac:dyDescent="0.35">
      <c r="Y3613"/>
    </row>
    <row r="3614" spans="25:25" x14ac:dyDescent="0.35">
      <c r="Y3614"/>
    </row>
    <row r="3615" spans="25:25" x14ac:dyDescent="0.35">
      <c r="Y3615"/>
    </row>
    <row r="3616" spans="25:25" x14ac:dyDescent="0.35">
      <c r="Y3616"/>
    </row>
    <row r="3617" spans="25:25" x14ac:dyDescent="0.35">
      <c r="Y3617"/>
    </row>
    <row r="3618" spans="25:25" x14ac:dyDescent="0.35">
      <c r="Y3618"/>
    </row>
    <row r="3619" spans="25:25" x14ac:dyDescent="0.35">
      <c r="Y3619"/>
    </row>
    <row r="3620" spans="25:25" x14ac:dyDescent="0.35">
      <c r="Y3620"/>
    </row>
    <row r="3621" spans="25:25" x14ac:dyDescent="0.35">
      <c r="Y3621"/>
    </row>
    <row r="3622" spans="25:25" x14ac:dyDescent="0.35">
      <c r="Y3622"/>
    </row>
    <row r="3623" spans="25:25" x14ac:dyDescent="0.35">
      <c r="Y3623"/>
    </row>
    <row r="3624" spans="25:25" x14ac:dyDescent="0.35">
      <c r="Y3624"/>
    </row>
    <row r="3625" spans="25:25" x14ac:dyDescent="0.35">
      <c r="Y3625"/>
    </row>
    <row r="3626" spans="25:25" x14ac:dyDescent="0.35">
      <c r="Y3626"/>
    </row>
    <row r="3627" spans="25:25" x14ac:dyDescent="0.35">
      <c r="Y3627"/>
    </row>
    <row r="3628" spans="25:25" x14ac:dyDescent="0.35">
      <c r="Y3628"/>
    </row>
    <row r="3629" spans="25:25" x14ac:dyDescent="0.35">
      <c r="Y3629"/>
    </row>
    <row r="3630" spans="25:25" x14ac:dyDescent="0.35">
      <c r="Y3630"/>
    </row>
    <row r="3631" spans="25:25" x14ac:dyDescent="0.35">
      <c r="Y3631"/>
    </row>
    <row r="3632" spans="25:25" x14ac:dyDescent="0.35">
      <c r="Y3632"/>
    </row>
    <row r="3633" spans="25:25" x14ac:dyDescent="0.35">
      <c r="Y3633"/>
    </row>
    <row r="3634" spans="25:25" x14ac:dyDescent="0.35">
      <c r="Y3634"/>
    </row>
    <row r="3635" spans="25:25" x14ac:dyDescent="0.35">
      <c r="Y3635"/>
    </row>
    <row r="3636" spans="25:25" x14ac:dyDescent="0.35">
      <c r="Y3636"/>
    </row>
    <row r="3637" spans="25:25" x14ac:dyDescent="0.35">
      <c r="Y3637"/>
    </row>
    <row r="3638" spans="25:25" x14ac:dyDescent="0.35">
      <c r="Y3638"/>
    </row>
    <row r="3639" spans="25:25" x14ac:dyDescent="0.35">
      <c r="Y3639"/>
    </row>
    <row r="3640" spans="25:25" x14ac:dyDescent="0.35">
      <c r="Y3640"/>
    </row>
    <row r="3641" spans="25:25" x14ac:dyDescent="0.35">
      <c r="Y3641"/>
    </row>
    <row r="3642" spans="25:25" x14ac:dyDescent="0.35">
      <c r="Y3642"/>
    </row>
    <row r="3643" spans="25:25" x14ac:dyDescent="0.35">
      <c r="Y3643"/>
    </row>
    <row r="3644" spans="25:25" x14ac:dyDescent="0.35">
      <c r="Y3644"/>
    </row>
    <row r="3645" spans="25:25" x14ac:dyDescent="0.35">
      <c r="Y3645"/>
    </row>
    <row r="3646" spans="25:25" x14ac:dyDescent="0.35">
      <c r="Y3646"/>
    </row>
    <row r="3647" spans="25:25" x14ac:dyDescent="0.35">
      <c r="Y3647"/>
    </row>
    <row r="3648" spans="25:25" x14ac:dyDescent="0.35">
      <c r="Y3648"/>
    </row>
    <row r="3649" spans="25:25" x14ac:dyDescent="0.35">
      <c r="Y3649"/>
    </row>
    <row r="3650" spans="25:25" x14ac:dyDescent="0.35">
      <c r="Y3650"/>
    </row>
    <row r="3651" spans="25:25" x14ac:dyDescent="0.35">
      <c r="Y3651"/>
    </row>
    <row r="3652" spans="25:25" x14ac:dyDescent="0.35">
      <c r="Y3652"/>
    </row>
    <row r="3653" spans="25:25" x14ac:dyDescent="0.35">
      <c r="Y3653"/>
    </row>
    <row r="3654" spans="25:25" x14ac:dyDescent="0.35">
      <c r="Y3654"/>
    </row>
    <row r="3655" spans="25:25" x14ac:dyDescent="0.35">
      <c r="Y3655"/>
    </row>
    <row r="3656" spans="25:25" x14ac:dyDescent="0.35">
      <c r="Y3656"/>
    </row>
    <row r="3657" spans="25:25" x14ac:dyDescent="0.35">
      <c r="Y3657"/>
    </row>
    <row r="3658" spans="25:25" x14ac:dyDescent="0.35">
      <c r="Y3658"/>
    </row>
    <row r="3659" spans="25:25" x14ac:dyDescent="0.35">
      <c r="Y3659"/>
    </row>
    <row r="3660" spans="25:25" x14ac:dyDescent="0.35">
      <c r="Y3660"/>
    </row>
    <row r="3661" spans="25:25" x14ac:dyDescent="0.35">
      <c r="Y3661"/>
    </row>
    <row r="3662" spans="25:25" x14ac:dyDescent="0.35">
      <c r="Y3662"/>
    </row>
    <row r="3663" spans="25:25" x14ac:dyDescent="0.35">
      <c r="Y3663"/>
    </row>
    <row r="3664" spans="25:25" x14ac:dyDescent="0.35">
      <c r="Y3664"/>
    </row>
    <row r="3665" spans="25:25" x14ac:dyDescent="0.35">
      <c r="Y3665"/>
    </row>
    <row r="3666" spans="25:25" x14ac:dyDescent="0.35">
      <c r="Y3666"/>
    </row>
    <row r="3667" spans="25:25" x14ac:dyDescent="0.35">
      <c r="Y3667"/>
    </row>
    <row r="3668" spans="25:25" x14ac:dyDescent="0.35">
      <c r="Y3668"/>
    </row>
    <row r="3669" spans="25:25" x14ac:dyDescent="0.35">
      <c r="Y3669"/>
    </row>
    <row r="3670" spans="25:25" x14ac:dyDescent="0.35">
      <c r="Y3670"/>
    </row>
    <row r="3671" spans="25:25" x14ac:dyDescent="0.35">
      <c r="Y3671"/>
    </row>
    <row r="3672" spans="25:25" x14ac:dyDescent="0.35">
      <c r="Y3672"/>
    </row>
    <row r="3673" spans="25:25" x14ac:dyDescent="0.35">
      <c r="Y3673"/>
    </row>
    <row r="3674" spans="25:25" x14ac:dyDescent="0.35">
      <c r="Y3674"/>
    </row>
    <row r="3675" spans="25:25" x14ac:dyDescent="0.35">
      <c r="Y3675"/>
    </row>
    <row r="3676" spans="25:25" x14ac:dyDescent="0.35">
      <c r="Y3676"/>
    </row>
    <row r="3677" spans="25:25" x14ac:dyDescent="0.35">
      <c r="Y3677"/>
    </row>
    <row r="3678" spans="25:25" x14ac:dyDescent="0.35">
      <c r="Y3678"/>
    </row>
    <row r="3679" spans="25:25" x14ac:dyDescent="0.35">
      <c r="Y3679"/>
    </row>
    <row r="3680" spans="25:25" x14ac:dyDescent="0.35">
      <c r="Y3680"/>
    </row>
    <row r="3681" spans="25:25" x14ac:dyDescent="0.35">
      <c r="Y3681"/>
    </row>
    <row r="3682" spans="25:25" x14ac:dyDescent="0.35">
      <c r="Y3682"/>
    </row>
    <row r="3683" spans="25:25" x14ac:dyDescent="0.35">
      <c r="Y3683"/>
    </row>
    <row r="3684" spans="25:25" x14ac:dyDescent="0.35">
      <c r="Y3684"/>
    </row>
    <row r="3685" spans="25:25" x14ac:dyDescent="0.35">
      <c r="Y3685"/>
    </row>
    <row r="3686" spans="25:25" x14ac:dyDescent="0.35">
      <c r="Y3686"/>
    </row>
    <row r="3687" spans="25:25" x14ac:dyDescent="0.35">
      <c r="Y3687"/>
    </row>
    <row r="3688" spans="25:25" x14ac:dyDescent="0.35">
      <c r="Y3688"/>
    </row>
    <row r="3689" spans="25:25" x14ac:dyDescent="0.35">
      <c r="Y3689"/>
    </row>
    <row r="3690" spans="25:25" x14ac:dyDescent="0.35">
      <c r="Y3690"/>
    </row>
    <row r="3691" spans="25:25" x14ac:dyDescent="0.35">
      <c r="Y3691"/>
    </row>
    <row r="3692" spans="25:25" x14ac:dyDescent="0.35">
      <c r="Y3692"/>
    </row>
    <row r="3693" spans="25:25" x14ac:dyDescent="0.35">
      <c r="Y3693"/>
    </row>
    <row r="3694" spans="25:25" x14ac:dyDescent="0.35">
      <c r="Y3694"/>
    </row>
    <row r="3695" spans="25:25" x14ac:dyDescent="0.35">
      <c r="Y3695"/>
    </row>
    <row r="3696" spans="25:25" x14ac:dyDescent="0.35">
      <c r="Y3696"/>
    </row>
    <row r="3697" spans="25:25" x14ac:dyDescent="0.35">
      <c r="Y3697"/>
    </row>
    <row r="3698" spans="25:25" x14ac:dyDescent="0.35">
      <c r="Y3698"/>
    </row>
    <row r="3699" spans="25:25" x14ac:dyDescent="0.35">
      <c r="Y3699"/>
    </row>
    <row r="3700" spans="25:25" x14ac:dyDescent="0.35">
      <c r="Y3700"/>
    </row>
    <row r="3701" spans="25:25" x14ac:dyDescent="0.35">
      <c r="Y3701"/>
    </row>
    <row r="3702" spans="25:25" x14ac:dyDescent="0.35">
      <c r="Y3702"/>
    </row>
    <row r="3703" spans="25:25" x14ac:dyDescent="0.35">
      <c r="Y3703"/>
    </row>
    <row r="3704" spans="25:25" x14ac:dyDescent="0.35">
      <c r="Y3704"/>
    </row>
    <row r="3705" spans="25:25" x14ac:dyDescent="0.35">
      <c r="Y3705"/>
    </row>
    <row r="3706" spans="25:25" x14ac:dyDescent="0.35">
      <c r="Y3706"/>
    </row>
    <row r="3707" spans="25:25" x14ac:dyDescent="0.35">
      <c r="Y3707"/>
    </row>
    <row r="3708" spans="25:25" x14ac:dyDescent="0.35">
      <c r="Y3708"/>
    </row>
    <row r="3709" spans="25:25" x14ac:dyDescent="0.35">
      <c r="Y3709"/>
    </row>
    <row r="3710" spans="25:25" x14ac:dyDescent="0.35">
      <c r="Y3710"/>
    </row>
    <row r="3711" spans="25:25" x14ac:dyDescent="0.35">
      <c r="Y3711"/>
    </row>
    <row r="3712" spans="25:25" x14ac:dyDescent="0.35">
      <c r="Y3712"/>
    </row>
    <row r="3713" spans="25:25" x14ac:dyDescent="0.35">
      <c r="Y3713"/>
    </row>
    <row r="3714" spans="25:25" x14ac:dyDescent="0.35">
      <c r="Y3714"/>
    </row>
    <row r="3715" spans="25:25" x14ac:dyDescent="0.35">
      <c r="Y3715"/>
    </row>
    <row r="3716" spans="25:25" x14ac:dyDescent="0.35">
      <c r="Y3716"/>
    </row>
    <row r="3717" spans="25:25" x14ac:dyDescent="0.35">
      <c r="Y3717"/>
    </row>
    <row r="3718" spans="25:25" x14ac:dyDescent="0.35">
      <c r="Y3718"/>
    </row>
    <row r="3719" spans="25:25" x14ac:dyDescent="0.35">
      <c r="Y3719"/>
    </row>
    <row r="3720" spans="25:25" x14ac:dyDescent="0.35">
      <c r="Y3720"/>
    </row>
    <row r="3721" spans="25:25" x14ac:dyDescent="0.35">
      <c r="Y3721"/>
    </row>
    <row r="3722" spans="25:25" x14ac:dyDescent="0.35">
      <c r="Y3722"/>
    </row>
    <row r="3723" spans="25:25" x14ac:dyDescent="0.35">
      <c r="Y3723"/>
    </row>
    <row r="3724" spans="25:25" x14ac:dyDescent="0.35">
      <c r="Y3724"/>
    </row>
    <row r="3725" spans="25:25" x14ac:dyDescent="0.35">
      <c r="Y3725"/>
    </row>
    <row r="3726" spans="25:25" x14ac:dyDescent="0.35">
      <c r="Y3726"/>
    </row>
    <row r="3727" spans="25:25" x14ac:dyDescent="0.35">
      <c r="Y3727"/>
    </row>
    <row r="3728" spans="25:25" x14ac:dyDescent="0.35">
      <c r="Y3728"/>
    </row>
    <row r="3729" spans="25:25" x14ac:dyDescent="0.35">
      <c r="Y3729"/>
    </row>
    <row r="3730" spans="25:25" x14ac:dyDescent="0.35">
      <c r="Y3730"/>
    </row>
    <row r="3731" spans="25:25" x14ac:dyDescent="0.35">
      <c r="Y3731"/>
    </row>
    <row r="3732" spans="25:25" x14ac:dyDescent="0.35">
      <c r="Y3732"/>
    </row>
    <row r="3733" spans="25:25" x14ac:dyDescent="0.35">
      <c r="Y3733"/>
    </row>
    <row r="3734" spans="25:25" x14ac:dyDescent="0.35">
      <c r="Y3734"/>
    </row>
    <row r="3735" spans="25:25" x14ac:dyDescent="0.35">
      <c r="Y3735"/>
    </row>
    <row r="3736" spans="25:25" x14ac:dyDescent="0.35">
      <c r="Y3736"/>
    </row>
    <row r="3737" spans="25:25" x14ac:dyDescent="0.35">
      <c r="Y3737"/>
    </row>
    <row r="3738" spans="25:25" x14ac:dyDescent="0.35">
      <c r="Y3738"/>
    </row>
    <row r="3739" spans="25:25" x14ac:dyDescent="0.35">
      <c r="Y3739"/>
    </row>
    <row r="3740" spans="25:25" x14ac:dyDescent="0.35">
      <c r="Y3740"/>
    </row>
    <row r="3741" spans="25:25" x14ac:dyDescent="0.35">
      <c r="Y3741"/>
    </row>
    <row r="3742" spans="25:25" x14ac:dyDescent="0.35">
      <c r="Y3742"/>
    </row>
    <row r="3743" spans="25:25" x14ac:dyDescent="0.35">
      <c r="Y3743"/>
    </row>
    <row r="3744" spans="25:25" x14ac:dyDescent="0.35">
      <c r="Y3744"/>
    </row>
    <row r="3745" spans="25:25" x14ac:dyDescent="0.35">
      <c r="Y3745"/>
    </row>
    <row r="3746" spans="25:25" x14ac:dyDescent="0.35">
      <c r="Y3746"/>
    </row>
    <row r="3747" spans="25:25" x14ac:dyDescent="0.35">
      <c r="Y3747"/>
    </row>
    <row r="3748" spans="25:25" x14ac:dyDescent="0.35">
      <c r="Y3748"/>
    </row>
    <row r="3749" spans="25:25" x14ac:dyDescent="0.35">
      <c r="Y3749"/>
    </row>
    <row r="3750" spans="25:25" x14ac:dyDescent="0.35">
      <c r="Y3750"/>
    </row>
    <row r="3751" spans="25:25" x14ac:dyDescent="0.35">
      <c r="Y3751"/>
    </row>
    <row r="3752" spans="25:25" x14ac:dyDescent="0.35">
      <c r="Y3752"/>
    </row>
    <row r="3753" spans="25:25" x14ac:dyDescent="0.35">
      <c r="Y3753"/>
    </row>
    <row r="3754" spans="25:25" x14ac:dyDescent="0.35">
      <c r="Y3754"/>
    </row>
    <row r="3755" spans="25:25" x14ac:dyDescent="0.35">
      <c r="Y3755"/>
    </row>
    <row r="3756" spans="25:25" x14ac:dyDescent="0.35">
      <c r="Y3756"/>
    </row>
    <row r="3757" spans="25:25" x14ac:dyDescent="0.35">
      <c r="Y3757"/>
    </row>
    <row r="3758" spans="25:25" x14ac:dyDescent="0.35">
      <c r="Y3758"/>
    </row>
    <row r="3759" spans="25:25" x14ac:dyDescent="0.35">
      <c r="Y3759"/>
    </row>
    <row r="3760" spans="25:25" x14ac:dyDescent="0.35">
      <c r="Y3760"/>
    </row>
    <row r="3761" spans="25:25" x14ac:dyDescent="0.35">
      <c r="Y3761"/>
    </row>
    <row r="3762" spans="25:25" x14ac:dyDescent="0.35">
      <c r="Y3762"/>
    </row>
    <row r="3763" spans="25:25" x14ac:dyDescent="0.35">
      <c r="Y3763"/>
    </row>
    <row r="3764" spans="25:25" x14ac:dyDescent="0.35">
      <c r="Y3764"/>
    </row>
    <row r="3765" spans="25:25" x14ac:dyDescent="0.35">
      <c r="Y3765"/>
    </row>
    <row r="3766" spans="25:25" x14ac:dyDescent="0.35">
      <c r="Y3766"/>
    </row>
    <row r="3767" spans="25:25" x14ac:dyDescent="0.35">
      <c r="Y3767"/>
    </row>
    <row r="3768" spans="25:25" x14ac:dyDescent="0.35">
      <c r="Y3768"/>
    </row>
    <row r="3769" spans="25:25" x14ac:dyDescent="0.35">
      <c r="Y3769"/>
    </row>
    <row r="3770" spans="25:25" x14ac:dyDescent="0.35">
      <c r="Y3770"/>
    </row>
    <row r="3771" spans="25:25" x14ac:dyDescent="0.35">
      <c r="Y3771"/>
    </row>
    <row r="3772" spans="25:25" x14ac:dyDescent="0.35">
      <c r="Y3772"/>
    </row>
    <row r="3773" spans="25:25" x14ac:dyDescent="0.35">
      <c r="Y3773"/>
    </row>
    <row r="3774" spans="25:25" x14ac:dyDescent="0.35">
      <c r="Y3774"/>
    </row>
    <row r="3775" spans="25:25" x14ac:dyDescent="0.35">
      <c r="Y3775"/>
    </row>
    <row r="3776" spans="25:25" x14ac:dyDescent="0.35">
      <c r="Y3776"/>
    </row>
    <row r="3777" spans="25:25" x14ac:dyDescent="0.35">
      <c r="Y3777"/>
    </row>
    <row r="3778" spans="25:25" x14ac:dyDescent="0.35">
      <c r="Y3778"/>
    </row>
    <row r="3779" spans="25:25" x14ac:dyDescent="0.35">
      <c r="Y3779"/>
    </row>
    <row r="3780" spans="25:25" x14ac:dyDescent="0.35">
      <c r="Y3780"/>
    </row>
    <row r="3781" spans="25:25" x14ac:dyDescent="0.35">
      <c r="Y3781"/>
    </row>
    <row r="3782" spans="25:25" x14ac:dyDescent="0.35">
      <c r="Y3782"/>
    </row>
    <row r="3783" spans="25:25" x14ac:dyDescent="0.35">
      <c r="Y3783"/>
    </row>
    <row r="3784" spans="25:25" x14ac:dyDescent="0.35">
      <c r="Y3784"/>
    </row>
    <row r="3785" spans="25:25" x14ac:dyDescent="0.35">
      <c r="Y3785"/>
    </row>
    <row r="3786" spans="25:25" x14ac:dyDescent="0.35">
      <c r="Y3786"/>
    </row>
    <row r="3787" spans="25:25" x14ac:dyDescent="0.35">
      <c r="Y3787"/>
    </row>
    <row r="3788" spans="25:25" x14ac:dyDescent="0.35">
      <c r="Y3788"/>
    </row>
    <row r="3789" spans="25:25" x14ac:dyDescent="0.35">
      <c r="Y3789"/>
    </row>
    <row r="3790" spans="25:25" x14ac:dyDescent="0.35">
      <c r="Y3790"/>
    </row>
    <row r="3791" spans="25:25" x14ac:dyDescent="0.35">
      <c r="Y3791"/>
    </row>
    <row r="3792" spans="25:25" x14ac:dyDescent="0.35">
      <c r="Y3792"/>
    </row>
    <row r="3793" spans="25:25" x14ac:dyDescent="0.35">
      <c r="Y3793"/>
    </row>
    <row r="3794" spans="25:25" x14ac:dyDescent="0.35">
      <c r="Y3794"/>
    </row>
    <row r="3795" spans="25:25" x14ac:dyDescent="0.35">
      <c r="Y3795"/>
    </row>
    <row r="3796" spans="25:25" x14ac:dyDescent="0.35">
      <c r="Y3796"/>
    </row>
    <row r="3797" spans="25:25" x14ac:dyDescent="0.35">
      <c r="Y3797"/>
    </row>
    <row r="3798" spans="25:25" x14ac:dyDescent="0.35">
      <c r="Y3798"/>
    </row>
    <row r="3799" spans="25:25" x14ac:dyDescent="0.35">
      <c r="Y3799"/>
    </row>
    <row r="3800" spans="25:25" x14ac:dyDescent="0.35">
      <c r="Y3800"/>
    </row>
    <row r="3801" spans="25:25" x14ac:dyDescent="0.35">
      <c r="Y3801"/>
    </row>
    <row r="3802" spans="25:25" x14ac:dyDescent="0.35">
      <c r="Y3802"/>
    </row>
    <row r="3803" spans="25:25" x14ac:dyDescent="0.35">
      <c r="Y3803"/>
    </row>
    <row r="3804" spans="25:25" x14ac:dyDescent="0.35">
      <c r="Y3804"/>
    </row>
    <row r="3805" spans="25:25" x14ac:dyDescent="0.35">
      <c r="Y3805"/>
    </row>
    <row r="3806" spans="25:25" x14ac:dyDescent="0.35">
      <c r="Y3806"/>
    </row>
    <row r="3807" spans="25:25" x14ac:dyDescent="0.35">
      <c r="Y3807"/>
    </row>
    <row r="3808" spans="25:25" x14ac:dyDescent="0.35">
      <c r="Y3808"/>
    </row>
    <row r="3809" spans="25:25" x14ac:dyDescent="0.35">
      <c r="Y3809"/>
    </row>
    <row r="3810" spans="25:25" x14ac:dyDescent="0.35">
      <c r="Y3810"/>
    </row>
    <row r="3811" spans="25:25" x14ac:dyDescent="0.35">
      <c r="Y3811"/>
    </row>
    <row r="3812" spans="25:25" x14ac:dyDescent="0.35">
      <c r="Y3812"/>
    </row>
    <row r="3813" spans="25:25" x14ac:dyDescent="0.35">
      <c r="Y3813"/>
    </row>
    <row r="3814" spans="25:25" x14ac:dyDescent="0.35">
      <c r="Y3814"/>
    </row>
    <row r="3815" spans="25:25" x14ac:dyDescent="0.35">
      <c r="Y3815"/>
    </row>
    <row r="3816" spans="25:25" x14ac:dyDescent="0.35">
      <c r="Y3816"/>
    </row>
    <row r="3817" spans="25:25" x14ac:dyDescent="0.35">
      <c r="Y3817"/>
    </row>
    <row r="3818" spans="25:25" x14ac:dyDescent="0.35">
      <c r="Y3818"/>
    </row>
    <row r="3819" spans="25:25" x14ac:dyDescent="0.35">
      <c r="Y3819"/>
    </row>
    <row r="3820" spans="25:25" x14ac:dyDescent="0.35">
      <c r="Y3820"/>
    </row>
    <row r="3821" spans="25:25" x14ac:dyDescent="0.35">
      <c r="Y3821"/>
    </row>
    <row r="3822" spans="25:25" x14ac:dyDescent="0.35">
      <c r="Y3822"/>
    </row>
    <row r="3823" spans="25:25" x14ac:dyDescent="0.35">
      <c r="Y3823"/>
    </row>
    <row r="3824" spans="25:25" x14ac:dyDescent="0.35">
      <c r="Y3824"/>
    </row>
    <row r="3825" spans="25:25" x14ac:dyDescent="0.35">
      <c r="Y3825"/>
    </row>
    <row r="3826" spans="25:25" x14ac:dyDescent="0.35">
      <c r="Y3826"/>
    </row>
    <row r="3827" spans="25:25" x14ac:dyDescent="0.35">
      <c r="Y3827"/>
    </row>
    <row r="3828" spans="25:25" x14ac:dyDescent="0.35">
      <c r="Y3828"/>
    </row>
    <row r="3829" spans="25:25" x14ac:dyDescent="0.35">
      <c r="Y3829"/>
    </row>
    <row r="3830" spans="25:25" x14ac:dyDescent="0.35">
      <c r="Y3830"/>
    </row>
    <row r="3831" spans="25:25" x14ac:dyDescent="0.35">
      <c r="Y3831"/>
    </row>
    <row r="3832" spans="25:25" x14ac:dyDescent="0.35">
      <c r="Y3832"/>
    </row>
    <row r="3833" spans="25:25" x14ac:dyDescent="0.35">
      <c r="Y3833"/>
    </row>
    <row r="3834" spans="25:25" x14ac:dyDescent="0.35">
      <c r="Y3834"/>
    </row>
    <row r="3835" spans="25:25" x14ac:dyDescent="0.35">
      <c r="Y3835"/>
    </row>
    <row r="3836" spans="25:25" x14ac:dyDescent="0.35">
      <c r="Y3836"/>
    </row>
    <row r="3837" spans="25:25" x14ac:dyDescent="0.35">
      <c r="Y3837"/>
    </row>
    <row r="3838" spans="25:25" x14ac:dyDescent="0.35">
      <c r="Y3838"/>
    </row>
    <row r="3839" spans="25:25" x14ac:dyDescent="0.35">
      <c r="Y3839"/>
    </row>
    <row r="3840" spans="25:25" x14ac:dyDescent="0.35">
      <c r="Y3840"/>
    </row>
    <row r="3841" spans="25:25" x14ac:dyDescent="0.35">
      <c r="Y3841"/>
    </row>
    <row r="3842" spans="25:25" x14ac:dyDescent="0.35">
      <c r="Y3842"/>
    </row>
    <row r="3843" spans="25:25" x14ac:dyDescent="0.35">
      <c r="Y3843"/>
    </row>
    <row r="3844" spans="25:25" x14ac:dyDescent="0.35">
      <c r="Y3844"/>
    </row>
    <row r="3845" spans="25:25" x14ac:dyDescent="0.35">
      <c r="Y3845"/>
    </row>
    <row r="3846" spans="25:25" x14ac:dyDescent="0.35">
      <c r="Y3846"/>
    </row>
    <row r="3847" spans="25:25" x14ac:dyDescent="0.35">
      <c r="Y3847"/>
    </row>
    <row r="3848" spans="25:25" x14ac:dyDescent="0.35">
      <c r="Y3848"/>
    </row>
    <row r="3849" spans="25:25" x14ac:dyDescent="0.35">
      <c r="Y3849"/>
    </row>
    <row r="3850" spans="25:25" x14ac:dyDescent="0.35">
      <c r="Y3850"/>
    </row>
    <row r="3851" spans="25:25" x14ac:dyDescent="0.35">
      <c r="Y3851"/>
    </row>
    <row r="3852" spans="25:25" x14ac:dyDescent="0.35">
      <c r="Y3852"/>
    </row>
    <row r="3853" spans="25:25" x14ac:dyDescent="0.35">
      <c r="Y3853"/>
    </row>
    <row r="3854" spans="25:25" x14ac:dyDescent="0.35">
      <c r="Y3854"/>
    </row>
    <row r="3855" spans="25:25" x14ac:dyDescent="0.35">
      <c r="Y3855"/>
    </row>
    <row r="3856" spans="25:25" x14ac:dyDescent="0.35">
      <c r="Y3856"/>
    </row>
    <row r="3857" spans="25:25" x14ac:dyDescent="0.35">
      <c r="Y3857"/>
    </row>
    <row r="3858" spans="25:25" x14ac:dyDescent="0.35">
      <c r="Y3858"/>
    </row>
    <row r="3859" spans="25:25" x14ac:dyDescent="0.35">
      <c r="Y3859"/>
    </row>
    <row r="3860" spans="25:25" x14ac:dyDescent="0.35">
      <c r="Y3860"/>
    </row>
    <row r="3861" spans="25:25" x14ac:dyDescent="0.35">
      <c r="Y3861"/>
    </row>
    <row r="3862" spans="25:25" x14ac:dyDescent="0.35">
      <c r="Y3862"/>
    </row>
    <row r="3863" spans="25:25" x14ac:dyDescent="0.35">
      <c r="Y3863"/>
    </row>
    <row r="3864" spans="25:25" x14ac:dyDescent="0.35">
      <c r="Y3864"/>
    </row>
    <row r="3865" spans="25:25" x14ac:dyDescent="0.35">
      <c r="Y3865"/>
    </row>
    <row r="3866" spans="25:25" x14ac:dyDescent="0.35">
      <c r="Y3866"/>
    </row>
    <row r="3867" spans="25:25" x14ac:dyDescent="0.35">
      <c r="Y3867"/>
    </row>
    <row r="3868" spans="25:25" x14ac:dyDescent="0.35">
      <c r="Y3868"/>
    </row>
    <row r="3869" spans="25:25" x14ac:dyDescent="0.35">
      <c r="Y3869"/>
    </row>
    <row r="3870" spans="25:25" x14ac:dyDescent="0.35">
      <c r="Y3870"/>
    </row>
    <row r="3871" spans="25:25" x14ac:dyDescent="0.35">
      <c r="Y3871"/>
    </row>
    <row r="3872" spans="25:25" x14ac:dyDescent="0.35">
      <c r="Y3872"/>
    </row>
    <row r="3873" spans="25:25" x14ac:dyDescent="0.35">
      <c r="Y3873"/>
    </row>
    <row r="3874" spans="25:25" x14ac:dyDescent="0.35">
      <c r="Y3874"/>
    </row>
    <row r="3875" spans="25:25" x14ac:dyDescent="0.35">
      <c r="Y3875"/>
    </row>
    <row r="3876" spans="25:25" x14ac:dyDescent="0.35">
      <c r="Y3876"/>
    </row>
    <row r="3877" spans="25:25" x14ac:dyDescent="0.35">
      <c r="Y3877"/>
    </row>
    <row r="3878" spans="25:25" x14ac:dyDescent="0.35">
      <c r="Y3878"/>
    </row>
    <row r="3879" spans="25:25" x14ac:dyDescent="0.35">
      <c r="Y3879"/>
    </row>
    <row r="3880" spans="25:25" x14ac:dyDescent="0.35">
      <c r="Y3880"/>
    </row>
    <row r="3881" spans="25:25" x14ac:dyDescent="0.35">
      <c r="Y3881"/>
    </row>
    <row r="3882" spans="25:25" x14ac:dyDescent="0.35">
      <c r="Y3882"/>
    </row>
    <row r="3883" spans="25:25" x14ac:dyDescent="0.35">
      <c r="Y3883"/>
    </row>
    <row r="3884" spans="25:25" x14ac:dyDescent="0.35">
      <c r="Y3884"/>
    </row>
    <row r="3885" spans="25:25" x14ac:dyDescent="0.35">
      <c r="Y3885"/>
    </row>
    <row r="3886" spans="25:25" x14ac:dyDescent="0.35">
      <c r="Y3886"/>
    </row>
    <row r="3887" spans="25:25" x14ac:dyDescent="0.35">
      <c r="Y3887"/>
    </row>
    <row r="3888" spans="25:25" x14ac:dyDescent="0.35">
      <c r="Y3888"/>
    </row>
    <row r="3889" spans="25:25" x14ac:dyDescent="0.35">
      <c r="Y3889"/>
    </row>
    <row r="3890" spans="25:25" x14ac:dyDescent="0.35">
      <c r="Y3890"/>
    </row>
    <row r="3891" spans="25:25" x14ac:dyDescent="0.35">
      <c r="Y3891"/>
    </row>
    <row r="3892" spans="25:25" x14ac:dyDescent="0.35">
      <c r="Y3892"/>
    </row>
    <row r="3893" spans="25:25" x14ac:dyDescent="0.35">
      <c r="Y3893"/>
    </row>
    <row r="3894" spans="25:25" x14ac:dyDescent="0.35">
      <c r="Y3894"/>
    </row>
    <row r="3895" spans="25:25" x14ac:dyDescent="0.35">
      <c r="Y3895"/>
    </row>
    <row r="3896" spans="25:25" x14ac:dyDescent="0.35">
      <c r="Y3896"/>
    </row>
    <row r="3897" spans="25:25" x14ac:dyDescent="0.35">
      <c r="Y3897"/>
    </row>
    <row r="3898" spans="25:25" x14ac:dyDescent="0.35">
      <c r="Y3898"/>
    </row>
    <row r="3899" spans="25:25" x14ac:dyDescent="0.35">
      <c r="Y3899"/>
    </row>
    <row r="3900" spans="25:25" x14ac:dyDescent="0.35">
      <c r="Y3900"/>
    </row>
    <row r="3901" spans="25:25" x14ac:dyDescent="0.35">
      <c r="Y3901"/>
    </row>
    <row r="3902" spans="25:25" x14ac:dyDescent="0.35">
      <c r="Y3902"/>
    </row>
    <row r="3903" spans="25:25" x14ac:dyDescent="0.35">
      <c r="Y3903"/>
    </row>
    <row r="3904" spans="25:25" x14ac:dyDescent="0.35">
      <c r="Y3904"/>
    </row>
    <row r="3905" spans="25:25" x14ac:dyDescent="0.35">
      <c r="Y3905"/>
    </row>
    <row r="3906" spans="25:25" x14ac:dyDescent="0.35">
      <c r="Y3906"/>
    </row>
    <row r="3907" spans="25:25" x14ac:dyDescent="0.35">
      <c r="Y3907"/>
    </row>
    <row r="3908" spans="25:25" x14ac:dyDescent="0.35">
      <c r="Y3908"/>
    </row>
    <row r="3909" spans="25:25" x14ac:dyDescent="0.35">
      <c r="Y3909"/>
    </row>
    <row r="3910" spans="25:25" x14ac:dyDescent="0.35">
      <c r="Y3910"/>
    </row>
    <row r="3911" spans="25:25" x14ac:dyDescent="0.35">
      <c r="Y3911"/>
    </row>
    <row r="3912" spans="25:25" x14ac:dyDescent="0.35">
      <c r="Y3912"/>
    </row>
    <row r="3913" spans="25:25" x14ac:dyDescent="0.35">
      <c r="Y3913"/>
    </row>
    <row r="3914" spans="25:25" x14ac:dyDescent="0.35">
      <c r="Y3914"/>
    </row>
    <row r="3915" spans="25:25" x14ac:dyDescent="0.35">
      <c r="Y3915"/>
    </row>
    <row r="3916" spans="25:25" x14ac:dyDescent="0.35">
      <c r="Y3916"/>
    </row>
    <row r="3917" spans="25:25" x14ac:dyDescent="0.35">
      <c r="Y3917"/>
    </row>
    <row r="3918" spans="25:25" x14ac:dyDescent="0.35">
      <c r="Y3918"/>
    </row>
    <row r="3919" spans="25:25" x14ac:dyDescent="0.35">
      <c r="Y3919"/>
    </row>
    <row r="3920" spans="25:25" x14ac:dyDescent="0.35">
      <c r="Y3920"/>
    </row>
    <row r="3921" spans="25:25" x14ac:dyDescent="0.35">
      <c r="Y3921"/>
    </row>
    <row r="3922" spans="25:25" x14ac:dyDescent="0.35">
      <c r="Y3922"/>
    </row>
    <row r="3923" spans="25:25" x14ac:dyDescent="0.35">
      <c r="Y3923"/>
    </row>
    <row r="3924" spans="25:25" x14ac:dyDescent="0.35">
      <c r="Y3924"/>
    </row>
    <row r="3925" spans="25:25" x14ac:dyDescent="0.35">
      <c r="Y3925"/>
    </row>
    <row r="3926" spans="25:25" x14ac:dyDescent="0.35">
      <c r="Y3926"/>
    </row>
    <row r="3927" spans="25:25" x14ac:dyDescent="0.35">
      <c r="Y3927"/>
    </row>
    <row r="3928" spans="25:25" x14ac:dyDescent="0.35">
      <c r="Y3928"/>
    </row>
    <row r="3929" spans="25:25" x14ac:dyDescent="0.35">
      <c r="Y3929"/>
    </row>
    <row r="3930" spans="25:25" x14ac:dyDescent="0.35">
      <c r="Y3930"/>
    </row>
    <row r="3931" spans="25:25" x14ac:dyDescent="0.35">
      <c r="Y3931"/>
    </row>
    <row r="3932" spans="25:25" x14ac:dyDescent="0.35">
      <c r="Y3932"/>
    </row>
    <row r="3933" spans="25:25" x14ac:dyDescent="0.35">
      <c r="Y3933"/>
    </row>
    <row r="3934" spans="25:25" x14ac:dyDescent="0.35">
      <c r="Y3934"/>
    </row>
    <row r="3935" spans="25:25" x14ac:dyDescent="0.35">
      <c r="Y3935"/>
    </row>
    <row r="3936" spans="25:25" x14ac:dyDescent="0.35">
      <c r="Y3936"/>
    </row>
    <row r="3937" spans="25:25" x14ac:dyDescent="0.35">
      <c r="Y3937"/>
    </row>
    <row r="3938" spans="25:25" x14ac:dyDescent="0.35">
      <c r="Y3938"/>
    </row>
    <row r="3939" spans="25:25" x14ac:dyDescent="0.35">
      <c r="Y3939"/>
    </row>
    <row r="3940" spans="25:25" x14ac:dyDescent="0.35">
      <c r="Y3940"/>
    </row>
    <row r="3941" spans="25:25" x14ac:dyDescent="0.35">
      <c r="Y3941"/>
    </row>
    <row r="3942" spans="25:25" x14ac:dyDescent="0.35">
      <c r="Y3942"/>
    </row>
    <row r="3943" spans="25:25" x14ac:dyDescent="0.35">
      <c r="Y3943"/>
    </row>
    <row r="3944" spans="25:25" x14ac:dyDescent="0.35">
      <c r="Y3944"/>
    </row>
    <row r="3945" spans="25:25" x14ac:dyDescent="0.35">
      <c r="Y3945"/>
    </row>
    <row r="3946" spans="25:25" x14ac:dyDescent="0.35">
      <c r="Y3946"/>
    </row>
    <row r="3947" spans="25:25" x14ac:dyDescent="0.35">
      <c r="Y3947"/>
    </row>
    <row r="3948" spans="25:25" x14ac:dyDescent="0.35">
      <c r="Y3948"/>
    </row>
    <row r="3949" spans="25:25" x14ac:dyDescent="0.35">
      <c r="Y3949"/>
    </row>
    <row r="3950" spans="25:25" x14ac:dyDescent="0.35">
      <c r="Y3950"/>
    </row>
    <row r="3951" spans="25:25" x14ac:dyDescent="0.35">
      <c r="Y3951"/>
    </row>
    <row r="3952" spans="25:25" x14ac:dyDescent="0.35">
      <c r="Y3952"/>
    </row>
    <row r="3953" spans="25:25" x14ac:dyDescent="0.35">
      <c r="Y3953"/>
    </row>
    <row r="3954" spans="25:25" x14ac:dyDescent="0.35">
      <c r="Y3954"/>
    </row>
    <row r="3955" spans="25:25" x14ac:dyDescent="0.35">
      <c r="Y3955"/>
    </row>
    <row r="3956" spans="25:25" x14ac:dyDescent="0.35">
      <c r="Y3956"/>
    </row>
    <row r="3957" spans="25:25" x14ac:dyDescent="0.35">
      <c r="Y3957"/>
    </row>
    <row r="3958" spans="25:25" x14ac:dyDescent="0.35">
      <c r="Y3958"/>
    </row>
    <row r="3959" spans="25:25" x14ac:dyDescent="0.35">
      <c r="Y3959"/>
    </row>
    <row r="3960" spans="25:25" x14ac:dyDescent="0.35">
      <c r="Y3960"/>
    </row>
    <row r="3961" spans="25:25" x14ac:dyDescent="0.35">
      <c r="Y3961"/>
    </row>
    <row r="3962" spans="25:25" x14ac:dyDescent="0.35">
      <c r="Y3962"/>
    </row>
    <row r="3963" spans="25:25" x14ac:dyDescent="0.35">
      <c r="Y3963"/>
    </row>
    <row r="3964" spans="25:25" x14ac:dyDescent="0.35">
      <c r="Y3964"/>
    </row>
    <row r="3965" spans="25:25" x14ac:dyDescent="0.35">
      <c r="Y3965"/>
    </row>
    <row r="3966" spans="25:25" x14ac:dyDescent="0.35">
      <c r="Y3966"/>
    </row>
    <row r="3967" spans="25:25" x14ac:dyDescent="0.35">
      <c r="Y3967"/>
    </row>
    <row r="3968" spans="25:25" x14ac:dyDescent="0.35">
      <c r="Y3968"/>
    </row>
    <row r="3969" spans="25:25" x14ac:dyDescent="0.35">
      <c r="Y3969"/>
    </row>
    <row r="3970" spans="25:25" x14ac:dyDescent="0.35">
      <c r="Y3970"/>
    </row>
    <row r="3971" spans="25:25" x14ac:dyDescent="0.35">
      <c r="Y3971"/>
    </row>
    <row r="3972" spans="25:25" x14ac:dyDescent="0.35">
      <c r="Y3972"/>
    </row>
    <row r="3973" spans="25:25" x14ac:dyDescent="0.35">
      <c r="Y3973"/>
    </row>
    <row r="3974" spans="25:25" x14ac:dyDescent="0.35">
      <c r="Y3974"/>
    </row>
    <row r="3975" spans="25:25" x14ac:dyDescent="0.35">
      <c r="Y3975"/>
    </row>
    <row r="3976" spans="25:25" x14ac:dyDescent="0.35">
      <c r="Y3976"/>
    </row>
    <row r="3977" spans="25:25" x14ac:dyDescent="0.35">
      <c r="Y3977"/>
    </row>
    <row r="3978" spans="25:25" x14ac:dyDescent="0.35">
      <c r="Y3978"/>
    </row>
    <row r="3979" spans="25:25" x14ac:dyDescent="0.35">
      <c r="Y3979"/>
    </row>
    <row r="3980" spans="25:25" x14ac:dyDescent="0.35">
      <c r="Y3980"/>
    </row>
    <row r="3981" spans="25:25" x14ac:dyDescent="0.35">
      <c r="Y3981"/>
    </row>
    <row r="3982" spans="25:25" x14ac:dyDescent="0.35">
      <c r="Y3982"/>
    </row>
    <row r="3983" spans="25:25" x14ac:dyDescent="0.35">
      <c r="Y3983"/>
    </row>
    <row r="3984" spans="25:25" x14ac:dyDescent="0.35">
      <c r="Y3984"/>
    </row>
    <row r="3985" spans="25:25" x14ac:dyDescent="0.35">
      <c r="Y3985"/>
    </row>
    <row r="3986" spans="25:25" x14ac:dyDescent="0.35">
      <c r="Y3986"/>
    </row>
    <row r="3987" spans="25:25" x14ac:dyDescent="0.35">
      <c r="Y3987"/>
    </row>
    <row r="3988" spans="25:25" x14ac:dyDescent="0.35">
      <c r="Y3988"/>
    </row>
    <row r="3989" spans="25:25" x14ac:dyDescent="0.35">
      <c r="Y3989"/>
    </row>
    <row r="3990" spans="25:25" x14ac:dyDescent="0.35">
      <c r="Y3990"/>
    </row>
    <row r="3991" spans="25:25" x14ac:dyDescent="0.35">
      <c r="Y3991"/>
    </row>
    <row r="3992" spans="25:25" x14ac:dyDescent="0.35">
      <c r="Y3992"/>
    </row>
    <row r="3993" spans="25:25" x14ac:dyDescent="0.35">
      <c r="Y3993"/>
    </row>
    <row r="3994" spans="25:25" x14ac:dyDescent="0.35">
      <c r="Y3994"/>
    </row>
    <row r="3995" spans="25:25" x14ac:dyDescent="0.35">
      <c r="Y3995"/>
    </row>
    <row r="3996" spans="25:25" x14ac:dyDescent="0.35">
      <c r="Y3996"/>
    </row>
    <row r="3997" spans="25:25" x14ac:dyDescent="0.35">
      <c r="Y3997"/>
    </row>
    <row r="3998" spans="25:25" x14ac:dyDescent="0.35">
      <c r="Y3998"/>
    </row>
    <row r="3999" spans="25:25" x14ac:dyDescent="0.35">
      <c r="Y3999"/>
    </row>
    <row r="4000" spans="25:25" x14ac:dyDescent="0.35">
      <c r="Y4000"/>
    </row>
    <row r="4001" spans="25:25" x14ac:dyDescent="0.35">
      <c r="Y4001"/>
    </row>
    <row r="4002" spans="25:25" x14ac:dyDescent="0.35">
      <c r="Y4002"/>
    </row>
    <row r="4003" spans="25:25" x14ac:dyDescent="0.35">
      <c r="Y4003"/>
    </row>
    <row r="4004" spans="25:25" x14ac:dyDescent="0.35">
      <c r="Y4004"/>
    </row>
    <row r="4005" spans="25:25" x14ac:dyDescent="0.35">
      <c r="Y4005"/>
    </row>
    <row r="4006" spans="25:25" x14ac:dyDescent="0.35">
      <c r="Y4006"/>
    </row>
    <row r="4007" spans="25:25" x14ac:dyDescent="0.35">
      <c r="Y4007"/>
    </row>
    <row r="4008" spans="25:25" x14ac:dyDescent="0.35">
      <c r="Y4008"/>
    </row>
    <row r="4009" spans="25:25" x14ac:dyDescent="0.35">
      <c r="Y4009"/>
    </row>
    <row r="4010" spans="25:25" x14ac:dyDescent="0.35">
      <c r="Y4010"/>
    </row>
    <row r="4011" spans="25:25" x14ac:dyDescent="0.35">
      <c r="Y4011"/>
    </row>
    <row r="4012" spans="25:25" x14ac:dyDescent="0.35">
      <c r="Y4012"/>
    </row>
    <row r="4013" spans="25:25" x14ac:dyDescent="0.35">
      <c r="Y4013"/>
    </row>
    <row r="4014" spans="25:25" x14ac:dyDescent="0.35">
      <c r="Y4014"/>
    </row>
    <row r="4015" spans="25:25" x14ac:dyDescent="0.35">
      <c r="Y4015"/>
    </row>
    <row r="4016" spans="25:25" x14ac:dyDescent="0.35">
      <c r="Y4016"/>
    </row>
    <row r="4017" spans="25:25" x14ac:dyDescent="0.35">
      <c r="Y4017"/>
    </row>
    <row r="4018" spans="25:25" x14ac:dyDescent="0.35">
      <c r="Y4018"/>
    </row>
    <row r="4019" spans="25:25" x14ac:dyDescent="0.35">
      <c r="Y4019"/>
    </row>
    <row r="4020" spans="25:25" x14ac:dyDescent="0.35">
      <c r="Y4020"/>
    </row>
    <row r="4021" spans="25:25" x14ac:dyDescent="0.35">
      <c r="Y4021"/>
    </row>
    <row r="4022" spans="25:25" x14ac:dyDescent="0.35">
      <c r="Y4022"/>
    </row>
    <row r="4023" spans="25:25" x14ac:dyDescent="0.35">
      <c r="Y4023"/>
    </row>
    <row r="4024" spans="25:25" x14ac:dyDescent="0.35">
      <c r="Y4024"/>
    </row>
    <row r="4025" spans="25:25" x14ac:dyDescent="0.35">
      <c r="Y4025"/>
    </row>
    <row r="4026" spans="25:25" x14ac:dyDescent="0.35">
      <c r="Y4026"/>
    </row>
    <row r="4027" spans="25:25" x14ac:dyDescent="0.35">
      <c r="Y4027"/>
    </row>
    <row r="4028" spans="25:25" x14ac:dyDescent="0.35">
      <c r="Y4028"/>
    </row>
    <row r="4029" spans="25:25" x14ac:dyDescent="0.35">
      <c r="Y4029"/>
    </row>
    <row r="4030" spans="25:25" x14ac:dyDescent="0.35">
      <c r="Y4030"/>
    </row>
    <row r="4031" spans="25:25" x14ac:dyDescent="0.35">
      <c r="Y4031"/>
    </row>
    <row r="4032" spans="25:25" x14ac:dyDescent="0.35">
      <c r="Y4032"/>
    </row>
    <row r="4033" spans="25:25" x14ac:dyDescent="0.35">
      <c r="Y4033"/>
    </row>
    <row r="4034" spans="25:25" x14ac:dyDescent="0.35">
      <c r="Y4034"/>
    </row>
    <row r="4035" spans="25:25" x14ac:dyDescent="0.35">
      <c r="Y4035"/>
    </row>
    <row r="4036" spans="25:25" x14ac:dyDescent="0.35">
      <c r="Y4036"/>
    </row>
    <row r="4037" spans="25:25" x14ac:dyDescent="0.35">
      <c r="Y4037"/>
    </row>
    <row r="4038" spans="25:25" x14ac:dyDescent="0.35">
      <c r="Y4038"/>
    </row>
    <row r="4039" spans="25:25" x14ac:dyDescent="0.35">
      <c r="Y4039"/>
    </row>
    <row r="4040" spans="25:25" x14ac:dyDescent="0.35">
      <c r="Y4040"/>
    </row>
    <row r="4041" spans="25:25" x14ac:dyDescent="0.35">
      <c r="Y4041"/>
    </row>
    <row r="4042" spans="25:25" x14ac:dyDescent="0.35">
      <c r="Y4042"/>
    </row>
    <row r="4043" spans="25:25" x14ac:dyDescent="0.35">
      <c r="Y4043"/>
    </row>
    <row r="4044" spans="25:25" x14ac:dyDescent="0.35">
      <c r="Y4044"/>
    </row>
    <row r="4045" spans="25:25" x14ac:dyDescent="0.35">
      <c r="Y4045"/>
    </row>
    <row r="4046" spans="25:25" x14ac:dyDescent="0.35">
      <c r="Y4046"/>
    </row>
    <row r="4047" spans="25:25" x14ac:dyDescent="0.35">
      <c r="Y4047"/>
    </row>
    <row r="4048" spans="25:25" x14ac:dyDescent="0.35">
      <c r="Y4048"/>
    </row>
    <row r="4049" spans="25:25" x14ac:dyDescent="0.35">
      <c r="Y4049"/>
    </row>
    <row r="4050" spans="25:25" x14ac:dyDescent="0.35">
      <c r="Y4050"/>
    </row>
    <row r="4051" spans="25:25" x14ac:dyDescent="0.35">
      <c r="Y4051"/>
    </row>
    <row r="4052" spans="25:25" x14ac:dyDescent="0.35">
      <c r="Y4052"/>
    </row>
    <row r="4053" spans="25:25" x14ac:dyDescent="0.35">
      <c r="Y4053"/>
    </row>
    <row r="4054" spans="25:25" x14ac:dyDescent="0.35">
      <c r="Y4054"/>
    </row>
    <row r="4055" spans="25:25" x14ac:dyDescent="0.35">
      <c r="Y4055"/>
    </row>
    <row r="4056" spans="25:25" x14ac:dyDescent="0.35">
      <c r="Y4056"/>
    </row>
    <row r="4057" spans="25:25" x14ac:dyDescent="0.35">
      <c r="Y4057"/>
    </row>
    <row r="4058" spans="25:25" x14ac:dyDescent="0.35">
      <c r="Y4058"/>
    </row>
    <row r="4059" spans="25:25" x14ac:dyDescent="0.35">
      <c r="Y4059"/>
    </row>
    <row r="4060" spans="25:25" x14ac:dyDescent="0.35">
      <c r="Y4060"/>
    </row>
    <row r="4061" spans="25:25" x14ac:dyDescent="0.35">
      <c r="Y4061"/>
    </row>
    <row r="4062" spans="25:25" x14ac:dyDescent="0.35">
      <c r="Y4062"/>
    </row>
    <row r="4063" spans="25:25" x14ac:dyDescent="0.35">
      <c r="Y4063"/>
    </row>
    <row r="4064" spans="25:25" x14ac:dyDescent="0.35">
      <c r="Y4064"/>
    </row>
    <row r="4065" spans="25:25" x14ac:dyDescent="0.35">
      <c r="Y4065"/>
    </row>
    <row r="4066" spans="25:25" x14ac:dyDescent="0.35">
      <c r="Y4066"/>
    </row>
    <row r="4067" spans="25:25" x14ac:dyDescent="0.35">
      <c r="Y4067"/>
    </row>
    <row r="4068" spans="25:25" x14ac:dyDescent="0.35">
      <c r="Y4068"/>
    </row>
    <row r="4069" spans="25:25" x14ac:dyDescent="0.35">
      <c r="Y4069"/>
    </row>
    <row r="4070" spans="25:25" x14ac:dyDescent="0.35">
      <c r="Y4070"/>
    </row>
    <row r="4071" spans="25:25" x14ac:dyDescent="0.35">
      <c r="Y4071"/>
    </row>
    <row r="4072" spans="25:25" x14ac:dyDescent="0.35">
      <c r="Y4072"/>
    </row>
    <row r="4073" spans="25:25" x14ac:dyDescent="0.35">
      <c r="Y4073"/>
    </row>
    <row r="4074" spans="25:25" x14ac:dyDescent="0.35">
      <c r="Y4074"/>
    </row>
    <row r="4075" spans="25:25" x14ac:dyDescent="0.35">
      <c r="Y4075"/>
    </row>
    <row r="4076" spans="25:25" x14ac:dyDescent="0.35">
      <c r="Y4076"/>
    </row>
    <row r="4077" spans="25:25" x14ac:dyDescent="0.35">
      <c r="Y4077"/>
    </row>
    <row r="4078" spans="25:25" x14ac:dyDescent="0.35">
      <c r="Y4078"/>
    </row>
    <row r="4079" spans="25:25" x14ac:dyDescent="0.35">
      <c r="Y4079"/>
    </row>
    <row r="4080" spans="25:25" x14ac:dyDescent="0.35">
      <c r="Y4080"/>
    </row>
    <row r="4081" spans="25:25" x14ac:dyDescent="0.35">
      <c r="Y4081"/>
    </row>
    <row r="4082" spans="25:25" x14ac:dyDescent="0.35">
      <c r="Y4082"/>
    </row>
    <row r="4083" spans="25:25" x14ac:dyDescent="0.35">
      <c r="Y4083"/>
    </row>
    <row r="4084" spans="25:25" x14ac:dyDescent="0.35">
      <c r="Y4084"/>
    </row>
    <row r="4085" spans="25:25" x14ac:dyDescent="0.35">
      <c r="Y4085"/>
    </row>
    <row r="4086" spans="25:25" x14ac:dyDescent="0.35">
      <c r="Y4086"/>
    </row>
    <row r="4087" spans="25:25" x14ac:dyDescent="0.35">
      <c r="Y4087"/>
    </row>
    <row r="4088" spans="25:25" x14ac:dyDescent="0.35">
      <c r="Y4088"/>
    </row>
    <row r="4089" spans="25:25" x14ac:dyDescent="0.35">
      <c r="Y4089"/>
    </row>
    <row r="4090" spans="25:25" x14ac:dyDescent="0.35">
      <c r="Y4090"/>
    </row>
    <row r="4091" spans="25:25" x14ac:dyDescent="0.35">
      <c r="Y4091"/>
    </row>
    <row r="4092" spans="25:25" x14ac:dyDescent="0.35">
      <c r="Y4092"/>
    </row>
    <row r="4093" spans="25:25" x14ac:dyDescent="0.35">
      <c r="Y4093"/>
    </row>
    <row r="4094" spans="25:25" x14ac:dyDescent="0.35">
      <c r="Y4094"/>
    </row>
    <row r="4095" spans="25:25" x14ac:dyDescent="0.35">
      <c r="Y4095"/>
    </row>
    <row r="4096" spans="25:25" x14ac:dyDescent="0.35">
      <c r="Y4096"/>
    </row>
    <row r="4097" spans="25:25" x14ac:dyDescent="0.35">
      <c r="Y4097"/>
    </row>
    <row r="4098" spans="25:25" x14ac:dyDescent="0.35">
      <c r="Y4098"/>
    </row>
    <row r="4099" spans="25:25" x14ac:dyDescent="0.35">
      <c r="Y4099"/>
    </row>
    <row r="4100" spans="25:25" x14ac:dyDescent="0.35">
      <c r="Y4100"/>
    </row>
    <row r="4101" spans="25:25" x14ac:dyDescent="0.35">
      <c r="Y4101"/>
    </row>
    <row r="4102" spans="25:25" x14ac:dyDescent="0.35">
      <c r="Y4102"/>
    </row>
    <row r="4103" spans="25:25" x14ac:dyDescent="0.35">
      <c r="Y4103"/>
    </row>
    <row r="4104" spans="25:25" x14ac:dyDescent="0.35">
      <c r="Y4104"/>
    </row>
    <row r="4105" spans="25:25" x14ac:dyDescent="0.35">
      <c r="Y4105"/>
    </row>
    <row r="4106" spans="25:25" x14ac:dyDescent="0.35">
      <c r="Y4106"/>
    </row>
    <row r="4107" spans="25:25" x14ac:dyDescent="0.35">
      <c r="Y4107"/>
    </row>
    <row r="4108" spans="25:25" x14ac:dyDescent="0.35">
      <c r="Y4108"/>
    </row>
    <row r="4109" spans="25:25" x14ac:dyDescent="0.35">
      <c r="Y4109"/>
    </row>
    <row r="4110" spans="25:25" x14ac:dyDescent="0.35">
      <c r="Y4110"/>
    </row>
    <row r="4111" spans="25:25" x14ac:dyDescent="0.35">
      <c r="Y4111"/>
    </row>
    <row r="4112" spans="25:25" x14ac:dyDescent="0.35">
      <c r="Y4112"/>
    </row>
    <row r="4113" spans="25:25" x14ac:dyDescent="0.35">
      <c r="Y4113"/>
    </row>
    <row r="4114" spans="25:25" x14ac:dyDescent="0.35">
      <c r="Y4114"/>
    </row>
    <row r="4115" spans="25:25" x14ac:dyDescent="0.35">
      <c r="Y4115"/>
    </row>
    <row r="4116" spans="25:25" x14ac:dyDescent="0.35">
      <c r="Y4116"/>
    </row>
    <row r="4117" spans="25:25" x14ac:dyDescent="0.35">
      <c r="Y4117"/>
    </row>
    <row r="4118" spans="25:25" x14ac:dyDescent="0.35">
      <c r="Y4118"/>
    </row>
    <row r="4119" spans="25:25" x14ac:dyDescent="0.35">
      <c r="Y4119"/>
    </row>
    <row r="4120" spans="25:25" x14ac:dyDescent="0.35">
      <c r="Y4120"/>
    </row>
    <row r="4121" spans="25:25" x14ac:dyDescent="0.35">
      <c r="Y4121"/>
    </row>
    <row r="4122" spans="25:25" x14ac:dyDescent="0.35">
      <c r="Y4122"/>
    </row>
    <row r="4123" spans="25:25" x14ac:dyDescent="0.35">
      <c r="Y4123"/>
    </row>
    <row r="4124" spans="25:25" x14ac:dyDescent="0.35">
      <c r="Y4124"/>
    </row>
    <row r="4125" spans="25:25" x14ac:dyDescent="0.35">
      <c r="Y4125"/>
    </row>
    <row r="4126" spans="25:25" x14ac:dyDescent="0.35">
      <c r="Y4126"/>
    </row>
    <row r="4127" spans="25:25" x14ac:dyDescent="0.35">
      <c r="Y4127"/>
    </row>
    <row r="4128" spans="25:25" x14ac:dyDescent="0.35">
      <c r="Y4128"/>
    </row>
    <row r="4129" spans="25:25" x14ac:dyDescent="0.35">
      <c r="Y4129"/>
    </row>
    <row r="4130" spans="25:25" x14ac:dyDescent="0.35">
      <c r="Y4130"/>
    </row>
    <row r="4131" spans="25:25" x14ac:dyDescent="0.35">
      <c r="Y4131"/>
    </row>
    <row r="4132" spans="25:25" x14ac:dyDescent="0.35">
      <c r="Y4132"/>
    </row>
    <row r="4133" spans="25:25" x14ac:dyDescent="0.35">
      <c r="Y4133"/>
    </row>
    <row r="4134" spans="25:25" x14ac:dyDescent="0.35">
      <c r="Y4134"/>
    </row>
    <row r="4135" spans="25:25" x14ac:dyDescent="0.35">
      <c r="Y4135"/>
    </row>
    <row r="4136" spans="25:25" x14ac:dyDescent="0.35">
      <c r="Y4136"/>
    </row>
    <row r="4137" spans="25:25" x14ac:dyDescent="0.35">
      <c r="Y4137"/>
    </row>
    <row r="4138" spans="25:25" x14ac:dyDescent="0.35">
      <c r="Y4138"/>
    </row>
    <row r="4139" spans="25:25" x14ac:dyDescent="0.35">
      <c r="Y4139"/>
    </row>
    <row r="4140" spans="25:25" x14ac:dyDescent="0.35">
      <c r="Y4140"/>
    </row>
    <row r="4141" spans="25:25" x14ac:dyDescent="0.35">
      <c r="Y4141"/>
    </row>
    <row r="4142" spans="25:25" x14ac:dyDescent="0.35">
      <c r="Y4142"/>
    </row>
    <row r="4143" spans="25:25" x14ac:dyDescent="0.35">
      <c r="Y4143"/>
    </row>
    <row r="4144" spans="25:25" x14ac:dyDescent="0.35">
      <c r="Y4144"/>
    </row>
    <row r="4145" spans="25:25" x14ac:dyDescent="0.35">
      <c r="Y4145"/>
    </row>
    <row r="4146" spans="25:25" x14ac:dyDescent="0.35">
      <c r="Y4146"/>
    </row>
    <row r="4147" spans="25:25" x14ac:dyDescent="0.35">
      <c r="Y4147"/>
    </row>
    <row r="4148" spans="25:25" x14ac:dyDescent="0.35">
      <c r="Y4148"/>
    </row>
    <row r="4149" spans="25:25" x14ac:dyDescent="0.35">
      <c r="Y4149"/>
    </row>
    <row r="4150" spans="25:25" x14ac:dyDescent="0.35">
      <c r="Y4150"/>
    </row>
    <row r="4151" spans="25:25" x14ac:dyDescent="0.35">
      <c r="Y4151"/>
    </row>
    <row r="4152" spans="25:25" x14ac:dyDescent="0.35">
      <c r="Y4152"/>
    </row>
    <row r="4153" spans="25:25" x14ac:dyDescent="0.35">
      <c r="Y4153"/>
    </row>
    <row r="4154" spans="25:25" x14ac:dyDescent="0.35">
      <c r="Y4154"/>
    </row>
    <row r="4155" spans="25:25" x14ac:dyDescent="0.35">
      <c r="Y4155"/>
    </row>
    <row r="4156" spans="25:25" x14ac:dyDescent="0.35">
      <c r="Y4156"/>
    </row>
    <row r="4157" spans="25:25" x14ac:dyDescent="0.35">
      <c r="Y4157"/>
    </row>
    <row r="4158" spans="25:25" x14ac:dyDescent="0.35">
      <c r="Y4158"/>
    </row>
    <row r="4159" spans="25:25" x14ac:dyDescent="0.35">
      <c r="Y4159"/>
    </row>
    <row r="4160" spans="25:25" x14ac:dyDescent="0.35">
      <c r="Y4160"/>
    </row>
    <row r="4161" spans="25:25" x14ac:dyDescent="0.35">
      <c r="Y4161"/>
    </row>
    <row r="4162" spans="25:25" x14ac:dyDescent="0.35">
      <c r="Y4162"/>
    </row>
    <row r="4163" spans="25:25" x14ac:dyDescent="0.35">
      <c r="Y4163"/>
    </row>
    <row r="4164" spans="25:25" x14ac:dyDescent="0.35">
      <c r="Y4164"/>
    </row>
    <row r="4165" spans="25:25" x14ac:dyDescent="0.35">
      <c r="Y4165"/>
    </row>
    <row r="4166" spans="25:25" x14ac:dyDescent="0.35">
      <c r="Y4166"/>
    </row>
    <row r="4167" spans="25:25" x14ac:dyDescent="0.35">
      <c r="Y4167"/>
    </row>
    <row r="4168" spans="25:25" x14ac:dyDescent="0.35">
      <c r="Y4168"/>
    </row>
    <row r="4169" spans="25:25" x14ac:dyDescent="0.35">
      <c r="Y4169"/>
    </row>
    <row r="4170" spans="25:25" x14ac:dyDescent="0.35">
      <c r="Y4170"/>
    </row>
    <row r="4171" spans="25:25" x14ac:dyDescent="0.35">
      <c r="Y4171"/>
    </row>
    <row r="4172" spans="25:25" x14ac:dyDescent="0.35">
      <c r="Y4172"/>
    </row>
    <row r="4173" spans="25:25" x14ac:dyDescent="0.35">
      <c r="Y4173"/>
    </row>
    <row r="4174" spans="25:25" x14ac:dyDescent="0.35">
      <c r="Y4174"/>
    </row>
    <row r="4175" spans="25:25" x14ac:dyDescent="0.35">
      <c r="Y4175"/>
    </row>
    <row r="4176" spans="25:25" x14ac:dyDescent="0.35">
      <c r="Y4176"/>
    </row>
    <row r="4177" spans="25:25" x14ac:dyDescent="0.35">
      <c r="Y4177"/>
    </row>
    <row r="4178" spans="25:25" x14ac:dyDescent="0.35">
      <c r="Y4178"/>
    </row>
    <row r="4179" spans="25:25" x14ac:dyDescent="0.35">
      <c r="Y4179"/>
    </row>
    <row r="4180" spans="25:25" x14ac:dyDescent="0.35">
      <c r="Y4180"/>
    </row>
    <row r="4181" spans="25:25" x14ac:dyDescent="0.35">
      <c r="Y4181"/>
    </row>
    <row r="4182" spans="25:25" x14ac:dyDescent="0.35">
      <c r="Y4182"/>
    </row>
    <row r="4183" spans="25:25" x14ac:dyDescent="0.35">
      <c r="Y4183"/>
    </row>
    <row r="4184" spans="25:25" x14ac:dyDescent="0.35">
      <c r="Y4184"/>
    </row>
    <row r="4185" spans="25:25" x14ac:dyDescent="0.35">
      <c r="Y4185"/>
    </row>
    <row r="4186" spans="25:25" x14ac:dyDescent="0.35">
      <c r="Y4186"/>
    </row>
    <row r="4187" spans="25:25" x14ac:dyDescent="0.35">
      <c r="Y4187"/>
    </row>
    <row r="4188" spans="25:25" x14ac:dyDescent="0.35">
      <c r="Y4188"/>
    </row>
    <row r="4189" spans="25:25" x14ac:dyDescent="0.35">
      <c r="Y4189"/>
    </row>
    <row r="4190" spans="25:25" x14ac:dyDescent="0.35">
      <c r="Y4190"/>
    </row>
    <row r="4191" spans="25:25" x14ac:dyDescent="0.35">
      <c r="Y4191"/>
    </row>
    <row r="4192" spans="25:25" x14ac:dyDescent="0.35">
      <c r="Y4192"/>
    </row>
    <row r="4193" spans="25:25" x14ac:dyDescent="0.35">
      <c r="Y4193"/>
    </row>
    <row r="4194" spans="25:25" x14ac:dyDescent="0.35">
      <c r="Y4194"/>
    </row>
    <row r="4195" spans="25:25" x14ac:dyDescent="0.35">
      <c r="Y4195"/>
    </row>
    <row r="4196" spans="25:25" x14ac:dyDescent="0.35">
      <c r="Y4196"/>
    </row>
    <row r="4197" spans="25:25" x14ac:dyDescent="0.35">
      <c r="Y4197"/>
    </row>
    <row r="4198" spans="25:25" x14ac:dyDescent="0.35">
      <c r="Y4198"/>
    </row>
    <row r="4199" spans="25:25" x14ac:dyDescent="0.35">
      <c r="Y4199"/>
    </row>
    <row r="4200" spans="25:25" x14ac:dyDescent="0.35">
      <c r="Y4200"/>
    </row>
    <row r="4201" spans="25:25" x14ac:dyDescent="0.35">
      <c r="Y4201"/>
    </row>
    <row r="4202" spans="25:25" x14ac:dyDescent="0.35">
      <c r="Y4202"/>
    </row>
    <row r="4203" spans="25:25" x14ac:dyDescent="0.35">
      <c r="Y4203"/>
    </row>
    <row r="4204" spans="25:25" x14ac:dyDescent="0.35">
      <c r="Y4204"/>
    </row>
    <row r="4205" spans="25:25" x14ac:dyDescent="0.35">
      <c r="Y4205"/>
    </row>
    <row r="4206" spans="25:25" x14ac:dyDescent="0.35">
      <c r="Y4206"/>
    </row>
    <row r="4207" spans="25:25" x14ac:dyDescent="0.35">
      <c r="Y4207"/>
    </row>
    <row r="4208" spans="25:25" x14ac:dyDescent="0.35">
      <c r="Y4208"/>
    </row>
    <row r="4209" spans="25:25" x14ac:dyDescent="0.35">
      <c r="Y4209"/>
    </row>
    <row r="4210" spans="25:25" x14ac:dyDescent="0.35">
      <c r="Y4210"/>
    </row>
    <row r="4211" spans="25:25" x14ac:dyDescent="0.35">
      <c r="Y4211"/>
    </row>
    <row r="4212" spans="25:25" x14ac:dyDescent="0.35">
      <c r="Y4212"/>
    </row>
    <row r="4213" spans="25:25" x14ac:dyDescent="0.35">
      <c r="Y4213"/>
    </row>
    <row r="4214" spans="25:25" x14ac:dyDescent="0.35">
      <c r="Y4214"/>
    </row>
    <row r="4215" spans="25:25" x14ac:dyDescent="0.35">
      <c r="Y4215"/>
    </row>
    <row r="4216" spans="25:25" x14ac:dyDescent="0.35">
      <c r="Y4216"/>
    </row>
    <row r="4217" spans="25:25" x14ac:dyDescent="0.35">
      <c r="Y4217"/>
    </row>
    <row r="4218" spans="25:25" x14ac:dyDescent="0.35">
      <c r="Y4218"/>
    </row>
    <row r="4219" spans="25:25" x14ac:dyDescent="0.35">
      <c r="Y4219"/>
    </row>
    <row r="4220" spans="25:25" x14ac:dyDescent="0.35">
      <c r="Y4220"/>
    </row>
    <row r="4221" spans="25:25" x14ac:dyDescent="0.35">
      <c r="Y4221"/>
    </row>
    <row r="4222" spans="25:25" x14ac:dyDescent="0.35">
      <c r="Y4222"/>
    </row>
    <row r="4223" spans="25:25" x14ac:dyDescent="0.35">
      <c r="Y4223"/>
    </row>
    <row r="4224" spans="25:25" x14ac:dyDescent="0.35">
      <c r="Y4224"/>
    </row>
    <row r="4225" spans="25:25" x14ac:dyDescent="0.35">
      <c r="Y4225"/>
    </row>
    <row r="4226" spans="25:25" x14ac:dyDescent="0.35">
      <c r="Y4226"/>
    </row>
    <row r="4227" spans="25:25" x14ac:dyDescent="0.35">
      <c r="Y4227"/>
    </row>
    <row r="4228" spans="25:25" x14ac:dyDescent="0.35">
      <c r="Y4228"/>
    </row>
    <row r="4229" spans="25:25" x14ac:dyDescent="0.35">
      <c r="Y4229"/>
    </row>
    <row r="4230" spans="25:25" x14ac:dyDescent="0.35">
      <c r="Y4230"/>
    </row>
    <row r="4231" spans="25:25" x14ac:dyDescent="0.35">
      <c r="Y4231"/>
    </row>
    <row r="4232" spans="25:25" x14ac:dyDescent="0.35">
      <c r="Y4232"/>
    </row>
    <row r="4233" spans="25:25" x14ac:dyDescent="0.35">
      <c r="Y4233"/>
    </row>
    <row r="4234" spans="25:25" x14ac:dyDescent="0.35">
      <c r="Y4234"/>
    </row>
    <row r="4235" spans="25:25" x14ac:dyDescent="0.35">
      <c r="Y4235"/>
    </row>
    <row r="4236" spans="25:25" x14ac:dyDescent="0.35">
      <c r="Y4236"/>
    </row>
    <row r="4237" spans="25:25" x14ac:dyDescent="0.35">
      <c r="Y4237"/>
    </row>
    <row r="4238" spans="25:25" x14ac:dyDescent="0.35">
      <c r="Y4238"/>
    </row>
    <row r="4239" spans="25:25" x14ac:dyDescent="0.35">
      <c r="Y4239"/>
    </row>
    <row r="4240" spans="25:25" x14ac:dyDescent="0.35">
      <c r="Y4240"/>
    </row>
    <row r="4241" spans="25:25" x14ac:dyDescent="0.35">
      <c r="Y4241"/>
    </row>
    <row r="4242" spans="25:25" x14ac:dyDescent="0.35">
      <c r="Y4242"/>
    </row>
    <row r="4243" spans="25:25" x14ac:dyDescent="0.35">
      <c r="Y4243"/>
    </row>
    <row r="4244" spans="25:25" x14ac:dyDescent="0.35">
      <c r="Y4244"/>
    </row>
    <row r="4245" spans="25:25" x14ac:dyDescent="0.35">
      <c r="Y4245"/>
    </row>
    <row r="4246" spans="25:25" x14ac:dyDescent="0.35">
      <c r="Y4246"/>
    </row>
    <row r="4247" spans="25:25" x14ac:dyDescent="0.35">
      <c r="Y4247"/>
    </row>
    <row r="4248" spans="25:25" x14ac:dyDescent="0.35">
      <c r="Y4248"/>
    </row>
    <row r="4249" spans="25:25" x14ac:dyDescent="0.35">
      <c r="Y4249"/>
    </row>
    <row r="4250" spans="25:25" x14ac:dyDescent="0.35">
      <c r="Y4250"/>
    </row>
    <row r="4251" spans="25:25" x14ac:dyDescent="0.35">
      <c r="Y4251"/>
    </row>
    <row r="4252" spans="25:25" x14ac:dyDescent="0.35">
      <c r="Y4252"/>
    </row>
    <row r="4253" spans="25:25" x14ac:dyDescent="0.35">
      <c r="Y4253"/>
    </row>
    <row r="4254" spans="25:25" x14ac:dyDescent="0.35">
      <c r="Y4254"/>
    </row>
    <row r="4255" spans="25:25" x14ac:dyDescent="0.35">
      <c r="Y4255"/>
    </row>
    <row r="4256" spans="25:25" x14ac:dyDescent="0.35">
      <c r="Y4256"/>
    </row>
    <row r="4257" spans="25:25" x14ac:dyDescent="0.35">
      <c r="Y4257"/>
    </row>
    <row r="4258" spans="25:25" x14ac:dyDescent="0.35">
      <c r="Y4258"/>
    </row>
    <row r="4259" spans="25:25" x14ac:dyDescent="0.35">
      <c r="Y4259"/>
    </row>
    <row r="4260" spans="25:25" x14ac:dyDescent="0.35">
      <c r="Y4260"/>
    </row>
    <row r="4261" spans="25:25" x14ac:dyDescent="0.35">
      <c r="Y4261"/>
    </row>
    <row r="4262" spans="25:25" x14ac:dyDescent="0.35">
      <c r="Y4262"/>
    </row>
    <row r="4263" spans="25:25" x14ac:dyDescent="0.35">
      <c r="Y4263"/>
    </row>
    <row r="4264" spans="25:25" x14ac:dyDescent="0.35">
      <c r="Y4264"/>
    </row>
    <row r="4265" spans="25:25" x14ac:dyDescent="0.35">
      <c r="Y4265"/>
    </row>
    <row r="4266" spans="25:25" x14ac:dyDescent="0.35">
      <c r="Y4266"/>
    </row>
    <row r="4267" spans="25:25" x14ac:dyDescent="0.35">
      <c r="Y4267"/>
    </row>
    <row r="4268" spans="25:25" x14ac:dyDescent="0.35">
      <c r="Y4268"/>
    </row>
    <row r="4269" spans="25:25" x14ac:dyDescent="0.35">
      <c r="Y4269"/>
    </row>
    <row r="4270" spans="25:25" x14ac:dyDescent="0.35">
      <c r="Y4270"/>
    </row>
    <row r="4271" spans="25:25" x14ac:dyDescent="0.35">
      <c r="Y4271"/>
    </row>
    <row r="4272" spans="25:25" x14ac:dyDescent="0.35">
      <c r="Y4272"/>
    </row>
    <row r="4273" spans="25:25" x14ac:dyDescent="0.35">
      <c r="Y4273"/>
    </row>
    <row r="4274" spans="25:25" x14ac:dyDescent="0.35">
      <c r="Y4274"/>
    </row>
    <row r="4275" spans="25:25" x14ac:dyDescent="0.35">
      <c r="Y4275"/>
    </row>
    <row r="4276" spans="25:25" x14ac:dyDescent="0.35">
      <c r="Y4276"/>
    </row>
    <row r="4277" spans="25:25" x14ac:dyDescent="0.35">
      <c r="Y4277"/>
    </row>
    <row r="4278" spans="25:25" x14ac:dyDescent="0.35">
      <c r="Y4278"/>
    </row>
    <row r="4279" spans="25:25" x14ac:dyDescent="0.35">
      <c r="Y4279"/>
    </row>
    <row r="4280" spans="25:25" x14ac:dyDescent="0.35">
      <c r="Y4280"/>
    </row>
    <row r="4281" spans="25:25" x14ac:dyDescent="0.35">
      <c r="Y4281"/>
    </row>
    <row r="4282" spans="25:25" x14ac:dyDescent="0.35">
      <c r="Y4282"/>
    </row>
    <row r="4283" spans="25:25" x14ac:dyDescent="0.35">
      <c r="Y4283"/>
    </row>
    <row r="4284" spans="25:25" x14ac:dyDescent="0.35">
      <c r="Y4284"/>
    </row>
    <row r="4285" spans="25:25" x14ac:dyDescent="0.35">
      <c r="Y4285"/>
    </row>
    <row r="4286" spans="25:25" x14ac:dyDescent="0.35">
      <c r="Y4286"/>
    </row>
    <row r="4287" spans="25:25" x14ac:dyDescent="0.35">
      <c r="Y4287"/>
    </row>
    <row r="4288" spans="25:25" x14ac:dyDescent="0.35">
      <c r="Y4288"/>
    </row>
    <row r="4289" spans="25:25" x14ac:dyDescent="0.35">
      <c r="Y4289"/>
    </row>
    <row r="4290" spans="25:25" x14ac:dyDescent="0.35">
      <c r="Y4290"/>
    </row>
    <row r="4291" spans="25:25" x14ac:dyDescent="0.35">
      <c r="Y4291"/>
    </row>
    <row r="4292" spans="25:25" x14ac:dyDescent="0.35">
      <c r="Y4292"/>
    </row>
    <row r="4293" spans="25:25" x14ac:dyDescent="0.35">
      <c r="Y4293"/>
    </row>
    <row r="4294" spans="25:25" x14ac:dyDescent="0.35">
      <c r="Y4294"/>
    </row>
    <row r="4295" spans="25:25" x14ac:dyDescent="0.35">
      <c r="Y4295"/>
    </row>
    <row r="4296" spans="25:25" x14ac:dyDescent="0.35">
      <c r="Y4296"/>
    </row>
    <row r="4297" spans="25:25" x14ac:dyDescent="0.35">
      <c r="Y4297"/>
    </row>
    <row r="4298" spans="25:25" x14ac:dyDescent="0.35">
      <c r="Y4298"/>
    </row>
    <row r="4299" spans="25:25" x14ac:dyDescent="0.35">
      <c r="Y4299"/>
    </row>
    <row r="4300" spans="25:25" x14ac:dyDescent="0.35">
      <c r="Y4300"/>
    </row>
    <row r="4301" spans="25:25" x14ac:dyDescent="0.35">
      <c r="Y4301"/>
    </row>
    <row r="4302" spans="25:25" x14ac:dyDescent="0.35">
      <c r="Y4302"/>
    </row>
    <row r="4303" spans="25:25" x14ac:dyDescent="0.35">
      <c r="Y4303"/>
    </row>
    <row r="4304" spans="25:25" x14ac:dyDescent="0.35">
      <c r="Y4304"/>
    </row>
    <row r="4305" spans="25:25" x14ac:dyDescent="0.35">
      <c r="Y4305"/>
    </row>
    <row r="4306" spans="25:25" x14ac:dyDescent="0.35">
      <c r="Y4306"/>
    </row>
    <row r="4307" spans="25:25" x14ac:dyDescent="0.35">
      <c r="Y4307"/>
    </row>
    <row r="4308" spans="25:25" x14ac:dyDescent="0.35">
      <c r="Y4308"/>
    </row>
    <row r="4309" spans="25:25" x14ac:dyDescent="0.35">
      <c r="Y4309"/>
    </row>
    <row r="4310" spans="25:25" x14ac:dyDescent="0.35">
      <c r="Y4310"/>
    </row>
    <row r="4311" spans="25:25" x14ac:dyDescent="0.35">
      <c r="Y4311"/>
    </row>
    <row r="4312" spans="25:25" x14ac:dyDescent="0.35">
      <c r="Y4312"/>
    </row>
    <row r="4313" spans="25:25" x14ac:dyDescent="0.35">
      <c r="Y4313"/>
    </row>
    <row r="4314" spans="25:25" x14ac:dyDescent="0.35">
      <c r="Y4314"/>
    </row>
    <row r="4315" spans="25:25" x14ac:dyDescent="0.35">
      <c r="Y4315"/>
    </row>
    <row r="4316" spans="25:25" x14ac:dyDescent="0.35">
      <c r="Y4316"/>
    </row>
    <row r="4317" spans="25:25" x14ac:dyDescent="0.35">
      <c r="Y4317"/>
    </row>
    <row r="4318" spans="25:25" x14ac:dyDescent="0.35">
      <c r="Y4318"/>
    </row>
    <row r="4319" spans="25:25" x14ac:dyDescent="0.35">
      <c r="Y4319"/>
    </row>
    <row r="4320" spans="25:25" x14ac:dyDescent="0.35">
      <c r="Y4320"/>
    </row>
    <row r="4321" spans="25:25" x14ac:dyDescent="0.35">
      <c r="Y4321"/>
    </row>
    <row r="4322" spans="25:25" x14ac:dyDescent="0.35">
      <c r="Y4322"/>
    </row>
    <row r="4323" spans="25:25" x14ac:dyDescent="0.35">
      <c r="Y4323"/>
    </row>
    <row r="4324" spans="25:25" x14ac:dyDescent="0.35">
      <c r="Y4324"/>
    </row>
    <row r="4325" spans="25:25" x14ac:dyDescent="0.35">
      <c r="Y4325"/>
    </row>
    <row r="4326" spans="25:25" x14ac:dyDescent="0.35">
      <c r="Y4326"/>
    </row>
    <row r="4327" spans="25:25" x14ac:dyDescent="0.35">
      <c r="Y4327"/>
    </row>
    <row r="4328" spans="25:25" x14ac:dyDescent="0.35">
      <c r="Y4328"/>
    </row>
    <row r="4329" spans="25:25" x14ac:dyDescent="0.35">
      <c r="Y4329"/>
    </row>
    <row r="4330" spans="25:25" x14ac:dyDescent="0.35">
      <c r="Y4330"/>
    </row>
    <row r="4331" spans="25:25" x14ac:dyDescent="0.35">
      <c r="Y4331"/>
    </row>
    <row r="4332" spans="25:25" x14ac:dyDescent="0.35">
      <c r="Y4332"/>
    </row>
    <row r="4333" spans="25:25" x14ac:dyDescent="0.35">
      <c r="Y4333"/>
    </row>
    <row r="4334" spans="25:25" x14ac:dyDescent="0.35">
      <c r="Y4334"/>
    </row>
    <row r="4335" spans="25:25" x14ac:dyDescent="0.35">
      <c r="Y4335"/>
    </row>
    <row r="4336" spans="25:25" x14ac:dyDescent="0.35">
      <c r="Y4336"/>
    </row>
    <row r="4337" spans="25:25" x14ac:dyDescent="0.35">
      <c r="Y4337"/>
    </row>
    <row r="4338" spans="25:25" x14ac:dyDescent="0.35">
      <c r="Y4338"/>
    </row>
    <row r="4339" spans="25:25" x14ac:dyDescent="0.35">
      <c r="Y4339"/>
    </row>
    <row r="4340" spans="25:25" x14ac:dyDescent="0.35">
      <c r="Y4340"/>
    </row>
    <row r="4341" spans="25:25" x14ac:dyDescent="0.35">
      <c r="Y4341"/>
    </row>
    <row r="4342" spans="25:25" x14ac:dyDescent="0.35">
      <c r="Y4342"/>
    </row>
    <row r="4343" spans="25:25" x14ac:dyDescent="0.35">
      <c r="Y4343"/>
    </row>
    <row r="4344" spans="25:25" x14ac:dyDescent="0.35">
      <c r="Y4344"/>
    </row>
    <row r="4345" spans="25:25" x14ac:dyDescent="0.35">
      <c r="Y4345"/>
    </row>
    <row r="4346" spans="25:25" x14ac:dyDescent="0.35">
      <c r="Y4346"/>
    </row>
    <row r="4347" spans="25:25" x14ac:dyDescent="0.35">
      <c r="Y4347"/>
    </row>
    <row r="4348" spans="25:25" x14ac:dyDescent="0.35">
      <c r="Y4348"/>
    </row>
    <row r="4349" spans="25:25" x14ac:dyDescent="0.35">
      <c r="Y4349"/>
    </row>
    <row r="4350" spans="25:25" x14ac:dyDescent="0.35">
      <c r="Y4350"/>
    </row>
    <row r="4351" spans="25:25" x14ac:dyDescent="0.35">
      <c r="Y4351"/>
    </row>
    <row r="4352" spans="25:25" x14ac:dyDescent="0.35">
      <c r="Y4352"/>
    </row>
    <row r="4353" spans="25:25" x14ac:dyDescent="0.35">
      <c r="Y4353"/>
    </row>
    <row r="4354" spans="25:25" x14ac:dyDescent="0.35">
      <c r="Y4354"/>
    </row>
    <row r="4355" spans="25:25" x14ac:dyDescent="0.35">
      <c r="Y4355"/>
    </row>
    <row r="4356" spans="25:25" x14ac:dyDescent="0.35">
      <c r="Y4356"/>
    </row>
    <row r="4357" spans="25:25" x14ac:dyDescent="0.35">
      <c r="Y4357"/>
    </row>
    <row r="4358" spans="25:25" x14ac:dyDescent="0.35">
      <c r="Y4358"/>
    </row>
    <row r="4359" spans="25:25" x14ac:dyDescent="0.35">
      <c r="Y4359"/>
    </row>
    <row r="4360" spans="25:25" x14ac:dyDescent="0.35">
      <c r="Y4360"/>
    </row>
    <row r="4361" spans="25:25" x14ac:dyDescent="0.35">
      <c r="Y4361"/>
    </row>
    <row r="4362" spans="25:25" x14ac:dyDescent="0.35">
      <c r="Y4362"/>
    </row>
    <row r="4363" spans="25:25" x14ac:dyDescent="0.35">
      <c r="Y4363"/>
    </row>
    <row r="4364" spans="25:25" x14ac:dyDescent="0.35">
      <c r="Y4364"/>
    </row>
    <row r="4365" spans="25:25" x14ac:dyDescent="0.35">
      <c r="Y4365"/>
    </row>
    <row r="4366" spans="25:25" x14ac:dyDescent="0.35">
      <c r="Y4366"/>
    </row>
    <row r="4367" spans="25:25" x14ac:dyDescent="0.35">
      <c r="Y4367"/>
    </row>
    <row r="4368" spans="25:25" x14ac:dyDescent="0.35">
      <c r="Y4368"/>
    </row>
    <row r="4369" spans="25:25" x14ac:dyDescent="0.35">
      <c r="Y4369"/>
    </row>
    <row r="4370" spans="25:25" x14ac:dyDescent="0.35">
      <c r="Y4370"/>
    </row>
    <row r="4371" spans="25:25" x14ac:dyDescent="0.35">
      <c r="Y4371"/>
    </row>
    <row r="4372" spans="25:25" x14ac:dyDescent="0.35">
      <c r="Y4372"/>
    </row>
    <row r="4373" spans="25:25" x14ac:dyDescent="0.35">
      <c r="Y4373"/>
    </row>
    <row r="4374" spans="25:25" x14ac:dyDescent="0.35">
      <c r="Y4374"/>
    </row>
    <row r="4375" spans="25:25" x14ac:dyDescent="0.35">
      <c r="Y4375"/>
    </row>
    <row r="4376" spans="25:25" x14ac:dyDescent="0.35">
      <c r="Y4376"/>
    </row>
    <row r="4377" spans="25:25" x14ac:dyDescent="0.35">
      <c r="Y4377"/>
    </row>
    <row r="4378" spans="25:25" x14ac:dyDescent="0.35">
      <c r="Y4378"/>
    </row>
    <row r="4379" spans="25:25" x14ac:dyDescent="0.35">
      <c r="Y4379"/>
    </row>
    <row r="4380" spans="25:25" x14ac:dyDescent="0.35">
      <c r="Y4380"/>
    </row>
    <row r="4381" spans="25:25" x14ac:dyDescent="0.35">
      <c r="Y4381"/>
    </row>
    <row r="4382" spans="25:25" x14ac:dyDescent="0.35">
      <c r="Y4382"/>
    </row>
    <row r="4383" spans="25:25" x14ac:dyDescent="0.35">
      <c r="Y4383"/>
    </row>
    <row r="4384" spans="25:25" x14ac:dyDescent="0.35">
      <c r="Y4384"/>
    </row>
    <row r="4385" spans="25:25" x14ac:dyDescent="0.35">
      <c r="Y4385"/>
    </row>
    <row r="4386" spans="25:25" x14ac:dyDescent="0.35">
      <c r="Y4386"/>
    </row>
    <row r="4387" spans="25:25" x14ac:dyDescent="0.35">
      <c r="Y4387"/>
    </row>
    <row r="4388" spans="25:25" x14ac:dyDescent="0.35">
      <c r="Y4388"/>
    </row>
    <row r="4389" spans="25:25" x14ac:dyDescent="0.35">
      <c r="Y4389"/>
    </row>
    <row r="4390" spans="25:25" x14ac:dyDescent="0.35">
      <c r="Y4390"/>
    </row>
    <row r="4391" spans="25:25" x14ac:dyDescent="0.35">
      <c r="Y4391"/>
    </row>
    <row r="4392" spans="25:25" x14ac:dyDescent="0.35">
      <c r="Y4392"/>
    </row>
    <row r="4393" spans="25:25" x14ac:dyDescent="0.35">
      <c r="Y4393"/>
    </row>
    <row r="4394" spans="25:25" x14ac:dyDescent="0.35">
      <c r="Y4394"/>
    </row>
    <row r="4395" spans="25:25" x14ac:dyDescent="0.35">
      <c r="Y4395"/>
    </row>
    <row r="4396" spans="25:25" x14ac:dyDescent="0.35">
      <c r="Y4396"/>
    </row>
    <row r="4397" spans="25:25" x14ac:dyDescent="0.35">
      <c r="Y4397"/>
    </row>
    <row r="4398" spans="25:25" x14ac:dyDescent="0.35">
      <c r="Y4398"/>
    </row>
    <row r="4399" spans="25:25" x14ac:dyDescent="0.35">
      <c r="Y4399"/>
    </row>
    <row r="4400" spans="25:25" x14ac:dyDescent="0.35">
      <c r="Y4400"/>
    </row>
    <row r="4401" spans="25:25" x14ac:dyDescent="0.35">
      <c r="Y4401"/>
    </row>
    <row r="4402" spans="25:25" x14ac:dyDescent="0.35">
      <c r="Y4402"/>
    </row>
    <row r="4403" spans="25:25" x14ac:dyDescent="0.35">
      <c r="Y4403"/>
    </row>
    <row r="4404" spans="25:25" x14ac:dyDescent="0.35">
      <c r="Y4404"/>
    </row>
    <row r="4405" spans="25:25" x14ac:dyDescent="0.35">
      <c r="Y4405"/>
    </row>
    <row r="4406" spans="25:25" x14ac:dyDescent="0.35">
      <c r="Y4406"/>
    </row>
    <row r="4407" spans="25:25" x14ac:dyDescent="0.35">
      <c r="Y4407"/>
    </row>
    <row r="4408" spans="25:25" x14ac:dyDescent="0.35">
      <c r="Y4408"/>
    </row>
    <row r="4409" spans="25:25" x14ac:dyDescent="0.35">
      <c r="Y4409"/>
    </row>
    <row r="4410" spans="25:25" x14ac:dyDescent="0.35">
      <c r="Y4410"/>
    </row>
    <row r="4411" spans="25:25" x14ac:dyDescent="0.35">
      <c r="Y4411"/>
    </row>
    <row r="4412" spans="25:25" x14ac:dyDescent="0.35">
      <c r="Y4412"/>
    </row>
    <row r="4413" spans="25:25" x14ac:dyDescent="0.35">
      <c r="Y4413"/>
    </row>
    <row r="4414" spans="25:25" x14ac:dyDescent="0.35">
      <c r="Y4414"/>
    </row>
    <row r="4415" spans="25:25" x14ac:dyDescent="0.35">
      <c r="Y4415"/>
    </row>
    <row r="4416" spans="25:25" x14ac:dyDescent="0.35">
      <c r="Y4416"/>
    </row>
    <row r="4417" spans="25:25" x14ac:dyDescent="0.35">
      <c r="Y4417"/>
    </row>
    <row r="4418" spans="25:25" x14ac:dyDescent="0.35">
      <c r="Y4418"/>
    </row>
    <row r="4419" spans="25:25" x14ac:dyDescent="0.35">
      <c r="Y4419"/>
    </row>
    <row r="4420" spans="25:25" x14ac:dyDescent="0.35">
      <c r="Y4420"/>
    </row>
    <row r="4421" spans="25:25" x14ac:dyDescent="0.35">
      <c r="Y4421"/>
    </row>
    <row r="4422" spans="25:25" x14ac:dyDescent="0.35">
      <c r="Y4422"/>
    </row>
    <row r="4423" spans="25:25" x14ac:dyDescent="0.35">
      <c r="Y4423"/>
    </row>
    <row r="4424" spans="25:25" x14ac:dyDescent="0.35">
      <c r="Y4424"/>
    </row>
    <row r="4425" spans="25:25" x14ac:dyDescent="0.35">
      <c r="Y4425"/>
    </row>
    <row r="4426" spans="25:25" x14ac:dyDescent="0.35">
      <c r="Y4426"/>
    </row>
    <row r="4427" spans="25:25" x14ac:dyDescent="0.35">
      <c r="Y4427"/>
    </row>
    <row r="4428" spans="25:25" x14ac:dyDescent="0.35">
      <c r="Y4428"/>
    </row>
    <row r="4429" spans="25:25" x14ac:dyDescent="0.35">
      <c r="Y4429"/>
    </row>
    <row r="4430" spans="25:25" x14ac:dyDescent="0.35">
      <c r="Y4430"/>
    </row>
    <row r="4431" spans="25:25" x14ac:dyDescent="0.35">
      <c r="Y4431"/>
    </row>
    <row r="4432" spans="25:25" x14ac:dyDescent="0.35">
      <c r="Y4432"/>
    </row>
    <row r="4433" spans="25:25" x14ac:dyDescent="0.35">
      <c r="Y4433"/>
    </row>
    <row r="4434" spans="25:25" x14ac:dyDescent="0.35">
      <c r="Y4434"/>
    </row>
    <row r="4435" spans="25:25" x14ac:dyDescent="0.35">
      <c r="Y4435"/>
    </row>
    <row r="4436" spans="25:25" x14ac:dyDescent="0.35">
      <c r="Y4436"/>
    </row>
    <row r="4437" spans="25:25" x14ac:dyDescent="0.35">
      <c r="Y4437"/>
    </row>
    <row r="4438" spans="25:25" x14ac:dyDescent="0.35">
      <c r="Y4438"/>
    </row>
    <row r="4439" spans="25:25" x14ac:dyDescent="0.35">
      <c r="Y4439"/>
    </row>
    <row r="4440" spans="25:25" x14ac:dyDescent="0.35">
      <c r="Y4440"/>
    </row>
    <row r="4441" spans="25:25" x14ac:dyDescent="0.35">
      <c r="Y4441"/>
    </row>
    <row r="4442" spans="25:25" x14ac:dyDescent="0.35">
      <c r="Y4442"/>
    </row>
    <row r="4443" spans="25:25" x14ac:dyDescent="0.35">
      <c r="Y4443"/>
    </row>
    <row r="4444" spans="25:25" x14ac:dyDescent="0.35">
      <c r="Y4444"/>
    </row>
    <row r="4445" spans="25:25" x14ac:dyDescent="0.35">
      <c r="Y4445"/>
    </row>
    <row r="4446" spans="25:25" x14ac:dyDescent="0.35">
      <c r="Y4446"/>
    </row>
    <row r="4447" spans="25:25" x14ac:dyDescent="0.35">
      <c r="Y4447"/>
    </row>
    <row r="4448" spans="25:25" x14ac:dyDescent="0.35">
      <c r="Y4448"/>
    </row>
    <row r="4449" spans="25:25" x14ac:dyDescent="0.35">
      <c r="Y4449"/>
    </row>
    <row r="4450" spans="25:25" x14ac:dyDescent="0.35">
      <c r="Y4450"/>
    </row>
    <row r="4451" spans="25:25" x14ac:dyDescent="0.35">
      <c r="Y4451"/>
    </row>
    <row r="4452" spans="25:25" x14ac:dyDescent="0.35">
      <c r="Y4452"/>
    </row>
    <row r="4453" spans="25:25" x14ac:dyDescent="0.35">
      <c r="Y4453"/>
    </row>
    <row r="4454" spans="25:25" x14ac:dyDescent="0.35">
      <c r="Y4454"/>
    </row>
    <row r="4455" spans="25:25" x14ac:dyDescent="0.35">
      <c r="Y4455"/>
    </row>
    <row r="4456" spans="25:25" x14ac:dyDescent="0.35">
      <c r="Y4456"/>
    </row>
    <row r="4457" spans="25:25" x14ac:dyDescent="0.35">
      <c r="Y4457"/>
    </row>
    <row r="4458" spans="25:25" x14ac:dyDescent="0.35">
      <c r="Y4458"/>
    </row>
    <row r="4459" spans="25:25" x14ac:dyDescent="0.35">
      <c r="Y4459"/>
    </row>
    <row r="4460" spans="25:25" x14ac:dyDescent="0.35">
      <c r="Y4460"/>
    </row>
    <row r="4461" spans="25:25" x14ac:dyDescent="0.35">
      <c r="Y4461"/>
    </row>
    <row r="4462" spans="25:25" x14ac:dyDescent="0.35">
      <c r="Y4462"/>
    </row>
    <row r="4463" spans="25:25" x14ac:dyDescent="0.35">
      <c r="Y4463"/>
    </row>
    <row r="4464" spans="25:25" x14ac:dyDescent="0.35">
      <c r="Y4464"/>
    </row>
    <row r="4465" spans="25:25" x14ac:dyDescent="0.35">
      <c r="Y4465"/>
    </row>
    <row r="4466" spans="25:25" x14ac:dyDescent="0.35">
      <c r="Y4466"/>
    </row>
    <row r="4467" spans="25:25" x14ac:dyDescent="0.35">
      <c r="Y4467"/>
    </row>
    <row r="4468" spans="25:25" x14ac:dyDescent="0.35">
      <c r="Y4468"/>
    </row>
    <row r="4469" spans="25:25" x14ac:dyDescent="0.35">
      <c r="Y4469"/>
    </row>
    <row r="4470" spans="25:25" x14ac:dyDescent="0.35">
      <c r="Y4470"/>
    </row>
    <row r="4471" spans="25:25" x14ac:dyDescent="0.35">
      <c r="Y4471"/>
    </row>
    <row r="4472" spans="25:25" x14ac:dyDescent="0.35">
      <c r="Y4472"/>
    </row>
    <row r="4473" spans="25:25" x14ac:dyDescent="0.35">
      <c r="Y4473"/>
    </row>
    <row r="4474" spans="25:25" x14ac:dyDescent="0.35">
      <c r="Y4474"/>
    </row>
    <row r="4475" spans="25:25" x14ac:dyDescent="0.35">
      <c r="Y4475"/>
    </row>
    <row r="4476" spans="25:25" x14ac:dyDescent="0.35">
      <c r="Y4476"/>
    </row>
    <row r="4477" spans="25:25" x14ac:dyDescent="0.35">
      <c r="Y4477"/>
    </row>
    <row r="4478" spans="25:25" x14ac:dyDescent="0.35">
      <c r="Y4478"/>
    </row>
    <row r="4479" spans="25:25" x14ac:dyDescent="0.35">
      <c r="Y4479"/>
    </row>
    <row r="4480" spans="25:25" x14ac:dyDescent="0.35">
      <c r="Y4480"/>
    </row>
    <row r="4481" spans="25:25" x14ac:dyDescent="0.35">
      <c r="Y4481"/>
    </row>
    <row r="4482" spans="25:25" x14ac:dyDescent="0.35">
      <c r="Y4482"/>
    </row>
    <row r="4483" spans="25:25" x14ac:dyDescent="0.35">
      <c r="Y4483"/>
    </row>
    <row r="4484" spans="25:25" x14ac:dyDescent="0.35">
      <c r="Y4484"/>
    </row>
    <row r="4485" spans="25:25" x14ac:dyDescent="0.35">
      <c r="Y4485"/>
    </row>
    <row r="4486" spans="25:25" x14ac:dyDescent="0.35">
      <c r="Y4486"/>
    </row>
    <row r="4487" spans="25:25" x14ac:dyDescent="0.35">
      <c r="Y4487"/>
    </row>
    <row r="4488" spans="25:25" x14ac:dyDescent="0.35">
      <c r="Y4488"/>
    </row>
    <row r="4489" spans="25:25" x14ac:dyDescent="0.35">
      <c r="Y4489"/>
    </row>
    <row r="4490" spans="25:25" x14ac:dyDescent="0.35">
      <c r="Y4490"/>
    </row>
    <row r="4491" spans="25:25" x14ac:dyDescent="0.35">
      <c r="Y4491"/>
    </row>
    <row r="4492" spans="25:25" x14ac:dyDescent="0.35">
      <c r="Y4492"/>
    </row>
    <row r="4493" spans="25:25" x14ac:dyDescent="0.35">
      <c r="Y4493"/>
    </row>
    <row r="4494" spans="25:25" x14ac:dyDescent="0.35">
      <c r="Y4494"/>
    </row>
    <row r="4495" spans="25:25" x14ac:dyDescent="0.35">
      <c r="Y4495"/>
    </row>
    <row r="4496" spans="25:25" x14ac:dyDescent="0.35">
      <c r="Y4496"/>
    </row>
    <row r="4497" spans="25:25" x14ac:dyDescent="0.35">
      <c r="Y4497"/>
    </row>
    <row r="4498" spans="25:25" x14ac:dyDescent="0.35">
      <c r="Y4498"/>
    </row>
    <row r="4499" spans="25:25" x14ac:dyDescent="0.35">
      <c r="Y4499"/>
    </row>
    <row r="4500" spans="25:25" x14ac:dyDescent="0.35">
      <c r="Y4500"/>
    </row>
    <row r="4501" spans="25:25" x14ac:dyDescent="0.35">
      <c r="Y4501"/>
    </row>
    <row r="4502" spans="25:25" x14ac:dyDescent="0.35">
      <c r="Y4502"/>
    </row>
    <row r="4503" spans="25:25" x14ac:dyDescent="0.35">
      <c r="Y4503"/>
    </row>
    <row r="4504" spans="25:25" x14ac:dyDescent="0.35">
      <c r="Y4504"/>
    </row>
    <row r="4505" spans="25:25" x14ac:dyDescent="0.35">
      <c r="Y4505"/>
    </row>
    <row r="4506" spans="25:25" x14ac:dyDescent="0.35">
      <c r="Y4506"/>
    </row>
    <row r="4507" spans="25:25" x14ac:dyDescent="0.35">
      <c r="Y4507"/>
    </row>
    <row r="4508" spans="25:25" x14ac:dyDescent="0.35">
      <c r="Y4508"/>
    </row>
    <row r="4509" spans="25:25" x14ac:dyDescent="0.35">
      <c r="Y4509"/>
    </row>
    <row r="4510" spans="25:25" x14ac:dyDescent="0.35">
      <c r="Y4510"/>
    </row>
    <row r="4511" spans="25:25" x14ac:dyDescent="0.35">
      <c r="Y4511"/>
    </row>
    <row r="4512" spans="25:25" x14ac:dyDescent="0.35">
      <c r="Y4512"/>
    </row>
    <row r="4513" spans="25:25" x14ac:dyDescent="0.35">
      <c r="Y4513"/>
    </row>
    <row r="4514" spans="25:25" x14ac:dyDescent="0.35">
      <c r="Y4514"/>
    </row>
    <row r="4515" spans="25:25" x14ac:dyDescent="0.35">
      <c r="Y4515"/>
    </row>
    <row r="4516" spans="25:25" x14ac:dyDescent="0.35">
      <c r="Y4516"/>
    </row>
    <row r="4517" spans="25:25" x14ac:dyDescent="0.35">
      <c r="Y4517"/>
    </row>
    <row r="4518" spans="25:25" x14ac:dyDescent="0.35">
      <c r="Y4518"/>
    </row>
    <row r="4519" spans="25:25" x14ac:dyDescent="0.35">
      <c r="Y4519"/>
    </row>
    <row r="4520" spans="25:25" x14ac:dyDescent="0.35">
      <c r="Y4520"/>
    </row>
    <row r="4521" spans="25:25" x14ac:dyDescent="0.35">
      <c r="Y4521"/>
    </row>
    <row r="4522" spans="25:25" x14ac:dyDescent="0.35">
      <c r="Y4522"/>
    </row>
    <row r="4523" spans="25:25" x14ac:dyDescent="0.35">
      <c r="Y4523"/>
    </row>
    <row r="4524" spans="25:25" x14ac:dyDescent="0.35">
      <c r="Y4524"/>
    </row>
    <row r="4525" spans="25:25" x14ac:dyDescent="0.35">
      <c r="Y4525"/>
    </row>
    <row r="4526" spans="25:25" x14ac:dyDescent="0.35">
      <c r="Y4526"/>
    </row>
    <row r="4527" spans="25:25" x14ac:dyDescent="0.35">
      <c r="Y4527"/>
    </row>
    <row r="4528" spans="25:25" x14ac:dyDescent="0.35">
      <c r="Y4528"/>
    </row>
    <row r="4529" spans="25:25" x14ac:dyDescent="0.35">
      <c r="Y4529"/>
    </row>
    <row r="4530" spans="25:25" x14ac:dyDescent="0.35">
      <c r="Y4530"/>
    </row>
    <row r="4531" spans="25:25" x14ac:dyDescent="0.35">
      <c r="Y4531"/>
    </row>
    <row r="4532" spans="25:25" x14ac:dyDescent="0.35">
      <c r="Y4532"/>
    </row>
    <row r="4533" spans="25:25" x14ac:dyDescent="0.35">
      <c r="Y4533"/>
    </row>
    <row r="4534" spans="25:25" x14ac:dyDescent="0.35">
      <c r="Y4534"/>
    </row>
    <row r="4535" spans="25:25" x14ac:dyDescent="0.35">
      <c r="Y4535"/>
    </row>
    <row r="4536" spans="25:25" x14ac:dyDescent="0.35">
      <c r="Y4536"/>
    </row>
    <row r="4537" spans="25:25" x14ac:dyDescent="0.35">
      <c r="Y4537"/>
    </row>
    <row r="4538" spans="25:25" x14ac:dyDescent="0.35">
      <c r="Y4538"/>
    </row>
    <row r="4539" spans="25:25" x14ac:dyDescent="0.35">
      <c r="Y4539"/>
    </row>
    <row r="4540" spans="25:25" x14ac:dyDescent="0.35">
      <c r="Y4540"/>
    </row>
    <row r="4541" spans="25:25" x14ac:dyDescent="0.35">
      <c r="Y4541"/>
    </row>
    <row r="4542" spans="25:25" x14ac:dyDescent="0.35">
      <c r="Y4542"/>
    </row>
    <row r="4543" spans="25:25" x14ac:dyDescent="0.35">
      <c r="Y4543"/>
    </row>
    <row r="4544" spans="25:25" x14ac:dyDescent="0.35">
      <c r="Y4544"/>
    </row>
    <row r="4545" spans="25:25" x14ac:dyDescent="0.35">
      <c r="Y4545"/>
    </row>
    <row r="4546" spans="25:25" x14ac:dyDescent="0.35">
      <c r="Y4546"/>
    </row>
    <row r="4547" spans="25:25" x14ac:dyDescent="0.35">
      <c r="Y4547"/>
    </row>
    <row r="4548" spans="25:25" x14ac:dyDescent="0.35">
      <c r="Y4548"/>
    </row>
    <row r="4549" spans="25:25" x14ac:dyDescent="0.35">
      <c r="Y4549"/>
    </row>
    <row r="4550" spans="25:25" x14ac:dyDescent="0.35">
      <c r="Y4550"/>
    </row>
    <row r="4551" spans="25:25" x14ac:dyDescent="0.35">
      <c r="Y4551"/>
    </row>
    <row r="4552" spans="25:25" x14ac:dyDescent="0.35">
      <c r="Y4552"/>
    </row>
    <row r="4553" spans="25:25" x14ac:dyDescent="0.35">
      <c r="Y4553"/>
    </row>
    <row r="4554" spans="25:25" x14ac:dyDescent="0.35">
      <c r="Y4554"/>
    </row>
    <row r="4555" spans="25:25" x14ac:dyDescent="0.35">
      <c r="Y4555"/>
    </row>
    <row r="4556" spans="25:25" x14ac:dyDescent="0.35">
      <c r="Y4556"/>
    </row>
    <row r="4557" spans="25:25" x14ac:dyDescent="0.35">
      <c r="Y4557"/>
    </row>
    <row r="4558" spans="25:25" x14ac:dyDescent="0.35">
      <c r="Y4558"/>
    </row>
    <row r="4559" spans="25:25" x14ac:dyDescent="0.35">
      <c r="Y4559"/>
    </row>
    <row r="4560" spans="25:25" x14ac:dyDescent="0.35">
      <c r="Y4560"/>
    </row>
    <row r="4561" spans="25:25" x14ac:dyDescent="0.35">
      <c r="Y4561"/>
    </row>
    <row r="4562" spans="25:25" x14ac:dyDescent="0.35">
      <c r="Y4562"/>
    </row>
    <row r="4563" spans="25:25" x14ac:dyDescent="0.35">
      <c r="Y4563"/>
    </row>
    <row r="4564" spans="25:25" x14ac:dyDescent="0.35">
      <c r="Y4564"/>
    </row>
    <row r="4565" spans="25:25" x14ac:dyDescent="0.35">
      <c r="Y4565"/>
    </row>
    <row r="4566" spans="25:25" x14ac:dyDescent="0.35">
      <c r="Y4566"/>
    </row>
    <row r="4567" spans="25:25" x14ac:dyDescent="0.35">
      <c r="Y4567"/>
    </row>
    <row r="4568" spans="25:25" x14ac:dyDescent="0.35">
      <c r="Y4568"/>
    </row>
    <row r="4569" spans="25:25" x14ac:dyDescent="0.35">
      <c r="Y4569"/>
    </row>
    <row r="4570" spans="25:25" x14ac:dyDescent="0.35">
      <c r="Y4570"/>
    </row>
    <row r="4571" spans="25:25" x14ac:dyDescent="0.35">
      <c r="Y4571"/>
    </row>
    <row r="4572" spans="25:25" x14ac:dyDescent="0.35">
      <c r="Y4572"/>
    </row>
    <row r="4573" spans="25:25" x14ac:dyDescent="0.35">
      <c r="Y4573"/>
    </row>
    <row r="4574" spans="25:25" x14ac:dyDescent="0.35">
      <c r="Y4574"/>
    </row>
    <row r="4575" spans="25:25" x14ac:dyDescent="0.35">
      <c r="Y4575"/>
    </row>
    <row r="4576" spans="25:25" x14ac:dyDescent="0.35">
      <c r="Y4576"/>
    </row>
    <row r="4577" spans="25:25" x14ac:dyDescent="0.35">
      <c r="Y4577"/>
    </row>
    <row r="4578" spans="25:25" x14ac:dyDescent="0.35">
      <c r="Y4578"/>
    </row>
    <row r="4579" spans="25:25" x14ac:dyDescent="0.35">
      <c r="Y4579"/>
    </row>
    <row r="4580" spans="25:25" x14ac:dyDescent="0.35">
      <c r="Y4580"/>
    </row>
    <row r="4581" spans="25:25" x14ac:dyDescent="0.35">
      <c r="Y4581"/>
    </row>
    <row r="4582" spans="25:25" x14ac:dyDescent="0.35">
      <c r="Y4582"/>
    </row>
    <row r="4583" spans="25:25" x14ac:dyDescent="0.35">
      <c r="Y4583"/>
    </row>
    <row r="4584" spans="25:25" x14ac:dyDescent="0.35">
      <c r="Y4584"/>
    </row>
    <row r="4585" spans="25:25" x14ac:dyDescent="0.35">
      <c r="Y4585"/>
    </row>
    <row r="4586" spans="25:25" x14ac:dyDescent="0.35">
      <c r="Y4586"/>
    </row>
    <row r="4587" spans="25:25" x14ac:dyDescent="0.35">
      <c r="Y4587"/>
    </row>
    <row r="4588" spans="25:25" x14ac:dyDescent="0.35">
      <c r="Y4588"/>
    </row>
    <row r="4589" spans="25:25" x14ac:dyDescent="0.35">
      <c r="Y4589"/>
    </row>
    <row r="4590" spans="25:25" x14ac:dyDescent="0.35">
      <c r="Y4590"/>
    </row>
    <row r="4591" spans="25:25" x14ac:dyDescent="0.35">
      <c r="Y4591"/>
    </row>
    <row r="4592" spans="25:25" x14ac:dyDescent="0.35">
      <c r="Y4592"/>
    </row>
    <row r="4593" spans="25:25" x14ac:dyDescent="0.35">
      <c r="Y4593"/>
    </row>
    <row r="4594" spans="25:25" x14ac:dyDescent="0.35">
      <c r="Y4594"/>
    </row>
    <row r="4595" spans="25:25" x14ac:dyDescent="0.35">
      <c r="Y4595"/>
    </row>
    <row r="4596" spans="25:25" x14ac:dyDescent="0.35">
      <c r="Y4596"/>
    </row>
    <row r="4597" spans="25:25" x14ac:dyDescent="0.35">
      <c r="Y4597"/>
    </row>
    <row r="4598" spans="25:25" x14ac:dyDescent="0.35">
      <c r="Y4598"/>
    </row>
    <row r="4599" spans="25:25" x14ac:dyDescent="0.35">
      <c r="Y4599"/>
    </row>
    <row r="4600" spans="25:25" x14ac:dyDescent="0.35">
      <c r="Y4600"/>
    </row>
    <row r="4601" spans="25:25" x14ac:dyDescent="0.35">
      <c r="Y4601"/>
    </row>
    <row r="4602" spans="25:25" x14ac:dyDescent="0.35">
      <c r="Y4602"/>
    </row>
    <row r="4603" spans="25:25" x14ac:dyDescent="0.35">
      <c r="Y4603"/>
    </row>
    <row r="4604" spans="25:25" x14ac:dyDescent="0.35">
      <c r="Y4604"/>
    </row>
    <row r="4605" spans="25:25" x14ac:dyDescent="0.35">
      <c r="Y4605"/>
    </row>
    <row r="4606" spans="25:25" x14ac:dyDescent="0.35">
      <c r="Y4606"/>
    </row>
    <row r="4607" spans="25:25" x14ac:dyDescent="0.35">
      <c r="Y4607"/>
    </row>
    <row r="4608" spans="25:25" x14ac:dyDescent="0.35">
      <c r="Y4608"/>
    </row>
    <row r="4609" spans="25:25" x14ac:dyDescent="0.35">
      <c r="Y4609"/>
    </row>
    <row r="4610" spans="25:25" x14ac:dyDescent="0.35">
      <c r="Y4610"/>
    </row>
    <row r="4611" spans="25:25" x14ac:dyDescent="0.35">
      <c r="Y4611"/>
    </row>
    <row r="4612" spans="25:25" x14ac:dyDescent="0.35">
      <c r="Y4612"/>
    </row>
    <row r="4613" spans="25:25" x14ac:dyDescent="0.35">
      <c r="Y4613"/>
    </row>
    <row r="4614" spans="25:25" x14ac:dyDescent="0.35">
      <c r="Y4614"/>
    </row>
    <row r="4615" spans="25:25" x14ac:dyDescent="0.35">
      <c r="Y4615"/>
    </row>
    <row r="4616" spans="25:25" x14ac:dyDescent="0.35">
      <c r="Y4616"/>
    </row>
    <row r="4617" spans="25:25" x14ac:dyDescent="0.35">
      <c r="Y4617"/>
    </row>
    <row r="4618" spans="25:25" x14ac:dyDescent="0.35">
      <c r="Y4618"/>
    </row>
    <row r="4619" spans="25:25" x14ac:dyDescent="0.35">
      <c r="Y4619"/>
    </row>
    <row r="4620" spans="25:25" x14ac:dyDescent="0.35">
      <c r="Y4620"/>
    </row>
    <row r="4621" spans="25:25" x14ac:dyDescent="0.35">
      <c r="Y4621"/>
    </row>
    <row r="4622" spans="25:25" x14ac:dyDescent="0.35">
      <c r="Y4622"/>
    </row>
    <row r="4623" spans="25:25" x14ac:dyDescent="0.35">
      <c r="Y4623"/>
    </row>
    <row r="4624" spans="25:25" x14ac:dyDescent="0.35">
      <c r="Y4624"/>
    </row>
    <row r="4625" spans="25:25" x14ac:dyDescent="0.35">
      <c r="Y4625"/>
    </row>
    <row r="4626" spans="25:25" x14ac:dyDescent="0.35">
      <c r="Y4626"/>
    </row>
    <row r="4627" spans="25:25" x14ac:dyDescent="0.35">
      <c r="Y4627"/>
    </row>
    <row r="4628" spans="25:25" x14ac:dyDescent="0.35">
      <c r="Y4628"/>
    </row>
    <row r="4629" spans="25:25" x14ac:dyDescent="0.35">
      <c r="Y4629"/>
    </row>
    <row r="4630" spans="25:25" x14ac:dyDescent="0.35">
      <c r="Y4630"/>
    </row>
    <row r="4631" spans="25:25" x14ac:dyDescent="0.35">
      <c r="Y4631"/>
    </row>
    <row r="4632" spans="25:25" x14ac:dyDescent="0.35">
      <c r="Y4632"/>
    </row>
    <row r="4633" spans="25:25" x14ac:dyDescent="0.35">
      <c r="Y4633"/>
    </row>
    <row r="4634" spans="25:25" x14ac:dyDescent="0.35">
      <c r="Y4634"/>
    </row>
    <row r="4635" spans="25:25" x14ac:dyDescent="0.35">
      <c r="Y4635"/>
    </row>
    <row r="4636" spans="25:25" x14ac:dyDescent="0.35">
      <c r="Y4636"/>
    </row>
    <row r="4637" spans="25:25" x14ac:dyDescent="0.35">
      <c r="Y4637"/>
    </row>
    <row r="4638" spans="25:25" x14ac:dyDescent="0.35">
      <c r="Y4638"/>
    </row>
    <row r="4639" spans="25:25" x14ac:dyDescent="0.35">
      <c r="Y4639"/>
    </row>
    <row r="4640" spans="25:25" x14ac:dyDescent="0.35">
      <c r="Y4640"/>
    </row>
    <row r="4641" spans="25:25" x14ac:dyDescent="0.35">
      <c r="Y4641"/>
    </row>
    <row r="4642" spans="25:25" x14ac:dyDescent="0.35">
      <c r="Y4642"/>
    </row>
    <row r="4643" spans="25:25" x14ac:dyDescent="0.35">
      <c r="Y4643"/>
    </row>
    <row r="4644" spans="25:25" x14ac:dyDescent="0.35">
      <c r="Y4644"/>
    </row>
    <row r="4645" spans="25:25" x14ac:dyDescent="0.35">
      <c r="Y4645"/>
    </row>
    <row r="4646" spans="25:25" x14ac:dyDescent="0.35">
      <c r="Y4646"/>
    </row>
    <row r="4647" spans="25:25" x14ac:dyDescent="0.35">
      <c r="Y4647"/>
    </row>
    <row r="4648" spans="25:25" x14ac:dyDescent="0.35">
      <c r="Y4648"/>
    </row>
    <row r="4649" spans="25:25" x14ac:dyDescent="0.35">
      <c r="Y4649"/>
    </row>
    <row r="4650" spans="25:25" x14ac:dyDescent="0.35">
      <c r="Y4650"/>
    </row>
    <row r="4651" spans="25:25" x14ac:dyDescent="0.35">
      <c r="Y4651"/>
    </row>
    <row r="4652" spans="25:25" x14ac:dyDescent="0.35">
      <c r="Y4652"/>
    </row>
    <row r="4653" spans="25:25" x14ac:dyDescent="0.35">
      <c r="Y4653"/>
    </row>
    <row r="4654" spans="25:25" x14ac:dyDescent="0.35">
      <c r="Y4654"/>
    </row>
    <row r="4655" spans="25:25" x14ac:dyDescent="0.35">
      <c r="Y4655"/>
    </row>
    <row r="4656" spans="25:25" x14ac:dyDescent="0.35">
      <c r="Y4656"/>
    </row>
    <row r="4657" spans="25:25" x14ac:dyDescent="0.35">
      <c r="Y4657"/>
    </row>
    <row r="4658" spans="25:25" x14ac:dyDescent="0.35">
      <c r="Y4658"/>
    </row>
    <row r="4659" spans="25:25" x14ac:dyDescent="0.35">
      <c r="Y4659"/>
    </row>
    <row r="4660" spans="25:25" x14ac:dyDescent="0.35">
      <c r="Y4660"/>
    </row>
    <row r="4661" spans="25:25" x14ac:dyDescent="0.35">
      <c r="Y4661"/>
    </row>
    <row r="4662" spans="25:25" x14ac:dyDescent="0.35">
      <c r="Y4662"/>
    </row>
    <row r="4663" spans="25:25" x14ac:dyDescent="0.35">
      <c r="Y4663"/>
    </row>
    <row r="4664" spans="25:25" x14ac:dyDescent="0.35">
      <c r="Y4664"/>
    </row>
    <row r="4665" spans="25:25" x14ac:dyDescent="0.35">
      <c r="Y4665"/>
    </row>
    <row r="4666" spans="25:25" x14ac:dyDescent="0.35">
      <c r="Y4666"/>
    </row>
    <row r="4667" spans="25:25" x14ac:dyDescent="0.35">
      <c r="Y4667"/>
    </row>
    <row r="4668" spans="25:25" x14ac:dyDescent="0.35">
      <c r="Y4668"/>
    </row>
    <row r="4669" spans="25:25" x14ac:dyDescent="0.35">
      <c r="Y4669"/>
    </row>
    <row r="4670" spans="25:25" x14ac:dyDescent="0.35">
      <c r="Y4670"/>
    </row>
    <row r="4671" spans="25:25" x14ac:dyDescent="0.35">
      <c r="Y4671"/>
    </row>
    <row r="4672" spans="25:25" x14ac:dyDescent="0.35">
      <c r="Y4672"/>
    </row>
    <row r="4673" spans="25:25" x14ac:dyDescent="0.35">
      <c r="Y4673"/>
    </row>
    <row r="4674" spans="25:25" x14ac:dyDescent="0.35">
      <c r="Y4674"/>
    </row>
    <row r="4675" spans="25:25" x14ac:dyDescent="0.35">
      <c r="Y4675"/>
    </row>
    <row r="4676" spans="25:25" x14ac:dyDescent="0.35">
      <c r="Y4676"/>
    </row>
    <row r="4677" spans="25:25" x14ac:dyDescent="0.35">
      <c r="Y4677"/>
    </row>
    <row r="4678" spans="25:25" x14ac:dyDescent="0.35">
      <c r="Y4678"/>
    </row>
    <row r="4679" spans="25:25" x14ac:dyDescent="0.35">
      <c r="Y4679"/>
    </row>
    <row r="4680" spans="25:25" x14ac:dyDescent="0.35">
      <c r="Y4680"/>
    </row>
    <row r="4681" spans="25:25" x14ac:dyDescent="0.35">
      <c r="Y4681"/>
    </row>
    <row r="4682" spans="25:25" x14ac:dyDescent="0.35">
      <c r="Y4682"/>
    </row>
    <row r="4683" spans="25:25" x14ac:dyDescent="0.35">
      <c r="Y4683"/>
    </row>
    <row r="4684" spans="25:25" x14ac:dyDescent="0.35">
      <c r="Y4684"/>
    </row>
    <row r="4685" spans="25:25" x14ac:dyDescent="0.35">
      <c r="Y4685"/>
    </row>
    <row r="4686" spans="25:25" x14ac:dyDescent="0.35">
      <c r="Y4686"/>
    </row>
    <row r="4687" spans="25:25" x14ac:dyDescent="0.35">
      <c r="Y4687"/>
    </row>
    <row r="4688" spans="25:25" x14ac:dyDescent="0.35">
      <c r="Y4688"/>
    </row>
    <row r="4689" spans="25:25" x14ac:dyDescent="0.35">
      <c r="Y4689"/>
    </row>
    <row r="4690" spans="25:25" x14ac:dyDescent="0.35">
      <c r="Y4690"/>
    </row>
    <row r="4691" spans="25:25" x14ac:dyDescent="0.35">
      <c r="Y4691"/>
    </row>
    <row r="4692" spans="25:25" x14ac:dyDescent="0.35">
      <c r="Y4692"/>
    </row>
    <row r="4693" spans="25:25" x14ac:dyDescent="0.35">
      <c r="Y4693"/>
    </row>
    <row r="4694" spans="25:25" x14ac:dyDescent="0.35">
      <c r="Y4694"/>
    </row>
    <row r="4695" spans="25:25" x14ac:dyDescent="0.35">
      <c r="Y4695"/>
    </row>
    <row r="4696" spans="25:25" x14ac:dyDescent="0.35">
      <c r="Y4696"/>
    </row>
    <row r="4697" spans="25:25" x14ac:dyDescent="0.35">
      <c r="Y4697"/>
    </row>
    <row r="4698" spans="25:25" x14ac:dyDescent="0.35">
      <c r="Y4698"/>
    </row>
    <row r="4699" spans="25:25" x14ac:dyDescent="0.35">
      <c r="Y4699"/>
    </row>
    <row r="4700" spans="25:25" x14ac:dyDescent="0.35">
      <c r="Y4700"/>
    </row>
    <row r="4701" spans="25:25" x14ac:dyDescent="0.35">
      <c r="Y4701"/>
    </row>
    <row r="4702" spans="25:25" x14ac:dyDescent="0.35">
      <c r="Y4702"/>
    </row>
    <row r="4703" spans="25:25" x14ac:dyDescent="0.35">
      <c r="Y4703"/>
    </row>
    <row r="4704" spans="25:25" x14ac:dyDescent="0.35">
      <c r="Y4704"/>
    </row>
    <row r="4705" spans="25:25" x14ac:dyDescent="0.35">
      <c r="Y4705"/>
    </row>
    <row r="4706" spans="25:25" x14ac:dyDescent="0.35">
      <c r="Y4706"/>
    </row>
    <row r="4707" spans="25:25" x14ac:dyDescent="0.35">
      <c r="Y4707"/>
    </row>
    <row r="4708" spans="25:25" x14ac:dyDescent="0.35">
      <c r="Y4708"/>
    </row>
    <row r="4709" spans="25:25" x14ac:dyDescent="0.35">
      <c r="Y4709"/>
    </row>
    <row r="4710" spans="25:25" x14ac:dyDescent="0.35">
      <c r="Y4710"/>
    </row>
    <row r="4711" spans="25:25" x14ac:dyDescent="0.35">
      <c r="Y4711"/>
    </row>
    <row r="4712" spans="25:25" x14ac:dyDescent="0.35">
      <c r="Y4712"/>
    </row>
    <row r="4713" spans="25:25" x14ac:dyDescent="0.35">
      <c r="Y4713"/>
    </row>
    <row r="4714" spans="25:25" x14ac:dyDescent="0.35">
      <c r="Y4714"/>
    </row>
    <row r="4715" spans="25:25" x14ac:dyDescent="0.35">
      <c r="Y4715"/>
    </row>
    <row r="4716" spans="25:25" x14ac:dyDescent="0.35">
      <c r="Y4716"/>
    </row>
    <row r="4717" spans="25:25" x14ac:dyDescent="0.35">
      <c r="Y4717"/>
    </row>
    <row r="4718" spans="25:25" x14ac:dyDescent="0.35">
      <c r="Y4718"/>
    </row>
    <row r="4719" spans="25:25" x14ac:dyDescent="0.35">
      <c r="Y4719"/>
    </row>
    <row r="4720" spans="25:25" x14ac:dyDescent="0.35">
      <c r="Y4720"/>
    </row>
    <row r="4721" spans="25:25" x14ac:dyDescent="0.35">
      <c r="Y4721"/>
    </row>
    <row r="4722" spans="25:25" x14ac:dyDescent="0.35">
      <c r="Y4722"/>
    </row>
    <row r="4723" spans="25:25" x14ac:dyDescent="0.35">
      <c r="Y4723"/>
    </row>
    <row r="4724" spans="25:25" x14ac:dyDescent="0.35">
      <c r="Y4724"/>
    </row>
    <row r="4725" spans="25:25" x14ac:dyDescent="0.35">
      <c r="Y4725"/>
    </row>
    <row r="4726" spans="25:25" x14ac:dyDescent="0.35">
      <c r="Y4726"/>
    </row>
    <row r="4727" spans="25:25" x14ac:dyDescent="0.35">
      <c r="Y4727"/>
    </row>
    <row r="4728" spans="25:25" x14ac:dyDescent="0.35">
      <c r="Y4728"/>
    </row>
    <row r="4729" spans="25:25" x14ac:dyDescent="0.35">
      <c r="Y4729"/>
    </row>
    <row r="4730" spans="25:25" x14ac:dyDescent="0.35">
      <c r="Y4730"/>
    </row>
    <row r="4731" spans="25:25" x14ac:dyDescent="0.35">
      <c r="Y4731"/>
    </row>
    <row r="4732" spans="25:25" x14ac:dyDescent="0.35">
      <c r="Y4732"/>
    </row>
    <row r="4733" spans="25:25" x14ac:dyDescent="0.35">
      <c r="Y4733"/>
    </row>
    <row r="4734" spans="25:25" x14ac:dyDescent="0.35">
      <c r="Y4734"/>
    </row>
    <row r="4735" spans="25:25" x14ac:dyDescent="0.35">
      <c r="Y4735"/>
    </row>
    <row r="4736" spans="25:25" x14ac:dyDescent="0.35">
      <c r="Y4736"/>
    </row>
    <row r="4737" spans="25:25" x14ac:dyDescent="0.35">
      <c r="Y4737"/>
    </row>
    <row r="4738" spans="25:25" x14ac:dyDescent="0.35">
      <c r="Y4738"/>
    </row>
    <row r="4739" spans="25:25" x14ac:dyDescent="0.35">
      <c r="Y4739"/>
    </row>
    <row r="4740" spans="25:25" x14ac:dyDescent="0.35">
      <c r="Y4740"/>
    </row>
    <row r="4741" spans="25:25" x14ac:dyDescent="0.35">
      <c r="Y4741"/>
    </row>
    <row r="4742" spans="25:25" x14ac:dyDescent="0.35">
      <c r="Y4742"/>
    </row>
    <row r="4743" spans="25:25" x14ac:dyDescent="0.35">
      <c r="Y4743"/>
    </row>
    <row r="4744" spans="25:25" x14ac:dyDescent="0.35">
      <c r="Y4744"/>
    </row>
    <row r="4745" spans="25:25" x14ac:dyDescent="0.35">
      <c r="Y4745"/>
    </row>
    <row r="4746" spans="25:25" x14ac:dyDescent="0.35">
      <c r="Y4746"/>
    </row>
    <row r="4747" spans="25:25" x14ac:dyDescent="0.35">
      <c r="Y4747"/>
    </row>
    <row r="4748" spans="25:25" x14ac:dyDescent="0.35">
      <c r="Y4748"/>
    </row>
    <row r="4749" spans="25:25" x14ac:dyDescent="0.35">
      <c r="Y4749"/>
    </row>
    <row r="4750" spans="25:25" x14ac:dyDescent="0.35">
      <c r="Y4750"/>
    </row>
    <row r="4751" spans="25:25" x14ac:dyDescent="0.35">
      <c r="Y4751"/>
    </row>
    <row r="4752" spans="25:25" x14ac:dyDescent="0.35">
      <c r="Y4752"/>
    </row>
    <row r="4753" spans="25:25" x14ac:dyDescent="0.35">
      <c r="Y4753"/>
    </row>
    <row r="4754" spans="25:25" x14ac:dyDescent="0.35">
      <c r="Y4754"/>
    </row>
    <row r="4755" spans="25:25" x14ac:dyDescent="0.35">
      <c r="Y4755"/>
    </row>
    <row r="4756" spans="25:25" x14ac:dyDescent="0.35">
      <c r="Y4756"/>
    </row>
    <row r="4757" spans="25:25" x14ac:dyDescent="0.35">
      <c r="Y4757"/>
    </row>
    <row r="4758" spans="25:25" x14ac:dyDescent="0.35">
      <c r="Y4758"/>
    </row>
    <row r="4759" spans="25:25" x14ac:dyDescent="0.35">
      <c r="Y4759"/>
    </row>
    <row r="4760" spans="25:25" x14ac:dyDescent="0.35">
      <c r="Y4760"/>
    </row>
    <row r="4761" spans="25:25" x14ac:dyDescent="0.35">
      <c r="Y4761"/>
    </row>
    <row r="4762" spans="25:25" x14ac:dyDescent="0.35">
      <c r="Y4762"/>
    </row>
    <row r="4763" spans="25:25" x14ac:dyDescent="0.35">
      <c r="Y4763"/>
    </row>
    <row r="4764" spans="25:25" x14ac:dyDescent="0.35">
      <c r="Y4764"/>
    </row>
    <row r="4765" spans="25:25" x14ac:dyDescent="0.35">
      <c r="Y4765"/>
    </row>
    <row r="4766" spans="25:25" x14ac:dyDescent="0.35">
      <c r="Y4766"/>
    </row>
    <row r="4767" spans="25:25" x14ac:dyDescent="0.35">
      <c r="Y4767"/>
    </row>
    <row r="4768" spans="25:25" x14ac:dyDescent="0.35">
      <c r="Y4768"/>
    </row>
    <row r="4769" spans="25:25" x14ac:dyDescent="0.35">
      <c r="Y4769"/>
    </row>
    <row r="4770" spans="25:25" x14ac:dyDescent="0.35">
      <c r="Y4770"/>
    </row>
    <row r="4771" spans="25:25" x14ac:dyDescent="0.35">
      <c r="Y4771"/>
    </row>
    <row r="4772" spans="25:25" x14ac:dyDescent="0.35">
      <c r="Y4772"/>
    </row>
    <row r="4773" spans="25:25" x14ac:dyDescent="0.35">
      <c r="Y4773"/>
    </row>
    <row r="4774" spans="25:25" x14ac:dyDescent="0.35">
      <c r="Y4774"/>
    </row>
    <row r="4775" spans="25:25" x14ac:dyDescent="0.35">
      <c r="Y4775"/>
    </row>
    <row r="4776" spans="25:25" x14ac:dyDescent="0.35">
      <c r="Y4776"/>
    </row>
    <row r="4777" spans="25:25" x14ac:dyDescent="0.35">
      <c r="Y4777"/>
    </row>
    <row r="4778" spans="25:25" x14ac:dyDescent="0.35">
      <c r="Y4778"/>
    </row>
    <row r="4779" spans="25:25" x14ac:dyDescent="0.35">
      <c r="Y4779"/>
    </row>
    <row r="4780" spans="25:25" x14ac:dyDescent="0.35">
      <c r="Y4780"/>
    </row>
    <row r="4781" spans="25:25" x14ac:dyDescent="0.35">
      <c r="Y4781"/>
    </row>
    <row r="4782" spans="25:25" x14ac:dyDescent="0.35">
      <c r="Y4782"/>
    </row>
    <row r="4783" spans="25:25" x14ac:dyDescent="0.35">
      <c r="Y4783"/>
    </row>
    <row r="4784" spans="25:25" x14ac:dyDescent="0.35">
      <c r="Y4784"/>
    </row>
    <row r="4785" spans="25:25" x14ac:dyDescent="0.35">
      <c r="Y4785"/>
    </row>
    <row r="4786" spans="25:25" x14ac:dyDescent="0.35">
      <c r="Y4786"/>
    </row>
    <row r="4787" spans="25:25" x14ac:dyDescent="0.35">
      <c r="Y4787"/>
    </row>
    <row r="4788" spans="25:25" x14ac:dyDescent="0.35">
      <c r="Y4788"/>
    </row>
    <row r="4789" spans="25:25" x14ac:dyDescent="0.35">
      <c r="Y4789"/>
    </row>
    <row r="4790" spans="25:25" x14ac:dyDescent="0.35">
      <c r="Y4790"/>
    </row>
    <row r="4791" spans="25:25" x14ac:dyDescent="0.35">
      <c r="Y4791"/>
    </row>
    <row r="4792" spans="25:25" x14ac:dyDescent="0.35">
      <c r="Y4792"/>
    </row>
    <row r="4793" spans="25:25" x14ac:dyDescent="0.35">
      <c r="Y4793"/>
    </row>
    <row r="4794" spans="25:25" x14ac:dyDescent="0.35">
      <c r="Y4794"/>
    </row>
    <row r="4795" spans="25:25" x14ac:dyDescent="0.35">
      <c r="Y4795"/>
    </row>
    <row r="4796" spans="25:25" x14ac:dyDescent="0.35">
      <c r="Y4796"/>
    </row>
    <row r="4797" spans="25:25" x14ac:dyDescent="0.35">
      <c r="Y4797"/>
    </row>
    <row r="4798" spans="25:25" x14ac:dyDescent="0.35">
      <c r="Y4798"/>
    </row>
    <row r="4799" spans="25:25" x14ac:dyDescent="0.35">
      <c r="Y4799"/>
    </row>
    <row r="4800" spans="25:25" x14ac:dyDescent="0.35">
      <c r="Y4800"/>
    </row>
    <row r="4801" spans="25:25" x14ac:dyDescent="0.35">
      <c r="Y4801"/>
    </row>
    <row r="4802" spans="25:25" x14ac:dyDescent="0.35">
      <c r="Y4802"/>
    </row>
    <row r="4803" spans="25:25" x14ac:dyDescent="0.35">
      <c r="Y4803"/>
    </row>
    <row r="4804" spans="25:25" x14ac:dyDescent="0.35">
      <c r="Y4804"/>
    </row>
    <row r="4805" spans="25:25" x14ac:dyDescent="0.35">
      <c r="Y4805"/>
    </row>
    <row r="4806" spans="25:25" x14ac:dyDescent="0.35">
      <c r="Y4806"/>
    </row>
    <row r="4807" spans="25:25" x14ac:dyDescent="0.35">
      <c r="Y4807"/>
    </row>
    <row r="4808" spans="25:25" x14ac:dyDescent="0.35">
      <c r="Y4808"/>
    </row>
    <row r="4809" spans="25:25" x14ac:dyDescent="0.35">
      <c r="Y4809"/>
    </row>
    <row r="4810" spans="25:25" x14ac:dyDescent="0.35">
      <c r="Y4810"/>
    </row>
    <row r="4811" spans="25:25" x14ac:dyDescent="0.35">
      <c r="Y4811"/>
    </row>
    <row r="4812" spans="25:25" x14ac:dyDescent="0.35">
      <c r="Y4812"/>
    </row>
    <row r="4813" spans="25:25" x14ac:dyDescent="0.35">
      <c r="Y4813"/>
    </row>
    <row r="4814" spans="25:25" x14ac:dyDescent="0.35">
      <c r="Y4814"/>
    </row>
    <row r="4815" spans="25:25" x14ac:dyDescent="0.35">
      <c r="Y4815"/>
    </row>
    <row r="4816" spans="25:25" x14ac:dyDescent="0.35">
      <c r="Y4816"/>
    </row>
    <row r="4817" spans="25:25" x14ac:dyDescent="0.35">
      <c r="Y4817"/>
    </row>
    <row r="4818" spans="25:25" x14ac:dyDescent="0.35">
      <c r="Y4818"/>
    </row>
    <row r="4819" spans="25:25" x14ac:dyDescent="0.35">
      <c r="Y4819"/>
    </row>
    <row r="4820" spans="25:25" x14ac:dyDescent="0.35">
      <c r="Y4820"/>
    </row>
    <row r="4821" spans="25:25" x14ac:dyDescent="0.35">
      <c r="Y4821"/>
    </row>
    <row r="4822" spans="25:25" x14ac:dyDescent="0.35">
      <c r="Y4822"/>
    </row>
    <row r="4823" spans="25:25" x14ac:dyDescent="0.35">
      <c r="Y4823"/>
    </row>
    <row r="4824" spans="25:25" x14ac:dyDescent="0.35">
      <c r="Y4824"/>
    </row>
    <row r="4825" spans="25:25" x14ac:dyDescent="0.35">
      <c r="Y4825"/>
    </row>
    <row r="4826" spans="25:25" x14ac:dyDescent="0.35">
      <c r="Y4826"/>
    </row>
    <row r="4827" spans="25:25" x14ac:dyDescent="0.35">
      <c r="Y4827"/>
    </row>
    <row r="4828" spans="25:25" x14ac:dyDescent="0.35">
      <c r="Y4828"/>
    </row>
    <row r="4829" spans="25:25" x14ac:dyDescent="0.35">
      <c r="Y4829"/>
    </row>
    <row r="4830" spans="25:25" x14ac:dyDescent="0.35">
      <c r="Y4830"/>
    </row>
    <row r="4831" spans="25:25" x14ac:dyDescent="0.35">
      <c r="Y4831"/>
    </row>
    <row r="4832" spans="25:25" x14ac:dyDescent="0.35">
      <c r="Y4832"/>
    </row>
    <row r="4833" spans="25:25" x14ac:dyDescent="0.35">
      <c r="Y4833"/>
    </row>
    <row r="4834" spans="25:25" x14ac:dyDescent="0.35">
      <c r="Y4834"/>
    </row>
    <row r="4835" spans="25:25" x14ac:dyDescent="0.35">
      <c r="Y4835"/>
    </row>
    <row r="4836" spans="25:25" x14ac:dyDescent="0.35">
      <c r="Y4836"/>
    </row>
    <row r="4837" spans="25:25" x14ac:dyDescent="0.35">
      <c r="Y4837"/>
    </row>
    <row r="4838" spans="25:25" x14ac:dyDescent="0.35">
      <c r="Y4838"/>
    </row>
    <row r="4839" spans="25:25" x14ac:dyDescent="0.35">
      <c r="Y4839"/>
    </row>
    <row r="4840" spans="25:25" x14ac:dyDescent="0.35">
      <c r="Y4840"/>
    </row>
    <row r="4841" spans="25:25" x14ac:dyDescent="0.35">
      <c r="Y4841"/>
    </row>
    <row r="4842" spans="25:25" x14ac:dyDescent="0.35">
      <c r="Y4842"/>
    </row>
    <row r="4843" spans="25:25" x14ac:dyDescent="0.35">
      <c r="Y4843"/>
    </row>
    <row r="4844" spans="25:25" x14ac:dyDescent="0.35">
      <c r="Y4844"/>
    </row>
    <row r="4845" spans="25:25" x14ac:dyDescent="0.35">
      <c r="Y4845"/>
    </row>
    <row r="4846" spans="25:25" x14ac:dyDescent="0.35">
      <c r="Y4846"/>
    </row>
    <row r="4847" spans="25:25" x14ac:dyDescent="0.35">
      <c r="Y4847"/>
    </row>
    <row r="4848" spans="25:25" x14ac:dyDescent="0.35">
      <c r="Y4848"/>
    </row>
    <row r="4849" spans="25:25" x14ac:dyDescent="0.35">
      <c r="Y4849"/>
    </row>
    <row r="4850" spans="25:25" x14ac:dyDescent="0.35">
      <c r="Y4850"/>
    </row>
    <row r="4851" spans="25:25" x14ac:dyDescent="0.35">
      <c r="Y4851"/>
    </row>
    <row r="4852" spans="25:25" x14ac:dyDescent="0.35">
      <c r="Y4852"/>
    </row>
    <row r="4853" spans="25:25" x14ac:dyDescent="0.35">
      <c r="Y4853"/>
    </row>
    <row r="4854" spans="25:25" x14ac:dyDescent="0.35">
      <c r="Y4854"/>
    </row>
    <row r="4855" spans="25:25" x14ac:dyDescent="0.35">
      <c r="Y4855"/>
    </row>
    <row r="4856" spans="25:25" x14ac:dyDescent="0.35">
      <c r="Y4856"/>
    </row>
    <row r="4857" spans="25:25" x14ac:dyDescent="0.35">
      <c r="Y4857"/>
    </row>
    <row r="4858" spans="25:25" x14ac:dyDescent="0.35">
      <c r="Y4858"/>
    </row>
    <row r="4859" spans="25:25" x14ac:dyDescent="0.35">
      <c r="Y4859"/>
    </row>
    <row r="4860" spans="25:25" x14ac:dyDescent="0.35">
      <c r="Y4860"/>
    </row>
    <row r="4861" spans="25:25" x14ac:dyDescent="0.35">
      <c r="Y4861"/>
    </row>
    <row r="4862" spans="25:25" x14ac:dyDescent="0.35">
      <c r="Y4862"/>
    </row>
    <row r="4863" spans="25:25" x14ac:dyDescent="0.35">
      <c r="Y4863"/>
    </row>
    <row r="4864" spans="25:25" x14ac:dyDescent="0.35">
      <c r="Y4864"/>
    </row>
    <row r="4865" spans="25:25" x14ac:dyDescent="0.35">
      <c r="Y4865"/>
    </row>
    <row r="4866" spans="25:25" x14ac:dyDescent="0.35">
      <c r="Y4866"/>
    </row>
    <row r="4867" spans="25:25" x14ac:dyDescent="0.35">
      <c r="Y4867"/>
    </row>
    <row r="4868" spans="25:25" x14ac:dyDescent="0.35">
      <c r="Y4868"/>
    </row>
    <row r="4869" spans="25:25" x14ac:dyDescent="0.35">
      <c r="Y4869"/>
    </row>
    <row r="4870" spans="25:25" x14ac:dyDescent="0.35">
      <c r="Y4870"/>
    </row>
    <row r="4871" spans="25:25" x14ac:dyDescent="0.35">
      <c r="Y4871"/>
    </row>
    <row r="4872" spans="25:25" x14ac:dyDescent="0.35">
      <c r="Y4872"/>
    </row>
    <row r="4873" spans="25:25" x14ac:dyDescent="0.35">
      <c r="Y4873"/>
    </row>
    <row r="4874" spans="25:25" x14ac:dyDescent="0.35">
      <c r="Y4874"/>
    </row>
    <row r="4875" spans="25:25" x14ac:dyDescent="0.35">
      <c r="Y4875"/>
    </row>
    <row r="4876" spans="25:25" x14ac:dyDescent="0.35">
      <c r="Y4876"/>
    </row>
    <row r="4877" spans="25:25" x14ac:dyDescent="0.35">
      <c r="Y4877"/>
    </row>
    <row r="4878" spans="25:25" x14ac:dyDescent="0.35">
      <c r="Y4878"/>
    </row>
    <row r="4879" spans="25:25" x14ac:dyDescent="0.35">
      <c r="Y4879"/>
    </row>
    <row r="4880" spans="25:25" x14ac:dyDescent="0.35">
      <c r="Y4880"/>
    </row>
    <row r="4881" spans="25:25" x14ac:dyDescent="0.35">
      <c r="Y4881"/>
    </row>
    <row r="4882" spans="25:25" x14ac:dyDescent="0.35">
      <c r="Y4882"/>
    </row>
    <row r="4883" spans="25:25" x14ac:dyDescent="0.35">
      <c r="Y4883"/>
    </row>
    <row r="4884" spans="25:25" x14ac:dyDescent="0.35">
      <c r="Y4884"/>
    </row>
    <row r="4885" spans="25:25" x14ac:dyDescent="0.35">
      <c r="Y4885"/>
    </row>
    <row r="4886" spans="25:25" x14ac:dyDescent="0.35">
      <c r="Y4886"/>
    </row>
    <row r="4887" spans="25:25" x14ac:dyDescent="0.35">
      <c r="Y4887"/>
    </row>
    <row r="4888" spans="25:25" x14ac:dyDescent="0.35">
      <c r="Y4888"/>
    </row>
    <row r="4889" spans="25:25" x14ac:dyDescent="0.35">
      <c r="Y4889"/>
    </row>
    <row r="4890" spans="25:25" x14ac:dyDescent="0.35">
      <c r="Y4890"/>
    </row>
    <row r="4891" spans="25:25" x14ac:dyDescent="0.35">
      <c r="Y4891"/>
    </row>
    <row r="4892" spans="25:25" x14ac:dyDescent="0.35">
      <c r="Y4892"/>
    </row>
    <row r="4893" spans="25:25" x14ac:dyDescent="0.35">
      <c r="Y4893"/>
    </row>
    <row r="4894" spans="25:25" x14ac:dyDescent="0.35">
      <c r="Y4894"/>
    </row>
    <row r="4895" spans="25:25" x14ac:dyDescent="0.35">
      <c r="Y4895"/>
    </row>
    <row r="4896" spans="25:25" x14ac:dyDescent="0.35">
      <c r="Y4896"/>
    </row>
    <row r="4897" spans="25:25" x14ac:dyDescent="0.35">
      <c r="Y4897"/>
    </row>
    <row r="4898" spans="25:25" x14ac:dyDescent="0.35">
      <c r="Y4898"/>
    </row>
    <row r="4899" spans="25:25" x14ac:dyDescent="0.35">
      <c r="Y4899"/>
    </row>
    <row r="4900" spans="25:25" x14ac:dyDescent="0.35">
      <c r="Y4900"/>
    </row>
    <row r="4901" spans="25:25" x14ac:dyDescent="0.35">
      <c r="Y4901"/>
    </row>
    <row r="4902" spans="25:25" x14ac:dyDescent="0.35">
      <c r="Y4902"/>
    </row>
    <row r="4903" spans="25:25" x14ac:dyDescent="0.35">
      <c r="Y4903"/>
    </row>
    <row r="4904" spans="25:25" x14ac:dyDescent="0.35">
      <c r="Y4904"/>
    </row>
    <row r="4905" spans="25:25" x14ac:dyDescent="0.35">
      <c r="Y4905"/>
    </row>
    <row r="4906" spans="25:25" x14ac:dyDescent="0.35">
      <c r="Y4906"/>
    </row>
    <row r="4907" spans="25:25" x14ac:dyDescent="0.35">
      <c r="Y4907"/>
    </row>
    <row r="4908" spans="25:25" x14ac:dyDescent="0.35">
      <c r="Y4908"/>
    </row>
    <row r="4909" spans="25:25" x14ac:dyDescent="0.35">
      <c r="Y4909"/>
    </row>
    <row r="4910" spans="25:25" x14ac:dyDescent="0.35">
      <c r="Y4910"/>
    </row>
    <row r="4911" spans="25:25" x14ac:dyDescent="0.35">
      <c r="Y4911"/>
    </row>
    <row r="4912" spans="25:25" x14ac:dyDescent="0.35">
      <c r="Y4912"/>
    </row>
    <row r="4913" spans="25:25" x14ac:dyDescent="0.35">
      <c r="Y4913"/>
    </row>
    <row r="4914" spans="25:25" x14ac:dyDescent="0.35">
      <c r="Y4914"/>
    </row>
    <row r="4915" spans="25:25" x14ac:dyDescent="0.35">
      <c r="Y4915"/>
    </row>
    <row r="4916" spans="25:25" x14ac:dyDescent="0.35">
      <c r="Y4916"/>
    </row>
    <row r="4917" spans="25:25" x14ac:dyDescent="0.35">
      <c r="Y4917"/>
    </row>
    <row r="4918" spans="25:25" x14ac:dyDescent="0.35">
      <c r="Y4918"/>
    </row>
    <row r="4919" spans="25:25" x14ac:dyDescent="0.35">
      <c r="Y4919"/>
    </row>
    <row r="4920" spans="25:25" x14ac:dyDescent="0.35">
      <c r="Y4920"/>
    </row>
    <row r="4921" spans="25:25" x14ac:dyDescent="0.35">
      <c r="Y4921"/>
    </row>
    <row r="4922" spans="25:25" x14ac:dyDescent="0.35">
      <c r="Y4922"/>
    </row>
    <row r="4923" spans="25:25" x14ac:dyDescent="0.35">
      <c r="Y4923"/>
    </row>
    <row r="4924" spans="25:25" x14ac:dyDescent="0.35">
      <c r="Y4924"/>
    </row>
    <row r="4925" spans="25:25" x14ac:dyDescent="0.35">
      <c r="Y4925"/>
    </row>
    <row r="4926" spans="25:25" x14ac:dyDescent="0.35">
      <c r="Y4926"/>
    </row>
    <row r="4927" spans="25:25" x14ac:dyDescent="0.35">
      <c r="Y4927"/>
    </row>
    <row r="4928" spans="25:25" x14ac:dyDescent="0.35">
      <c r="Y4928"/>
    </row>
    <row r="4929" spans="25:25" x14ac:dyDescent="0.35">
      <c r="Y4929"/>
    </row>
    <row r="4930" spans="25:25" x14ac:dyDescent="0.35">
      <c r="Y4930"/>
    </row>
    <row r="4931" spans="25:25" x14ac:dyDescent="0.35">
      <c r="Y4931"/>
    </row>
    <row r="4932" spans="25:25" x14ac:dyDescent="0.35">
      <c r="Y4932"/>
    </row>
    <row r="4933" spans="25:25" x14ac:dyDescent="0.35">
      <c r="Y4933"/>
    </row>
    <row r="4934" spans="25:25" x14ac:dyDescent="0.35">
      <c r="Y4934"/>
    </row>
    <row r="4935" spans="25:25" x14ac:dyDescent="0.35">
      <c r="Y4935"/>
    </row>
    <row r="4936" spans="25:25" x14ac:dyDescent="0.35">
      <c r="Y4936"/>
    </row>
    <row r="4937" spans="25:25" x14ac:dyDescent="0.35">
      <c r="Y4937"/>
    </row>
    <row r="4938" spans="25:25" x14ac:dyDescent="0.35">
      <c r="Y4938"/>
    </row>
    <row r="4939" spans="25:25" x14ac:dyDescent="0.35">
      <c r="Y4939"/>
    </row>
    <row r="4940" spans="25:25" x14ac:dyDescent="0.35">
      <c r="Y4940"/>
    </row>
    <row r="4941" spans="25:25" x14ac:dyDescent="0.35">
      <c r="Y4941"/>
    </row>
    <row r="4942" spans="25:25" x14ac:dyDescent="0.35">
      <c r="Y4942"/>
    </row>
    <row r="4943" spans="25:25" x14ac:dyDescent="0.35">
      <c r="Y4943"/>
    </row>
    <row r="4944" spans="25:25" x14ac:dyDescent="0.35">
      <c r="Y4944"/>
    </row>
    <row r="4945" spans="25:25" x14ac:dyDescent="0.35">
      <c r="Y4945"/>
    </row>
    <row r="4946" spans="25:25" x14ac:dyDescent="0.35">
      <c r="Y4946"/>
    </row>
    <row r="4947" spans="25:25" x14ac:dyDescent="0.35">
      <c r="Y4947"/>
    </row>
    <row r="4948" spans="25:25" x14ac:dyDescent="0.35">
      <c r="Y4948"/>
    </row>
    <row r="4949" spans="25:25" x14ac:dyDescent="0.35">
      <c r="Y4949"/>
    </row>
    <row r="4950" spans="25:25" x14ac:dyDescent="0.35">
      <c r="Y4950"/>
    </row>
    <row r="4951" spans="25:25" x14ac:dyDescent="0.35">
      <c r="Y4951"/>
    </row>
    <row r="4952" spans="25:25" x14ac:dyDescent="0.35">
      <c r="Y4952"/>
    </row>
    <row r="4953" spans="25:25" x14ac:dyDescent="0.35">
      <c r="Y4953"/>
    </row>
    <row r="4954" spans="25:25" x14ac:dyDescent="0.35">
      <c r="Y4954"/>
    </row>
    <row r="4955" spans="25:25" x14ac:dyDescent="0.35">
      <c r="Y4955"/>
    </row>
    <row r="4956" spans="25:25" x14ac:dyDescent="0.35">
      <c r="Y4956"/>
    </row>
    <row r="4957" spans="25:25" x14ac:dyDescent="0.35">
      <c r="Y4957"/>
    </row>
    <row r="4958" spans="25:25" x14ac:dyDescent="0.35">
      <c r="Y4958"/>
    </row>
    <row r="4959" spans="25:25" x14ac:dyDescent="0.35">
      <c r="Y4959"/>
    </row>
    <row r="4960" spans="25:25" x14ac:dyDescent="0.35">
      <c r="Y4960"/>
    </row>
    <row r="4961" spans="25:25" x14ac:dyDescent="0.35">
      <c r="Y4961"/>
    </row>
    <row r="4962" spans="25:25" x14ac:dyDescent="0.35">
      <c r="Y4962"/>
    </row>
    <row r="4963" spans="25:25" x14ac:dyDescent="0.35">
      <c r="Y4963"/>
    </row>
    <row r="4964" spans="25:25" x14ac:dyDescent="0.35">
      <c r="Y4964"/>
    </row>
    <row r="4965" spans="25:25" x14ac:dyDescent="0.35">
      <c r="Y4965"/>
    </row>
    <row r="4966" spans="25:25" x14ac:dyDescent="0.35">
      <c r="Y4966"/>
    </row>
    <row r="4967" spans="25:25" x14ac:dyDescent="0.35">
      <c r="Y4967"/>
    </row>
    <row r="4968" spans="25:25" x14ac:dyDescent="0.35">
      <c r="Y4968"/>
    </row>
    <row r="4969" spans="25:25" x14ac:dyDescent="0.35">
      <c r="Y4969"/>
    </row>
    <row r="4970" spans="25:25" x14ac:dyDescent="0.35">
      <c r="Y4970"/>
    </row>
    <row r="4971" spans="25:25" x14ac:dyDescent="0.35">
      <c r="Y4971"/>
    </row>
    <row r="4972" spans="25:25" x14ac:dyDescent="0.35">
      <c r="Y4972"/>
    </row>
    <row r="4973" spans="25:25" x14ac:dyDescent="0.35">
      <c r="Y4973"/>
    </row>
    <row r="4974" spans="25:25" x14ac:dyDescent="0.35">
      <c r="Y4974"/>
    </row>
    <row r="4975" spans="25:25" x14ac:dyDescent="0.35">
      <c r="Y4975"/>
    </row>
    <row r="4976" spans="25:25" x14ac:dyDescent="0.35">
      <c r="Y4976"/>
    </row>
    <row r="4977" spans="25:25" x14ac:dyDescent="0.35">
      <c r="Y4977"/>
    </row>
    <row r="4978" spans="25:25" x14ac:dyDescent="0.35">
      <c r="Y4978"/>
    </row>
    <row r="4979" spans="25:25" x14ac:dyDescent="0.35">
      <c r="Y4979"/>
    </row>
    <row r="4980" spans="25:25" x14ac:dyDescent="0.35">
      <c r="Y4980"/>
    </row>
    <row r="4981" spans="25:25" x14ac:dyDescent="0.35">
      <c r="Y4981"/>
    </row>
    <row r="4982" spans="25:25" x14ac:dyDescent="0.35">
      <c r="Y4982"/>
    </row>
    <row r="4983" spans="25:25" x14ac:dyDescent="0.35">
      <c r="Y4983"/>
    </row>
    <row r="4984" spans="25:25" x14ac:dyDescent="0.35">
      <c r="Y4984"/>
    </row>
    <row r="4985" spans="25:25" x14ac:dyDescent="0.35">
      <c r="Y4985"/>
    </row>
    <row r="4986" spans="25:25" x14ac:dyDescent="0.35">
      <c r="Y4986"/>
    </row>
    <row r="4987" spans="25:25" x14ac:dyDescent="0.35">
      <c r="Y4987"/>
    </row>
    <row r="4988" spans="25:25" x14ac:dyDescent="0.35">
      <c r="Y4988"/>
    </row>
    <row r="4989" spans="25:25" x14ac:dyDescent="0.35">
      <c r="Y4989"/>
    </row>
    <row r="4990" spans="25:25" x14ac:dyDescent="0.35">
      <c r="Y4990"/>
    </row>
    <row r="4991" spans="25:25" x14ac:dyDescent="0.35">
      <c r="Y4991"/>
    </row>
    <row r="4992" spans="25:25" x14ac:dyDescent="0.35">
      <c r="Y4992"/>
    </row>
    <row r="4993" spans="25:25" x14ac:dyDescent="0.35">
      <c r="Y4993"/>
    </row>
    <row r="4994" spans="25:25" x14ac:dyDescent="0.35">
      <c r="Y4994"/>
    </row>
    <row r="4995" spans="25:25" x14ac:dyDescent="0.35">
      <c r="Y4995"/>
    </row>
    <row r="4996" spans="25:25" x14ac:dyDescent="0.35">
      <c r="Y4996"/>
    </row>
    <row r="4997" spans="25:25" x14ac:dyDescent="0.35">
      <c r="Y4997"/>
    </row>
    <row r="4998" spans="25:25" x14ac:dyDescent="0.35">
      <c r="Y4998"/>
    </row>
    <row r="4999" spans="25:25" x14ac:dyDescent="0.35">
      <c r="Y4999"/>
    </row>
    <row r="5000" spans="25:25" x14ac:dyDescent="0.35">
      <c r="Y5000"/>
    </row>
    <row r="5001" spans="25:25" x14ac:dyDescent="0.35">
      <c r="Y5001"/>
    </row>
    <row r="5002" spans="25:25" x14ac:dyDescent="0.35">
      <c r="Y5002"/>
    </row>
    <row r="5003" spans="25:25" x14ac:dyDescent="0.35">
      <c r="Y5003"/>
    </row>
    <row r="5004" spans="25:25" x14ac:dyDescent="0.35">
      <c r="Y5004"/>
    </row>
    <row r="5005" spans="25:25" x14ac:dyDescent="0.35">
      <c r="Y5005"/>
    </row>
    <row r="5006" spans="25:25" x14ac:dyDescent="0.35">
      <c r="Y5006"/>
    </row>
    <row r="5007" spans="25:25" x14ac:dyDescent="0.35">
      <c r="Y5007"/>
    </row>
    <row r="5008" spans="25:25" x14ac:dyDescent="0.35">
      <c r="Y5008"/>
    </row>
    <row r="5009" spans="25:25" x14ac:dyDescent="0.35">
      <c r="Y5009"/>
    </row>
    <row r="5010" spans="25:25" x14ac:dyDescent="0.35">
      <c r="Y5010"/>
    </row>
    <row r="5011" spans="25:25" x14ac:dyDescent="0.35">
      <c r="Y5011"/>
    </row>
    <row r="5012" spans="25:25" x14ac:dyDescent="0.35">
      <c r="Y5012"/>
    </row>
    <row r="5013" spans="25:25" x14ac:dyDescent="0.35">
      <c r="Y5013"/>
    </row>
    <row r="5014" spans="25:25" x14ac:dyDescent="0.35">
      <c r="Y5014"/>
    </row>
    <row r="5015" spans="25:25" x14ac:dyDescent="0.35">
      <c r="Y5015"/>
    </row>
    <row r="5016" spans="25:25" x14ac:dyDescent="0.35">
      <c r="Y5016"/>
    </row>
    <row r="5017" spans="25:25" x14ac:dyDescent="0.35">
      <c r="Y5017"/>
    </row>
    <row r="5018" spans="25:25" x14ac:dyDescent="0.35">
      <c r="Y5018"/>
    </row>
    <row r="5019" spans="25:25" x14ac:dyDescent="0.35">
      <c r="Y5019"/>
    </row>
    <row r="5020" spans="25:25" x14ac:dyDescent="0.35">
      <c r="Y5020"/>
    </row>
    <row r="5021" spans="25:25" x14ac:dyDescent="0.35">
      <c r="Y5021"/>
    </row>
    <row r="5022" spans="25:25" x14ac:dyDescent="0.35">
      <c r="Y5022"/>
    </row>
    <row r="5023" spans="25:25" x14ac:dyDescent="0.35">
      <c r="Y5023"/>
    </row>
    <row r="5024" spans="25:25" x14ac:dyDescent="0.35">
      <c r="Y5024"/>
    </row>
    <row r="5025" spans="25:25" x14ac:dyDescent="0.35">
      <c r="Y5025"/>
    </row>
    <row r="5026" spans="25:25" x14ac:dyDescent="0.35">
      <c r="Y5026"/>
    </row>
    <row r="5027" spans="25:25" x14ac:dyDescent="0.35">
      <c r="Y5027"/>
    </row>
    <row r="5028" spans="25:25" x14ac:dyDescent="0.35">
      <c r="Y5028"/>
    </row>
    <row r="5029" spans="25:25" x14ac:dyDescent="0.35">
      <c r="Y5029"/>
    </row>
    <row r="5030" spans="25:25" x14ac:dyDescent="0.35">
      <c r="Y5030"/>
    </row>
    <row r="5031" spans="25:25" x14ac:dyDescent="0.35">
      <c r="Y5031"/>
    </row>
    <row r="5032" spans="25:25" x14ac:dyDescent="0.35">
      <c r="Y5032"/>
    </row>
    <row r="5033" spans="25:25" x14ac:dyDescent="0.35">
      <c r="Y5033"/>
    </row>
    <row r="5034" spans="25:25" x14ac:dyDescent="0.35">
      <c r="Y5034"/>
    </row>
    <row r="5035" spans="25:25" x14ac:dyDescent="0.35">
      <c r="Y5035"/>
    </row>
    <row r="5036" spans="25:25" x14ac:dyDescent="0.35">
      <c r="Y5036"/>
    </row>
    <row r="5037" spans="25:25" x14ac:dyDescent="0.35">
      <c r="Y5037"/>
    </row>
    <row r="5038" spans="25:25" x14ac:dyDescent="0.35">
      <c r="Y5038"/>
    </row>
    <row r="5039" spans="25:25" x14ac:dyDescent="0.35">
      <c r="Y5039"/>
    </row>
    <row r="5040" spans="25:25" x14ac:dyDescent="0.35">
      <c r="Y5040"/>
    </row>
    <row r="5041" spans="25:25" x14ac:dyDescent="0.35">
      <c r="Y5041"/>
    </row>
    <row r="5042" spans="25:25" x14ac:dyDescent="0.35">
      <c r="Y5042"/>
    </row>
    <row r="5043" spans="25:25" x14ac:dyDescent="0.35">
      <c r="Y5043"/>
    </row>
    <row r="5044" spans="25:25" x14ac:dyDescent="0.35">
      <c r="Y5044"/>
    </row>
    <row r="5045" spans="25:25" x14ac:dyDescent="0.35">
      <c r="Y5045"/>
    </row>
    <row r="5046" spans="25:25" x14ac:dyDescent="0.35">
      <c r="Y5046"/>
    </row>
    <row r="5047" spans="25:25" x14ac:dyDescent="0.35">
      <c r="Y5047"/>
    </row>
    <row r="5048" spans="25:25" x14ac:dyDescent="0.35">
      <c r="Y5048"/>
    </row>
    <row r="5049" spans="25:25" x14ac:dyDescent="0.35">
      <c r="Y5049"/>
    </row>
    <row r="5050" spans="25:25" x14ac:dyDescent="0.35">
      <c r="Y5050"/>
    </row>
    <row r="5051" spans="25:25" x14ac:dyDescent="0.35">
      <c r="Y5051"/>
    </row>
    <row r="5052" spans="25:25" x14ac:dyDescent="0.35">
      <c r="Y5052"/>
    </row>
    <row r="5053" spans="25:25" x14ac:dyDescent="0.35">
      <c r="Y5053"/>
    </row>
    <row r="5054" spans="25:25" x14ac:dyDescent="0.35">
      <c r="Y5054"/>
    </row>
    <row r="5055" spans="25:25" x14ac:dyDescent="0.35">
      <c r="Y5055"/>
    </row>
    <row r="5056" spans="25:25" x14ac:dyDescent="0.35">
      <c r="Y5056"/>
    </row>
    <row r="5057" spans="25:25" x14ac:dyDescent="0.35">
      <c r="Y5057"/>
    </row>
    <row r="5058" spans="25:25" x14ac:dyDescent="0.35">
      <c r="Y5058"/>
    </row>
    <row r="5059" spans="25:25" x14ac:dyDescent="0.35">
      <c r="Y5059"/>
    </row>
    <row r="5060" spans="25:25" x14ac:dyDescent="0.35">
      <c r="Y5060"/>
    </row>
    <row r="5061" spans="25:25" x14ac:dyDescent="0.35">
      <c r="Y5061"/>
    </row>
    <row r="5062" spans="25:25" x14ac:dyDescent="0.35">
      <c r="Y5062"/>
    </row>
    <row r="5063" spans="25:25" x14ac:dyDescent="0.35">
      <c r="Y5063"/>
    </row>
    <row r="5064" spans="25:25" x14ac:dyDescent="0.35">
      <c r="Y5064"/>
    </row>
    <row r="5065" spans="25:25" x14ac:dyDescent="0.35">
      <c r="Y5065"/>
    </row>
    <row r="5066" spans="25:25" x14ac:dyDescent="0.35">
      <c r="Y5066"/>
    </row>
    <row r="5067" spans="25:25" x14ac:dyDescent="0.35">
      <c r="Y5067"/>
    </row>
    <row r="5068" spans="25:25" x14ac:dyDescent="0.35">
      <c r="Y5068"/>
    </row>
    <row r="5069" spans="25:25" x14ac:dyDescent="0.35">
      <c r="Y5069"/>
    </row>
    <row r="5070" spans="25:25" x14ac:dyDescent="0.35">
      <c r="Y5070"/>
    </row>
    <row r="5071" spans="25:25" x14ac:dyDescent="0.35">
      <c r="Y5071"/>
    </row>
    <row r="5072" spans="25:25" x14ac:dyDescent="0.35">
      <c r="Y5072"/>
    </row>
    <row r="5073" spans="25:25" x14ac:dyDescent="0.35">
      <c r="Y5073"/>
    </row>
    <row r="5074" spans="25:25" x14ac:dyDescent="0.35">
      <c r="Y5074"/>
    </row>
    <row r="5075" spans="25:25" x14ac:dyDescent="0.35">
      <c r="Y5075"/>
    </row>
    <row r="5076" spans="25:25" x14ac:dyDescent="0.35">
      <c r="Y5076"/>
    </row>
    <row r="5077" spans="25:25" x14ac:dyDescent="0.35">
      <c r="Y5077"/>
    </row>
    <row r="5078" spans="25:25" x14ac:dyDescent="0.35">
      <c r="Y5078"/>
    </row>
    <row r="5079" spans="25:25" x14ac:dyDescent="0.35">
      <c r="Y5079"/>
    </row>
    <row r="5080" spans="25:25" x14ac:dyDescent="0.35">
      <c r="Y5080"/>
    </row>
    <row r="5081" spans="25:25" x14ac:dyDescent="0.35">
      <c r="Y5081"/>
    </row>
    <row r="5082" spans="25:25" x14ac:dyDescent="0.35">
      <c r="Y5082"/>
    </row>
    <row r="5083" spans="25:25" x14ac:dyDescent="0.35">
      <c r="Y5083"/>
    </row>
    <row r="5084" spans="25:25" x14ac:dyDescent="0.35">
      <c r="Y5084"/>
    </row>
    <row r="5085" spans="25:25" x14ac:dyDescent="0.35">
      <c r="Y5085"/>
    </row>
    <row r="5086" spans="25:25" x14ac:dyDescent="0.35">
      <c r="Y5086"/>
    </row>
    <row r="5087" spans="25:25" x14ac:dyDescent="0.35">
      <c r="Y5087"/>
    </row>
    <row r="5088" spans="25:25" x14ac:dyDescent="0.35">
      <c r="Y5088"/>
    </row>
    <row r="5089" spans="25:25" x14ac:dyDescent="0.35">
      <c r="Y5089"/>
    </row>
    <row r="5090" spans="25:25" x14ac:dyDescent="0.35">
      <c r="Y5090"/>
    </row>
    <row r="5091" spans="25:25" x14ac:dyDescent="0.35">
      <c r="Y5091"/>
    </row>
    <row r="5092" spans="25:25" x14ac:dyDescent="0.35">
      <c r="Y5092"/>
    </row>
    <row r="5093" spans="25:25" x14ac:dyDescent="0.35">
      <c r="Y5093"/>
    </row>
    <row r="5094" spans="25:25" x14ac:dyDescent="0.35">
      <c r="Y5094"/>
    </row>
    <row r="5095" spans="25:25" x14ac:dyDescent="0.35">
      <c r="Y5095"/>
    </row>
    <row r="5096" spans="25:25" x14ac:dyDescent="0.35">
      <c r="Y5096"/>
    </row>
    <row r="5097" spans="25:25" x14ac:dyDescent="0.35">
      <c r="Y5097"/>
    </row>
    <row r="5098" spans="25:25" x14ac:dyDescent="0.35">
      <c r="Y5098"/>
    </row>
    <row r="5099" spans="25:25" x14ac:dyDescent="0.35">
      <c r="Y5099"/>
    </row>
    <row r="5100" spans="25:25" x14ac:dyDescent="0.35">
      <c r="Y5100"/>
    </row>
    <row r="5101" spans="25:25" x14ac:dyDescent="0.35">
      <c r="Y5101"/>
    </row>
    <row r="5102" spans="25:25" x14ac:dyDescent="0.35">
      <c r="Y5102"/>
    </row>
    <row r="5103" spans="25:25" x14ac:dyDescent="0.35">
      <c r="Y5103"/>
    </row>
    <row r="5104" spans="25:25" x14ac:dyDescent="0.35">
      <c r="Y5104"/>
    </row>
    <row r="5105" spans="25:25" x14ac:dyDescent="0.35">
      <c r="Y5105"/>
    </row>
    <row r="5106" spans="25:25" x14ac:dyDescent="0.35">
      <c r="Y5106"/>
    </row>
    <row r="5107" spans="25:25" x14ac:dyDescent="0.35">
      <c r="Y5107"/>
    </row>
    <row r="5108" spans="25:25" x14ac:dyDescent="0.35">
      <c r="Y5108"/>
    </row>
    <row r="5109" spans="25:25" x14ac:dyDescent="0.35">
      <c r="Y5109"/>
    </row>
    <row r="5110" spans="25:25" x14ac:dyDescent="0.35">
      <c r="Y5110"/>
    </row>
    <row r="5111" spans="25:25" x14ac:dyDescent="0.35">
      <c r="Y5111"/>
    </row>
    <row r="5112" spans="25:25" x14ac:dyDescent="0.35">
      <c r="Y5112"/>
    </row>
    <row r="5113" spans="25:25" x14ac:dyDescent="0.35">
      <c r="Y5113"/>
    </row>
    <row r="5114" spans="25:25" x14ac:dyDescent="0.35">
      <c r="Y5114"/>
    </row>
    <row r="5115" spans="25:25" x14ac:dyDescent="0.35">
      <c r="Y5115"/>
    </row>
    <row r="5116" spans="25:25" x14ac:dyDescent="0.35">
      <c r="Y5116"/>
    </row>
    <row r="5117" spans="25:25" x14ac:dyDescent="0.35">
      <c r="Y5117"/>
    </row>
    <row r="5118" spans="25:25" x14ac:dyDescent="0.35">
      <c r="Y5118"/>
    </row>
    <row r="5119" spans="25:25" x14ac:dyDescent="0.35">
      <c r="Y5119"/>
    </row>
    <row r="5120" spans="25:25" x14ac:dyDescent="0.35">
      <c r="Y5120"/>
    </row>
    <row r="5121" spans="25:25" x14ac:dyDescent="0.35">
      <c r="Y5121"/>
    </row>
    <row r="5122" spans="25:25" x14ac:dyDescent="0.35">
      <c r="Y5122"/>
    </row>
    <row r="5123" spans="25:25" x14ac:dyDescent="0.35">
      <c r="Y5123"/>
    </row>
    <row r="5124" spans="25:25" x14ac:dyDescent="0.35">
      <c r="Y5124"/>
    </row>
    <row r="5125" spans="25:25" x14ac:dyDescent="0.35">
      <c r="Y5125"/>
    </row>
    <row r="5126" spans="25:25" x14ac:dyDescent="0.35">
      <c r="Y5126"/>
    </row>
    <row r="5127" spans="25:25" x14ac:dyDescent="0.35">
      <c r="Y5127"/>
    </row>
    <row r="5128" spans="25:25" x14ac:dyDescent="0.35">
      <c r="Y5128"/>
    </row>
    <row r="5129" spans="25:25" x14ac:dyDescent="0.35">
      <c r="Y5129"/>
    </row>
    <row r="5130" spans="25:25" x14ac:dyDescent="0.35">
      <c r="Y5130"/>
    </row>
    <row r="5131" spans="25:25" x14ac:dyDescent="0.35">
      <c r="Y5131"/>
    </row>
    <row r="5132" spans="25:25" x14ac:dyDescent="0.35">
      <c r="Y5132"/>
    </row>
    <row r="5133" spans="25:25" x14ac:dyDescent="0.35">
      <c r="Y5133"/>
    </row>
    <row r="5134" spans="25:25" x14ac:dyDescent="0.35">
      <c r="Y5134"/>
    </row>
    <row r="5135" spans="25:25" x14ac:dyDescent="0.35">
      <c r="Y5135"/>
    </row>
    <row r="5136" spans="25:25" x14ac:dyDescent="0.35">
      <c r="Y5136"/>
    </row>
    <row r="5137" spans="25:25" x14ac:dyDescent="0.35">
      <c r="Y5137"/>
    </row>
    <row r="5138" spans="25:25" x14ac:dyDescent="0.35">
      <c r="Y5138"/>
    </row>
    <row r="5139" spans="25:25" x14ac:dyDescent="0.35">
      <c r="Y5139"/>
    </row>
    <row r="5140" spans="25:25" x14ac:dyDescent="0.35">
      <c r="Y5140"/>
    </row>
    <row r="5141" spans="25:25" x14ac:dyDescent="0.35">
      <c r="Y5141"/>
    </row>
    <row r="5142" spans="25:25" x14ac:dyDescent="0.35">
      <c r="Y5142"/>
    </row>
    <row r="5143" spans="25:25" x14ac:dyDescent="0.35">
      <c r="Y5143"/>
    </row>
    <row r="5144" spans="25:25" x14ac:dyDescent="0.35">
      <c r="Y5144"/>
    </row>
    <row r="5145" spans="25:25" x14ac:dyDescent="0.35">
      <c r="Y5145"/>
    </row>
    <row r="5146" spans="25:25" x14ac:dyDescent="0.35">
      <c r="Y5146"/>
    </row>
    <row r="5147" spans="25:25" x14ac:dyDescent="0.35">
      <c r="Y5147"/>
    </row>
    <row r="5148" spans="25:25" x14ac:dyDescent="0.35">
      <c r="Y5148"/>
    </row>
    <row r="5149" spans="25:25" x14ac:dyDescent="0.35">
      <c r="Y5149"/>
    </row>
    <row r="5150" spans="25:25" x14ac:dyDescent="0.35">
      <c r="Y5150"/>
    </row>
    <row r="5151" spans="25:25" x14ac:dyDescent="0.35">
      <c r="Y5151"/>
    </row>
    <row r="5152" spans="25:25" x14ac:dyDescent="0.35">
      <c r="Y5152"/>
    </row>
    <row r="5153" spans="25:25" x14ac:dyDescent="0.35">
      <c r="Y5153"/>
    </row>
    <row r="5154" spans="25:25" x14ac:dyDescent="0.35">
      <c r="Y5154"/>
    </row>
    <row r="5155" spans="25:25" x14ac:dyDescent="0.35">
      <c r="Y5155"/>
    </row>
    <row r="5156" spans="25:25" x14ac:dyDescent="0.35">
      <c r="Y5156"/>
    </row>
    <row r="5157" spans="25:25" x14ac:dyDescent="0.35">
      <c r="Y5157"/>
    </row>
    <row r="5158" spans="25:25" x14ac:dyDescent="0.35">
      <c r="Y5158"/>
    </row>
    <row r="5159" spans="25:25" x14ac:dyDescent="0.35">
      <c r="Y5159"/>
    </row>
    <row r="5160" spans="25:25" x14ac:dyDescent="0.35">
      <c r="Y5160"/>
    </row>
    <row r="5161" spans="25:25" x14ac:dyDescent="0.35">
      <c r="Y5161"/>
    </row>
    <row r="5162" spans="25:25" x14ac:dyDescent="0.35">
      <c r="Y5162"/>
    </row>
    <row r="5163" spans="25:25" x14ac:dyDescent="0.35">
      <c r="Y5163"/>
    </row>
    <row r="5164" spans="25:25" x14ac:dyDescent="0.35">
      <c r="Y5164"/>
    </row>
    <row r="5165" spans="25:25" x14ac:dyDescent="0.35">
      <c r="Y5165"/>
    </row>
    <row r="5166" spans="25:25" x14ac:dyDescent="0.35">
      <c r="Y5166"/>
    </row>
    <row r="5167" spans="25:25" x14ac:dyDescent="0.35">
      <c r="Y5167"/>
    </row>
    <row r="5168" spans="25:25" x14ac:dyDescent="0.35">
      <c r="Y5168"/>
    </row>
    <row r="5169" spans="25:25" x14ac:dyDescent="0.35">
      <c r="Y5169"/>
    </row>
    <row r="5170" spans="25:25" x14ac:dyDescent="0.35">
      <c r="Y5170"/>
    </row>
    <row r="5171" spans="25:25" x14ac:dyDescent="0.35">
      <c r="Y5171"/>
    </row>
    <row r="5172" spans="25:25" x14ac:dyDescent="0.35">
      <c r="Y5172"/>
    </row>
    <row r="5173" spans="25:25" x14ac:dyDescent="0.35">
      <c r="Y5173"/>
    </row>
    <row r="5174" spans="25:25" x14ac:dyDescent="0.35">
      <c r="Y5174"/>
    </row>
    <row r="5175" spans="25:25" x14ac:dyDescent="0.35">
      <c r="Y5175"/>
    </row>
    <row r="5176" spans="25:25" x14ac:dyDescent="0.35">
      <c r="Y5176"/>
    </row>
    <row r="5177" spans="25:25" x14ac:dyDescent="0.35">
      <c r="Y5177"/>
    </row>
    <row r="5178" spans="25:25" x14ac:dyDescent="0.35">
      <c r="Y5178"/>
    </row>
    <row r="5179" spans="25:25" x14ac:dyDescent="0.35">
      <c r="Y5179"/>
    </row>
    <row r="5180" spans="25:25" x14ac:dyDescent="0.35">
      <c r="Y5180"/>
    </row>
    <row r="5181" spans="25:25" x14ac:dyDescent="0.35">
      <c r="Y5181"/>
    </row>
    <row r="5182" spans="25:25" x14ac:dyDescent="0.35">
      <c r="Y5182"/>
    </row>
    <row r="5183" spans="25:25" x14ac:dyDescent="0.35">
      <c r="Y5183"/>
    </row>
    <row r="5184" spans="25:25" x14ac:dyDescent="0.35">
      <c r="Y5184"/>
    </row>
    <row r="5185" spans="25:25" x14ac:dyDescent="0.35">
      <c r="Y5185"/>
    </row>
    <row r="5186" spans="25:25" x14ac:dyDescent="0.35">
      <c r="Y5186"/>
    </row>
    <row r="5187" spans="25:25" x14ac:dyDescent="0.35">
      <c r="Y5187"/>
    </row>
    <row r="5188" spans="25:25" x14ac:dyDescent="0.35">
      <c r="Y5188"/>
    </row>
    <row r="5189" spans="25:25" x14ac:dyDescent="0.35">
      <c r="Y5189"/>
    </row>
    <row r="5190" spans="25:25" x14ac:dyDescent="0.35">
      <c r="Y5190"/>
    </row>
    <row r="5191" spans="25:25" x14ac:dyDescent="0.35">
      <c r="Y5191"/>
    </row>
    <row r="5192" spans="25:25" x14ac:dyDescent="0.35">
      <c r="Y5192"/>
    </row>
    <row r="5193" spans="25:25" x14ac:dyDescent="0.35">
      <c r="Y5193"/>
    </row>
    <row r="5194" spans="25:25" x14ac:dyDescent="0.35">
      <c r="Y5194"/>
    </row>
    <row r="5195" spans="25:25" x14ac:dyDescent="0.35">
      <c r="Y5195"/>
    </row>
    <row r="5196" spans="25:25" x14ac:dyDescent="0.35">
      <c r="Y5196"/>
    </row>
    <row r="5197" spans="25:25" x14ac:dyDescent="0.35">
      <c r="Y5197"/>
    </row>
    <row r="5198" spans="25:25" x14ac:dyDescent="0.35">
      <c r="Y5198"/>
    </row>
    <row r="5199" spans="25:25" x14ac:dyDescent="0.35">
      <c r="Y5199"/>
    </row>
    <row r="5200" spans="25:25" x14ac:dyDescent="0.35">
      <c r="Y5200"/>
    </row>
    <row r="5201" spans="25:25" x14ac:dyDescent="0.35">
      <c r="Y5201"/>
    </row>
    <row r="5202" spans="25:25" x14ac:dyDescent="0.35">
      <c r="Y5202"/>
    </row>
    <row r="5203" spans="25:25" x14ac:dyDescent="0.35">
      <c r="Y5203"/>
    </row>
    <row r="5204" spans="25:25" x14ac:dyDescent="0.35">
      <c r="Y5204"/>
    </row>
    <row r="5205" spans="25:25" x14ac:dyDescent="0.35">
      <c r="Y5205"/>
    </row>
    <row r="5206" spans="25:25" x14ac:dyDescent="0.35">
      <c r="Y5206"/>
    </row>
    <row r="5207" spans="25:25" x14ac:dyDescent="0.35">
      <c r="Y5207"/>
    </row>
    <row r="5208" spans="25:25" x14ac:dyDescent="0.35">
      <c r="Y5208"/>
    </row>
    <row r="5209" spans="25:25" x14ac:dyDescent="0.35">
      <c r="Y5209"/>
    </row>
    <row r="5210" spans="25:25" x14ac:dyDescent="0.35">
      <c r="Y5210"/>
    </row>
    <row r="5211" spans="25:25" x14ac:dyDescent="0.35">
      <c r="Y5211"/>
    </row>
    <row r="5212" spans="25:25" x14ac:dyDescent="0.35">
      <c r="Y5212"/>
    </row>
    <row r="5213" spans="25:25" x14ac:dyDescent="0.35">
      <c r="Y5213"/>
    </row>
    <row r="5214" spans="25:25" x14ac:dyDescent="0.35">
      <c r="Y5214"/>
    </row>
    <row r="5215" spans="25:25" x14ac:dyDescent="0.35">
      <c r="Y5215"/>
    </row>
    <row r="5216" spans="25:25" x14ac:dyDescent="0.35">
      <c r="Y5216"/>
    </row>
    <row r="5217" spans="25:25" x14ac:dyDescent="0.35">
      <c r="Y5217"/>
    </row>
    <row r="5218" spans="25:25" x14ac:dyDescent="0.35">
      <c r="Y5218"/>
    </row>
    <row r="5219" spans="25:25" x14ac:dyDescent="0.35">
      <c r="Y5219"/>
    </row>
    <row r="5220" spans="25:25" x14ac:dyDescent="0.35">
      <c r="Y5220"/>
    </row>
    <row r="5221" spans="25:25" x14ac:dyDescent="0.35">
      <c r="Y5221"/>
    </row>
    <row r="5222" spans="25:25" x14ac:dyDescent="0.35">
      <c r="Y5222"/>
    </row>
    <row r="5223" spans="25:25" x14ac:dyDescent="0.35">
      <c r="Y5223"/>
    </row>
    <row r="5224" spans="25:25" x14ac:dyDescent="0.35">
      <c r="Y5224"/>
    </row>
    <row r="5225" spans="25:25" x14ac:dyDescent="0.35">
      <c r="Y5225"/>
    </row>
  </sheetData>
  <mergeCells count="1">
    <mergeCell ref="G1:H1"/>
  </mergeCells>
  <hyperlinks>
    <hyperlink ref="A2" location="'Winst en verlies rekening'!A1" display="terug" xr:uid="{7B756B17-0CEC-4D83-B46A-DA4FC68D0652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1208-67FB-418A-862E-D33EA5EA3184}">
  <dimension ref="A1:H84"/>
  <sheetViews>
    <sheetView topLeftCell="B61" zoomScale="112" zoomScaleNormal="112" workbookViewId="0">
      <selection activeCell="H83" sqref="H83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7.90625" customWidth="1"/>
    <col min="7" max="7" width="21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7.90625" customWidth="1"/>
    <col min="14" max="14" width="21.6328125" customWidth="1"/>
    <col min="15" max="15" width="20.90625" customWidth="1"/>
    <col min="17" max="17" width="56.36328125" customWidth="1"/>
    <col min="18" max="18" width="27.90625" customWidth="1"/>
    <col min="19" max="19" width="21.6328125" customWidth="1"/>
    <col min="20" max="20" width="20.453125" customWidth="1"/>
    <col min="21" max="21" width="22.08984375" customWidth="1"/>
    <col min="22" max="22" width="27.90625" customWidth="1"/>
    <col min="23" max="23" width="21.6328125" customWidth="1"/>
    <col min="24" max="24" width="20.90625" customWidth="1"/>
    <col min="26" max="26" width="56.36328125" customWidth="1"/>
    <col min="27" max="27" width="27.90625" customWidth="1"/>
    <col min="28" max="28" width="21.6328125" customWidth="1"/>
    <col min="29" max="29" width="20.453125" customWidth="1"/>
    <col min="30" max="30" width="22.08984375" customWidth="1"/>
    <col min="31" max="31" width="27.90625" customWidth="1"/>
    <col min="32" max="32" width="21.6328125" customWidth="1"/>
    <col min="33" max="33" width="20.90625" customWidth="1"/>
    <col min="35" max="35" width="56.36328125" customWidth="1"/>
    <col min="36" max="36" width="27.90625" customWidth="1"/>
    <col min="37" max="37" width="21.6328125" customWidth="1"/>
    <col min="38" max="38" width="20.453125" customWidth="1"/>
    <col min="39" max="39" width="22.08984375" customWidth="1"/>
    <col min="40" max="40" width="27.90625" customWidth="1"/>
    <col min="41" max="41" width="21.6328125" customWidth="1"/>
    <col min="42" max="43" width="20.90625" customWidth="1"/>
    <col min="44" max="44" width="56.36328125" customWidth="1"/>
    <col min="45" max="45" width="27.90625" customWidth="1"/>
    <col min="46" max="46" width="21.6328125" customWidth="1"/>
    <col min="47" max="47" width="20.453125" customWidth="1"/>
    <col min="48" max="48" width="22.08984375" customWidth="1"/>
    <col min="49" max="49" width="27.90625" customWidth="1"/>
    <col min="50" max="50" width="21.6328125" customWidth="1"/>
    <col min="51" max="51" width="20.90625" customWidth="1"/>
    <col min="53" max="53" width="56.36328125" customWidth="1"/>
    <col min="54" max="54" width="27.90625" customWidth="1"/>
    <col min="55" max="55" width="21.6328125" customWidth="1"/>
    <col min="56" max="56" width="20.453125" customWidth="1"/>
    <col min="57" max="57" width="22.08984375" customWidth="1"/>
    <col min="58" max="58" width="27.90625" customWidth="1"/>
    <col min="59" max="59" width="21.6328125" customWidth="1"/>
    <col min="60" max="61" width="20.90625" customWidth="1"/>
    <col min="62" max="62" width="56.36328125" customWidth="1"/>
    <col min="63" max="63" width="27.90625" customWidth="1"/>
    <col min="64" max="64" width="21.6328125" customWidth="1"/>
    <col min="65" max="65" width="20.453125" customWidth="1"/>
    <col min="66" max="66" width="22.08984375" customWidth="1"/>
    <col min="67" max="67" width="27.90625" customWidth="1"/>
    <col min="68" max="68" width="21.6328125" customWidth="1"/>
    <col min="69" max="70" width="20.90625" customWidth="1"/>
  </cols>
  <sheetData>
    <row r="1" spans="1:8" x14ac:dyDescent="0.35">
      <c r="A1" s="2" t="s">
        <v>267</v>
      </c>
      <c r="B1" s="66"/>
      <c r="C1" s="66"/>
      <c r="D1" s="66"/>
      <c r="E1" s="66"/>
      <c r="F1" s="11" t="s">
        <v>0</v>
      </c>
      <c r="G1" s="196" t="s">
        <v>1</v>
      </c>
      <c r="H1" s="197"/>
    </row>
    <row r="2" spans="1:8" x14ac:dyDescent="0.35">
      <c r="A2" s="13" t="s">
        <v>70</v>
      </c>
      <c r="B2" s="66"/>
      <c r="C2" s="66"/>
      <c r="D2" s="66"/>
      <c r="E2" s="66"/>
      <c r="F2" s="66"/>
      <c r="G2" s="66"/>
    </row>
    <row r="4" spans="1:8" x14ac:dyDescent="0.35">
      <c r="A4" s="15"/>
      <c r="B4" s="143"/>
      <c r="C4" s="143"/>
      <c r="D4" s="143"/>
      <c r="E4" s="143"/>
      <c r="F4" s="143"/>
      <c r="G4" s="143"/>
      <c r="H4" s="143"/>
    </row>
    <row r="5" spans="1:8" x14ac:dyDescent="0.35">
      <c r="A5" s="143"/>
      <c r="B5" s="143"/>
      <c r="C5" s="143"/>
      <c r="D5" s="143"/>
      <c r="E5" s="143"/>
      <c r="F5" s="143"/>
      <c r="G5" s="143"/>
      <c r="H5" s="143"/>
    </row>
    <row r="6" spans="1:8" x14ac:dyDescent="0.35">
      <c r="A6" s="49" t="s">
        <v>109</v>
      </c>
      <c r="B6" s="22">
        <v>2029</v>
      </c>
      <c r="C6" s="143"/>
      <c r="D6" s="143"/>
      <c r="E6" s="143"/>
      <c r="F6" s="143"/>
      <c r="G6" s="143"/>
      <c r="H6" s="143"/>
    </row>
    <row r="7" spans="1:8" x14ac:dyDescent="0.35">
      <c r="A7" s="177"/>
      <c r="B7" s="22" t="s">
        <v>294</v>
      </c>
      <c r="C7" s="22" t="s">
        <v>300</v>
      </c>
      <c r="D7" s="22" t="s">
        <v>294</v>
      </c>
      <c r="E7" s="22" t="s">
        <v>295</v>
      </c>
      <c r="F7" s="22" t="s">
        <v>292</v>
      </c>
      <c r="G7" s="22" t="s">
        <v>301</v>
      </c>
      <c r="H7" s="22" t="s">
        <v>110</v>
      </c>
    </row>
    <row r="8" spans="1:8" x14ac:dyDescent="0.35">
      <c r="A8" s="127" t="s">
        <v>213</v>
      </c>
      <c r="B8" s="177"/>
      <c r="C8" s="177"/>
      <c r="D8" s="177"/>
      <c r="E8" s="177"/>
      <c r="F8" s="177"/>
      <c r="G8" s="177"/>
      <c r="H8" s="177"/>
    </row>
    <row r="9" spans="1:8" x14ac:dyDescent="0.35">
      <c r="A9" s="177" t="s">
        <v>219</v>
      </c>
      <c r="B9" s="181"/>
      <c r="C9" s="182">
        <v>0</v>
      </c>
      <c r="D9" s="181"/>
      <c r="E9" s="182">
        <v>0</v>
      </c>
      <c r="F9" s="181"/>
      <c r="G9" s="182">
        <v>0</v>
      </c>
      <c r="H9" s="183">
        <f>(B9*C9)+(D9*E9)+(F9*G9)</f>
        <v>0</v>
      </c>
    </row>
    <row r="10" spans="1:8" x14ac:dyDescent="0.35">
      <c r="A10" s="177" t="s">
        <v>215</v>
      </c>
      <c r="B10" s="181"/>
      <c r="C10" s="182">
        <v>0</v>
      </c>
      <c r="D10" s="181"/>
      <c r="E10" s="182">
        <v>0</v>
      </c>
      <c r="F10" s="181"/>
      <c r="G10" s="182">
        <v>0</v>
      </c>
      <c r="H10" s="183">
        <f t="shared" ref="H10:H12" si="0">(B10*C10)+(D10*E10)+(F10*G10)</f>
        <v>0</v>
      </c>
    </row>
    <row r="11" spans="1:8" x14ac:dyDescent="0.35">
      <c r="A11" s="177" t="s">
        <v>218</v>
      </c>
      <c r="B11" s="181"/>
      <c r="C11" s="182">
        <v>0</v>
      </c>
      <c r="D11" s="181"/>
      <c r="E11" s="182">
        <v>0</v>
      </c>
      <c r="F11" s="181"/>
      <c r="G11" s="182">
        <v>0</v>
      </c>
      <c r="H11" s="183">
        <f t="shared" si="0"/>
        <v>0</v>
      </c>
    </row>
    <row r="12" spans="1:8" x14ac:dyDescent="0.35">
      <c r="A12" s="181" t="s">
        <v>76</v>
      </c>
      <c r="B12" s="181"/>
      <c r="C12" s="182">
        <v>0</v>
      </c>
      <c r="D12" s="181"/>
      <c r="E12" s="182">
        <v>0</v>
      </c>
      <c r="F12" s="181"/>
      <c r="G12" s="182">
        <v>0</v>
      </c>
      <c r="H12" s="183">
        <f t="shared" si="0"/>
        <v>0</v>
      </c>
    </row>
    <row r="13" spans="1:8" x14ac:dyDescent="0.35">
      <c r="A13" s="14" t="s">
        <v>214</v>
      </c>
      <c r="B13" s="177" t="s">
        <v>25</v>
      </c>
      <c r="C13" s="177" t="s">
        <v>25</v>
      </c>
      <c r="D13" s="177" t="s">
        <v>25</v>
      </c>
      <c r="E13" s="177" t="s">
        <v>25</v>
      </c>
      <c r="F13" s="177" t="s">
        <v>25</v>
      </c>
      <c r="G13" s="177"/>
      <c r="H13" s="184">
        <f>SUM(H9:H12)</f>
        <v>0</v>
      </c>
    </row>
    <row r="14" spans="1:8" x14ac:dyDescent="0.35">
      <c r="A14" s="177"/>
      <c r="B14" s="177"/>
      <c r="C14" s="177"/>
      <c r="D14" s="177"/>
      <c r="E14" s="177"/>
      <c r="F14" s="177"/>
      <c r="G14" s="177"/>
      <c r="H14" s="177"/>
    </row>
    <row r="15" spans="1:8" x14ac:dyDescent="0.35">
      <c r="A15" s="143"/>
      <c r="B15" s="143"/>
      <c r="C15" s="143"/>
      <c r="D15" s="143"/>
      <c r="E15" s="143"/>
      <c r="F15" s="143"/>
      <c r="G15" s="143"/>
      <c r="H15" s="143"/>
    </row>
    <row r="16" spans="1:8" x14ac:dyDescent="0.35">
      <c r="A16" s="49" t="s">
        <v>109</v>
      </c>
      <c r="B16" s="22">
        <v>2030</v>
      </c>
      <c r="C16" s="143"/>
      <c r="D16" s="143"/>
      <c r="E16" s="143"/>
      <c r="F16" s="143"/>
      <c r="G16" s="143"/>
      <c r="H16" s="143"/>
    </row>
    <row r="17" spans="1:8" x14ac:dyDescent="0.35">
      <c r="A17" s="177"/>
      <c r="B17" s="22" t="s">
        <v>294</v>
      </c>
      <c r="C17" s="22" t="s">
        <v>300</v>
      </c>
      <c r="D17" s="22" t="s">
        <v>294</v>
      </c>
      <c r="E17" s="22" t="s">
        <v>295</v>
      </c>
      <c r="F17" s="22" t="s">
        <v>292</v>
      </c>
      <c r="G17" s="22" t="s">
        <v>301</v>
      </c>
      <c r="H17" s="22" t="s">
        <v>110</v>
      </c>
    </row>
    <row r="18" spans="1:8" x14ac:dyDescent="0.35">
      <c r="A18" s="127" t="s">
        <v>213</v>
      </c>
      <c r="B18" s="177"/>
      <c r="C18" s="177"/>
      <c r="D18" s="177"/>
      <c r="E18" s="177"/>
      <c r="F18" s="177"/>
      <c r="G18" s="177"/>
      <c r="H18" s="177"/>
    </row>
    <row r="19" spans="1:8" x14ac:dyDescent="0.35">
      <c r="A19" s="177" t="s">
        <v>219</v>
      </c>
      <c r="B19" s="181"/>
      <c r="C19" s="182">
        <v>0</v>
      </c>
      <c r="D19" s="181"/>
      <c r="E19" s="182">
        <v>0</v>
      </c>
      <c r="F19" s="181"/>
      <c r="G19" s="182">
        <v>0</v>
      </c>
      <c r="H19" s="183">
        <f>(B19*C19)+(D19*E19)+(F19*G19)</f>
        <v>0</v>
      </c>
    </row>
    <row r="20" spans="1:8" x14ac:dyDescent="0.35">
      <c r="A20" s="177" t="s">
        <v>215</v>
      </c>
      <c r="B20" s="181"/>
      <c r="C20" s="182">
        <v>0</v>
      </c>
      <c r="D20" s="181"/>
      <c r="E20" s="182">
        <v>0</v>
      </c>
      <c r="F20" s="181"/>
      <c r="G20" s="182">
        <v>0</v>
      </c>
      <c r="H20" s="183">
        <f t="shared" ref="H20:H22" si="1">(B20*C20)+(D20*E20)+(F20*G20)</f>
        <v>0</v>
      </c>
    </row>
    <row r="21" spans="1:8" x14ac:dyDescent="0.35">
      <c r="A21" s="177" t="s">
        <v>218</v>
      </c>
      <c r="B21" s="181"/>
      <c r="C21" s="182">
        <v>0</v>
      </c>
      <c r="D21" s="181"/>
      <c r="E21" s="182">
        <v>0</v>
      </c>
      <c r="F21" s="181"/>
      <c r="G21" s="182">
        <v>0</v>
      </c>
      <c r="H21" s="183">
        <f t="shared" si="1"/>
        <v>0</v>
      </c>
    </row>
    <row r="22" spans="1:8" x14ac:dyDescent="0.35">
      <c r="A22" s="181" t="s">
        <v>76</v>
      </c>
      <c r="B22" s="181"/>
      <c r="C22" s="182">
        <v>0</v>
      </c>
      <c r="D22" s="181"/>
      <c r="E22" s="182">
        <v>0</v>
      </c>
      <c r="F22" s="181"/>
      <c r="G22" s="182">
        <v>0</v>
      </c>
      <c r="H22" s="183">
        <f t="shared" si="1"/>
        <v>0</v>
      </c>
    </row>
    <row r="23" spans="1:8" x14ac:dyDescent="0.35">
      <c r="A23" s="14" t="s">
        <v>214</v>
      </c>
      <c r="B23" s="177" t="s">
        <v>25</v>
      </c>
      <c r="C23" s="177" t="s">
        <v>25</v>
      </c>
      <c r="D23" s="177" t="s">
        <v>25</v>
      </c>
      <c r="E23" s="177" t="s">
        <v>25</v>
      </c>
      <c r="F23" s="177" t="s">
        <v>25</v>
      </c>
      <c r="G23" s="177"/>
      <c r="H23" s="184">
        <f>SUM(H19:H22)</f>
        <v>0</v>
      </c>
    </row>
    <row r="24" spans="1:8" x14ac:dyDescent="0.35">
      <c r="A24" s="177"/>
      <c r="B24" s="177"/>
      <c r="C24" s="177"/>
      <c r="D24" s="177"/>
      <c r="E24" s="177"/>
      <c r="F24" s="177"/>
      <c r="G24" s="177"/>
      <c r="H24" s="177"/>
    </row>
    <row r="26" spans="1:8" x14ac:dyDescent="0.35">
      <c r="A26" s="49" t="s">
        <v>109</v>
      </c>
      <c r="B26" s="22">
        <v>2031</v>
      </c>
      <c r="C26" s="143"/>
      <c r="D26" s="143"/>
      <c r="E26" s="143"/>
      <c r="F26" s="143"/>
      <c r="G26" s="143"/>
      <c r="H26" s="143"/>
    </row>
    <row r="27" spans="1:8" x14ac:dyDescent="0.35">
      <c r="A27" s="177"/>
      <c r="B27" s="22" t="s">
        <v>294</v>
      </c>
      <c r="C27" s="22" t="s">
        <v>300</v>
      </c>
      <c r="D27" s="22" t="s">
        <v>294</v>
      </c>
      <c r="E27" s="22" t="s">
        <v>295</v>
      </c>
      <c r="F27" s="22" t="s">
        <v>292</v>
      </c>
      <c r="G27" s="22" t="s">
        <v>301</v>
      </c>
      <c r="H27" s="22" t="s">
        <v>110</v>
      </c>
    </row>
    <row r="28" spans="1:8" x14ac:dyDescent="0.35">
      <c r="A28" s="127" t="s">
        <v>213</v>
      </c>
      <c r="B28" s="177"/>
      <c r="C28" s="177"/>
      <c r="D28" s="177"/>
      <c r="E28" s="177"/>
      <c r="F28" s="177"/>
      <c r="G28" s="177"/>
      <c r="H28" s="177"/>
    </row>
    <row r="29" spans="1:8" x14ac:dyDescent="0.35">
      <c r="A29" s="177" t="s">
        <v>219</v>
      </c>
      <c r="B29" s="181"/>
      <c r="C29" s="182">
        <v>0</v>
      </c>
      <c r="D29" s="181"/>
      <c r="E29" s="182">
        <v>0</v>
      </c>
      <c r="F29" s="181"/>
      <c r="G29" s="182">
        <v>0</v>
      </c>
      <c r="H29" s="183">
        <f>(B29*C29)+(D29*E29)+(F29*G29)</f>
        <v>0</v>
      </c>
    </row>
    <row r="30" spans="1:8" x14ac:dyDescent="0.35">
      <c r="A30" s="177" t="s">
        <v>215</v>
      </c>
      <c r="B30" s="181"/>
      <c r="C30" s="182">
        <v>0</v>
      </c>
      <c r="D30" s="181"/>
      <c r="E30" s="182">
        <v>0</v>
      </c>
      <c r="F30" s="181"/>
      <c r="G30" s="182">
        <v>0</v>
      </c>
      <c r="H30" s="183">
        <f t="shared" ref="H30:H32" si="2">(B30*C30)+(D30*E30)+(F30*G30)</f>
        <v>0</v>
      </c>
    </row>
    <row r="31" spans="1:8" x14ac:dyDescent="0.35">
      <c r="A31" s="177" t="s">
        <v>218</v>
      </c>
      <c r="B31" s="181"/>
      <c r="C31" s="182">
        <v>0</v>
      </c>
      <c r="D31" s="181"/>
      <c r="E31" s="182">
        <v>0</v>
      </c>
      <c r="F31" s="181"/>
      <c r="G31" s="182">
        <v>0</v>
      </c>
      <c r="H31" s="183">
        <f t="shared" si="2"/>
        <v>0</v>
      </c>
    </row>
    <row r="32" spans="1:8" x14ac:dyDescent="0.35">
      <c r="A32" s="181" t="s">
        <v>76</v>
      </c>
      <c r="B32" s="181"/>
      <c r="C32" s="182">
        <v>0</v>
      </c>
      <c r="D32" s="181"/>
      <c r="E32" s="182">
        <v>0</v>
      </c>
      <c r="F32" s="181"/>
      <c r="G32" s="182">
        <v>0</v>
      </c>
      <c r="H32" s="183">
        <f t="shared" si="2"/>
        <v>0</v>
      </c>
    </row>
    <row r="33" spans="1:8" x14ac:dyDescent="0.35">
      <c r="A33" s="14" t="s">
        <v>214</v>
      </c>
      <c r="B33" s="177" t="s">
        <v>25</v>
      </c>
      <c r="C33" s="177" t="s">
        <v>25</v>
      </c>
      <c r="D33" s="177" t="s">
        <v>25</v>
      </c>
      <c r="E33" s="177" t="s">
        <v>25</v>
      </c>
      <c r="F33" s="177" t="s">
        <v>25</v>
      </c>
      <c r="G33" s="177"/>
      <c r="H33" s="184">
        <f>SUM(H29:H32)</f>
        <v>0</v>
      </c>
    </row>
    <row r="34" spans="1:8" x14ac:dyDescent="0.35">
      <c r="A34" s="177"/>
      <c r="B34" s="177"/>
      <c r="C34" s="177"/>
      <c r="D34" s="177"/>
      <c r="E34" s="177"/>
      <c r="F34" s="177"/>
      <c r="G34" s="177"/>
      <c r="H34" s="177"/>
    </row>
    <row r="36" spans="1:8" x14ac:dyDescent="0.35">
      <c r="A36" s="49" t="s">
        <v>109</v>
      </c>
      <c r="B36" s="22">
        <v>2032</v>
      </c>
      <c r="C36" s="143"/>
      <c r="D36" s="143"/>
      <c r="E36" s="143"/>
      <c r="F36" s="143"/>
      <c r="G36" s="143"/>
      <c r="H36" s="143"/>
    </row>
    <row r="37" spans="1:8" x14ac:dyDescent="0.35">
      <c r="A37" s="177"/>
      <c r="B37" s="22" t="s">
        <v>294</v>
      </c>
      <c r="C37" s="22" t="s">
        <v>300</v>
      </c>
      <c r="D37" s="22" t="s">
        <v>294</v>
      </c>
      <c r="E37" s="22" t="s">
        <v>295</v>
      </c>
      <c r="F37" s="22" t="s">
        <v>292</v>
      </c>
      <c r="G37" s="22" t="s">
        <v>301</v>
      </c>
      <c r="H37" s="22" t="s">
        <v>110</v>
      </c>
    </row>
    <row r="38" spans="1:8" x14ac:dyDescent="0.35">
      <c r="A38" s="127" t="s">
        <v>213</v>
      </c>
      <c r="B38" s="177"/>
      <c r="C38" s="177"/>
      <c r="D38" s="177"/>
      <c r="E38" s="177"/>
      <c r="F38" s="177"/>
      <c r="G38" s="177"/>
      <c r="H38" s="177"/>
    </row>
    <row r="39" spans="1:8" x14ac:dyDescent="0.35">
      <c r="A39" s="177" t="s">
        <v>219</v>
      </c>
      <c r="B39" s="181"/>
      <c r="C39" s="182">
        <v>0</v>
      </c>
      <c r="D39" s="181"/>
      <c r="E39" s="182">
        <v>0</v>
      </c>
      <c r="F39" s="181"/>
      <c r="G39" s="182">
        <v>0</v>
      </c>
      <c r="H39" s="183">
        <f>(B39*C39)+(D39*E39)+(F39*G39)</f>
        <v>0</v>
      </c>
    </row>
    <row r="40" spans="1:8" x14ac:dyDescent="0.35">
      <c r="A40" s="177" t="s">
        <v>215</v>
      </c>
      <c r="B40" s="181"/>
      <c r="C40" s="182">
        <v>0</v>
      </c>
      <c r="D40" s="181"/>
      <c r="E40" s="182">
        <v>0</v>
      </c>
      <c r="F40" s="181"/>
      <c r="G40" s="182">
        <v>0</v>
      </c>
      <c r="H40" s="183">
        <f t="shared" ref="H40:H42" si="3">(B40*C40)+(D40*E40)+(F40*G40)</f>
        <v>0</v>
      </c>
    </row>
    <row r="41" spans="1:8" x14ac:dyDescent="0.35">
      <c r="A41" s="177" t="s">
        <v>218</v>
      </c>
      <c r="B41" s="181"/>
      <c r="C41" s="182">
        <v>0</v>
      </c>
      <c r="D41" s="181"/>
      <c r="E41" s="182">
        <v>0</v>
      </c>
      <c r="F41" s="181"/>
      <c r="G41" s="182">
        <v>0</v>
      </c>
      <c r="H41" s="183">
        <f t="shared" si="3"/>
        <v>0</v>
      </c>
    </row>
    <row r="42" spans="1:8" x14ac:dyDescent="0.35">
      <c r="A42" s="181" t="s">
        <v>76</v>
      </c>
      <c r="B42" s="181"/>
      <c r="C42" s="182">
        <v>0</v>
      </c>
      <c r="D42" s="181"/>
      <c r="E42" s="182">
        <v>0</v>
      </c>
      <c r="F42" s="181"/>
      <c r="G42" s="182">
        <v>0</v>
      </c>
      <c r="H42" s="183">
        <f t="shared" si="3"/>
        <v>0</v>
      </c>
    </row>
    <row r="43" spans="1:8" x14ac:dyDescent="0.35">
      <c r="A43" s="14" t="s">
        <v>214</v>
      </c>
      <c r="B43" s="177" t="s">
        <v>25</v>
      </c>
      <c r="C43" s="177" t="s">
        <v>25</v>
      </c>
      <c r="D43" s="177" t="s">
        <v>25</v>
      </c>
      <c r="E43" s="177" t="s">
        <v>25</v>
      </c>
      <c r="F43" s="177" t="s">
        <v>25</v>
      </c>
      <c r="G43" s="177"/>
      <c r="H43" s="184">
        <f>SUM(H39:H42)</f>
        <v>0</v>
      </c>
    </row>
    <row r="44" spans="1:8" x14ac:dyDescent="0.35">
      <c r="A44" s="177"/>
      <c r="B44" s="177"/>
      <c r="C44" s="177"/>
      <c r="D44" s="177"/>
      <c r="E44" s="177"/>
      <c r="F44" s="177"/>
      <c r="G44" s="177"/>
      <c r="H44" s="177"/>
    </row>
    <row r="46" spans="1:8" x14ac:dyDescent="0.35">
      <c r="A46" s="49" t="s">
        <v>109</v>
      </c>
      <c r="B46" s="22">
        <v>2033</v>
      </c>
      <c r="C46" s="143"/>
      <c r="D46" s="143"/>
      <c r="E46" s="143"/>
      <c r="F46" s="143"/>
      <c r="G46" s="143"/>
      <c r="H46" s="143"/>
    </row>
    <row r="47" spans="1:8" x14ac:dyDescent="0.35">
      <c r="A47" s="177"/>
      <c r="B47" s="22" t="s">
        <v>294</v>
      </c>
      <c r="C47" s="22" t="s">
        <v>300</v>
      </c>
      <c r="D47" s="22" t="s">
        <v>294</v>
      </c>
      <c r="E47" s="22" t="s">
        <v>295</v>
      </c>
      <c r="F47" s="22" t="s">
        <v>292</v>
      </c>
      <c r="G47" s="22" t="s">
        <v>301</v>
      </c>
      <c r="H47" s="22" t="s">
        <v>110</v>
      </c>
    </row>
    <row r="48" spans="1:8" x14ac:dyDescent="0.35">
      <c r="A48" s="127" t="s">
        <v>213</v>
      </c>
      <c r="B48" s="177"/>
      <c r="C48" s="177"/>
      <c r="D48" s="177"/>
      <c r="E48" s="177"/>
      <c r="F48" s="177"/>
      <c r="G48" s="177"/>
      <c r="H48" s="177"/>
    </row>
    <row r="49" spans="1:8" x14ac:dyDescent="0.35">
      <c r="A49" s="177" t="s">
        <v>219</v>
      </c>
      <c r="B49" s="181"/>
      <c r="C49" s="182">
        <v>0</v>
      </c>
      <c r="D49" s="181"/>
      <c r="E49" s="182">
        <v>0</v>
      </c>
      <c r="F49" s="181"/>
      <c r="G49" s="182">
        <v>0</v>
      </c>
      <c r="H49" s="183">
        <f>(B49*C49)+(D49*E49)+(F49*G49)</f>
        <v>0</v>
      </c>
    </row>
    <row r="50" spans="1:8" x14ac:dyDescent="0.35">
      <c r="A50" s="177" t="s">
        <v>215</v>
      </c>
      <c r="B50" s="181"/>
      <c r="C50" s="182">
        <v>0</v>
      </c>
      <c r="D50" s="181"/>
      <c r="E50" s="182">
        <v>0</v>
      </c>
      <c r="F50" s="181"/>
      <c r="G50" s="182">
        <v>0</v>
      </c>
      <c r="H50" s="183">
        <f t="shared" ref="H50:H52" si="4">(B50*C50)+(D50*E50)+(F50*G50)</f>
        <v>0</v>
      </c>
    </row>
    <row r="51" spans="1:8" x14ac:dyDescent="0.35">
      <c r="A51" s="177" t="s">
        <v>218</v>
      </c>
      <c r="B51" s="181"/>
      <c r="C51" s="182">
        <v>0</v>
      </c>
      <c r="D51" s="181"/>
      <c r="E51" s="182">
        <v>0</v>
      </c>
      <c r="F51" s="181"/>
      <c r="G51" s="182">
        <v>0</v>
      </c>
      <c r="H51" s="183">
        <f t="shared" si="4"/>
        <v>0</v>
      </c>
    </row>
    <row r="52" spans="1:8" x14ac:dyDescent="0.35">
      <c r="A52" s="181" t="s">
        <v>76</v>
      </c>
      <c r="B52" s="181"/>
      <c r="C52" s="182">
        <v>0</v>
      </c>
      <c r="D52" s="181"/>
      <c r="E52" s="182">
        <v>0</v>
      </c>
      <c r="F52" s="181"/>
      <c r="G52" s="182">
        <v>0</v>
      </c>
      <c r="H52" s="183">
        <f t="shared" si="4"/>
        <v>0</v>
      </c>
    </row>
    <row r="53" spans="1:8" x14ac:dyDescent="0.35">
      <c r="A53" s="14" t="s">
        <v>214</v>
      </c>
      <c r="B53" s="177" t="s">
        <v>25</v>
      </c>
      <c r="C53" s="177" t="s">
        <v>25</v>
      </c>
      <c r="D53" s="177" t="s">
        <v>25</v>
      </c>
      <c r="E53" s="177" t="s">
        <v>25</v>
      </c>
      <c r="F53" s="177" t="s">
        <v>25</v>
      </c>
      <c r="G53" s="177"/>
      <c r="H53" s="184">
        <f>SUM(H49:H52)</f>
        <v>0</v>
      </c>
    </row>
    <row r="54" spans="1:8" x14ac:dyDescent="0.35">
      <c r="A54" s="177"/>
      <c r="B54" s="177"/>
      <c r="C54" s="177"/>
      <c r="D54" s="177"/>
      <c r="E54" s="177"/>
      <c r="F54" s="177"/>
      <c r="G54" s="177"/>
      <c r="H54" s="177"/>
    </row>
    <row r="56" spans="1:8" x14ac:dyDescent="0.35">
      <c r="A56" s="49" t="s">
        <v>109</v>
      </c>
      <c r="B56" s="22">
        <v>2034</v>
      </c>
      <c r="C56" s="143"/>
      <c r="D56" s="143"/>
      <c r="E56" s="143"/>
      <c r="F56" s="143"/>
      <c r="G56" s="143"/>
      <c r="H56" s="143"/>
    </row>
    <row r="57" spans="1:8" x14ac:dyDescent="0.35">
      <c r="A57" s="177"/>
      <c r="B57" s="22" t="s">
        <v>294</v>
      </c>
      <c r="C57" s="22" t="s">
        <v>300</v>
      </c>
      <c r="D57" s="22" t="s">
        <v>294</v>
      </c>
      <c r="E57" s="22" t="s">
        <v>295</v>
      </c>
      <c r="F57" s="22" t="s">
        <v>292</v>
      </c>
      <c r="G57" s="22" t="s">
        <v>301</v>
      </c>
      <c r="H57" s="22" t="s">
        <v>110</v>
      </c>
    </row>
    <row r="58" spans="1:8" x14ac:dyDescent="0.35">
      <c r="A58" s="127" t="s">
        <v>213</v>
      </c>
      <c r="B58" s="177"/>
      <c r="C58" s="177"/>
      <c r="D58" s="177"/>
      <c r="E58" s="177"/>
      <c r="F58" s="177"/>
      <c r="G58" s="177"/>
      <c r="H58" s="177"/>
    </row>
    <row r="59" spans="1:8" x14ac:dyDescent="0.35">
      <c r="A59" s="177" t="s">
        <v>219</v>
      </c>
      <c r="B59" s="181"/>
      <c r="C59" s="182">
        <v>0</v>
      </c>
      <c r="D59" s="181"/>
      <c r="E59" s="182">
        <v>0</v>
      </c>
      <c r="F59" s="181"/>
      <c r="G59" s="182">
        <v>0</v>
      </c>
      <c r="H59" s="183">
        <f>(B59*C59)+(D59*E59)+(F59*G59)</f>
        <v>0</v>
      </c>
    </row>
    <row r="60" spans="1:8" x14ac:dyDescent="0.35">
      <c r="A60" s="177" t="s">
        <v>215</v>
      </c>
      <c r="B60" s="181"/>
      <c r="C60" s="182">
        <v>0</v>
      </c>
      <c r="D60" s="181"/>
      <c r="E60" s="182">
        <v>0</v>
      </c>
      <c r="F60" s="181"/>
      <c r="G60" s="182">
        <v>0</v>
      </c>
      <c r="H60" s="183">
        <f t="shared" ref="H60:H62" si="5">(B60*C60)+(D60*E60)+(F60*G60)</f>
        <v>0</v>
      </c>
    </row>
    <row r="61" spans="1:8" x14ac:dyDescent="0.35">
      <c r="A61" s="177" t="s">
        <v>218</v>
      </c>
      <c r="B61" s="181"/>
      <c r="C61" s="182">
        <v>0</v>
      </c>
      <c r="D61" s="181"/>
      <c r="E61" s="182">
        <v>0</v>
      </c>
      <c r="F61" s="181"/>
      <c r="G61" s="182">
        <v>0</v>
      </c>
      <c r="H61" s="183">
        <f t="shared" si="5"/>
        <v>0</v>
      </c>
    </row>
    <row r="62" spans="1:8" x14ac:dyDescent="0.35">
      <c r="A62" s="181" t="s">
        <v>76</v>
      </c>
      <c r="B62" s="181"/>
      <c r="C62" s="182">
        <v>0</v>
      </c>
      <c r="D62" s="181"/>
      <c r="E62" s="182">
        <v>0</v>
      </c>
      <c r="F62" s="181"/>
      <c r="G62" s="182">
        <v>0</v>
      </c>
      <c r="H62" s="183">
        <f t="shared" si="5"/>
        <v>0</v>
      </c>
    </row>
    <row r="63" spans="1:8" x14ac:dyDescent="0.35">
      <c r="A63" s="14" t="s">
        <v>214</v>
      </c>
      <c r="B63" s="177" t="s">
        <v>25</v>
      </c>
      <c r="C63" s="177" t="s">
        <v>25</v>
      </c>
      <c r="D63" s="177" t="s">
        <v>25</v>
      </c>
      <c r="E63" s="177" t="s">
        <v>25</v>
      </c>
      <c r="F63" s="177" t="s">
        <v>25</v>
      </c>
      <c r="G63" s="177"/>
      <c r="H63" s="184">
        <f>SUM(H59:H62)</f>
        <v>0</v>
      </c>
    </row>
    <row r="64" spans="1:8" x14ac:dyDescent="0.35">
      <c r="A64" s="177"/>
      <c r="B64" s="177"/>
      <c r="C64" s="177"/>
      <c r="D64" s="177"/>
      <c r="E64" s="177"/>
      <c r="F64" s="177"/>
      <c r="G64" s="177"/>
      <c r="H64" s="177"/>
    </row>
    <row r="66" spans="1:8" x14ac:dyDescent="0.35">
      <c r="A66" s="49" t="s">
        <v>109</v>
      </c>
      <c r="B66" s="22">
        <v>2035</v>
      </c>
      <c r="C66" s="143"/>
      <c r="D66" s="143"/>
      <c r="E66" s="143"/>
      <c r="F66" s="143"/>
      <c r="G66" s="143"/>
      <c r="H66" s="143"/>
    </row>
    <row r="67" spans="1:8" x14ac:dyDescent="0.35">
      <c r="A67" s="177"/>
      <c r="B67" s="22" t="s">
        <v>294</v>
      </c>
      <c r="C67" s="22" t="s">
        <v>300</v>
      </c>
      <c r="D67" s="22" t="s">
        <v>294</v>
      </c>
      <c r="E67" s="22" t="s">
        <v>295</v>
      </c>
      <c r="F67" s="22" t="s">
        <v>292</v>
      </c>
      <c r="G67" s="22" t="s">
        <v>301</v>
      </c>
      <c r="H67" s="22" t="s">
        <v>110</v>
      </c>
    </row>
    <row r="68" spans="1:8" x14ac:dyDescent="0.35">
      <c r="A68" s="127" t="s">
        <v>213</v>
      </c>
      <c r="B68" s="177"/>
      <c r="C68" s="177"/>
      <c r="D68" s="177"/>
      <c r="E68" s="177"/>
      <c r="F68" s="177"/>
      <c r="G68" s="177"/>
      <c r="H68" s="177"/>
    </row>
    <row r="69" spans="1:8" x14ac:dyDescent="0.35">
      <c r="A69" s="177" t="s">
        <v>219</v>
      </c>
      <c r="B69" s="181"/>
      <c r="C69" s="182">
        <v>0</v>
      </c>
      <c r="D69" s="181"/>
      <c r="E69" s="182">
        <v>0</v>
      </c>
      <c r="F69" s="181"/>
      <c r="G69" s="182">
        <v>0</v>
      </c>
      <c r="H69" s="183">
        <f>(B69*C69)+(D69*E69)+(F69*G69)</f>
        <v>0</v>
      </c>
    </row>
    <row r="70" spans="1:8" x14ac:dyDescent="0.35">
      <c r="A70" s="177" t="s">
        <v>215</v>
      </c>
      <c r="B70" s="181"/>
      <c r="C70" s="182">
        <v>0</v>
      </c>
      <c r="D70" s="181"/>
      <c r="E70" s="182">
        <v>0</v>
      </c>
      <c r="F70" s="181"/>
      <c r="G70" s="182">
        <v>0</v>
      </c>
      <c r="H70" s="183">
        <f t="shared" ref="H70:H72" si="6">(B70*C70)+(D70*E70)+(F70*G70)</f>
        <v>0</v>
      </c>
    </row>
    <row r="71" spans="1:8" x14ac:dyDescent="0.35">
      <c r="A71" s="177" t="s">
        <v>218</v>
      </c>
      <c r="B71" s="181"/>
      <c r="C71" s="182">
        <v>0</v>
      </c>
      <c r="D71" s="181"/>
      <c r="E71" s="182">
        <v>0</v>
      </c>
      <c r="F71" s="181"/>
      <c r="G71" s="182">
        <v>0</v>
      </c>
      <c r="H71" s="183">
        <f t="shared" si="6"/>
        <v>0</v>
      </c>
    </row>
    <row r="72" spans="1:8" x14ac:dyDescent="0.35">
      <c r="A72" s="181" t="s">
        <v>76</v>
      </c>
      <c r="B72" s="181"/>
      <c r="C72" s="182">
        <v>0</v>
      </c>
      <c r="D72" s="181"/>
      <c r="E72" s="182">
        <v>0</v>
      </c>
      <c r="F72" s="181"/>
      <c r="G72" s="182">
        <v>0</v>
      </c>
      <c r="H72" s="183">
        <f t="shared" si="6"/>
        <v>0</v>
      </c>
    </row>
    <row r="73" spans="1:8" x14ac:dyDescent="0.35">
      <c r="A73" s="14" t="s">
        <v>214</v>
      </c>
      <c r="B73" s="177" t="s">
        <v>25</v>
      </c>
      <c r="C73" s="177" t="s">
        <v>25</v>
      </c>
      <c r="D73" s="177" t="s">
        <v>25</v>
      </c>
      <c r="E73" s="177" t="s">
        <v>25</v>
      </c>
      <c r="F73" s="177" t="s">
        <v>25</v>
      </c>
      <c r="G73" s="177"/>
      <c r="H73" s="184">
        <f>SUM(H69:H72)</f>
        <v>0</v>
      </c>
    </row>
    <row r="74" spans="1:8" x14ac:dyDescent="0.35">
      <c r="A74" s="177"/>
      <c r="B74" s="177"/>
      <c r="C74" s="177"/>
      <c r="D74" s="177"/>
      <c r="E74" s="177"/>
      <c r="F74" s="177"/>
      <c r="G74" s="177"/>
      <c r="H74" s="177"/>
    </row>
    <row r="76" spans="1:8" x14ac:dyDescent="0.35">
      <c r="A76" s="49" t="s">
        <v>109</v>
      </c>
      <c r="B76" s="22">
        <v>2036</v>
      </c>
      <c r="C76" s="143"/>
      <c r="D76" s="143"/>
      <c r="E76" s="143"/>
      <c r="F76" s="143"/>
      <c r="G76" s="143"/>
      <c r="H76" s="143"/>
    </row>
    <row r="77" spans="1:8" x14ac:dyDescent="0.35">
      <c r="A77" s="177"/>
      <c r="B77" s="22" t="s">
        <v>294</v>
      </c>
      <c r="C77" s="22" t="s">
        <v>300</v>
      </c>
      <c r="D77" s="22" t="s">
        <v>294</v>
      </c>
      <c r="E77" s="22" t="s">
        <v>295</v>
      </c>
      <c r="F77" s="22" t="s">
        <v>292</v>
      </c>
      <c r="G77" s="22" t="s">
        <v>301</v>
      </c>
      <c r="H77" s="22" t="s">
        <v>110</v>
      </c>
    </row>
    <row r="78" spans="1:8" x14ac:dyDescent="0.35">
      <c r="A78" s="127" t="s">
        <v>213</v>
      </c>
      <c r="B78" s="177"/>
      <c r="C78" s="177"/>
      <c r="D78" s="177"/>
      <c r="E78" s="177"/>
      <c r="F78" s="177"/>
      <c r="G78" s="177"/>
      <c r="H78" s="177"/>
    </row>
    <row r="79" spans="1:8" x14ac:dyDescent="0.35">
      <c r="A79" s="177" t="s">
        <v>219</v>
      </c>
      <c r="B79" s="181"/>
      <c r="C79" s="182">
        <v>0</v>
      </c>
      <c r="D79" s="181"/>
      <c r="E79" s="182">
        <v>0</v>
      </c>
      <c r="F79" s="181"/>
      <c r="G79" s="182">
        <v>0</v>
      </c>
      <c r="H79" s="183">
        <f>(B79*C79)+(D79*E79)+(F79*G79)</f>
        <v>0</v>
      </c>
    </row>
    <row r="80" spans="1:8" x14ac:dyDescent="0.35">
      <c r="A80" s="177" t="s">
        <v>215</v>
      </c>
      <c r="B80" s="181"/>
      <c r="C80" s="182">
        <v>0</v>
      </c>
      <c r="D80" s="181"/>
      <c r="E80" s="182">
        <v>0</v>
      </c>
      <c r="F80" s="181"/>
      <c r="G80" s="182">
        <v>0</v>
      </c>
      <c r="H80" s="183">
        <f t="shared" ref="H80:H82" si="7">(B80*C80)+(D80*E80)+(F80*G80)</f>
        <v>0</v>
      </c>
    </row>
    <row r="81" spans="1:8" x14ac:dyDescent="0.35">
      <c r="A81" s="177" t="s">
        <v>218</v>
      </c>
      <c r="B81" s="181"/>
      <c r="C81" s="182">
        <v>0</v>
      </c>
      <c r="D81" s="181"/>
      <c r="E81" s="182">
        <v>0</v>
      </c>
      <c r="F81" s="181"/>
      <c r="G81" s="182">
        <v>0</v>
      </c>
      <c r="H81" s="183">
        <f t="shared" si="7"/>
        <v>0</v>
      </c>
    </row>
    <row r="82" spans="1:8" x14ac:dyDescent="0.35">
      <c r="A82" s="181" t="s">
        <v>76</v>
      </c>
      <c r="B82" s="181"/>
      <c r="C82" s="182">
        <v>0</v>
      </c>
      <c r="D82" s="181"/>
      <c r="E82" s="182">
        <v>0</v>
      </c>
      <c r="F82" s="181"/>
      <c r="G82" s="182">
        <v>0</v>
      </c>
      <c r="H82" s="183">
        <f t="shared" si="7"/>
        <v>0</v>
      </c>
    </row>
    <row r="83" spans="1:8" x14ac:dyDescent="0.35">
      <c r="A83" s="14" t="s">
        <v>214</v>
      </c>
      <c r="B83" s="177" t="s">
        <v>25</v>
      </c>
      <c r="C83" s="177" t="s">
        <v>25</v>
      </c>
      <c r="D83" s="177" t="s">
        <v>25</v>
      </c>
      <c r="E83" s="177" t="s">
        <v>25</v>
      </c>
      <c r="F83" s="177" t="s">
        <v>25</v>
      </c>
      <c r="G83" s="177"/>
      <c r="H83" s="184">
        <f>SUM(H79:H82)</f>
        <v>0</v>
      </c>
    </row>
    <row r="84" spans="1:8" x14ac:dyDescent="0.35">
      <c r="A84" s="177"/>
      <c r="B84" s="177"/>
      <c r="C84" s="177"/>
      <c r="D84" s="177"/>
      <c r="E84" s="177"/>
      <c r="F84" s="177"/>
      <c r="G84" s="177"/>
      <c r="H84" s="177"/>
    </row>
  </sheetData>
  <mergeCells count="1">
    <mergeCell ref="G1:H1"/>
  </mergeCells>
  <hyperlinks>
    <hyperlink ref="A2" location="'Winst en verlies rekening'!A1" display="terug" xr:uid="{EFE8B606-903A-4156-A10C-2367A638EBE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45F2-4276-47D6-90DC-B041CC56ED01}">
  <dimension ref="A1:J20"/>
  <sheetViews>
    <sheetView topLeftCell="F1" zoomScale="112" zoomScaleNormal="112" workbookViewId="0">
      <selection activeCell="K2" sqref="K2:Q21"/>
    </sheetView>
  </sheetViews>
  <sheetFormatPr defaultRowHeight="14.5" x14ac:dyDescent="0.35"/>
  <cols>
    <col min="1" max="1" width="47.6328125" customWidth="1"/>
    <col min="2" max="3" width="27.90625" customWidth="1"/>
    <col min="4" max="4" width="21.6328125" customWidth="1"/>
    <col min="5" max="5" width="20.453125" customWidth="1"/>
    <col min="6" max="6" width="22.08984375" customWidth="1"/>
    <col min="7" max="7" width="27.90625" customWidth="1"/>
    <col min="8" max="8" width="21.6328125" customWidth="1"/>
    <col min="9" max="9" width="20.90625" customWidth="1"/>
    <col min="10" max="10" width="18.6328125" customWidth="1"/>
  </cols>
  <sheetData>
    <row r="1" spans="1:10" x14ac:dyDescent="0.35">
      <c r="A1" s="2" t="s">
        <v>185</v>
      </c>
      <c r="B1" s="66"/>
      <c r="C1" s="66"/>
      <c r="D1" s="66"/>
      <c r="E1" s="66"/>
      <c r="F1" s="66"/>
      <c r="G1" s="11" t="s">
        <v>0</v>
      </c>
      <c r="H1" s="186" t="s">
        <v>1</v>
      </c>
      <c r="I1" s="187"/>
      <c r="J1" s="188"/>
    </row>
    <row r="2" spans="1:10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35">
      <c r="A3" s="72"/>
      <c r="B3" s="22" t="s">
        <v>171</v>
      </c>
      <c r="C3" s="22">
        <v>2029</v>
      </c>
      <c r="D3" s="22">
        <f>C3+1</f>
        <v>2030</v>
      </c>
      <c r="E3" s="22">
        <f t="shared" ref="E3:J3" si="0">D3+1</f>
        <v>2031</v>
      </c>
      <c r="F3" s="22">
        <f t="shared" si="0"/>
        <v>2032</v>
      </c>
      <c r="G3" s="22">
        <f t="shared" si="0"/>
        <v>2033</v>
      </c>
      <c r="H3" s="22">
        <f t="shared" si="0"/>
        <v>2034</v>
      </c>
      <c r="I3" s="22">
        <f t="shared" si="0"/>
        <v>2035</v>
      </c>
      <c r="J3" s="22">
        <f t="shared" si="0"/>
        <v>2036</v>
      </c>
    </row>
    <row r="4" spans="1:10" x14ac:dyDescent="0.35">
      <c r="A4" s="14" t="s">
        <v>56</v>
      </c>
      <c r="B4" s="94" t="s">
        <v>25</v>
      </c>
      <c r="C4" s="83">
        <f>'Winst en verlies rekening'!F65</f>
        <v>0</v>
      </c>
      <c r="D4" s="83">
        <f>'Winst en verlies rekening'!G65</f>
        <v>0</v>
      </c>
      <c r="E4" s="83">
        <f>'Winst en verlies rekening'!H65</f>
        <v>0</v>
      </c>
      <c r="F4" s="83">
        <f>'Winst en verlies rekening'!I65</f>
        <v>0</v>
      </c>
      <c r="G4" s="83">
        <f>'Winst en verlies rekening'!J65</f>
        <v>0</v>
      </c>
      <c r="H4" s="83">
        <f>'Winst en verlies rekening'!K65</f>
        <v>0</v>
      </c>
      <c r="I4" s="83">
        <f>'Winst en verlies rekening'!L65</f>
        <v>0</v>
      </c>
      <c r="J4" s="83">
        <f>'Winst en verlies rekening'!M65</f>
        <v>0</v>
      </c>
    </row>
    <row r="5" spans="1:10" x14ac:dyDescent="0.35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0" x14ac:dyDescent="0.35">
      <c r="A6" s="72" t="s">
        <v>115</v>
      </c>
      <c r="B6" s="83">
        <f>Balans!B11</f>
        <v>0</v>
      </c>
      <c r="C6" s="83">
        <f>Balans!C11</f>
        <v>0</v>
      </c>
      <c r="D6" s="83">
        <f>Balans!D11</f>
        <v>0</v>
      </c>
      <c r="E6" s="83">
        <f>Balans!E11</f>
        <v>0</v>
      </c>
      <c r="F6" s="83">
        <f>Balans!F11</f>
        <v>0</v>
      </c>
      <c r="G6" s="83">
        <f>Balans!G11</f>
        <v>0</v>
      </c>
      <c r="H6" s="83">
        <f>Balans!H11</f>
        <v>0</v>
      </c>
      <c r="I6" s="83">
        <f>Balans!I11</f>
        <v>0</v>
      </c>
      <c r="J6" s="83">
        <f>Balans!J11</f>
        <v>0</v>
      </c>
    </row>
    <row r="7" spans="1:10" x14ac:dyDescent="0.35">
      <c r="A7" s="72" t="s">
        <v>116</v>
      </c>
      <c r="B7" s="65" t="s">
        <v>25</v>
      </c>
      <c r="C7" s="65" t="s">
        <v>25</v>
      </c>
      <c r="D7" s="65" t="s">
        <v>25</v>
      </c>
      <c r="E7" s="65" t="s">
        <v>25</v>
      </c>
      <c r="F7" s="65" t="s">
        <v>25</v>
      </c>
      <c r="G7" s="65" t="s">
        <v>25</v>
      </c>
      <c r="H7" s="65" t="s">
        <v>25</v>
      </c>
      <c r="I7" s="65" t="s">
        <v>25</v>
      </c>
      <c r="J7" s="65" t="s">
        <v>25</v>
      </c>
    </row>
    <row r="8" spans="1:10" x14ac:dyDescent="0.35">
      <c r="A8" s="72" t="s">
        <v>117</v>
      </c>
      <c r="B8" s="83">
        <f>Balans!B15</f>
        <v>0</v>
      </c>
      <c r="C8" s="83">
        <f>Balans!C15</f>
        <v>0</v>
      </c>
      <c r="D8" s="83">
        <f>Balans!D15</f>
        <v>0</v>
      </c>
      <c r="E8" s="83">
        <f>Balans!E15</f>
        <v>0</v>
      </c>
      <c r="F8" s="83">
        <f>Balans!F15</f>
        <v>0</v>
      </c>
      <c r="G8" s="83">
        <f>Balans!G15</f>
        <v>0</v>
      </c>
      <c r="H8" s="83">
        <f>Balans!H15</f>
        <v>0</v>
      </c>
      <c r="I8" s="83">
        <f>Balans!I15</f>
        <v>0</v>
      </c>
      <c r="J8" s="83">
        <f>Balans!J15</f>
        <v>0</v>
      </c>
    </row>
    <row r="9" spans="1:10" x14ac:dyDescent="0.35">
      <c r="A9" s="72" t="s">
        <v>118</v>
      </c>
      <c r="B9" s="83">
        <f>Balans!B17</f>
        <v>0</v>
      </c>
      <c r="C9" s="83">
        <f>Balans!C17</f>
        <v>0</v>
      </c>
      <c r="D9" s="83">
        <f>Balans!D17</f>
        <v>0</v>
      </c>
      <c r="E9" s="83">
        <f>Balans!E17</f>
        <v>0</v>
      </c>
      <c r="F9" s="83">
        <f>Balans!F17</f>
        <v>0</v>
      </c>
      <c r="G9" s="83">
        <f>Balans!G17</f>
        <v>0</v>
      </c>
      <c r="H9" s="83">
        <f>Balans!H17</f>
        <v>0</v>
      </c>
      <c r="I9" s="83">
        <f>Balans!I17</f>
        <v>0</v>
      </c>
      <c r="J9" s="83">
        <f>Balans!J17</f>
        <v>0</v>
      </c>
    </row>
    <row r="10" spans="1:10" x14ac:dyDescent="0.35">
      <c r="A10" s="72" t="s">
        <v>119</v>
      </c>
      <c r="B10" s="65" t="s">
        <v>25</v>
      </c>
      <c r="C10" s="65" t="s">
        <v>25</v>
      </c>
      <c r="D10" s="65" t="s">
        <v>25</v>
      </c>
      <c r="E10" s="65" t="s">
        <v>25</v>
      </c>
      <c r="F10" s="65" t="s">
        <v>25</v>
      </c>
      <c r="G10" s="65" t="s">
        <v>25</v>
      </c>
      <c r="H10" s="65" t="s">
        <v>25</v>
      </c>
      <c r="I10" s="65" t="s">
        <v>25</v>
      </c>
      <c r="J10" s="65" t="s">
        <v>25</v>
      </c>
    </row>
    <row r="11" spans="1:10" x14ac:dyDescent="0.35">
      <c r="A11" s="72" t="s">
        <v>120</v>
      </c>
      <c r="B11" s="83">
        <f>Balans!B34</f>
        <v>0</v>
      </c>
      <c r="C11" s="83">
        <f>Balans!C34</f>
        <v>0</v>
      </c>
      <c r="D11" s="83">
        <f>Balans!D34</f>
        <v>0</v>
      </c>
      <c r="E11" s="83">
        <f>Balans!E34</f>
        <v>0</v>
      </c>
      <c r="F11" s="83">
        <f>Balans!F34</f>
        <v>0</v>
      </c>
      <c r="G11" s="83">
        <f>Balans!G34</f>
        <v>0</v>
      </c>
      <c r="H11" s="83">
        <f>Balans!H34</f>
        <v>0</v>
      </c>
      <c r="I11" s="83">
        <f>Balans!I34</f>
        <v>0</v>
      </c>
      <c r="J11" s="83">
        <f>Balans!J34</f>
        <v>0</v>
      </c>
    </row>
    <row r="12" spans="1:10" x14ac:dyDescent="0.35">
      <c r="A12" s="14" t="s">
        <v>25</v>
      </c>
      <c r="B12" s="14" t="s">
        <v>25</v>
      </c>
      <c r="C12" s="14" t="s">
        <v>25</v>
      </c>
      <c r="D12" s="14" t="s">
        <v>25</v>
      </c>
      <c r="E12" s="14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14" t="s">
        <v>25</v>
      </c>
    </row>
    <row r="13" spans="1:10" x14ac:dyDescent="0.35">
      <c r="A13" s="14" t="s">
        <v>121</v>
      </c>
      <c r="B13" s="60">
        <f>SUM(B6:B11)</f>
        <v>0</v>
      </c>
      <c r="C13" s="60">
        <f>SUM(C6:C11)</f>
        <v>0</v>
      </c>
      <c r="D13" s="60">
        <f t="shared" ref="D13:J13" si="1">SUM(D6:D11)</f>
        <v>0</v>
      </c>
      <c r="E13" s="60">
        <f t="shared" si="1"/>
        <v>0</v>
      </c>
      <c r="F13" s="60">
        <f t="shared" si="1"/>
        <v>0</v>
      </c>
      <c r="G13" s="60">
        <f t="shared" si="1"/>
        <v>0</v>
      </c>
      <c r="H13" s="60">
        <f t="shared" si="1"/>
        <v>0</v>
      </c>
      <c r="I13" s="60">
        <f t="shared" si="1"/>
        <v>0</v>
      </c>
      <c r="J13" s="60">
        <f t="shared" si="1"/>
        <v>0</v>
      </c>
    </row>
    <row r="14" spans="1:10" x14ac:dyDescent="0.35">
      <c r="A14" s="14" t="s">
        <v>25</v>
      </c>
      <c r="B14" s="14" t="s">
        <v>25</v>
      </c>
      <c r="C14" s="60" t="s">
        <v>25</v>
      </c>
      <c r="D14" s="60" t="s">
        <v>25</v>
      </c>
      <c r="E14" s="60" t="s">
        <v>25</v>
      </c>
      <c r="F14" s="60" t="s">
        <v>25</v>
      </c>
      <c r="G14" s="60" t="s">
        <v>25</v>
      </c>
      <c r="H14" s="60" t="s">
        <v>25</v>
      </c>
      <c r="I14" s="60" t="s">
        <v>25</v>
      </c>
      <c r="J14" s="60" t="s">
        <v>25</v>
      </c>
    </row>
    <row r="15" spans="1:10" x14ac:dyDescent="0.35">
      <c r="A15" s="14" t="s">
        <v>174</v>
      </c>
      <c r="B15" s="14"/>
      <c r="C15" s="60"/>
      <c r="D15" s="60"/>
      <c r="E15" s="14">
        <f>(((B13+C13)/2)+((C13+D13)/2)+((D13+E13)/2))/3</f>
        <v>0</v>
      </c>
      <c r="F15" s="60">
        <f>(((C13+D13)/2)+((D13+E13)/2)+((E13+F13)/2))/3</f>
        <v>0</v>
      </c>
      <c r="G15" s="14">
        <f t="shared" ref="G15:J15" si="2">(((D13+E13)/2)+((E13+F13)/2)+((F13+G13)/2))/3</f>
        <v>0</v>
      </c>
      <c r="H15" s="14">
        <f t="shared" si="2"/>
        <v>0</v>
      </c>
      <c r="I15" s="14">
        <f t="shared" si="2"/>
        <v>0</v>
      </c>
      <c r="J15" s="14">
        <f t="shared" si="2"/>
        <v>0</v>
      </c>
    </row>
    <row r="16" spans="1:10" x14ac:dyDescent="0.35">
      <c r="A16" s="14"/>
      <c r="B16" s="14"/>
      <c r="C16" s="60"/>
      <c r="D16" s="60"/>
      <c r="E16" s="60"/>
      <c r="F16" s="60"/>
      <c r="G16" s="60"/>
      <c r="H16" s="60"/>
      <c r="I16" s="60"/>
      <c r="J16" s="60"/>
    </row>
    <row r="17" spans="1:10" x14ac:dyDescent="0.35">
      <c r="A17" s="14" t="s">
        <v>186</v>
      </c>
      <c r="B17" s="91" t="s">
        <v>25</v>
      </c>
      <c r="C17" s="91" t="s">
        <v>25</v>
      </c>
      <c r="D17" s="91" t="s">
        <v>25</v>
      </c>
      <c r="E17" s="91">
        <f>IFERROR(((C4+D4+E4)/3) /((((B13+C13)/2) +((C13+D13)/2) + ((D13+E13)/2) ) / 3), 0)</f>
        <v>0</v>
      </c>
      <c r="F17" s="91">
        <f t="shared" ref="F17:J17" si="3">IFERROR(((D4+E4+F4)/3) /((((C13+D13)/2) +((D13+E13)/2) + ((E13+F13)/2) ) / 3), 0)</f>
        <v>0</v>
      </c>
      <c r="G17" s="91">
        <f t="shared" si="3"/>
        <v>0</v>
      </c>
      <c r="H17" s="91">
        <f t="shared" si="3"/>
        <v>0</v>
      </c>
      <c r="I17" s="91">
        <f t="shared" si="3"/>
        <v>0</v>
      </c>
      <c r="J17" s="91">
        <f t="shared" si="3"/>
        <v>0</v>
      </c>
    </row>
    <row r="18" spans="1:10" x14ac:dyDescent="0.35">
      <c r="A18" s="14" t="s">
        <v>25</v>
      </c>
      <c r="B18" s="14" t="s">
        <v>25</v>
      </c>
      <c r="C18" s="14" t="s">
        <v>25</v>
      </c>
      <c r="D18" s="14" t="s">
        <v>25</v>
      </c>
      <c r="E18" s="14" t="s">
        <v>25</v>
      </c>
      <c r="F18" s="14" t="s">
        <v>25</v>
      </c>
      <c r="G18" s="14" t="s">
        <v>25</v>
      </c>
      <c r="H18" s="14" t="s">
        <v>25</v>
      </c>
      <c r="I18" s="14" t="s">
        <v>25</v>
      </c>
      <c r="J18" s="14" t="s">
        <v>25</v>
      </c>
    </row>
    <row r="19" spans="1:10" x14ac:dyDescent="0.35">
      <c r="A19" s="14" t="s">
        <v>170</v>
      </c>
      <c r="B19" s="95" t="s">
        <v>25</v>
      </c>
      <c r="C19" s="97" t="s">
        <v>25</v>
      </c>
      <c r="D19" s="97" t="s">
        <v>25</v>
      </c>
      <c r="E19" s="92">
        <v>0.13</v>
      </c>
      <c r="F19" s="92">
        <v>0.13</v>
      </c>
      <c r="G19" s="92">
        <v>0.13</v>
      </c>
      <c r="H19" s="92">
        <v>0.13</v>
      </c>
      <c r="I19" s="92">
        <v>0.13</v>
      </c>
      <c r="J19" s="92">
        <v>0.13</v>
      </c>
    </row>
    <row r="20" spans="1:10" x14ac:dyDescent="0.35">
      <c r="D20" t="s">
        <v>25</v>
      </c>
    </row>
  </sheetData>
  <mergeCells count="1">
    <mergeCell ref="H1:J1"/>
  </mergeCells>
  <hyperlinks>
    <hyperlink ref="A2" location="'Winst en verlies rekening'!A1" display="terug" xr:uid="{EC083C1E-5353-4422-B4DC-6F5EC13A8D1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BF34-D6D6-4B56-8838-DD61F0A4342B}">
  <dimension ref="A1:J38"/>
  <sheetViews>
    <sheetView topLeftCell="A10" workbookViewId="0">
      <selection activeCell="O27" sqref="O27"/>
    </sheetView>
  </sheetViews>
  <sheetFormatPr defaultRowHeight="14.5" x14ac:dyDescent="0.35"/>
  <cols>
    <col min="1" max="1" width="60.54296875" customWidth="1"/>
    <col min="2" max="2" width="13.81640625" bestFit="1" customWidth="1"/>
    <col min="3" max="6" width="12.453125" bestFit="1" customWidth="1"/>
    <col min="7" max="10" width="11.1796875" bestFit="1" customWidth="1"/>
  </cols>
  <sheetData>
    <row r="1" spans="1:10" x14ac:dyDescent="0.35">
      <c r="A1" s="2" t="s">
        <v>166</v>
      </c>
      <c r="B1" s="2"/>
      <c r="C1" s="2"/>
      <c r="D1" s="2"/>
      <c r="E1" s="66"/>
      <c r="F1" s="11" t="s">
        <v>0</v>
      </c>
      <c r="G1" s="186" t="s">
        <v>1</v>
      </c>
      <c r="H1" s="187"/>
      <c r="I1" s="187"/>
      <c r="J1" s="66" t="s">
        <v>25</v>
      </c>
    </row>
    <row r="2" spans="1:10" x14ac:dyDescent="0.35">
      <c r="A2" s="13" t="s">
        <v>122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35">
      <c r="A4" s="81" t="s">
        <v>123</v>
      </c>
      <c r="B4" s="93" t="s">
        <v>171</v>
      </c>
      <c r="C4" s="53">
        <v>2029</v>
      </c>
      <c r="D4" s="53">
        <f>C4+1</f>
        <v>2030</v>
      </c>
      <c r="E4" s="53">
        <f t="shared" ref="E4:J4" si="0">D4+1</f>
        <v>2031</v>
      </c>
      <c r="F4" s="53">
        <f t="shared" si="0"/>
        <v>2032</v>
      </c>
      <c r="G4" s="53">
        <f t="shared" si="0"/>
        <v>2033</v>
      </c>
      <c r="H4" s="53">
        <f t="shared" si="0"/>
        <v>2034</v>
      </c>
      <c r="I4" s="53">
        <f t="shared" si="0"/>
        <v>2035</v>
      </c>
      <c r="J4" s="53">
        <f t="shared" si="0"/>
        <v>2036</v>
      </c>
    </row>
    <row r="5" spans="1:10" x14ac:dyDescent="0.35">
      <c r="A5" s="39" t="s">
        <v>124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x14ac:dyDescent="0.35">
      <c r="A6" s="84" t="s">
        <v>125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x14ac:dyDescent="0.35">
      <c r="A7" s="84" t="s">
        <v>126</v>
      </c>
      <c r="B7" s="174">
        <f>B.01!O8</f>
        <v>0</v>
      </c>
      <c r="C7" s="86">
        <f>(B.01!O37)</f>
        <v>0</v>
      </c>
      <c r="D7" s="86">
        <f xml:space="preserve"> (B.01!O38)</f>
        <v>0</v>
      </c>
      <c r="E7" s="86">
        <f>(B.01!O39)</f>
        <v>0</v>
      </c>
      <c r="F7" s="86">
        <f>(B.01!O40)</f>
        <v>0</v>
      </c>
      <c r="G7" s="86">
        <f>(B.01!O41)</f>
        <v>0</v>
      </c>
      <c r="H7" s="86">
        <f>(B.01!O42)</f>
        <v>0</v>
      </c>
      <c r="I7" s="86">
        <f>(B.01!O43)</f>
        <v>0</v>
      </c>
      <c r="J7" s="86">
        <f>(B.01!O44)</f>
        <v>0</v>
      </c>
    </row>
    <row r="8" spans="1:10" x14ac:dyDescent="0.35">
      <c r="A8" s="84" t="s">
        <v>127</v>
      </c>
      <c r="B8" s="85"/>
      <c r="C8" s="85"/>
      <c r="D8" s="85"/>
      <c r="E8" s="85"/>
      <c r="F8" s="85"/>
      <c r="G8" s="85"/>
      <c r="H8" s="85"/>
      <c r="I8" s="85"/>
      <c r="J8" s="85"/>
    </row>
    <row r="9" spans="1:10" x14ac:dyDescent="0.35">
      <c r="A9" s="84" t="s">
        <v>128</v>
      </c>
      <c r="B9" s="85"/>
      <c r="C9" s="85"/>
      <c r="D9" s="85"/>
      <c r="E9" s="85"/>
      <c r="F9" s="85"/>
      <c r="G9" s="85"/>
      <c r="H9" s="85"/>
      <c r="I9" s="85"/>
      <c r="J9" s="85"/>
    </row>
    <row r="10" spans="1:10" x14ac:dyDescent="0.35">
      <c r="A10" s="84" t="s">
        <v>129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10" x14ac:dyDescent="0.35">
      <c r="A11" s="37" t="s">
        <v>130</v>
      </c>
      <c r="B11" s="48">
        <f t="shared" ref="B11" si="1">SUM(B6:B10)</f>
        <v>0</v>
      </c>
      <c r="C11" s="48">
        <f t="shared" ref="C11:J11" si="2">SUM(C6:C10)</f>
        <v>0</v>
      </c>
      <c r="D11" s="48">
        <f t="shared" si="2"/>
        <v>0</v>
      </c>
      <c r="E11" s="48">
        <f t="shared" si="2"/>
        <v>0</v>
      </c>
      <c r="F11" s="48">
        <f t="shared" si="2"/>
        <v>0</v>
      </c>
      <c r="G11" s="48">
        <f t="shared" si="2"/>
        <v>0</v>
      </c>
      <c r="H11" s="48">
        <f t="shared" si="2"/>
        <v>0</v>
      </c>
      <c r="I11" s="48">
        <f t="shared" si="2"/>
        <v>0</v>
      </c>
      <c r="J11" s="48">
        <f t="shared" si="2"/>
        <v>0</v>
      </c>
    </row>
    <row r="12" spans="1:10" x14ac:dyDescent="0.35">
      <c r="A12" s="84"/>
      <c r="B12" s="84"/>
      <c r="C12" s="84"/>
      <c r="D12" s="84"/>
      <c r="E12" s="84"/>
      <c r="F12" s="84"/>
      <c r="G12" s="84"/>
      <c r="H12" s="84"/>
      <c r="I12" s="84"/>
      <c r="J12" s="84"/>
    </row>
    <row r="13" spans="1:10" x14ac:dyDescent="0.35">
      <c r="A13" s="38" t="s">
        <v>131</v>
      </c>
      <c r="B13" s="46"/>
      <c r="C13" s="46"/>
      <c r="D13" s="85"/>
      <c r="E13" s="85"/>
      <c r="F13" s="85"/>
      <c r="G13" s="46"/>
      <c r="H13" s="85"/>
      <c r="I13" s="85"/>
      <c r="J13" s="85"/>
    </row>
    <row r="14" spans="1:10" x14ac:dyDescent="0.35">
      <c r="A14" s="84" t="s">
        <v>25</v>
      </c>
      <c r="B14" s="84"/>
      <c r="C14" s="84"/>
      <c r="D14" s="84"/>
      <c r="E14" s="84"/>
      <c r="F14" s="84"/>
      <c r="G14" s="84"/>
      <c r="H14" s="84"/>
      <c r="I14" s="84"/>
      <c r="J14" s="84"/>
    </row>
    <row r="15" spans="1:10" x14ac:dyDescent="0.35">
      <c r="A15" s="38" t="s">
        <v>117</v>
      </c>
      <c r="B15" s="46"/>
      <c r="C15" s="46"/>
      <c r="D15" s="85"/>
      <c r="E15" s="85"/>
      <c r="F15" s="85"/>
      <c r="G15" s="46"/>
      <c r="H15" s="85"/>
      <c r="I15" s="85"/>
      <c r="J15" s="85"/>
    </row>
    <row r="16" spans="1:10" x14ac:dyDescent="0.35">
      <c r="A16" s="37" t="s">
        <v>25</v>
      </c>
      <c r="B16" s="37"/>
      <c r="C16" s="37"/>
      <c r="D16" s="37"/>
      <c r="E16" s="37"/>
      <c r="F16" s="37"/>
      <c r="G16" s="37"/>
      <c r="H16" s="37"/>
      <c r="I16" s="37"/>
      <c r="J16" s="37"/>
    </row>
    <row r="17" spans="1:10" x14ac:dyDescent="0.35">
      <c r="A17" s="38" t="s">
        <v>118</v>
      </c>
      <c r="B17" s="46"/>
      <c r="C17" s="46"/>
      <c r="D17" s="46"/>
      <c r="E17" s="46"/>
      <c r="F17" s="46"/>
      <c r="G17" s="46"/>
      <c r="H17" s="46"/>
      <c r="I17" s="46"/>
      <c r="J17" s="46"/>
    </row>
    <row r="18" spans="1:10" x14ac:dyDescent="0.35">
      <c r="A18" s="84" t="s">
        <v>25</v>
      </c>
      <c r="B18" s="84"/>
      <c r="C18" s="84"/>
      <c r="D18" s="84"/>
      <c r="E18" s="84"/>
      <c r="F18" s="84"/>
      <c r="G18" s="84"/>
      <c r="H18" s="84"/>
      <c r="I18" s="84"/>
      <c r="J18" s="84"/>
    </row>
    <row r="19" spans="1:10" x14ac:dyDescent="0.35">
      <c r="A19" s="37" t="s">
        <v>132</v>
      </c>
      <c r="B19" s="48">
        <f>B11+B13+B15+B17</f>
        <v>0</v>
      </c>
      <c r="C19" s="48">
        <f>C11+C13+C15+C17</f>
        <v>0</v>
      </c>
      <c r="D19" s="48">
        <f t="shared" ref="D19:G19" si="3">D11+D13+D15+D17</f>
        <v>0</v>
      </c>
      <c r="E19" s="48">
        <f t="shared" si="3"/>
        <v>0</v>
      </c>
      <c r="F19" s="48">
        <f t="shared" si="3"/>
        <v>0</v>
      </c>
      <c r="G19" s="48">
        <f t="shared" si="3"/>
        <v>0</v>
      </c>
      <c r="H19" s="48">
        <f t="shared" ref="H19:J19" si="4">H11+H13+H15+H17</f>
        <v>0</v>
      </c>
      <c r="I19" s="48">
        <f t="shared" si="4"/>
        <v>0</v>
      </c>
      <c r="J19" s="48">
        <f t="shared" si="4"/>
        <v>0</v>
      </c>
    </row>
    <row r="20" spans="1:10" x14ac:dyDescent="0.35">
      <c r="A20" s="66"/>
      <c r="B20" s="66"/>
      <c r="C20" s="66"/>
      <c r="D20" s="66"/>
      <c r="E20" s="66"/>
      <c r="F20" s="66"/>
      <c r="G20" s="66"/>
      <c r="H20" s="66"/>
      <c r="I20" s="66"/>
      <c r="J20" s="66"/>
    </row>
    <row r="21" spans="1:10" x14ac:dyDescent="0.35">
      <c r="A21" s="87" t="s">
        <v>133</v>
      </c>
      <c r="B21" s="53">
        <v>2029</v>
      </c>
      <c r="C21" s="53">
        <v>2029</v>
      </c>
      <c r="D21" s="53">
        <f>C21+1</f>
        <v>2030</v>
      </c>
      <c r="E21" s="53">
        <f t="shared" ref="E21:J21" si="5">D21+1</f>
        <v>2031</v>
      </c>
      <c r="F21" s="53">
        <f t="shared" si="5"/>
        <v>2032</v>
      </c>
      <c r="G21" s="53">
        <f t="shared" si="5"/>
        <v>2033</v>
      </c>
      <c r="H21" s="53">
        <f t="shared" si="5"/>
        <v>2034</v>
      </c>
      <c r="I21" s="53">
        <f t="shared" si="5"/>
        <v>2035</v>
      </c>
      <c r="J21" s="53">
        <f t="shared" si="5"/>
        <v>2036</v>
      </c>
    </row>
    <row r="22" spans="1:10" x14ac:dyDescent="0.35">
      <c r="A22" s="41" t="s">
        <v>134</v>
      </c>
      <c r="B22" s="88"/>
      <c r="C22" s="88"/>
      <c r="D22" s="88"/>
      <c r="E22" s="88"/>
      <c r="F22" s="88"/>
      <c r="G22" s="88"/>
      <c r="H22" s="88"/>
      <c r="I22" s="88"/>
      <c r="J22" s="88"/>
    </row>
    <row r="23" spans="1:10" x14ac:dyDescent="0.35">
      <c r="A23" s="119" t="s">
        <v>135</v>
      </c>
      <c r="B23" s="47"/>
      <c r="C23" s="47"/>
      <c r="D23" s="85"/>
      <c r="E23" s="85"/>
      <c r="F23" s="85"/>
      <c r="G23" s="47"/>
      <c r="H23" s="85"/>
      <c r="I23" s="85"/>
      <c r="J23" s="85"/>
    </row>
    <row r="24" spans="1:10" x14ac:dyDescent="0.35">
      <c r="A24" s="84" t="s">
        <v>136</v>
      </c>
      <c r="B24" s="47"/>
      <c r="C24" s="47"/>
      <c r="D24" s="85"/>
      <c r="E24" s="85"/>
      <c r="F24" s="85"/>
      <c r="G24" s="47"/>
      <c r="H24" s="85"/>
      <c r="I24" s="85"/>
      <c r="J24" s="85"/>
    </row>
    <row r="25" spans="1:10" x14ac:dyDescent="0.35">
      <c r="A25" s="37" t="s">
        <v>137</v>
      </c>
      <c r="B25" s="48">
        <f>SUM(B23:B24)</f>
        <v>0</v>
      </c>
      <c r="C25" s="48">
        <f>SUM(C23:C24)</f>
        <v>0</v>
      </c>
      <c r="D25" s="48">
        <f t="shared" ref="D25:G25" si="6">SUM(D23:D24)</f>
        <v>0</v>
      </c>
      <c r="E25" s="48">
        <f t="shared" si="6"/>
        <v>0</v>
      </c>
      <c r="F25" s="48">
        <f t="shared" si="6"/>
        <v>0</v>
      </c>
      <c r="G25" s="48">
        <f t="shared" si="6"/>
        <v>0</v>
      </c>
      <c r="H25" s="48">
        <f t="shared" ref="H25:J25" si="7">SUM(H23:H24)</f>
        <v>0</v>
      </c>
      <c r="I25" s="48">
        <f t="shared" si="7"/>
        <v>0</v>
      </c>
      <c r="J25" s="48">
        <f t="shared" si="7"/>
        <v>0</v>
      </c>
    </row>
    <row r="26" spans="1:10" x14ac:dyDescent="0.35">
      <c r="A26" s="37" t="s">
        <v>25</v>
      </c>
      <c r="B26" s="37"/>
      <c r="C26" s="37"/>
      <c r="D26" s="84"/>
      <c r="E26" s="42"/>
      <c r="F26" s="42"/>
      <c r="G26" s="37"/>
      <c r="H26" s="84"/>
      <c r="I26" s="42"/>
      <c r="J26" s="42"/>
    </row>
    <row r="27" spans="1:10" x14ac:dyDescent="0.35">
      <c r="A27" s="38" t="s">
        <v>138</v>
      </c>
      <c r="B27" s="84"/>
      <c r="C27" s="84"/>
      <c r="D27" s="84"/>
      <c r="E27" s="42"/>
      <c r="F27" s="42"/>
      <c r="G27" s="84"/>
      <c r="H27" s="84"/>
      <c r="I27" s="42"/>
      <c r="J27" s="42"/>
    </row>
    <row r="28" spans="1:10" x14ac:dyDescent="0.35">
      <c r="A28" s="84" t="s">
        <v>139</v>
      </c>
      <c r="B28" s="85"/>
      <c r="C28" s="85"/>
      <c r="D28" s="85"/>
      <c r="E28" s="85"/>
      <c r="F28" s="85"/>
      <c r="G28" s="85"/>
      <c r="H28" s="85"/>
      <c r="I28" s="85"/>
      <c r="J28" s="85"/>
    </row>
    <row r="29" spans="1:10" x14ac:dyDescent="0.35">
      <c r="A29" s="89" t="s">
        <v>140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0" x14ac:dyDescent="0.35">
      <c r="A30" s="84" t="s">
        <v>141</v>
      </c>
      <c r="B30" s="85"/>
      <c r="C30" s="85"/>
      <c r="D30" s="85"/>
      <c r="E30" s="85"/>
      <c r="F30" s="85"/>
      <c r="G30" s="85"/>
      <c r="H30" s="85"/>
      <c r="I30" s="85"/>
      <c r="J30" s="85"/>
    </row>
    <row r="31" spans="1:10" x14ac:dyDescent="0.35">
      <c r="A31" s="84" t="s">
        <v>142</v>
      </c>
      <c r="B31" s="85"/>
      <c r="C31" s="85"/>
      <c r="D31" s="85"/>
      <c r="E31" s="85"/>
      <c r="F31" s="85"/>
      <c r="G31" s="85"/>
      <c r="H31" s="85"/>
      <c r="I31" s="85"/>
      <c r="J31" s="85"/>
    </row>
    <row r="32" spans="1:10" x14ac:dyDescent="0.35">
      <c r="A32" s="37" t="s">
        <v>143</v>
      </c>
      <c r="B32" s="48">
        <f>SUM(B28:B31)</f>
        <v>0</v>
      </c>
      <c r="C32" s="48">
        <f>SUM(C28:C31)</f>
        <v>0</v>
      </c>
      <c r="D32" s="48">
        <f t="shared" ref="D32:G32" si="8">SUM(D28:D31)</f>
        <v>0</v>
      </c>
      <c r="E32" s="48">
        <f t="shared" si="8"/>
        <v>0</v>
      </c>
      <c r="F32" s="48">
        <f t="shared" si="8"/>
        <v>0</v>
      </c>
      <c r="G32" s="48">
        <f t="shared" si="8"/>
        <v>0</v>
      </c>
      <c r="H32" s="48">
        <f t="shared" ref="H32:J32" si="9">SUM(H28:H31)</f>
        <v>0</v>
      </c>
      <c r="I32" s="48">
        <f t="shared" si="9"/>
        <v>0</v>
      </c>
      <c r="J32" s="48">
        <f t="shared" si="9"/>
        <v>0</v>
      </c>
    </row>
    <row r="33" spans="1:10" x14ac:dyDescent="0.35">
      <c r="A33" s="37"/>
      <c r="B33" s="37"/>
      <c r="C33" s="37"/>
      <c r="D33" s="84"/>
      <c r="E33" s="42"/>
      <c r="F33" s="42"/>
      <c r="G33" s="37"/>
      <c r="H33" s="84"/>
      <c r="I33" s="42"/>
      <c r="J33" s="42"/>
    </row>
    <row r="34" spans="1:10" x14ac:dyDescent="0.35">
      <c r="A34" s="38" t="s">
        <v>144</v>
      </c>
      <c r="B34" s="85"/>
      <c r="C34" s="85"/>
      <c r="D34" s="85"/>
      <c r="E34" s="85"/>
      <c r="F34" s="85"/>
      <c r="G34" s="85"/>
      <c r="H34" s="85"/>
      <c r="I34" s="85"/>
      <c r="J34" s="85"/>
    </row>
    <row r="35" spans="1:10" x14ac:dyDescent="0.35">
      <c r="A35" s="37" t="s">
        <v>25</v>
      </c>
      <c r="B35" s="37"/>
      <c r="C35" s="37"/>
      <c r="D35" s="84"/>
      <c r="E35" s="42"/>
      <c r="F35" s="42"/>
      <c r="G35" s="37"/>
      <c r="H35" s="84"/>
      <c r="I35" s="42"/>
      <c r="J35" s="42"/>
    </row>
    <row r="36" spans="1:10" x14ac:dyDescent="0.35">
      <c r="A36" s="37" t="s">
        <v>145</v>
      </c>
      <c r="B36" s="48">
        <f>(B25+B32+B34)</f>
        <v>0</v>
      </c>
      <c r="C36" s="48">
        <f>(C25+C32+C34)</f>
        <v>0</v>
      </c>
      <c r="D36" s="37">
        <f t="shared" ref="D36:G36" si="10">(D25+D32+D34)</f>
        <v>0</v>
      </c>
      <c r="E36" s="37">
        <f t="shared" si="10"/>
        <v>0</v>
      </c>
      <c r="F36" s="37">
        <f t="shared" si="10"/>
        <v>0</v>
      </c>
      <c r="G36" s="48">
        <f t="shared" si="10"/>
        <v>0</v>
      </c>
      <c r="H36" s="37">
        <f t="shared" ref="H36:J36" si="11">(H25+H32+H34)</f>
        <v>0</v>
      </c>
      <c r="I36" s="37">
        <f t="shared" si="11"/>
        <v>0</v>
      </c>
      <c r="J36" s="37">
        <f t="shared" si="11"/>
        <v>0</v>
      </c>
    </row>
    <row r="37" spans="1:10" x14ac:dyDescent="0.35">
      <c r="A37" s="37" t="s">
        <v>25</v>
      </c>
      <c r="B37" s="37"/>
      <c r="C37" s="84"/>
      <c r="D37" s="42"/>
      <c r="E37" s="42"/>
      <c r="F37" s="37"/>
      <c r="G37" s="84"/>
      <c r="H37" s="42"/>
      <c r="I37" s="42"/>
      <c r="J37" s="37"/>
    </row>
    <row r="38" spans="1:10" x14ac:dyDescent="0.35">
      <c r="A38" s="42" t="s">
        <v>184</v>
      </c>
      <c r="B38" s="114">
        <f>B19-B36</f>
        <v>0</v>
      </c>
      <c r="C38" s="114">
        <f t="shared" ref="C38:J38" si="12">C19-C36</f>
        <v>0</v>
      </c>
      <c r="D38" s="114">
        <f t="shared" si="12"/>
        <v>0</v>
      </c>
      <c r="E38" s="114">
        <f t="shared" si="12"/>
        <v>0</v>
      </c>
      <c r="F38" s="114">
        <f t="shared" si="12"/>
        <v>0</v>
      </c>
      <c r="G38" s="114">
        <f t="shared" si="12"/>
        <v>0</v>
      </c>
      <c r="H38" s="114">
        <f t="shared" si="12"/>
        <v>0</v>
      </c>
      <c r="I38" s="114">
        <f t="shared" si="12"/>
        <v>0</v>
      </c>
      <c r="J38" s="114">
        <f t="shared" si="12"/>
        <v>0</v>
      </c>
    </row>
  </sheetData>
  <mergeCells count="1">
    <mergeCell ref="G1:I1"/>
  </mergeCells>
  <hyperlinks>
    <hyperlink ref="A2" location="'Winst en verlies rekening'!A1" display="Terug" xr:uid="{69D957EB-0A88-4767-8CE3-43A1DEB2463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4F4E-BD63-4E77-ACDA-07460B195DA8}">
  <sheetPr>
    <pageSetUpPr autoPageBreaks="0"/>
  </sheetPr>
  <dimension ref="A1:L33"/>
  <sheetViews>
    <sheetView zoomScale="93" zoomScaleNormal="93" workbookViewId="0">
      <selection activeCell="M37" sqref="M37"/>
    </sheetView>
  </sheetViews>
  <sheetFormatPr defaultRowHeight="14.5" x14ac:dyDescent="0.35"/>
  <cols>
    <col min="1" max="1" width="47.6328125" customWidth="1"/>
    <col min="2" max="3" width="10.7265625" bestFit="1" customWidth="1"/>
    <col min="4" max="9" width="11.81640625" bestFit="1" customWidth="1"/>
  </cols>
  <sheetData>
    <row r="1" spans="1:12" x14ac:dyDescent="0.35">
      <c r="A1" s="2" t="s">
        <v>167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</row>
    <row r="2" spans="1:12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</row>
    <row r="3" spans="1:12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x14ac:dyDescent="0.35">
      <c r="A4" s="72" t="s">
        <v>71</v>
      </c>
      <c r="B4" s="22">
        <v>2029</v>
      </c>
      <c r="C4" s="22">
        <f>B4+1</f>
        <v>2030</v>
      </c>
      <c r="D4" s="22">
        <f t="shared" ref="D4:I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66"/>
      <c r="K4" s="66"/>
      <c r="L4" s="66"/>
    </row>
    <row r="5" spans="1:12" x14ac:dyDescent="0.35">
      <c r="A5" s="14" t="s">
        <v>56</v>
      </c>
      <c r="B5" s="83">
        <f>'Winst en verlies rekening'!F65</f>
        <v>0</v>
      </c>
      <c r="C5" s="83">
        <f>'Winst en verlies rekening'!G65</f>
        <v>0</v>
      </c>
      <c r="D5" s="83">
        <f>'Winst en verlies rekening'!H65</f>
        <v>0</v>
      </c>
      <c r="E5" s="83">
        <f>'Winst en verlies rekening'!I65</f>
        <v>0</v>
      </c>
      <c r="F5" s="83">
        <f>'Winst en verlies rekening'!J65</f>
        <v>0</v>
      </c>
      <c r="G5" s="83">
        <f>'Winst en verlies rekening'!K65</f>
        <v>0</v>
      </c>
      <c r="H5" s="83">
        <f>'Winst en verlies rekening'!L65</f>
        <v>0</v>
      </c>
      <c r="I5" s="83">
        <f>'Winst en verlies rekening'!M65</f>
        <v>0</v>
      </c>
      <c r="J5" s="66"/>
      <c r="K5" s="66"/>
      <c r="L5" s="66"/>
    </row>
    <row r="6" spans="1:12" x14ac:dyDescent="0.35">
      <c r="A6" s="72"/>
      <c r="B6" s="72"/>
      <c r="C6" s="72"/>
      <c r="D6" s="72"/>
      <c r="E6" s="72"/>
      <c r="F6" s="72"/>
      <c r="G6" s="72"/>
      <c r="H6" s="72"/>
      <c r="I6" s="72"/>
      <c r="J6" s="66"/>
      <c r="K6" s="66"/>
      <c r="L6" s="66"/>
    </row>
    <row r="7" spans="1:12" x14ac:dyDescent="0.35">
      <c r="A7" s="72" t="s">
        <v>146</v>
      </c>
      <c r="B7" s="138">
        <f>B.01!O23</f>
        <v>0</v>
      </c>
      <c r="C7" s="138">
        <f>B.01!O24</f>
        <v>0</v>
      </c>
      <c r="D7" s="138">
        <f>B.01!O25</f>
        <v>0</v>
      </c>
      <c r="E7" s="138">
        <f>B.01!O26</f>
        <v>0</v>
      </c>
      <c r="F7" s="138">
        <f>B.01!O27</f>
        <v>0</v>
      </c>
      <c r="G7" s="138">
        <f>B.01!O28</f>
        <v>0</v>
      </c>
      <c r="H7" s="138">
        <f>B.01!O29</f>
        <v>0</v>
      </c>
      <c r="I7" s="138">
        <f>B.01!O30</f>
        <v>0</v>
      </c>
      <c r="J7" s="66"/>
      <c r="K7" s="66"/>
      <c r="L7" s="66"/>
    </row>
    <row r="8" spans="1:12" ht="12" customHeight="1" x14ac:dyDescent="0.35">
      <c r="A8" s="72" t="s">
        <v>147</v>
      </c>
      <c r="B8" s="82"/>
      <c r="C8" s="82"/>
      <c r="D8" s="82"/>
      <c r="E8" s="82"/>
      <c r="F8" s="82"/>
      <c r="G8" s="82"/>
      <c r="H8" s="82"/>
      <c r="I8" s="82"/>
      <c r="J8" s="66"/>
      <c r="K8" s="66"/>
      <c r="L8" s="66"/>
    </row>
    <row r="9" spans="1:12" ht="12" customHeight="1" x14ac:dyDescent="0.35">
      <c r="A9" s="72" t="s">
        <v>148</v>
      </c>
      <c r="B9" s="82"/>
      <c r="C9" s="82"/>
      <c r="D9" s="82"/>
      <c r="E9" s="82"/>
      <c r="F9" s="82"/>
      <c r="G9" s="82"/>
      <c r="H9" s="82"/>
      <c r="I9" s="82"/>
      <c r="J9" s="66"/>
      <c r="K9" s="66"/>
      <c r="L9" s="66"/>
    </row>
    <row r="10" spans="1:12" x14ac:dyDescent="0.35">
      <c r="A10" s="72" t="s">
        <v>149</v>
      </c>
      <c r="B10" s="72"/>
      <c r="C10" s="72"/>
      <c r="D10" s="72"/>
      <c r="E10" s="72"/>
      <c r="F10" s="72"/>
      <c r="G10" s="72"/>
      <c r="H10" s="72"/>
      <c r="I10" s="72"/>
      <c r="J10" s="66"/>
      <c r="K10" s="66"/>
      <c r="L10" s="66"/>
    </row>
    <row r="11" spans="1:12" x14ac:dyDescent="0.35">
      <c r="A11" s="82" t="s">
        <v>76</v>
      </c>
      <c r="B11" s="82"/>
      <c r="C11" s="82"/>
      <c r="D11" s="82"/>
      <c r="E11" s="82"/>
      <c r="F11" s="82"/>
      <c r="G11" s="82"/>
      <c r="H11" s="82"/>
      <c r="I11" s="82"/>
      <c r="J11" s="66"/>
      <c r="K11" s="66"/>
      <c r="L11" s="66"/>
    </row>
    <row r="12" spans="1:12" x14ac:dyDescent="0.35">
      <c r="A12" s="82" t="s">
        <v>76</v>
      </c>
      <c r="B12" s="82"/>
      <c r="C12" s="82"/>
      <c r="D12" s="82"/>
      <c r="E12" s="82"/>
      <c r="F12" s="82"/>
      <c r="G12" s="82"/>
      <c r="H12" s="82"/>
      <c r="I12" s="82"/>
      <c r="J12" s="66"/>
      <c r="K12" s="66"/>
      <c r="L12" s="66"/>
    </row>
    <row r="13" spans="1:12" x14ac:dyDescent="0.35">
      <c r="A13" s="14" t="s">
        <v>150</v>
      </c>
      <c r="B13" s="60">
        <f t="shared" ref="B13:I13" si="1">B5+SUM(B7:B9)+SUM(B11:B12)</f>
        <v>0</v>
      </c>
      <c r="C13" s="60">
        <f t="shared" si="1"/>
        <v>0</v>
      </c>
      <c r="D13" s="60">
        <f t="shared" si="1"/>
        <v>0</v>
      </c>
      <c r="E13" s="60">
        <f t="shared" si="1"/>
        <v>0</v>
      </c>
      <c r="F13" s="60">
        <f t="shared" si="1"/>
        <v>0</v>
      </c>
      <c r="G13" s="60">
        <f t="shared" si="1"/>
        <v>0</v>
      </c>
      <c r="H13" s="60">
        <f t="shared" si="1"/>
        <v>0</v>
      </c>
      <c r="I13" s="60">
        <f t="shared" si="1"/>
        <v>0</v>
      </c>
      <c r="J13" s="66"/>
      <c r="K13" s="66"/>
      <c r="L13" s="66"/>
    </row>
    <row r="14" spans="1:12" x14ac:dyDescent="0.35">
      <c r="A14" s="72"/>
      <c r="B14" s="72"/>
      <c r="C14" s="72"/>
      <c r="D14" s="72"/>
      <c r="E14" s="72"/>
      <c r="F14" s="72"/>
      <c r="G14" s="72"/>
      <c r="H14" s="72"/>
      <c r="I14" s="72"/>
      <c r="J14" s="66"/>
      <c r="K14" s="66"/>
      <c r="L14" s="66"/>
    </row>
    <row r="15" spans="1:12" x14ac:dyDescent="0.35">
      <c r="A15" s="72" t="s">
        <v>151</v>
      </c>
      <c r="B15" s="82"/>
      <c r="C15" s="82"/>
      <c r="D15" s="82"/>
      <c r="E15" s="82"/>
      <c r="F15" s="82"/>
      <c r="G15" s="82"/>
      <c r="H15" s="82"/>
      <c r="I15" s="82"/>
      <c r="J15" s="66"/>
      <c r="K15" s="66"/>
      <c r="L15" s="66"/>
    </row>
    <row r="16" spans="1:12" x14ac:dyDescent="0.35">
      <c r="A16" s="72" t="s">
        <v>152</v>
      </c>
      <c r="B16" s="82"/>
      <c r="C16" s="82"/>
      <c r="D16" s="82"/>
      <c r="E16" s="82"/>
      <c r="F16" s="82"/>
      <c r="G16" s="82"/>
      <c r="H16" s="82"/>
      <c r="I16" s="82"/>
      <c r="J16" s="66"/>
      <c r="K16" s="66"/>
      <c r="L16" s="66"/>
    </row>
    <row r="17" spans="1:12" x14ac:dyDescent="0.35">
      <c r="A17" s="72" t="s">
        <v>153</v>
      </c>
      <c r="B17" s="82"/>
      <c r="C17" s="82"/>
      <c r="D17" s="82"/>
      <c r="E17" s="82"/>
      <c r="F17" s="82"/>
      <c r="G17" s="82"/>
      <c r="H17" s="82"/>
      <c r="I17" s="82"/>
      <c r="J17" s="66"/>
      <c r="K17" s="66"/>
      <c r="L17" s="66"/>
    </row>
    <row r="18" spans="1:12" x14ac:dyDescent="0.35">
      <c r="A18" s="14" t="s">
        <v>154</v>
      </c>
      <c r="B18" s="60">
        <f>B13+B15+B16+B17</f>
        <v>0</v>
      </c>
      <c r="C18" s="60">
        <f t="shared" ref="C18:I18" si="2">C13+C15+C16+C17</f>
        <v>0</v>
      </c>
      <c r="D18" s="60">
        <f t="shared" si="2"/>
        <v>0</v>
      </c>
      <c r="E18" s="60">
        <f t="shared" si="2"/>
        <v>0</v>
      </c>
      <c r="F18" s="60">
        <f t="shared" si="2"/>
        <v>0</v>
      </c>
      <c r="G18" s="60">
        <f t="shared" si="2"/>
        <v>0</v>
      </c>
      <c r="H18" s="60">
        <f t="shared" si="2"/>
        <v>0</v>
      </c>
      <c r="I18" s="60">
        <f t="shared" si="2"/>
        <v>0</v>
      </c>
      <c r="J18" s="66"/>
      <c r="K18" s="66"/>
      <c r="L18" s="66"/>
    </row>
    <row r="19" spans="1:12" x14ac:dyDescent="0.35">
      <c r="A19" s="14" t="s">
        <v>25</v>
      </c>
      <c r="B19" s="14" t="s">
        <v>25</v>
      </c>
      <c r="C19" s="14" t="s">
        <v>25</v>
      </c>
      <c r="D19" s="14" t="s">
        <v>25</v>
      </c>
      <c r="E19" s="72"/>
      <c r="F19" s="72"/>
      <c r="G19" s="72"/>
      <c r="H19" s="72"/>
      <c r="I19" s="72"/>
      <c r="J19" s="66"/>
      <c r="K19" s="66"/>
      <c r="L19" s="66"/>
    </row>
    <row r="20" spans="1:12" x14ac:dyDescent="0.35">
      <c r="A20" s="72" t="s">
        <v>155</v>
      </c>
      <c r="B20" s="52" t="s">
        <v>25</v>
      </c>
      <c r="C20" s="52" t="s">
        <v>25</v>
      </c>
      <c r="D20" s="52" t="s">
        <v>25</v>
      </c>
      <c r="E20" s="52" t="s">
        <v>25</v>
      </c>
      <c r="F20" s="52" t="s">
        <v>25</v>
      </c>
      <c r="G20" s="52" t="s">
        <v>25</v>
      </c>
      <c r="H20" s="52" t="s">
        <v>25</v>
      </c>
      <c r="I20" s="52" t="s">
        <v>25</v>
      </c>
      <c r="J20" s="66"/>
      <c r="K20" s="66"/>
      <c r="L20" s="66"/>
    </row>
    <row r="21" spans="1:12" x14ac:dyDescent="0.35">
      <c r="A21" s="72" t="s">
        <v>156</v>
      </c>
      <c r="B21" s="52" t="s">
        <v>25</v>
      </c>
      <c r="C21" s="52" t="s">
        <v>25</v>
      </c>
      <c r="D21" s="52" t="s">
        <v>25</v>
      </c>
      <c r="E21" s="52" t="s">
        <v>25</v>
      </c>
      <c r="F21" s="52" t="s">
        <v>25</v>
      </c>
      <c r="G21" s="52" t="s">
        <v>25</v>
      </c>
      <c r="H21" s="52" t="s">
        <v>25</v>
      </c>
      <c r="I21" s="52" t="s">
        <v>25</v>
      </c>
      <c r="J21" s="66"/>
      <c r="K21" s="66"/>
      <c r="L21" s="66"/>
    </row>
    <row r="22" spans="1:12" x14ac:dyDescent="0.35">
      <c r="A22" s="72" t="s">
        <v>149</v>
      </c>
      <c r="B22" s="14" t="s">
        <v>25</v>
      </c>
      <c r="C22" s="14" t="s">
        <v>25</v>
      </c>
      <c r="D22" s="14" t="s">
        <v>25</v>
      </c>
      <c r="E22" s="72"/>
      <c r="F22" s="72"/>
      <c r="G22" s="72"/>
      <c r="H22" s="72"/>
      <c r="I22" s="72"/>
      <c r="J22" s="66"/>
      <c r="K22" s="66"/>
      <c r="L22" s="66"/>
    </row>
    <row r="23" spans="1:12" x14ac:dyDescent="0.35">
      <c r="A23" s="82" t="s">
        <v>76</v>
      </c>
      <c r="B23" s="82" t="s">
        <v>25</v>
      </c>
      <c r="C23" s="82" t="s">
        <v>25</v>
      </c>
      <c r="D23" s="82" t="s">
        <v>25</v>
      </c>
      <c r="E23" s="82" t="s">
        <v>25</v>
      </c>
      <c r="F23" s="82" t="s">
        <v>25</v>
      </c>
      <c r="G23" s="82" t="s">
        <v>25</v>
      </c>
      <c r="H23" s="82" t="s">
        <v>25</v>
      </c>
      <c r="I23" s="82" t="s">
        <v>25</v>
      </c>
      <c r="J23" s="66"/>
      <c r="K23" s="66"/>
      <c r="L23" s="66"/>
    </row>
    <row r="24" spans="1:12" x14ac:dyDescent="0.35">
      <c r="A24" s="82" t="s">
        <v>76</v>
      </c>
      <c r="B24" s="82" t="s">
        <v>25</v>
      </c>
      <c r="C24" s="82" t="s">
        <v>25</v>
      </c>
      <c r="D24" s="82" t="s">
        <v>25</v>
      </c>
      <c r="E24" s="82" t="s">
        <v>25</v>
      </c>
      <c r="F24" s="82" t="s">
        <v>25</v>
      </c>
      <c r="G24" s="82" t="s">
        <v>25</v>
      </c>
      <c r="H24" s="82" t="s">
        <v>25</v>
      </c>
      <c r="I24" s="82" t="s">
        <v>25</v>
      </c>
      <c r="J24" s="66"/>
      <c r="K24" s="66"/>
      <c r="L24" s="66"/>
    </row>
    <row r="25" spans="1:12" x14ac:dyDescent="0.35">
      <c r="A25" s="14" t="s">
        <v>157</v>
      </c>
      <c r="B25" s="60">
        <f>SUM(B20:B24)</f>
        <v>0</v>
      </c>
      <c r="C25" s="60">
        <f t="shared" ref="C25:I25" si="3">SUM(C20:C24)</f>
        <v>0</v>
      </c>
      <c r="D25" s="60">
        <f t="shared" si="3"/>
        <v>0</v>
      </c>
      <c r="E25" s="60">
        <f t="shared" si="3"/>
        <v>0</v>
      </c>
      <c r="F25" s="60">
        <f t="shared" si="3"/>
        <v>0</v>
      </c>
      <c r="G25" s="60">
        <f t="shared" si="3"/>
        <v>0</v>
      </c>
      <c r="H25" s="60">
        <f t="shared" si="3"/>
        <v>0</v>
      </c>
      <c r="I25" s="60">
        <f t="shared" si="3"/>
        <v>0</v>
      </c>
      <c r="J25" s="66"/>
      <c r="K25" s="66"/>
      <c r="L25" s="66"/>
    </row>
    <row r="26" spans="1:12" x14ac:dyDescent="0.35">
      <c r="A26" s="72"/>
      <c r="B26" s="72"/>
      <c r="C26" s="72"/>
      <c r="D26" s="72"/>
      <c r="E26" s="72"/>
      <c r="F26" s="72"/>
      <c r="G26" s="72"/>
      <c r="H26" s="72"/>
      <c r="I26" s="72"/>
      <c r="J26" s="66"/>
      <c r="K26" s="66"/>
      <c r="L26" s="66"/>
    </row>
    <row r="27" spans="1:12" x14ac:dyDescent="0.35">
      <c r="A27" s="72" t="s">
        <v>158</v>
      </c>
      <c r="B27" s="82"/>
      <c r="C27" s="82"/>
      <c r="D27" s="82"/>
      <c r="E27" s="82"/>
      <c r="F27" s="82"/>
      <c r="G27" s="82"/>
      <c r="H27" s="82"/>
      <c r="I27" s="82"/>
      <c r="J27" s="66"/>
      <c r="K27" s="66"/>
      <c r="L27" s="66"/>
    </row>
    <row r="28" spans="1:12" x14ac:dyDescent="0.35">
      <c r="A28" s="14" t="s">
        <v>159</v>
      </c>
      <c r="B28" s="60">
        <f>B27</f>
        <v>0</v>
      </c>
      <c r="C28" s="60">
        <f t="shared" ref="C28:I28" si="4">C27</f>
        <v>0</v>
      </c>
      <c r="D28" s="60">
        <f t="shared" si="4"/>
        <v>0</v>
      </c>
      <c r="E28" s="60">
        <f t="shared" si="4"/>
        <v>0</v>
      </c>
      <c r="F28" s="60">
        <f t="shared" si="4"/>
        <v>0</v>
      </c>
      <c r="G28" s="60">
        <f t="shared" si="4"/>
        <v>0</v>
      </c>
      <c r="H28" s="60">
        <f t="shared" si="4"/>
        <v>0</v>
      </c>
      <c r="I28" s="60">
        <f t="shared" si="4"/>
        <v>0</v>
      </c>
      <c r="J28" s="66"/>
      <c r="K28" s="66"/>
      <c r="L28" s="66"/>
    </row>
    <row r="29" spans="1:12" x14ac:dyDescent="0.35">
      <c r="A29" s="72"/>
      <c r="B29" s="72"/>
      <c r="C29" s="72"/>
      <c r="D29" s="72"/>
      <c r="E29" s="72"/>
      <c r="F29" s="72"/>
      <c r="G29" s="72"/>
      <c r="H29" s="72"/>
      <c r="I29" s="72"/>
      <c r="J29" s="66"/>
      <c r="K29" s="66"/>
      <c r="L29" s="66"/>
    </row>
    <row r="30" spans="1:12" x14ac:dyDescent="0.35">
      <c r="A30" s="14" t="s">
        <v>160</v>
      </c>
      <c r="B30" s="60">
        <f>B18+B25+B28</f>
        <v>0</v>
      </c>
      <c r="C30" s="60">
        <f t="shared" ref="C30:I30" si="5">C18+C25+C28</f>
        <v>0</v>
      </c>
      <c r="D30" s="60">
        <f t="shared" si="5"/>
        <v>0</v>
      </c>
      <c r="E30" s="60">
        <f t="shared" si="5"/>
        <v>0</v>
      </c>
      <c r="F30" s="60">
        <f t="shared" si="5"/>
        <v>0</v>
      </c>
      <c r="G30" s="60">
        <f t="shared" si="5"/>
        <v>0</v>
      </c>
      <c r="H30" s="60">
        <f t="shared" si="5"/>
        <v>0</v>
      </c>
      <c r="I30" s="60">
        <f t="shared" si="5"/>
        <v>0</v>
      </c>
      <c r="J30" s="66"/>
      <c r="K30" s="66"/>
      <c r="L30" s="66"/>
    </row>
    <row r="31" spans="1:12" x14ac:dyDescent="0.3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1:12" x14ac:dyDescent="0.3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</row>
    <row r="33" spans="1:12" x14ac:dyDescent="0.35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</row>
  </sheetData>
  <mergeCells count="1">
    <mergeCell ref="G1:I1"/>
  </mergeCells>
  <hyperlinks>
    <hyperlink ref="A2" location="'Winst en verlies rekening'!A1" display="terug" xr:uid="{EB99A820-C094-4A5B-9B7A-701CFEAD7FA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5C1F-AE19-4FD4-A770-6E468A2CBC15}">
  <sheetPr>
    <pageSetUpPr autoPageBreaks="0"/>
  </sheetPr>
  <dimension ref="A1:I45"/>
  <sheetViews>
    <sheetView topLeftCell="A4" workbookViewId="0">
      <selection activeCell="J5" sqref="J5:P39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</cols>
  <sheetData>
    <row r="1" spans="1:9" x14ac:dyDescent="0.35">
      <c r="A1" s="2" t="s">
        <v>161</v>
      </c>
      <c r="B1" s="66"/>
      <c r="C1" s="66"/>
      <c r="D1" s="66"/>
      <c r="E1" s="66"/>
      <c r="F1" s="11" t="s">
        <v>0</v>
      </c>
      <c r="G1" s="186" t="s">
        <v>1</v>
      </c>
      <c r="H1" s="187"/>
      <c r="I1" s="188"/>
    </row>
    <row r="2" spans="1:9" x14ac:dyDescent="0.35">
      <c r="A2" s="13" t="s">
        <v>70</v>
      </c>
      <c r="B2" s="66"/>
      <c r="C2" s="66"/>
      <c r="D2" s="66"/>
      <c r="E2" s="66"/>
      <c r="F2" s="66"/>
      <c r="G2" s="66"/>
      <c r="H2" s="66"/>
      <c r="I2" s="66"/>
    </row>
    <row r="3" spans="1:9" x14ac:dyDescent="0.35">
      <c r="A3" s="15"/>
      <c r="B3" s="66"/>
      <c r="C3" s="66"/>
      <c r="D3" s="66"/>
      <c r="E3" s="66"/>
      <c r="F3" s="66"/>
      <c r="G3" s="66"/>
      <c r="H3" s="66"/>
      <c r="I3" s="66"/>
    </row>
    <row r="4" spans="1:9" x14ac:dyDescent="0.35">
      <c r="A4" s="107" t="s">
        <v>282</v>
      </c>
      <c r="B4" s="66"/>
      <c r="C4" s="66"/>
      <c r="D4" s="66"/>
      <c r="E4" s="66"/>
      <c r="F4" s="66"/>
      <c r="G4" s="66"/>
      <c r="H4" s="66"/>
      <c r="I4" s="66"/>
    </row>
    <row r="5" spans="1:9" x14ac:dyDescent="0.35">
      <c r="A5" s="72" t="s">
        <v>25</v>
      </c>
      <c r="B5" s="43">
        <v>2029</v>
      </c>
      <c r="C5" s="43">
        <f>B5+1</f>
        <v>2030</v>
      </c>
      <c r="D5" s="43">
        <f t="shared" ref="D5:I5" si="0">C5+1</f>
        <v>2031</v>
      </c>
      <c r="E5" s="43">
        <f t="shared" si="0"/>
        <v>2032</v>
      </c>
      <c r="F5" s="43">
        <f t="shared" si="0"/>
        <v>2033</v>
      </c>
      <c r="G5" s="43">
        <f t="shared" si="0"/>
        <v>2034</v>
      </c>
      <c r="H5" s="43">
        <f t="shared" si="0"/>
        <v>2035</v>
      </c>
      <c r="I5" s="43">
        <f t="shared" si="0"/>
        <v>2036</v>
      </c>
    </row>
    <row r="6" spans="1:9" x14ac:dyDescent="0.35">
      <c r="A6" s="72" t="s">
        <v>162</v>
      </c>
      <c r="B6" s="108">
        <f>SUM(B7:B9)</f>
        <v>0</v>
      </c>
      <c r="C6" s="108">
        <f t="shared" ref="C6:I6" si="1">SUM(C7:C9)</f>
        <v>0</v>
      </c>
      <c r="D6" s="108">
        <f t="shared" si="1"/>
        <v>0</v>
      </c>
      <c r="E6" s="108">
        <f t="shared" si="1"/>
        <v>0</v>
      </c>
      <c r="F6" s="108">
        <f t="shared" si="1"/>
        <v>0</v>
      </c>
      <c r="G6" s="108">
        <f t="shared" si="1"/>
        <v>0</v>
      </c>
      <c r="H6" s="108">
        <f t="shared" si="1"/>
        <v>0</v>
      </c>
      <c r="I6" s="108">
        <f t="shared" si="1"/>
        <v>0</v>
      </c>
    </row>
    <row r="7" spans="1:9" x14ac:dyDescent="0.35">
      <c r="A7" s="105" t="s">
        <v>179</v>
      </c>
      <c r="B7" s="82"/>
      <c r="C7" s="82"/>
      <c r="D7" s="82"/>
      <c r="E7" s="82"/>
      <c r="F7" s="82"/>
      <c r="G7" s="82"/>
      <c r="H7" s="82"/>
      <c r="I7" s="82"/>
    </row>
    <row r="8" spans="1:9" x14ac:dyDescent="0.35">
      <c r="A8" s="105" t="s">
        <v>179</v>
      </c>
      <c r="B8" s="82"/>
      <c r="C8" s="82"/>
      <c r="D8" s="82"/>
      <c r="E8" s="82"/>
      <c r="F8" s="82"/>
      <c r="G8" s="82"/>
      <c r="H8" s="82"/>
      <c r="I8" s="82"/>
    </row>
    <row r="9" spans="1:9" x14ac:dyDescent="0.35">
      <c r="A9" s="105" t="s">
        <v>179</v>
      </c>
      <c r="B9" s="82"/>
      <c r="C9" s="82"/>
      <c r="D9" s="82"/>
      <c r="E9" s="82"/>
      <c r="F9" s="82"/>
      <c r="G9" s="82"/>
      <c r="H9" s="82"/>
      <c r="I9" s="82"/>
    </row>
    <row r="10" spans="1:9" x14ac:dyDescent="0.35">
      <c r="A10" s="72" t="s">
        <v>163</v>
      </c>
      <c r="B10" s="108">
        <f>SUM(B11:B12)</f>
        <v>0</v>
      </c>
      <c r="C10" s="108">
        <f t="shared" ref="C10:I10" si="2">SUM(C11:C12)</f>
        <v>0</v>
      </c>
      <c r="D10" s="108">
        <f t="shared" si="2"/>
        <v>0</v>
      </c>
      <c r="E10" s="108">
        <f t="shared" si="2"/>
        <v>0</v>
      </c>
      <c r="F10" s="108">
        <f t="shared" si="2"/>
        <v>0</v>
      </c>
      <c r="G10" s="108">
        <f t="shared" si="2"/>
        <v>0</v>
      </c>
      <c r="H10" s="108">
        <f t="shared" si="2"/>
        <v>0</v>
      </c>
      <c r="I10" s="108">
        <f t="shared" si="2"/>
        <v>0</v>
      </c>
    </row>
    <row r="11" spans="1:9" x14ac:dyDescent="0.35">
      <c r="A11" s="105" t="s">
        <v>179</v>
      </c>
      <c r="B11" s="20"/>
      <c r="C11" s="20"/>
      <c r="D11" s="20"/>
      <c r="E11" s="20"/>
      <c r="F11" s="20"/>
      <c r="G11" s="20"/>
      <c r="H11" s="20"/>
      <c r="I11" s="20"/>
    </row>
    <row r="12" spans="1:9" x14ac:dyDescent="0.35">
      <c r="A12" s="105" t="s">
        <v>179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35">
      <c r="A13" s="72" t="s">
        <v>164</v>
      </c>
      <c r="B13" s="109">
        <f>SUM(B14:B16)</f>
        <v>0</v>
      </c>
      <c r="C13" s="109">
        <f t="shared" ref="C13:I13" si="3">SUM(C14:C16)</f>
        <v>0</v>
      </c>
      <c r="D13" s="109">
        <f t="shared" si="3"/>
        <v>0</v>
      </c>
      <c r="E13" s="109">
        <f t="shared" si="3"/>
        <v>0</v>
      </c>
      <c r="F13" s="109">
        <f t="shared" si="3"/>
        <v>0</v>
      </c>
      <c r="G13" s="109">
        <f t="shared" si="3"/>
        <v>0</v>
      </c>
      <c r="H13" s="109">
        <f t="shared" si="3"/>
        <v>0</v>
      </c>
      <c r="I13" s="109">
        <f t="shared" si="3"/>
        <v>0</v>
      </c>
    </row>
    <row r="14" spans="1:9" x14ac:dyDescent="0.35">
      <c r="A14" s="105" t="s">
        <v>179</v>
      </c>
      <c r="B14" s="40"/>
      <c r="C14" s="40"/>
      <c r="D14" s="40"/>
      <c r="E14" s="40"/>
      <c r="F14" s="40"/>
      <c r="G14" s="40"/>
      <c r="H14" s="40"/>
      <c r="I14" s="40"/>
    </row>
    <row r="15" spans="1:9" x14ac:dyDescent="0.35">
      <c r="A15" s="105" t="s">
        <v>179</v>
      </c>
      <c r="B15" s="40"/>
      <c r="C15" s="40"/>
      <c r="D15" s="40"/>
      <c r="E15" s="40"/>
      <c r="F15" s="40"/>
      <c r="G15" s="40"/>
      <c r="H15" s="40"/>
      <c r="I15" s="40"/>
    </row>
    <row r="16" spans="1:9" x14ac:dyDescent="0.35">
      <c r="A16" s="105" t="s">
        <v>179</v>
      </c>
      <c r="B16" s="40"/>
      <c r="C16" s="40"/>
      <c r="D16" s="40"/>
      <c r="E16" s="40"/>
      <c r="F16" s="40"/>
      <c r="G16" s="40"/>
      <c r="H16" s="40"/>
      <c r="I16" s="40"/>
    </row>
    <row r="17" spans="1:9" x14ac:dyDescent="0.35">
      <c r="A17" s="72" t="s">
        <v>165</v>
      </c>
      <c r="B17" s="109">
        <f>SUM(B18:B19)</f>
        <v>0</v>
      </c>
      <c r="C17" s="109">
        <f t="shared" ref="C17:I17" si="4">SUM(C18:C19)</f>
        <v>0</v>
      </c>
      <c r="D17" s="109">
        <f t="shared" si="4"/>
        <v>0</v>
      </c>
      <c r="E17" s="109">
        <f t="shared" si="4"/>
        <v>0</v>
      </c>
      <c r="F17" s="109">
        <f t="shared" si="4"/>
        <v>0</v>
      </c>
      <c r="G17" s="109">
        <f t="shared" si="4"/>
        <v>0</v>
      </c>
      <c r="H17" s="109">
        <f t="shared" si="4"/>
        <v>0</v>
      </c>
      <c r="I17" s="109">
        <f t="shared" si="4"/>
        <v>0</v>
      </c>
    </row>
    <row r="18" spans="1:9" x14ac:dyDescent="0.35">
      <c r="A18" s="105" t="s">
        <v>179</v>
      </c>
      <c r="B18" s="40"/>
      <c r="C18" s="40"/>
      <c r="D18" s="40"/>
      <c r="E18" s="40"/>
      <c r="F18" s="40"/>
      <c r="G18" s="40"/>
      <c r="H18" s="40"/>
      <c r="I18" s="40"/>
    </row>
    <row r="19" spans="1:9" x14ac:dyDescent="0.35">
      <c r="A19" s="105" t="s">
        <v>179</v>
      </c>
      <c r="B19" s="40"/>
      <c r="C19" s="40"/>
      <c r="D19" s="40"/>
      <c r="E19" s="40"/>
      <c r="F19" s="40"/>
      <c r="G19" s="40"/>
      <c r="H19" s="40"/>
      <c r="I19" s="40"/>
    </row>
    <row r="20" spans="1:9" x14ac:dyDescent="0.35">
      <c r="A20" s="14" t="s">
        <v>81</v>
      </c>
      <c r="B20" s="110">
        <f>B6+B10+B13+B17</f>
        <v>0</v>
      </c>
      <c r="C20" s="110">
        <f t="shared" ref="C20:I20" si="5">C6+C10+C13+C17</f>
        <v>0</v>
      </c>
      <c r="D20" s="110">
        <f t="shared" si="5"/>
        <v>0</v>
      </c>
      <c r="E20" s="110">
        <f t="shared" si="5"/>
        <v>0</v>
      </c>
      <c r="F20" s="110">
        <f t="shared" si="5"/>
        <v>0</v>
      </c>
      <c r="G20" s="110">
        <f t="shared" si="5"/>
        <v>0</v>
      </c>
      <c r="H20" s="110">
        <f t="shared" si="5"/>
        <v>0</v>
      </c>
      <c r="I20" s="110">
        <f t="shared" si="5"/>
        <v>0</v>
      </c>
    </row>
    <row r="21" spans="1:9" x14ac:dyDescent="0.35">
      <c r="A21" s="106" t="s">
        <v>25</v>
      </c>
    </row>
    <row r="22" spans="1:9" x14ac:dyDescent="0.35">
      <c r="A22" s="15"/>
      <c r="B22" s="66"/>
      <c r="C22" s="66"/>
      <c r="D22" s="66"/>
      <c r="E22" s="66"/>
      <c r="F22" s="66"/>
      <c r="G22" s="66"/>
      <c r="H22" s="66"/>
      <c r="I22" s="66"/>
    </row>
    <row r="23" spans="1:9" x14ac:dyDescent="0.35">
      <c r="A23" s="107" t="s">
        <v>283</v>
      </c>
      <c r="B23" s="66"/>
      <c r="C23" s="66"/>
      <c r="D23" s="66"/>
      <c r="E23" s="66"/>
      <c r="F23" s="66"/>
      <c r="G23" s="66"/>
      <c r="H23" s="66"/>
      <c r="I23" s="66"/>
    </row>
    <row r="24" spans="1:9" x14ac:dyDescent="0.35">
      <c r="A24" s="72" t="s">
        <v>25</v>
      </c>
      <c r="B24" s="43">
        <v>2029</v>
      </c>
      <c r="C24" s="43">
        <f>B24+1</f>
        <v>2030</v>
      </c>
      <c r="D24" s="43">
        <f t="shared" ref="D24" si="6">C24+1</f>
        <v>2031</v>
      </c>
      <c r="E24" s="43">
        <f t="shared" ref="E24" si="7">D24+1</f>
        <v>2032</v>
      </c>
      <c r="F24" s="43">
        <f t="shared" ref="F24" si="8">E24+1</f>
        <v>2033</v>
      </c>
      <c r="G24" s="43">
        <f t="shared" ref="G24" si="9">F24+1</f>
        <v>2034</v>
      </c>
      <c r="H24" s="43">
        <f t="shared" ref="H24" si="10">G24+1</f>
        <v>2035</v>
      </c>
      <c r="I24" s="43">
        <f t="shared" ref="I24" si="11">H24+1</f>
        <v>2036</v>
      </c>
    </row>
    <row r="25" spans="1:9" x14ac:dyDescent="0.35">
      <c r="A25" s="72" t="s">
        <v>162</v>
      </c>
      <c r="B25" s="108">
        <f>SUM(B26:B28)</f>
        <v>0</v>
      </c>
      <c r="C25" s="108">
        <f t="shared" ref="C25" si="12">SUM(C26:C28)</f>
        <v>0</v>
      </c>
      <c r="D25" s="108">
        <f t="shared" ref="D25" si="13">SUM(D26:D28)</f>
        <v>0</v>
      </c>
      <c r="E25" s="108">
        <f t="shared" ref="E25" si="14">SUM(E26:E28)</f>
        <v>0</v>
      </c>
      <c r="F25" s="108">
        <f t="shared" ref="F25" si="15">SUM(F26:F28)</f>
        <v>0</v>
      </c>
      <c r="G25" s="108">
        <f t="shared" ref="G25" si="16">SUM(G26:G28)</f>
        <v>0</v>
      </c>
      <c r="H25" s="108">
        <f t="shared" ref="H25" si="17">SUM(H26:H28)</f>
        <v>0</v>
      </c>
      <c r="I25" s="108">
        <f t="shared" ref="I25" si="18">SUM(I26:I28)</f>
        <v>0</v>
      </c>
    </row>
    <row r="26" spans="1:9" x14ac:dyDescent="0.35">
      <c r="A26" s="105" t="s">
        <v>179</v>
      </c>
      <c r="B26" s="82"/>
      <c r="C26" s="82"/>
      <c r="D26" s="82"/>
      <c r="E26" s="82"/>
      <c r="F26" s="82"/>
      <c r="G26" s="82"/>
      <c r="H26" s="82"/>
      <c r="I26" s="82"/>
    </row>
    <row r="27" spans="1:9" x14ac:dyDescent="0.35">
      <c r="A27" s="105" t="s">
        <v>179</v>
      </c>
      <c r="B27" s="82"/>
      <c r="C27" s="82"/>
      <c r="D27" s="82"/>
      <c r="E27" s="82"/>
      <c r="F27" s="82"/>
      <c r="G27" s="82"/>
      <c r="H27" s="82"/>
      <c r="I27" s="82"/>
    </row>
    <row r="28" spans="1:9" x14ac:dyDescent="0.35">
      <c r="A28" s="105" t="s">
        <v>179</v>
      </c>
      <c r="B28" s="82"/>
      <c r="C28" s="82"/>
      <c r="D28" s="82"/>
      <c r="E28" s="82"/>
      <c r="F28" s="82"/>
      <c r="G28" s="82"/>
      <c r="H28" s="82"/>
      <c r="I28" s="82"/>
    </row>
    <row r="29" spans="1:9" x14ac:dyDescent="0.35">
      <c r="A29" s="72" t="s">
        <v>163</v>
      </c>
      <c r="B29" s="108">
        <f>SUM(B30:B31)</f>
        <v>0</v>
      </c>
      <c r="C29" s="108">
        <f t="shared" ref="C29" si="19">SUM(C30:C31)</f>
        <v>0</v>
      </c>
      <c r="D29" s="108">
        <f t="shared" ref="D29" si="20">SUM(D30:D31)</f>
        <v>0</v>
      </c>
      <c r="E29" s="108">
        <f t="shared" ref="E29" si="21">SUM(E30:E31)</f>
        <v>0</v>
      </c>
      <c r="F29" s="108">
        <f t="shared" ref="F29" si="22">SUM(F30:F31)</f>
        <v>0</v>
      </c>
      <c r="G29" s="108">
        <f t="shared" ref="G29" si="23">SUM(G30:G31)</f>
        <v>0</v>
      </c>
      <c r="H29" s="108">
        <f t="shared" ref="H29" si="24">SUM(H30:H31)</f>
        <v>0</v>
      </c>
      <c r="I29" s="108">
        <f t="shared" ref="I29" si="25">SUM(I30:I31)</f>
        <v>0</v>
      </c>
    </row>
    <row r="30" spans="1:9" x14ac:dyDescent="0.35">
      <c r="A30" s="105" t="s">
        <v>179</v>
      </c>
      <c r="B30" s="20"/>
      <c r="C30" s="20"/>
      <c r="D30" s="20"/>
      <c r="E30" s="20"/>
      <c r="F30" s="20"/>
      <c r="G30" s="20"/>
      <c r="H30" s="20"/>
      <c r="I30" s="20"/>
    </row>
    <row r="31" spans="1:9" x14ac:dyDescent="0.35">
      <c r="A31" s="105" t="s">
        <v>179</v>
      </c>
      <c r="B31" s="20"/>
      <c r="C31" s="20"/>
      <c r="D31" s="20"/>
      <c r="E31" s="20"/>
      <c r="F31" s="20"/>
      <c r="G31" s="20"/>
      <c r="H31" s="20"/>
      <c r="I31" s="20"/>
    </row>
    <row r="32" spans="1:9" x14ac:dyDescent="0.35">
      <c r="A32" s="72" t="s">
        <v>164</v>
      </c>
      <c r="B32" s="109">
        <f>SUM(B33:B35)</f>
        <v>0</v>
      </c>
      <c r="C32" s="109">
        <f t="shared" ref="C32" si="26">SUM(C33:C35)</f>
        <v>0</v>
      </c>
      <c r="D32" s="109">
        <f t="shared" ref="D32" si="27">SUM(D33:D35)</f>
        <v>0</v>
      </c>
      <c r="E32" s="109">
        <f t="shared" ref="E32" si="28">SUM(E33:E35)</f>
        <v>0</v>
      </c>
      <c r="F32" s="109">
        <f t="shared" ref="F32" si="29">SUM(F33:F35)</f>
        <v>0</v>
      </c>
      <c r="G32" s="109">
        <f t="shared" ref="G32" si="30">SUM(G33:G35)</f>
        <v>0</v>
      </c>
      <c r="H32" s="109">
        <f t="shared" ref="H32" si="31">SUM(H33:H35)</f>
        <v>0</v>
      </c>
      <c r="I32" s="109">
        <f t="shared" ref="I32" si="32">SUM(I33:I35)</f>
        <v>0</v>
      </c>
    </row>
    <row r="33" spans="1:9" x14ac:dyDescent="0.35">
      <c r="A33" s="105" t="s">
        <v>179</v>
      </c>
      <c r="B33" s="40"/>
      <c r="C33" s="40"/>
      <c r="D33" s="40"/>
      <c r="E33" s="40"/>
      <c r="F33" s="40"/>
      <c r="G33" s="40"/>
      <c r="H33" s="40"/>
      <c r="I33" s="40"/>
    </row>
    <row r="34" spans="1:9" x14ac:dyDescent="0.35">
      <c r="A34" s="105" t="s">
        <v>179</v>
      </c>
      <c r="B34" s="40"/>
      <c r="C34" s="40"/>
      <c r="D34" s="40"/>
      <c r="E34" s="40"/>
      <c r="F34" s="40"/>
      <c r="G34" s="40"/>
      <c r="H34" s="40"/>
      <c r="I34" s="40"/>
    </row>
    <row r="35" spans="1:9" x14ac:dyDescent="0.35">
      <c r="A35" s="105" t="s">
        <v>179</v>
      </c>
      <c r="B35" s="40"/>
      <c r="C35" s="40"/>
      <c r="D35" s="40"/>
      <c r="E35" s="40"/>
      <c r="F35" s="40"/>
      <c r="G35" s="40"/>
      <c r="H35" s="40"/>
      <c r="I35" s="40"/>
    </row>
    <row r="36" spans="1:9" x14ac:dyDescent="0.35">
      <c r="A36" s="72" t="s">
        <v>165</v>
      </c>
      <c r="B36" s="109">
        <f>SUM(B37:B38)</f>
        <v>0</v>
      </c>
      <c r="C36" s="109">
        <f t="shared" ref="C36" si="33">SUM(C37:C38)</f>
        <v>0</v>
      </c>
      <c r="D36" s="109">
        <f t="shared" ref="D36" si="34">SUM(D37:D38)</f>
        <v>0</v>
      </c>
      <c r="E36" s="109">
        <f t="shared" ref="E36" si="35">SUM(E37:E38)</f>
        <v>0</v>
      </c>
      <c r="F36" s="109">
        <f t="shared" ref="F36" si="36">SUM(F37:F38)</f>
        <v>0</v>
      </c>
      <c r="G36" s="109">
        <f t="shared" ref="G36" si="37">SUM(G37:G38)</f>
        <v>0</v>
      </c>
      <c r="H36" s="109">
        <f t="shared" ref="H36" si="38">SUM(H37:H38)</f>
        <v>0</v>
      </c>
      <c r="I36" s="109">
        <f t="shared" ref="I36" si="39">SUM(I37:I38)</f>
        <v>0</v>
      </c>
    </row>
    <row r="37" spans="1:9" x14ac:dyDescent="0.35">
      <c r="A37" s="105" t="s">
        <v>179</v>
      </c>
      <c r="B37" s="40"/>
      <c r="C37" s="40"/>
      <c r="D37" s="40"/>
      <c r="E37" s="40"/>
      <c r="F37" s="40"/>
      <c r="G37" s="40"/>
      <c r="H37" s="40"/>
      <c r="I37" s="40"/>
    </row>
    <row r="38" spans="1:9" x14ac:dyDescent="0.35">
      <c r="A38" s="105" t="s">
        <v>179</v>
      </c>
      <c r="B38" s="40"/>
      <c r="C38" s="40"/>
      <c r="D38" s="40"/>
      <c r="E38" s="40"/>
      <c r="F38" s="40"/>
      <c r="G38" s="40"/>
      <c r="H38" s="40"/>
      <c r="I38" s="40"/>
    </row>
    <row r="39" spans="1:9" x14ac:dyDescent="0.35">
      <c r="A39" s="14" t="s">
        <v>81</v>
      </c>
      <c r="B39" s="110">
        <f>B25+B29+B32+B36</f>
        <v>0</v>
      </c>
      <c r="C39" s="110">
        <f t="shared" ref="C39:I39" si="40">C25+C29+C32+C36</f>
        <v>0</v>
      </c>
      <c r="D39" s="110">
        <f t="shared" si="40"/>
        <v>0</v>
      </c>
      <c r="E39" s="110">
        <f t="shared" si="40"/>
        <v>0</v>
      </c>
      <c r="F39" s="110">
        <f t="shared" si="40"/>
        <v>0</v>
      </c>
      <c r="G39" s="110">
        <f t="shared" si="40"/>
        <v>0</v>
      </c>
      <c r="H39" s="110">
        <f t="shared" si="40"/>
        <v>0</v>
      </c>
      <c r="I39" s="110">
        <f t="shared" si="40"/>
        <v>0</v>
      </c>
    </row>
    <row r="42" spans="1:9" x14ac:dyDescent="0.35">
      <c r="A42" s="107" t="s">
        <v>180</v>
      </c>
      <c r="B42" s="66"/>
      <c r="C42" s="66"/>
      <c r="D42" s="66"/>
      <c r="E42" s="66"/>
      <c r="F42" s="66"/>
      <c r="G42" s="66"/>
      <c r="H42" s="66"/>
      <c r="I42" s="66"/>
    </row>
    <row r="43" spans="1:9" x14ac:dyDescent="0.35">
      <c r="A43" s="72" t="s">
        <v>25</v>
      </c>
      <c r="B43" s="43">
        <v>2029</v>
      </c>
      <c r="C43" s="43">
        <f>B43+1</f>
        <v>2030</v>
      </c>
      <c r="D43" s="43">
        <f t="shared" ref="D43" si="41">C43+1</f>
        <v>2031</v>
      </c>
      <c r="E43" s="43">
        <f t="shared" ref="E43" si="42">D43+1</f>
        <v>2032</v>
      </c>
      <c r="F43" s="43">
        <f t="shared" ref="F43" si="43">E43+1</f>
        <v>2033</v>
      </c>
      <c r="G43" s="43">
        <f t="shared" ref="G43" si="44">F43+1</f>
        <v>2034</v>
      </c>
      <c r="H43" s="43">
        <f t="shared" ref="H43" si="45">G43+1</f>
        <v>2035</v>
      </c>
      <c r="I43" s="43">
        <f t="shared" ref="I43" si="46">H43+1</f>
        <v>2036</v>
      </c>
    </row>
    <row r="44" spans="1:9" x14ac:dyDescent="0.35">
      <c r="A44" s="105" t="s">
        <v>179</v>
      </c>
      <c r="B44" s="82"/>
      <c r="C44" s="82"/>
      <c r="D44" s="82"/>
      <c r="E44" s="82"/>
      <c r="F44" s="82"/>
      <c r="G44" s="82"/>
      <c r="H44" s="82"/>
      <c r="I44" s="82"/>
    </row>
    <row r="45" spans="1:9" x14ac:dyDescent="0.35">
      <c r="A45" s="14" t="s">
        <v>81</v>
      </c>
      <c r="B45" s="110">
        <f>SUM(B44)</f>
        <v>0</v>
      </c>
      <c r="C45" s="110">
        <f t="shared" ref="C45:I45" si="47">SUM(C44)</f>
        <v>0</v>
      </c>
      <c r="D45" s="110">
        <f t="shared" si="47"/>
        <v>0</v>
      </c>
      <c r="E45" s="110">
        <f t="shared" si="47"/>
        <v>0</v>
      </c>
      <c r="F45" s="110">
        <f t="shared" si="47"/>
        <v>0</v>
      </c>
      <c r="G45" s="110">
        <f t="shared" si="47"/>
        <v>0</v>
      </c>
      <c r="H45" s="110">
        <f t="shared" si="47"/>
        <v>0</v>
      </c>
      <c r="I45" s="110">
        <f t="shared" si="47"/>
        <v>0</v>
      </c>
    </row>
  </sheetData>
  <mergeCells count="1">
    <mergeCell ref="G1:I1"/>
  </mergeCells>
  <hyperlinks>
    <hyperlink ref="A2" location="'Winst en verlies rekening'!A1" display="terug" xr:uid="{9F3414D3-4559-47E0-83A5-D24BB3B8201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93891C7C7AB4AA7E4CD7261740235" ma:contentTypeVersion="3" ma:contentTypeDescription="Een nieuw document maken." ma:contentTypeScope="" ma:versionID="04cd2634da3c29aeba5cf275330221fa">
  <xsd:schema xmlns:xsd="http://www.w3.org/2001/XMLSchema" xmlns:xs="http://www.w3.org/2001/XMLSchema" xmlns:p="http://schemas.microsoft.com/office/2006/metadata/properties" xmlns:ns2="00b5d183-2a18-45eb-a532-95dc19b7a701" targetNamespace="http://schemas.microsoft.com/office/2006/metadata/properties" ma:root="true" ma:fieldsID="26d01fec0dc497fb9c83eae09294bdac" ns2:_="">
    <xsd:import namespace="00b5d183-2a18-45eb-a532-95dc19b7a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d183-2a18-45eb-a532-95dc19b7a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4687D-D9CC-410C-8513-30D31824D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D3644F-3721-4980-8D68-F64FB8891658}">
  <ds:schemaRefs>
    <ds:schemaRef ds:uri="http://schemas.microsoft.com/office/2006/metadata/properties"/>
    <ds:schemaRef ds:uri="http://schemas.microsoft.com/office/infopath/2007/PartnerControls"/>
    <ds:schemaRef ds:uri="62727ecf-83a9-4b17-8278-1ddaad303d36"/>
    <ds:schemaRef ds:uri="b1d26e90-3566-482b-9ea3-ddc7884ed986"/>
    <ds:schemaRef ds:uri="3e3bfcdc-4705-42cc-a283-89cdd8a00123"/>
    <ds:schemaRef ds:uri="a7eb6bcf-cc33-465f-b0a0-0691c366e1bb"/>
  </ds:schemaRefs>
</ds:datastoreItem>
</file>

<file path=customXml/itemProps3.xml><?xml version="1.0" encoding="utf-8"?>
<ds:datastoreItem xmlns:ds="http://schemas.openxmlformats.org/officeDocument/2006/customXml" ds:itemID="{82FC524B-8425-4242-8C20-9134B9309C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Winst en verlies rekening</vt:lpstr>
      <vt:lpstr>A.01</vt:lpstr>
      <vt:lpstr>B.01</vt:lpstr>
      <vt:lpstr>B.02</vt:lpstr>
      <vt:lpstr>B.03</vt:lpstr>
      <vt:lpstr>B.05</vt:lpstr>
      <vt:lpstr>B.06</vt:lpstr>
      <vt:lpstr>C.03</vt:lpstr>
      <vt:lpstr>D.01</vt:lpstr>
      <vt:lpstr>E.02</vt:lpstr>
      <vt:lpstr>G.01</vt:lpstr>
      <vt:lpstr>G.02</vt:lpstr>
      <vt:lpstr>L.01</vt:lpstr>
      <vt:lpstr>Balans</vt:lpstr>
      <vt:lpstr>Kasstromenoverzicht</vt:lpstr>
      <vt:lpstr>Verwachte afvaarten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2026-07-13T13:11:21Z</cp:lastPrinted>
  <dcterms:created xsi:type="dcterms:W3CDTF">2025-02-25T14:36:22Z</dcterms:created>
  <dcterms:modified xsi:type="dcterms:W3CDTF">2026-07-22T14:52:42Z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0x01010034093891C7C7AB4AA7E4CD7261740235</vt:lpwstr>
  </property>
  <property fmtid="{D5CDD505-2E9C-101B-9397-08002B2CF9AE}" pid="3" name="_dlc_DocIdItemGuid">
    <vt:lpwstr>ff47f5c9-1c44-4fe8-aa62-84e391aa5f56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MSIP_Label_43f08ec5-d6d9-4227-8387-ccbfcb3632c4_Enabled">
    <vt:lpwstr>true</vt:lpwstr>
  </property>
  <property fmtid="{D5CDD505-2E9C-101B-9397-08002B2CF9AE}" pid="7" name="MSIP_Label_43f08ec5-d6d9-4227-8387-ccbfcb3632c4_SetDate">
    <vt:lpwstr>2026-07-13T07:56:57Z</vt:lpwstr>
  </property>
  <property fmtid="{D5CDD505-2E9C-101B-9397-08002B2CF9AE}" pid="8" name="MSIP_Label_43f08ec5-d6d9-4227-8387-ccbfcb3632c4_Method">
    <vt:lpwstr>Standard</vt:lpwstr>
  </property>
  <property fmtid="{D5CDD505-2E9C-101B-9397-08002B2CF9AE}" pid="9" name="MSIP_Label_43f08ec5-d6d9-4227-8387-ccbfcb3632c4_Name">
    <vt:lpwstr>Sweco Restricted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ActionId">
    <vt:lpwstr>c5e24024-4e50-4529-b278-e5bc9163d253</vt:lpwstr>
  </property>
  <property fmtid="{D5CDD505-2E9C-101B-9397-08002B2CF9AE}" pid="12" name="MSIP_Label_43f08ec5-d6d9-4227-8387-ccbfcb3632c4_ContentBits">
    <vt:lpwstr>0</vt:lpwstr>
  </property>
  <property fmtid="{D5CDD505-2E9C-101B-9397-08002B2CF9AE}" pid="13" name="MSIP_Label_43f08ec5-d6d9-4227-8387-ccbfcb3632c4_Tag">
    <vt:lpwstr>10, 3, 0, 1</vt:lpwstr>
  </property>
</Properties>
</file>