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umconline.sharepoint.com/sites/EUAanbestedingNGS-Analyseplatform/Gedeelde documenten/Inkoopdossier/2c. Aanbestedingssdocumenten (PVE)/"/>
    </mc:Choice>
  </mc:AlternateContent>
  <xr:revisionPtr revIDLastSave="133" documentId="13_ncr:1_{2A70B867-9085-43E2-91B7-891AC5B35C7D}" xr6:coauthVersionLast="47" xr6:coauthVersionMax="47" xr10:uidLastSave="{E52FFE55-4B2A-4C7A-AC04-F9C6EA4D76A7}"/>
  <bookViews>
    <workbookView xWindow="-120" yWindow="-120" windowWidth="29040" windowHeight="17520" activeTab="1" xr2:uid="{BC8D2062-B4C8-4FDE-92F9-6225A5B19844}"/>
  </bookViews>
  <sheets>
    <sheet name="PvE" sheetId="8" r:id="rId1"/>
    <sheet name="PvW" sheetId="7" r:id="rId2"/>
  </sheets>
  <definedNames>
    <definedName name="_xlnm._FilterDatabase" localSheetId="1" hidden="1">PvW!$B$20:$I$67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2" i="8" l="1"/>
  <c r="H64" i="7"/>
  <c r="H42" i="7"/>
  <c r="H41" i="7"/>
  <c r="H40" i="7"/>
  <c r="H39" i="7"/>
  <c r="H38" i="7"/>
  <c r="H37" i="7"/>
  <c r="H36" i="7"/>
  <c r="H35" i="7"/>
  <c r="H50" i="7"/>
  <c r="H49" i="7"/>
  <c r="H48" i="7"/>
  <c r="H47" i="7"/>
  <c r="H46" i="7"/>
  <c r="H45" i="7"/>
  <c r="H44" i="7"/>
  <c r="H43" i="7"/>
  <c r="H58" i="7"/>
  <c r="H57" i="7"/>
  <c r="H56" i="7"/>
  <c r="H55" i="7"/>
  <c r="H54" i="7"/>
  <c r="H53" i="7"/>
  <c r="H52" i="7"/>
  <c r="H51" i="7"/>
  <c r="H63" i="7"/>
  <c r="H62" i="7"/>
  <c r="H61" i="7"/>
  <c r="H60" i="7"/>
  <c r="H59" i="7"/>
  <c r="H34" i="7"/>
  <c r="H33" i="7"/>
  <c r="H32" i="7"/>
  <c r="H31" i="7"/>
  <c r="H29" i="7"/>
  <c r="H67" i="7" l="1"/>
  <c r="H66" i="7"/>
  <c r="H65" i="7"/>
  <c r="H30" i="7"/>
  <c r="H25" i="7" l="1"/>
  <c r="H26" i="7"/>
  <c r="F69" i="7"/>
  <c r="H23" i="7"/>
  <c r="H24" i="7"/>
  <c r="H22" i="7" l="1"/>
  <c r="H27" i="7"/>
  <c r="H21" i="7" l="1"/>
  <c r="H69" i="7" l="1"/>
</calcChain>
</file>

<file path=xl/sharedStrings.xml><?xml version="1.0" encoding="utf-8"?>
<sst xmlns="http://schemas.openxmlformats.org/spreadsheetml/2006/main" count="539" uniqueCount="298">
  <si>
    <t>KWALITEITSBLAD</t>
  </si>
  <si>
    <t>Versie</t>
  </si>
  <si>
    <t>v1.0</t>
  </si>
  <si>
    <t>Betreffende aanbesteding</t>
  </si>
  <si>
    <t>NGS analyse platform</t>
  </si>
  <si>
    <t>Ingevuld door</t>
  </si>
  <si>
    <t>&lt;Naam organisatie&gt;</t>
  </si>
  <si>
    <t>&lt;Naam contactpersoon&gt;</t>
  </si>
  <si>
    <t>&lt;Datum&gt;</t>
  </si>
  <si>
    <t>Invulinstructie</t>
  </si>
  <si>
    <r>
      <t xml:space="preserve">1. Vul </t>
    </r>
    <r>
      <rPr>
        <u/>
        <sz val="10"/>
        <rFont val="Calibri"/>
        <family val="2"/>
        <scheme val="minor"/>
      </rPr>
      <t>alle</t>
    </r>
    <r>
      <rPr>
        <sz val="10"/>
        <rFont val="Calibri"/>
        <family val="2"/>
        <scheme val="minor"/>
      </rPr>
      <t xml:space="preserve"> blauwe ("Required") en groene ("Preferred") velden in. De groene velden kunnen verder uitgewerkt worden in het volgende tabblad</t>
    </r>
  </si>
  <si>
    <t xml:space="preserve">Handtekening: </t>
  </si>
  <si>
    <t xml:space="preserve">    Overal moet met 'ja' (voldoet wel) of 'nee' (voldoet niet) geantwoord worden. </t>
  </si>
  <si>
    <t xml:space="preserve">2. De blauwe velden zijn KO criteria. Waar een toelichting gevraagd wordt, moet deze gegeven worden. </t>
  </si>
  <si>
    <t xml:space="preserve">    Indien het LUMC beoordeelt dat uw toelichting/onderbouwing niet afdoende of correct is, kan het LUMC uw score aanpassen.</t>
  </si>
  <si>
    <t>REQUIRED: needed to fulfill quality requirements and/or to provide good diagnostics</t>
  </si>
  <si>
    <t>PREFERRED</t>
  </si>
  <si>
    <t>Could you please provide information requested?</t>
  </si>
  <si>
    <t>Weging</t>
  </si>
  <si>
    <t>1. Functionele Eisen </t>
  </si>
  <si>
    <r>
      <t>Eis</t>
    </r>
    <r>
      <rPr>
        <sz val="11"/>
        <rFont val="Calibri"/>
        <family val="2"/>
        <scheme val="minor"/>
      </rPr>
      <t> </t>
    </r>
  </si>
  <si>
    <t>1.1</t>
  </si>
  <si>
    <t>The platform must support analysis using VCF files (BAM + additional pipeline files, like QC files (Dragen or other)), including data from captured NGS, short-read NGS and long-read NGS (ONT and PacBio).</t>
  </si>
  <si>
    <t>x</t>
  </si>
  <si>
    <t>1.2</t>
  </si>
  <si>
    <t>The platform must support SNV, CNV/SV and repeat analysis and filtering from VCF files input.</t>
  </si>
  <si>
    <t>1.3</t>
  </si>
  <si>
    <t>The platform must allow Index patient singleton analysis flow.</t>
  </si>
  <si>
    <t>1.4</t>
  </si>
  <si>
    <t>The platform must allow Inherited trio analysis flow.</t>
  </si>
  <si>
    <t>1.5</t>
  </si>
  <si>
    <t>The platform must allow Inherited duo analysis flow.</t>
  </si>
  <si>
    <t>1.6</t>
  </si>
  <si>
    <t>The platform must allow custom analysis flow to support complex family analyses  (for example, analysis of multiple sibs).</t>
  </si>
  <si>
    <t>1.7</t>
  </si>
  <si>
    <t>The platform must have a family concordance check (trio-check).</t>
  </si>
  <si>
    <t>1.8</t>
  </si>
  <si>
    <t>The platform must  support a Genetic driven analysis flow based on gene panels.</t>
  </si>
  <si>
    <t>1.9</t>
  </si>
  <si>
    <r>
      <t>The platform must allow to analyse single and multiple (≥</t>
    </r>
    <r>
      <rPr>
        <sz val="9.9"/>
        <color rgb="FF000000"/>
        <rFont val="Calibri"/>
        <family val="2"/>
        <scheme val="minor"/>
      </rPr>
      <t>1</t>
    </r>
    <r>
      <rPr>
        <sz val="11"/>
        <color rgb="FF000000"/>
        <rFont val="Calibri"/>
        <family val="2"/>
        <scheme val="minor"/>
      </rPr>
      <t>) gene panels in one analysis.</t>
    </r>
  </si>
  <si>
    <t>1.10</t>
  </si>
  <si>
    <t>The platform must support the ability to manually add an extra custom gene list (as a gene panel) to the analysis.</t>
  </si>
  <si>
    <t>1.11</t>
  </si>
  <si>
    <t>The platform must allow Disease driven analysis flow based on Human Phenotype Ontology (HPO).</t>
  </si>
  <si>
    <t>1.12</t>
  </si>
  <si>
    <t>The platform must support the analysis of variants in the exome/genome based on inheritance pattern.</t>
  </si>
  <si>
    <t>1.13</t>
  </si>
  <si>
    <t>The platform must support to Opt-out of secondary findings as a default setting.</t>
  </si>
  <si>
    <t>1.14</t>
  </si>
  <si>
    <t>The platform must support uniparental disomy (UPD) calling in trio analysis, including detection of (segmental) heterodisomy.</t>
  </si>
  <si>
    <t>1.15</t>
  </si>
  <si>
    <t xml:space="preserve">The platform must support reanalysis of existing, previously analyzed data without overwriting or erasing the results of the primary analysis. </t>
  </si>
  <si>
    <t>1.16</t>
  </si>
  <si>
    <t>The platform must support analysis of Mobile element insertions (MEI).</t>
  </si>
  <si>
    <t>1.17</t>
  </si>
  <si>
    <t xml:space="preserve">The platform must support methylation analysis. </t>
  </si>
  <si>
    <t>1.18</t>
  </si>
  <si>
    <t>The platform must support analysis of non-coding genome regions as part of the standard workflow.</t>
  </si>
  <si>
    <t>1.19</t>
  </si>
  <si>
    <t>The platform must support ACMG variant classification.</t>
  </si>
  <si>
    <t>1.20</t>
  </si>
  <si>
    <t>The platform must support visualisation of variant databases, including In-house databases (Managed Variant List/...).</t>
  </si>
  <si>
    <t>1.21</t>
  </si>
  <si>
    <t>The platform must support visualisation of external variant databases - e.g. HGMD professional (paid) or Clinvar (public) or LOVD (public).</t>
  </si>
  <si>
    <t>1.22</t>
  </si>
  <si>
    <t>The platform must support visualisation of National variant classification sharing database incorporation (VKGL datashare).</t>
  </si>
  <si>
    <t>1.23</t>
  </si>
  <si>
    <t>The platform must support Artificial Intelligence for Recognition of patterns for e.g. false positives (artefacts).</t>
  </si>
  <si>
    <t>1.24</t>
  </si>
  <si>
    <t>The platform must support Artificial Intelligence for Smart filtering/ranking of variants.</t>
  </si>
  <si>
    <t>1.25</t>
  </si>
  <si>
    <t>The platform must support Artificial Intelligence for Autoclassification.</t>
  </si>
  <si>
    <t>1.26</t>
  </si>
  <si>
    <t>The platform must support Artificial Intelligence for Candidate genetic diagnosis</t>
  </si>
  <si>
    <t>1.27</t>
  </si>
  <si>
    <t>The platform must support literature scraping for published variants and disorders</t>
  </si>
  <si>
    <t>1.28</t>
  </si>
  <si>
    <t>The platform must support and include variant prediction tools (including Revel, BayesDel and alphaMissense).</t>
  </si>
  <si>
    <t>1.29</t>
  </si>
  <si>
    <t>The platform must support splicing predictors (including Splice AI).</t>
  </si>
  <si>
    <t>1.30</t>
  </si>
  <si>
    <t>The platform must support integration of latest version of gnomAD.</t>
  </si>
  <si>
    <t>1.31</t>
  </si>
  <si>
    <t>The platform must support datasharing  with National and International cooperative efforts (VKGL, SolveRD, etc.).</t>
  </si>
  <si>
    <t>1.32</t>
  </si>
  <si>
    <t>The platform must have a filtertree visualisation.</t>
  </si>
  <si>
    <t>1.33</t>
  </si>
  <si>
    <t>The platform must support filtering based on (previous) in-house annotations.</t>
  </si>
  <si>
    <t>1.34</t>
  </si>
  <si>
    <t>The platform must have the option to classify variants and add additional information.</t>
  </si>
  <si>
    <t>1.35</t>
  </si>
  <si>
    <t>The platform must have a preferred transcript list.</t>
  </si>
  <si>
    <t>1.36</t>
  </si>
  <si>
    <t>The platform must  be able to handle direct links to external databases (i.e. ClinVar/custom sites)</t>
  </si>
  <si>
    <t>1.37</t>
  </si>
  <si>
    <t>The platform must support a viewable and amendable variant database.</t>
  </si>
  <si>
    <t>1.38</t>
  </si>
  <si>
    <t>The platform must support copy number visualization within the interface, including B-allele frequency plot.</t>
  </si>
  <si>
    <t>1.39</t>
  </si>
  <si>
    <t>The platform must support (Integrated) visualization of BAM.</t>
  </si>
  <si>
    <t>1.40</t>
  </si>
  <si>
    <t>The platform must support (Integrated) visualization of CRAM.</t>
  </si>
  <si>
    <t>1.41</t>
  </si>
  <si>
    <t>The platform must support customized VCF file upload.</t>
  </si>
  <si>
    <t>1.42</t>
  </si>
  <si>
    <t>The platform must support that custom annotations/previous comments regarding variants are visible during analysis.</t>
  </si>
  <si>
    <t>1.43</t>
  </si>
  <si>
    <t>The platform must support opening Alamut Visual Plus links (paid) directly within the interface.</t>
  </si>
  <si>
    <t>1.44</t>
  </si>
  <si>
    <t>The platform must support opening HGMD professional links (paid) directly within the interface.</t>
  </si>
  <si>
    <t>1.45</t>
  </si>
  <si>
    <t>The platform must support opening UCSC links (public) directly within the interface.</t>
  </si>
  <si>
    <t>1.46</t>
  </si>
  <si>
    <t>The platform must support opening IGV links directly within the interface.</t>
  </si>
  <si>
    <t>1.47</t>
  </si>
  <si>
    <t>The platform must support opening ClinVar links directly within the interface.</t>
  </si>
  <si>
    <t>1.48</t>
  </si>
  <si>
    <t>The platform must support opening PubMed links within the same web browser interface, as seperate tab</t>
  </si>
  <si>
    <t>1.49</t>
  </si>
  <si>
    <t>The platform must support opening gnomAD links directly within the interface</t>
  </si>
  <si>
    <t>1.50</t>
  </si>
  <si>
    <t>The platform must support opening OMIM  links directly within the interface</t>
  </si>
  <si>
    <t>1.51</t>
  </si>
  <si>
    <t>The platform must support queries within the interface for variants in own data</t>
  </si>
  <si>
    <t>1.52</t>
  </si>
  <si>
    <t>The platform must support queries within the interface for variants in certain genes in own data</t>
  </si>
  <si>
    <t>1.53</t>
  </si>
  <si>
    <t>The platform must support RNA-seq analysis</t>
  </si>
  <si>
    <t>1.54</t>
  </si>
  <si>
    <t>The platform must support phasing long read data</t>
  </si>
  <si>
    <t>1.55</t>
  </si>
  <si>
    <t>The platform must support to add family members to an existing analysis at a later point</t>
  </si>
  <si>
    <t>1.56</t>
  </si>
  <si>
    <t>The platform must support the ability to manually adjust affected/unaffected parents in trio analysis</t>
  </si>
  <si>
    <t>1.57</t>
  </si>
  <si>
    <t>The platform must incorporate state-of-the-art analysis tools and keep pace with the latest developments in the field.</t>
  </si>
  <si>
    <r>
      <t>2. Prestatie eisen</t>
    </r>
    <r>
      <rPr>
        <sz val="11"/>
        <rFont val="Calibri"/>
        <family val="2"/>
        <scheme val="minor"/>
      </rPr>
      <t> </t>
    </r>
  </si>
  <si>
    <t>2.1</t>
  </si>
  <si>
    <t>The platform must support analysis of samples during upload of other samples (so, for example, an WGS upload does not stand in the way of analysis of urgent cases).</t>
  </si>
  <si>
    <t>2.2</t>
  </si>
  <si>
    <t>The platform must support builds GRCh37 and GRCh38.</t>
  </si>
  <si>
    <t>2.3</t>
  </si>
  <si>
    <t>The platform must support genome build T2T in the future?</t>
  </si>
  <si>
    <t>2.4</t>
  </si>
  <si>
    <t>The platform must be able to upload and process the complete dataset of WGS sequencing (&gt;75GB; BAM, VCF etc) within 60 minutes.</t>
  </si>
  <si>
    <t>2.5</t>
  </si>
  <si>
    <t>The platform must support automated upload and processing of samples.</t>
  </si>
  <si>
    <t>2.6</t>
  </si>
  <si>
    <t xml:space="preserve">The platform must support parallel upload and processing of multiple samples. </t>
  </si>
  <si>
    <t>2.7</t>
  </si>
  <si>
    <t>The platform must support analysis by &gt;=75 users at the same time.</t>
  </si>
  <si>
    <t>2.8</t>
  </si>
  <si>
    <t>Pages or views within the application must load within 3 seconds on a standard broadband connection</t>
  </si>
  <si>
    <t>2.9</t>
  </si>
  <si>
    <t>The platform supports undo/redo functionality or confirmation dialogs for critical actions (such as data deletions).</t>
  </si>
  <si>
    <r>
      <t>3. Hosting</t>
    </r>
    <r>
      <rPr>
        <sz val="11"/>
        <rFont val="Calibri"/>
        <family val="2"/>
        <scheme val="minor"/>
      </rPr>
      <t> </t>
    </r>
  </si>
  <si>
    <t>3.1</t>
  </si>
  <si>
    <t>The server location of the platform is EU based &amp; geographically separated dual or multiple setup.</t>
  </si>
  <si>
    <t>3.2</t>
  </si>
  <si>
    <t>No data may be transferred - not even briefly - to non-European servers.</t>
  </si>
  <si>
    <r>
      <t>4. Gebruiksvriendelijkheidseisen</t>
    </r>
    <r>
      <rPr>
        <sz val="11"/>
        <rFont val="Calibri"/>
        <family val="2"/>
        <scheme val="minor"/>
      </rPr>
      <t> </t>
    </r>
  </si>
  <si>
    <t>4.1</t>
  </si>
  <si>
    <t>The user interface of the platform is Web-based, with no required local installation or browser plug-ins</t>
  </si>
  <si>
    <t>4.2</t>
  </si>
  <si>
    <t>The platform has an automated (or equivalent) build-up of a variant database with cross-talk between GRCh37 and GRCh38.</t>
  </si>
  <si>
    <t>UI elements of the platform must be clearly labeled and logically grouped to support efficient user interaction.</t>
  </si>
  <si>
    <t>The software must perform consistently across the latest versions of Chrome, Firefox and Edge.</t>
  </si>
  <si>
    <t>The interface is intuitively and consistently designed, featuring familiar navigation elements such as menu structures, breadcrumbs, and clearly labeled back buttons.</t>
  </si>
  <si>
    <t>The user interface must be responsive and adapt seamlessly to different screen sizes and devices (desktop, laptop).</t>
  </si>
  <si>
    <t>The key functionalities of the platform are accessible within a maximum of three clicks from the main screen.</t>
  </si>
  <si>
    <t>The platform displays Clear error and warning messages in plain, understandable language.</t>
  </si>
  <si>
    <t>The workflow in the platform follows the logical steps of variant analysis (import → filtering → classification → reporting).</t>
  </si>
  <si>
    <t>4.10</t>
  </si>
  <si>
    <t>Users of the platform can save and reuse analysis templates or settings, either individually and at the team level.</t>
  </si>
  <si>
    <t>4.11</t>
  </si>
  <si>
    <t>The platform has inline explanations or help texts are available for complex fields (via tooltips or info buttons).</t>
  </si>
  <si>
    <t>4.12</t>
  </si>
  <si>
    <t>Users of the platform can easily switch between different cases or analyses without losing progress.</t>
  </si>
  <si>
    <t>4.13</t>
  </si>
  <si>
    <t>The platform supports a fully keyboard navigation.</t>
  </si>
  <si>
    <r>
      <t>5. Compatibiliteitseisen</t>
    </r>
    <r>
      <rPr>
        <sz val="11"/>
        <rFont val="Calibri"/>
        <family val="2"/>
        <scheme val="minor"/>
      </rPr>
      <t> </t>
    </r>
  </si>
  <si>
    <t>5.1</t>
  </si>
  <si>
    <t>The company must have a MVL (with frequency data) data retrieval policy if contract is terminated.</t>
  </si>
  <si>
    <t>5.2</t>
  </si>
  <si>
    <t>The platform must have a possibility to transfer MVL (SNVs and SVs/CNVs) with associated descriptions and classifications from current software to new software.</t>
  </si>
  <si>
    <t>5.3</t>
  </si>
  <si>
    <t>The platform must have a possibility for MVL (with frequency data) data retrieval on demand.</t>
  </si>
  <si>
    <t>5.4</t>
  </si>
  <si>
    <t>The platform must support full data exportability to supplier-independent formats, e.g. excel, csv, json, txt, DB (specify), for connection with LIMS.</t>
  </si>
  <si>
    <t>5.5</t>
  </si>
  <si>
    <t>The platform should support the import of metadata files, such as those containing Human Phenotype Ontology (HPO) terms.</t>
  </si>
  <si>
    <r>
      <t>6. Beveiligingseisen</t>
    </r>
    <r>
      <rPr>
        <sz val="11"/>
        <rFont val="Calibri"/>
        <family val="2"/>
        <scheme val="minor"/>
      </rPr>
      <t> </t>
    </r>
  </si>
  <si>
    <t>6.1</t>
  </si>
  <si>
    <t>The platform/company must have a backup and restore policy.</t>
  </si>
  <si>
    <t>6.2</t>
  </si>
  <si>
    <t>The platform must have possibilities for a test environment for testing of (large) updates, validations and development.</t>
  </si>
  <si>
    <t>6.3</t>
  </si>
  <si>
    <t>The company and platform must have state of the art cloud DB security (firewall, ddos protection, VPN, 2FA).</t>
  </si>
  <si>
    <t>6.4</t>
  </si>
  <si>
    <t>The company must offer secure log in and/or SSO access.</t>
  </si>
  <si>
    <t>6.5</t>
  </si>
  <si>
    <t>The software must have the ability to selectively, permanently, and tracibly delete data on the level of individual data components.</t>
  </si>
  <si>
    <t>6.6</t>
  </si>
  <si>
    <t>The platform must have different user roles (i.e., admin, analist, student, read-only).</t>
  </si>
  <si>
    <t>6.7</t>
  </si>
  <si>
    <t>The platform must support multi-user access to the same analysis record.</t>
  </si>
  <si>
    <t>6.8</t>
  </si>
  <si>
    <t>The platform must ensure that only one user can edit an analysis record at the same time.</t>
  </si>
  <si>
    <t>6.9</t>
  </si>
  <si>
    <t>The platform must allow customization of session timeout limits.</t>
  </si>
  <si>
    <t>6.10</t>
  </si>
  <si>
    <t>The platform must log all annotations, remarks, and related user inputs for traceability and auditing purposes.</t>
  </si>
  <si>
    <t>6.11</t>
  </si>
  <si>
    <t>The platform must log all actions related to analyses, to ensure traceability and accountability.</t>
  </si>
  <si>
    <r>
      <t>7. Betrouwbaarheids- en Beschikbaarheidseisen </t>
    </r>
    <r>
      <rPr>
        <sz val="11"/>
        <rFont val="Calibri"/>
        <family val="2"/>
        <scheme val="minor"/>
      </rPr>
      <t> </t>
    </r>
  </si>
  <si>
    <t>7.1</t>
  </si>
  <si>
    <t>The minimum uptime of the platform during working hours (8AM-6PM CET on weekdays) is  99.5%.</t>
  </si>
  <si>
    <t>7.2</t>
  </si>
  <si>
    <t>The scheduled downtime of the platform is outside working hours (8AM-6PM CET on weekdays).</t>
  </si>
  <si>
    <r>
      <t>8. Schaalbaarheidseisen</t>
    </r>
    <r>
      <rPr>
        <sz val="11"/>
        <rFont val="Calibri"/>
        <family val="2"/>
        <scheme val="minor"/>
      </rPr>
      <t> </t>
    </r>
  </si>
  <si>
    <t>8.1</t>
  </si>
  <si>
    <t>The system must be able to scale to support at least 100 concurrent users without degradation in performance</t>
  </si>
  <si>
    <r>
      <t>9. Onderhoudseisen</t>
    </r>
    <r>
      <rPr>
        <sz val="11"/>
        <rFont val="Calibri"/>
        <family val="2"/>
        <scheme val="minor"/>
      </rPr>
      <t> </t>
    </r>
  </si>
  <si>
    <t>9.1</t>
  </si>
  <si>
    <t>The vendor must validate updates of the software (version control).</t>
  </si>
  <si>
    <t>9.2</t>
  </si>
  <si>
    <t>The vendor must notify the customer of minor (bug)fixes.</t>
  </si>
  <si>
    <t>9.3</t>
  </si>
  <si>
    <t>The vendor must have a policy (including frequency) for version updates, major impact requires validation.</t>
  </si>
  <si>
    <t>9.4</t>
  </si>
  <si>
    <r>
      <t>The vendor must notify us of any major version updates at least 4</t>
    </r>
    <r>
      <rPr>
        <sz val="11"/>
        <rFont val="Calibri"/>
        <family val="2"/>
        <scheme val="minor"/>
      </rPr>
      <t xml:space="preserve"> weeks</t>
    </r>
    <r>
      <rPr>
        <sz val="11"/>
        <color rgb="FF000000"/>
        <rFont val="Calibri"/>
        <family val="2"/>
        <scheme val="minor"/>
      </rPr>
      <t xml:space="preserve"> in advance, to ensure sufficient time for validation activities to be completed before implementation.</t>
    </r>
  </si>
  <si>
    <r>
      <t>10. Regelgevende en Compliance-eisen</t>
    </r>
    <r>
      <rPr>
        <sz val="11"/>
        <rFont val="Calibri"/>
        <family val="2"/>
        <scheme val="minor"/>
      </rPr>
      <t> </t>
    </r>
  </si>
  <si>
    <t>10.1</t>
  </si>
  <si>
    <t>The platform is IVDR compliant / CE-IVD marked.</t>
  </si>
  <si>
    <t>10.2</t>
  </si>
  <si>
    <t>The platform is IEC-62304 compliant .</t>
  </si>
  <si>
    <t>10.3</t>
  </si>
  <si>
    <t>The vendor is ISO27001 certified, software and service within scope.</t>
  </si>
  <si>
    <t>10.4</t>
  </si>
  <si>
    <t xml:space="preserve">The vendor is ISO13485 compliant. </t>
  </si>
  <si>
    <t>10.5</t>
  </si>
  <si>
    <t>The vendor must sign a Data Processing Agreement according to the NFU model.</t>
  </si>
  <si>
    <r>
      <t>11. Test- en Valideringseisen</t>
    </r>
    <r>
      <rPr>
        <sz val="11"/>
        <rFont val="Calibri"/>
        <family val="2"/>
        <scheme val="minor"/>
      </rPr>
      <t> </t>
    </r>
  </si>
  <si>
    <t>11.1</t>
  </si>
  <si>
    <t>The vendor must facilitate the testing of at least 10 samples to validate and compare performance and user experience.</t>
  </si>
  <si>
    <r>
      <t>12. Training- en Ondersteuningseisen</t>
    </r>
    <r>
      <rPr>
        <sz val="11"/>
        <rFont val="Calibri"/>
        <family val="2"/>
        <scheme val="minor"/>
      </rPr>
      <t> </t>
    </r>
  </si>
  <si>
    <t>12.1</t>
  </si>
  <si>
    <t>The maximum response time for support on urgent problems with the platform, such as system is down or no analysis possible, within LUMC office hours (8AM-6PM CET on weekdays) is 4 hours. The response is a reaction by an employee and not an automated message.</t>
  </si>
  <si>
    <t>12.2</t>
  </si>
  <si>
    <t>Support: response time for support on non-urgent problems within LUMC office hours (8AM-6PM CET on weekdays) is maximum 8 hours. The response is a reaction by an employee and not an automated message.</t>
  </si>
  <si>
    <t>12.3</t>
  </si>
  <si>
    <t>The vendor has a dedicated customer support for the platform.</t>
  </si>
  <si>
    <t>12.4</t>
  </si>
  <si>
    <t>Vendor must provide initial training sessions for users (planning at the discretion of the buyer)</t>
  </si>
  <si>
    <t>12.5</t>
  </si>
  <si>
    <t>The vendor reports actively on platform issues (minimal: incident management, response and resolution time, status on bug reports, uptime reports, roadmap)</t>
  </si>
  <si>
    <t>12.6</t>
  </si>
  <si>
    <t>The platform has a built-in help function or contextual help screens.</t>
  </si>
  <si>
    <t>12.7</t>
  </si>
  <si>
    <t>There is a clear user manual and onboarding materials (e.g., videos or tutorials) of the platform.</t>
  </si>
  <si>
    <r>
      <t>13. Rapportage- en Analyse-eisen</t>
    </r>
    <r>
      <rPr>
        <sz val="11"/>
        <rFont val="Calibri"/>
        <family val="2"/>
        <scheme val="minor"/>
      </rPr>
      <t> </t>
    </r>
  </si>
  <si>
    <t>13.1</t>
  </si>
  <si>
    <t>The platform must be able to generate a report where selected variants can be included and overall conclusion can be typed in report.</t>
  </si>
  <si>
    <t>13.2</t>
  </si>
  <si>
    <t>The platform must be able to generate a Report which shows which versions of databases and software are used.</t>
  </si>
  <si>
    <t>13.3</t>
  </si>
  <si>
    <t>The platform must be able to generate a Report which shows what analysis is performed (HPO, gene panel or exome filters).</t>
  </si>
  <si>
    <t>13.4</t>
  </si>
  <si>
    <t>The platform must be able to generate a Report which can be saved as PDF.</t>
  </si>
  <si>
    <r>
      <t>14. Integratie-eisen</t>
    </r>
    <r>
      <rPr>
        <sz val="11"/>
        <rFont val="Calibri"/>
        <family val="2"/>
        <scheme val="minor"/>
      </rPr>
      <t> </t>
    </r>
  </si>
  <si>
    <t>14.1</t>
  </si>
  <si>
    <t>The platform must be able to communicate with local software systems or modules (via APIs) (LIMS, pipelines, etc.)</t>
  </si>
  <si>
    <t>14.2</t>
  </si>
  <si>
    <t>The platform must support automated data upload (i.e., from pipeline, with API)</t>
  </si>
  <si>
    <r>
      <t>15. Juridische en Intellectuele Eigendomseisen</t>
    </r>
    <r>
      <rPr>
        <sz val="11"/>
        <rFont val="Calibri"/>
        <family val="2"/>
        <scheme val="minor"/>
      </rPr>
      <t> </t>
    </r>
  </si>
  <si>
    <t>15.1</t>
  </si>
  <si>
    <t>The data is not shared with third parties and third parties have no acces to the data.</t>
  </si>
  <si>
    <t>15.2</t>
  </si>
  <si>
    <t>Research data and diagnostic data must be stored in separate databases to ensure data segregation and integrity.</t>
  </si>
  <si>
    <t>Ja</t>
  </si>
  <si>
    <r>
      <t xml:space="preserve">1. Vul </t>
    </r>
    <r>
      <rPr>
        <u/>
        <sz val="10"/>
        <rFont val="Calibri"/>
        <family val="2"/>
        <scheme val="minor"/>
      </rPr>
      <t>alle</t>
    </r>
    <r>
      <rPr>
        <sz val="10"/>
        <rFont val="Calibri"/>
        <family val="2"/>
        <scheme val="minor"/>
      </rPr>
      <t xml:space="preserve"> blauwe velden in.</t>
    </r>
  </si>
  <si>
    <t>2. U geeft bij ieder kwaliteitsonderdeel een antwoord bij 'Uw antwoord'.</t>
  </si>
  <si>
    <t>3. Onder 'Max. # punten' ziet u het maximaal aantal punten dat u bij dat kwaliteitsonderdeel kunt krijgen. Onder 'Uw score' ziet u welke aantal punten u voor uw gegeven antwoord ontvangt.</t>
  </si>
  <si>
    <t xml:space="preserve">    In geval van vragen met de antwoordmogelijkheden ‘ja-nee’ geldt: ja (voldoet) en nee (voldoet niet).</t>
  </si>
  <si>
    <r>
      <t xml:space="preserve">4. Onder 'Toelichting/onderbouwing' </t>
    </r>
    <r>
      <rPr>
        <b/>
        <sz val="10"/>
        <rFont val="Calibri"/>
        <family val="2"/>
        <scheme val="minor"/>
      </rPr>
      <t xml:space="preserve">moet </t>
    </r>
    <r>
      <rPr>
        <sz val="10"/>
        <rFont val="Calibri"/>
        <family val="2"/>
        <scheme val="minor"/>
      </rPr>
      <t>bij ieder kwaliteitsonderdeel waar u punten scoort, een toelichting / onderbouwing worden gegeven, waarmee u kunt aantonen dat uw antwoord (en uw score) correct en gerechtvaardigd is.</t>
    </r>
  </si>
  <si>
    <t xml:space="preserve">    Indien geen (afdoende) toelichting/onderbouwing is gegeven, worden er geen punten aan dat kwaliteitsonderdeel toegekend.</t>
  </si>
  <si>
    <t>Omschrijving</t>
  </si>
  <si>
    <t>Max. # 
punten</t>
  </si>
  <si>
    <t>Uw 
antwoord</t>
  </si>
  <si>
    <t>Uw score</t>
  </si>
  <si>
    <t>Toelichting/onderbouwing</t>
  </si>
  <si>
    <t>4.7</t>
  </si>
  <si>
    <t>The vendor must notify us of any major version updates at least 4 weeks in advance, to ensure sufficient time for validation activities to be completed before implementation.</t>
  </si>
  <si>
    <t>16.2</t>
  </si>
  <si>
    <t>Beoordeling Accuraatheid/volledigheid:
Beoordeling Gebruikersgemak:
Beoordeling Extra functionaliteit:
Beoordeling Snelheid:</t>
  </si>
  <si>
    <t>Wij vullen deze in en geven een oordeel. U kunt deze wel voor u zelf invullen om te zien wat de consequenties zijn van de diverse mogelijke uitkomsten.</t>
  </si>
  <si>
    <t>Max. aantal te ontvangen punten:</t>
  </si>
  <si>
    <t>: uw puntenscore op Kwaliteit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</si>
</sst>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.9"/>
      <color rgb="FF000000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198">
    <xf numFmtId="0" fontId="0" fillId="0" borderId="0" xfId="0"/>
    <xf numFmtId="0" fontId="4" fillId="0" borderId="40" xfId="0" applyFont="1" applyBorder="1" applyAlignment="1">
      <alignment horizontal="left" vertical="center" wrapText="1"/>
    </xf>
    <xf numFmtId="0" fontId="6" fillId="0" borderId="0" xfId="0" applyFont="1"/>
    <xf numFmtId="0" fontId="7" fillId="2" borderId="11" xfId="0" applyFont="1" applyFill="1" applyBorder="1"/>
    <xf numFmtId="0" fontId="7" fillId="2" borderId="5" xfId="0" applyFont="1" applyFill="1" applyBorder="1"/>
    <xf numFmtId="0" fontId="6" fillId="2" borderId="6" xfId="0" applyFont="1" applyFill="1" applyBorder="1"/>
    <xf numFmtId="0" fontId="6" fillId="2" borderId="14" xfId="0" applyFont="1" applyFill="1" applyBorder="1"/>
    <xf numFmtId="0" fontId="6" fillId="2" borderId="9" xfId="0" applyFont="1" applyFill="1" applyBorder="1"/>
    <xf numFmtId="0" fontId="6" fillId="5" borderId="9" xfId="0" applyFont="1" applyFill="1" applyBorder="1"/>
    <xf numFmtId="0" fontId="6" fillId="2" borderId="0" xfId="0" applyFont="1" applyFill="1"/>
    <xf numFmtId="0" fontId="6" fillId="2" borderId="8" xfId="0" applyFont="1" applyFill="1" applyBorder="1"/>
    <xf numFmtId="0" fontId="6" fillId="5" borderId="6" xfId="0" applyFont="1" applyFill="1" applyBorder="1"/>
    <xf numFmtId="0" fontId="6" fillId="5" borderId="14" xfId="0" applyFont="1" applyFill="1" applyBorder="1"/>
    <xf numFmtId="0" fontId="9" fillId="0" borderId="0" xfId="0" applyFont="1"/>
    <xf numFmtId="0" fontId="1" fillId="0" borderId="0" xfId="1" applyFont="1"/>
    <xf numFmtId="0" fontId="12" fillId="0" borderId="39" xfId="0" applyFont="1" applyBorder="1" applyAlignment="1">
      <alignment horizontal="left" vertical="center" wrapText="1"/>
    </xf>
    <xf numFmtId="0" fontId="9" fillId="5" borderId="12" xfId="0" applyFont="1" applyFill="1" applyBorder="1"/>
    <xf numFmtId="0" fontId="9" fillId="9" borderId="12" xfId="0" applyFont="1" applyFill="1" applyBorder="1"/>
    <xf numFmtId="0" fontId="9" fillId="0" borderId="12" xfId="0" applyFont="1" applyBorder="1"/>
    <xf numFmtId="0" fontId="9" fillId="10" borderId="12" xfId="0" applyFont="1" applyFill="1" applyBorder="1"/>
    <xf numFmtId="0" fontId="9" fillId="0" borderId="12" xfId="0" applyFont="1" applyBorder="1" applyAlignment="1">
      <alignment horizontal="left" wrapText="1"/>
    </xf>
    <xf numFmtId="0" fontId="9" fillId="5" borderId="45" xfId="0" applyFont="1" applyFill="1" applyBorder="1"/>
    <xf numFmtId="0" fontId="9" fillId="9" borderId="45" xfId="0" applyFont="1" applyFill="1" applyBorder="1"/>
    <xf numFmtId="0" fontId="9" fillId="0" borderId="45" xfId="0" applyFont="1" applyBorder="1"/>
    <xf numFmtId="0" fontId="4" fillId="0" borderId="12" xfId="0" applyFont="1" applyBorder="1" applyAlignment="1">
      <alignment horizontal="left" wrapText="1"/>
    </xf>
    <xf numFmtId="0" fontId="9" fillId="5" borderId="36" xfId="0" applyFont="1" applyFill="1" applyBorder="1"/>
    <xf numFmtId="0" fontId="9" fillId="9" borderId="35" xfId="0" applyFont="1" applyFill="1" applyBorder="1"/>
    <xf numFmtId="0" fontId="9" fillId="0" borderId="35" xfId="0" applyFont="1" applyBorder="1"/>
    <xf numFmtId="0" fontId="9" fillId="5" borderId="35" xfId="0" applyFont="1" applyFill="1" applyBorder="1"/>
    <xf numFmtId="0" fontId="9" fillId="9" borderId="35" xfId="0" applyFont="1" applyFill="1" applyBorder="1" applyAlignment="1">
      <alignment wrapText="1"/>
    </xf>
    <xf numFmtId="0" fontId="9" fillId="0" borderId="35" xfId="0" applyFont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5" borderId="37" xfId="0" applyFont="1" applyFill="1" applyBorder="1"/>
    <xf numFmtId="0" fontId="9" fillId="9" borderId="37" xfId="0" applyFont="1" applyFill="1" applyBorder="1"/>
    <xf numFmtId="0" fontId="9" fillId="0" borderId="38" xfId="0" applyFont="1" applyBorder="1"/>
    <xf numFmtId="0" fontId="4" fillId="0" borderId="12" xfId="0" applyFont="1" applyBorder="1" applyAlignment="1">
      <alignment vertical="center" wrapText="1"/>
    </xf>
    <xf numFmtId="0" fontId="4" fillId="0" borderId="12" xfId="0" applyFont="1" applyBorder="1"/>
    <xf numFmtId="0" fontId="12" fillId="0" borderId="12" xfId="0" applyFont="1" applyBorder="1" applyAlignment="1">
      <alignment horizontal="left" vertical="center" wrapText="1"/>
    </xf>
    <xf numFmtId="0" fontId="9" fillId="5" borderId="12" xfId="0" applyFont="1" applyFill="1" applyBorder="1" applyAlignment="1">
      <alignment wrapText="1"/>
    </xf>
    <xf numFmtId="0" fontId="9" fillId="0" borderId="12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9" fillId="0" borderId="22" xfId="0" applyFont="1" applyBorder="1" applyAlignment="1">
      <alignment horizontal="left" wrapText="1"/>
    </xf>
    <xf numFmtId="0" fontId="9" fillId="0" borderId="44" xfId="0" applyFont="1" applyBorder="1" applyAlignment="1">
      <alignment horizontal="left" wrapText="1"/>
    </xf>
    <xf numFmtId="0" fontId="9" fillId="0" borderId="23" xfId="0" applyFont="1" applyBorder="1" applyAlignment="1">
      <alignment horizontal="left" wrapText="1"/>
    </xf>
    <xf numFmtId="0" fontId="9" fillId="0" borderId="24" xfId="0" applyFont="1" applyBorder="1" applyAlignment="1">
      <alignment horizontal="left" wrapText="1"/>
    </xf>
    <xf numFmtId="0" fontId="9" fillId="0" borderId="25" xfId="0" applyFont="1" applyBorder="1" applyAlignment="1">
      <alignment horizontal="left" wrapText="1"/>
    </xf>
    <xf numFmtId="0" fontId="9" fillId="0" borderId="37" xfId="0" applyFont="1" applyBorder="1"/>
    <xf numFmtId="0" fontId="4" fillId="0" borderId="24" xfId="0" applyFont="1" applyBorder="1" applyAlignment="1">
      <alignment horizontal="left" wrapText="1"/>
    </xf>
    <xf numFmtId="0" fontId="4" fillId="0" borderId="41" xfId="0" applyFont="1" applyBorder="1" applyAlignment="1">
      <alignment horizontal="left" wrapText="1"/>
    </xf>
    <xf numFmtId="0" fontId="9" fillId="5" borderId="41" xfId="0" applyFont="1" applyFill="1" applyBorder="1"/>
    <xf numFmtId="0" fontId="9" fillId="9" borderId="41" xfId="0" applyFont="1" applyFill="1" applyBorder="1"/>
    <xf numFmtId="0" fontId="9" fillId="0" borderId="41" xfId="0" applyFont="1" applyBorder="1"/>
    <xf numFmtId="0" fontId="4" fillId="0" borderId="42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3" xfId="0" applyFont="1" applyBorder="1" applyAlignment="1">
      <alignment vertical="center" wrapText="1"/>
    </xf>
    <xf numFmtId="0" fontId="9" fillId="0" borderId="24" xfId="0" applyFont="1" applyBorder="1" applyAlignment="1">
      <alignment wrapText="1"/>
    </xf>
    <xf numFmtId="0" fontId="10" fillId="0" borderId="11" xfId="0" applyFont="1" applyBorder="1" applyAlignment="1">
      <alignment horizontal="left" wrapText="1"/>
    </xf>
    <xf numFmtId="0" fontId="9" fillId="0" borderId="5" xfId="0" applyFont="1" applyBorder="1"/>
    <xf numFmtId="0" fontId="9" fillId="10" borderId="1" xfId="0" applyFont="1" applyFill="1" applyBorder="1"/>
    <xf numFmtId="0" fontId="4" fillId="0" borderId="16" xfId="0" applyFont="1" applyBorder="1" applyAlignment="1">
      <alignment horizontal="right" vertical="center" wrapText="1"/>
    </xf>
    <xf numFmtId="0" fontId="9" fillId="10" borderId="46" xfId="0" applyFont="1" applyFill="1" applyBorder="1"/>
    <xf numFmtId="0" fontId="9" fillId="10" borderId="47" xfId="0" applyFont="1" applyFill="1" applyBorder="1"/>
    <xf numFmtId="0" fontId="9" fillId="10" borderId="48" xfId="0" applyFont="1" applyFill="1" applyBorder="1"/>
    <xf numFmtId="0" fontId="4" fillId="0" borderId="9" xfId="0" applyFont="1" applyBorder="1" applyAlignment="1">
      <alignment horizontal="right" vertical="center" wrapText="1"/>
    </xf>
    <xf numFmtId="0" fontId="9" fillId="0" borderId="0" xfId="0" applyFont="1" applyAlignment="1">
      <alignment horizontal="left" wrapText="1"/>
    </xf>
    <xf numFmtId="0" fontId="1" fillId="0" borderId="8" xfId="1" applyFont="1" applyBorder="1"/>
    <xf numFmtId="0" fontId="1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49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2" fillId="0" borderId="5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right" vertical="center" wrapText="1"/>
    </xf>
    <xf numFmtId="0" fontId="9" fillId="10" borderId="8" xfId="0" applyFont="1" applyFill="1" applyBorder="1"/>
    <xf numFmtId="0" fontId="4" fillId="0" borderId="21" xfId="0" applyFont="1" applyBorder="1" applyAlignment="1">
      <alignment horizontal="right" vertical="center" wrapText="1"/>
    </xf>
    <xf numFmtId="0" fontId="9" fillId="10" borderId="52" xfId="0" applyFont="1" applyFill="1" applyBorder="1"/>
    <xf numFmtId="0" fontId="4" fillId="0" borderId="53" xfId="0" applyFont="1" applyBorder="1" applyAlignment="1">
      <alignment horizontal="right" vertical="center" wrapText="1"/>
    </xf>
    <xf numFmtId="0" fontId="6" fillId="0" borderId="6" xfId="0" applyFont="1" applyBorder="1"/>
    <xf numFmtId="0" fontId="6" fillId="0" borderId="14" xfId="0" applyFont="1" applyBorder="1"/>
    <xf numFmtId="0" fontId="6" fillId="0" borderId="7" xfId="0" applyFont="1" applyBorder="1"/>
    <xf numFmtId="0" fontId="9" fillId="5" borderId="43" xfId="0" applyFont="1" applyFill="1" applyBorder="1"/>
    <xf numFmtId="0" fontId="6" fillId="2" borderId="0" xfId="0" applyFont="1" applyFill="1" applyAlignment="1">
      <alignment horizontal="center"/>
    </xf>
    <xf numFmtId="0" fontId="6" fillId="2" borderId="14" xfId="0" applyFont="1" applyFill="1" applyBorder="1" applyAlignment="1">
      <alignment horizontal="left"/>
    </xf>
    <xf numFmtId="0" fontId="6" fillId="5" borderId="0" xfId="0" applyFont="1" applyFill="1"/>
    <xf numFmtId="0" fontId="12" fillId="0" borderId="59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right" vertical="center" wrapText="1"/>
    </xf>
    <xf numFmtId="0" fontId="15" fillId="2" borderId="0" xfId="0" applyFont="1" applyFill="1" applyAlignment="1">
      <alignment vertical="center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center" vertical="top"/>
    </xf>
    <xf numFmtId="0" fontId="6" fillId="3" borderId="0" xfId="0" applyFont="1" applyFill="1"/>
    <xf numFmtId="0" fontId="1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14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7" fillId="4" borderId="15" xfId="1" applyFont="1" applyFill="1" applyBorder="1" applyAlignment="1">
      <alignment horizontal="center" vertical="center" wrapText="1"/>
    </xf>
    <xf numFmtId="0" fontId="7" fillId="4" borderId="17" xfId="1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1" fontId="4" fillId="6" borderId="12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1" fontId="19" fillId="6" borderId="1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7" borderId="12" xfId="0" applyFont="1" applyFill="1" applyBorder="1" applyAlignment="1">
      <alignment horizontal="center" vertical="center" wrapText="1"/>
    </xf>
    <xf numFmtId="1" fontId="4" fillId="6" borderId="13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1" fontId="7" fillId="2" borderId="3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vertical="center"/>
    </xf>
    <xf numFmtId="0" fontId="20" fillId="8" borderId="3" xfId="0" applyFont="1" applyFill="1" applyBorder="1" applyAlignment="1">
      <alignment horizontal="center"/>
    </xf>
    <xf numFmtId="0" fontId="20" fillId="8" borderId="2" xfId="0" applyFont="1" applyFill="1" applyBorder="1"/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horizontal="left" vertical="top"/>
    </xf>
    <xf numFmtId="0" fontId="17" fillId="2" borderId="0" xfId="0" applyFont="1" applyFill="1" applyAlignment="1">
      <alignment horizontal="right"/>
    </xf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top"/>
    </xf>
    <xf numFmtId="0" fontId="22" fillId="2" borderId="0" xfId="0" applyFont="1" applyFill="1"/>
    <xf numFmtId="0" fontId="9" fillId="0" borderId="22" xfId="0" applyFont="1" applyBorder="1" applyAlignment="1">
      <alignment wrapText="1"/>
    </xf>
    <xf numFmtId="164" fontId="4" fillId="6" borderId="12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164" fontId="4" fillId="0" borderId="12" xfId="0" applyNumberFormat="1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0" fontId="11" fillId="5" borderId="44" xfId="0" applyFont="1" applyFill="1" applyBorder="1" applyAlignment="1">
      <alignment horizontal="center" wrapText="1"/>
    </xf>
    <xf numFmtId="0" fontId="11" fillId="9" borderId="5" xfId="0" applyFont="1" applyFill="1" applyBorder="1" applyAlignment="1">
      <alignment horizontal="center" wrapText="1"/>
    </xf>
    <xf numFmtId="0" fontId="11" fillId="9" borderId="0" xfId="0" applyFont="1" applyFill="1" applyAlignment="1">
      <alignment horizontal="center" wrapText="1"/>
    </xf>
    <xf numFmtId="0" fontId="11" fillId="9" borderId="44" xfId="0" applyFont="1" applyFill="1" applyBorder="1" applyAlignment="1">
      <alignment horizontal="center" wrapText="1"/>
    </xf>
    <xf numFmtId="0" fontId="11" fillId="10" borderId="10" xfId="0" applyFont="1" applyFill="1" applyBorder="1" applyAlignment="1">
      <alignment horizontal="center" wrapText="1"/>
    </xf>
    <xf numFmtId="0" fontId="11" fillId="10" borderId="8" xfId="0" applyFont="1" applyFill="1" applyBorder="1" applyAlignment="1">
      <alignment horizontal="center" wrapText="1"/>
    </xf>
    <xf numFmtId="0" fontId="11" fillId="10" borderId="54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7" fillId="2" borderId="56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57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58" xfId="0" applyFont="1" applyFill="1" applyBorder="1" applyAlignment="1">
      <alignment horizontal="center"/>
    </xf>
    <xf numFmtId="0" fontId="12" fillId="0" borderId="61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6" fillId="11" borderId="0" xfId="0" applyFont="1" applyFill="1" applyAlignment="1">
      <alignment horizontal="left" vertical="top"/>
    </xf>
    <xf numFmtId="0" fontId="6" fillId="11" borderId="8" xfId="0" applyFont="1" applyFill="1" applyBorder="1" applyAlignment="1">
      <alignment horizontal="left" vertical="top"/>
    </xf>
    <xf numFmtId="0" fontId="6" fillId="11" borderId="14" xfId="0" applyFont="1" applyFill="1" applyBorder="1" applyAlignment="1">
      <alignment horizontal="left" vertical="top"/>
    </xf>
    <xf numFmtId="0" fontId="6" fillId="11" borderId="7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6" fillId="5" borderId="0" xfId="0" applyFont="1" applyFill="1" applyAlignment="1">
      <alignment horizontal="left"/>
    </xf>
    <xf numFmtId="0" fontId="6" fillId="5" borderId="8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0" fontId="6" fillId="5" borderId="14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left" vertical="center"/>
    </xf>
    <xf numFmtId="0" fontId="7" fillId="4" borderId="18" xfId="1" applyFont="1" applyFill="1" applyBorder="1" applyAlignment="1">
      <alignment horizontal="left" vertical="center"/>
    </xf>
    <xf numFmtId="0" fontId="7" fillId="4" borderId="19" xfId="1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4" fillId="7" borderId="32" xfId="0" applyFont="1" applyFill="1" applyBorder="1" applyAlignment="1">
      <alignment horizontal="left" vertical="center" wrapText="1"/>
    </xf>
    <xf numFmtId="0" fontId="4" fillId="7" borderId="33" xfId="0" applyFont="1" applyFill="1" applyBorder="1" applyAlignment="1">
      <alignment horizontal="left" vertical="center" wrapText="1"/>
    </xf>
    <xf numFmtId="0" fontId="4" fillId="7" borderId="34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6" fillId="2" borderId="31" xfId="0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6" fillId="2" borderId="28" xfId="0" applyFont="1" applyFill="1" applyBorder="1" applyAlignment="1">
      <alignment horizontal="right" vertical="center" wrapText="1"/>
    </xf>
  </cellXfs>
  <cellStyles count="2">
    <cellStyle name="Normal" xfId="0" builtinId="0"/>
    <cellStyle name="Standaard 3" xfId="1" xr:uid="{E804356E-2F7E-43F3-B4D7-CDA1A9751D81}"/>
  </cellStyles>
  <dxfs count="3"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695540</xdr:colOff>
      <xdr:row>3</xdr:row>
      <xdr:rowOff>69420</xdr:rowOff>
    </xdr:from>
    <xdr:ext cx="2962374" cy="752474"/>
    <xdr:pic>
      <xdr:nvPicPr>
        <xdr:cNvPr id="4" name="Picture 3">
          <a:extLst>
            <a:ext uri="{FF2B5EF4-FFF2-40B4-BE49-F238E27FC236}">
              <a16:creationId xmlns:a16="http://schemas.microsoft.com/office/drawing/2014/main" id="{041DDD71-9562-4828-94C1-C159355E5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79140" y="653620"/>
          <a:ext cx="2962374" cy="7524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797140</xdr:colOff>
      <xdr:row>3</xdr:row>
      <xdr:rowOff>113870</xdr:rowOff>
    </xdr:from>
    <xdr:ext cx="2962374" cy="752474"/>
    <xdr:pic>
      <xdr:nvPicPr>
        <xdr:cNvPr id="2" name="Picture 1">
          <a:extLst>
            <a:ext uri="{FF2B5EF4-FFF2-40B4-BE49-F238E27FC236}">
              <a16:creationId xmlns:a16="http://schemas.microsoft.com/office/drawing/2014/main" id="{CC1791EF-08BA-439D-8D1C-6C2662702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1240" y="753950"/>
          <a:ext cx="2962374" cy="7524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C064A-33D4-4916-BDBC-61AFA53017BE}">
  <dimension ref="B1:I203"/>
  <sheetViews>
    <sheetView topLeftCell="A11" workbookViewId="0">
      <selection activeCell="F16" sqref="F16"/>
    </sheetView>
  </sheetViews>
  <sheetFormatPr defaultColWidth="8.7109375" defaultRowHeight="12.75"/>
  <cols>
    <col min="1" max="1" width="3" style="2" customWidth="1"/>
    <col min="2" max="2" width="31.140625" style="2" customWidth="1"/>
    <col min="3" max="3" width="64" style="2" customWidth="1"/>
    <col min="4" max="4" width="17.140625" style="2" customWidth="1"/>
    <col min="5" max="5" width="14.85546875" style="2" customWidth="1"/>
    <col min="6" max="6" width="42.85546875" style="2" bestFit="1" customWidth="1"/>
    <col min="7" max="16384" width="8.7109375" style="2"/>
  </cols>
  <sheetData>
    <row r="1" spans="2:9" ht="13.5" thickBot="1"/>
    <row r="2" spans="2:9" ht="19.5" customHeight="1" thickBot="1">
      <c r="B2" s="125" t="s">
        <v>0</v>
      </c>
      <c r="C2" s="126"/>
      <c r="D2" s="126"/>
      <c r="E2" s="126"/>
      <c r="F2" s="127"/>
      <c r="G2" s="127"/>
      <c r="H2" s="127"/>
      <c r="I2" s="128"/>
    </row>
    <row r="3" spans="2:9">
      <c r="B3" s="3" t="s">
        <v>1</v>
      </c>
      <c r="C3" s="4"/>
      <c r="D3" s="4"/>
      <c r="E3" s="4"/>
      <c r="F3" s="144"/>
      <c r="G3" s="145"/>
      <c r="H3" s="145"/>
      <c r="I3" s="146"/>
    </row>
    <row r="4" spans="2:9" ht="13.5" thickBot="1">
      <c r="B4" s="5" t="s">
        <v>2</v>
      </c>
      <c r="C4" s="6"/>
      <c r="D4" s="6"/>
      <c r="E4" s="6"/>
      <c r="F4" s="147"/>
      <c r="G4" s="148"/>
      <c r="H4" s="148"/>
      <c r="I4" s="149"/>
    </row>
    <row r="5" spans="2:9">
      <c r="B5" s="3" t="s">
        <v>3</v>
      </c>
      <c r="C5" s="4"/>
      <c r="D5" s="4"/>
      <c r="E5" s="4"/>
      <c r="F5" s="147"/>
      <c r="G5" s="148"/>
      <c r="H5" s="148"/>
      <c r="I5" s="149"/>
    </row>
    <row r="6" spans="2:9" ht="13.5" thickBot="1">
      <c r="B6" s="7" t="s">
        <v>4</v>
      </c>
      <c r="C6" s="9"/>
      <c r="D6" s="9"/>
      <c r="E6" s="9"/>
      <c r="F6" s="147"/>
      <c r="G6" s="148"/>
      <c r="H6" s="148"/>
      <c r="I6" s="149"/>
    </row>
    <row r="7" spans="2:9">
      <c r="B7" s="3" t="s">
        <v>5</v>
      </c>
      <c r="C7" s="4"/>
      <c r="D7" s="4"/>
      <c r="E7" s="4"/>
      <c r="F7" s="147"/>
      <c r="G7" s="148"/>
      <c r="H7" s="148"/>
      <c r="I7" s="149"/>
    </row>
    <row r="8" spans="2:9">
      <c r="B8" s="8" t="s">
        <v>6</v>
      </c>
      <c r="C8" s="84"/>
      <c r="D8" s="84"/>
      <c r="E8" s="84"/>
      <c r="F8" s="147"/>
      <c r="G8" s="148"/>
      <c r="H8" s="148"/>
      <c r="I8" s="149"/>
    </row>
    <row r="9" spans="2:9">
      <c r="B9" s="8" t="s">
        <v>7</v>
      </c>
      <c r="C9" s="84"/>
      <c r="D9" s="84"/>
      <c r="E9" s="84"/>
      <c r="F9" s="147"/>
      <c r="G9" s="148"/>
      <c r="H9" s="148"/>
      <c r="I9" s="149"/>
    </row>
    <row r="10" spans="2:9" ht="13.5" thickBot="1">
      <c r="B10" s="11" t="s">
        <v>8</v>
      </c>
      <c r="C10" s="12"/>
      <c r="D10" s="12"/>
      <c r="E10" s="12"/>
      <c r="F10" s="150"/>
      <c r="G10" s="151"/>
      <c r="H10" s="151"/>
      <c r="I10" s="152"/>
    </row>
    <row r="11" spans="2:9" ht="21.6" customHeight="1">
      <c r="B11" s="156" t="s">
        <v>9</v>
      </c>
      <c r="C11" s="157"/>
      <c r="D11" s="157"/>
      <c r="E11" s="157"/>
      <c r="F11" s="158"/>
      <c r="G11" s="158"/>
      <c r="H11" s="158"/>
      <c r="I11" s="159"/>
    </row>
    <row r="12" spans="2:9" ht="21" customHeight="1">
      <c r="B12" s="160" t="s">
        <v>10</v>
      </c>
      <c r="C12" s="161"/>
      <c r="D12" s="161"/>
      <c r="E12" s="161"/>
      <c r="F12" s="164" t="s">
        <v>11</v>
      </c>
      <c r="G12" s="164"/>
      <c r="H12" s="164"/>
      <c r="I12" s="165"/>
    </row>
    <row r="13" spans="2:9" ht="19.5" customHeight="1">
      <c r="B13" s="160" t="s">
        <v>12</v>
      </c>
      <c r="C13" s="161"/>
      <c r="D13" s="9"/>
      <c r="E13" s="9"/>
      <c r="F13" s="164"/>
      <c r="G13" s="164"/>
      <c r="H13" s="164"/>
      <c r="I13" s="165"/>
    </row>
    <row r="14" spans="2:9" ht="19.5" customHeight="1">
      <c r="B14" s="160" t="s">
        <v>13</v>
      </c>
      <c r="C14" s="161"/>
      <c r="D14" s="161"/>
      <c r="E14" s="161"/>
      <c r="F14" s="164"/>
      <c r="G14" s="164"/>
      <c r="H14" s="164"/>
      <c r="I14" s="165"/>
    </row>
    <row r="15" spans="2:9" ht="19.5" customHeight="1">
      <c r="B15" s="162" t="s">
        <v>14</v>
      </c>
      <c r="C15" s="163"/>
      <c r="D15" s="163"/>
      <c r="E15" s="6"/>
      <c r="F15" s="166"/>
      <c r="G15" s="166"/>
      <c r="H15" s="166"/>
      <c r="I15" s="167"/>
    </row>
    <row r="16" spans="2:9" ht="15">
      <c r="C16" s="13"/>
      <c r="D16" s="14"/>
      <c r="E16" s="14"/>
      <c r="F16" s="14"/>
      <c r="G16" s="14"/>
    </row>
    <row r="17" spans="2:7" ht="51" customHeight="1">
      <c r="B17" s="57"/>
      <c r="C17" s="58"/>
      <c r="D17" s="129" t="s">
        <v>15</v>
      </c>
      <c r="E17" s="132" t="s">
        <v>16</v>
      </c>
      <c r="F17" s="129" t="s">
        <v>17</v>
      </c>
      <c r="G17" s="135" t="s">
        <v>18</v>
      </c>
    </row>
    <row r="18" spans="2:7" ht="15" customHeight="1">
      <c r="B18" s="155" t="s">
        <v>19</v>
      </c>
      <c r="C18" s="153" t="s">
        <v>20</v>
      </c>
      <c r="D18" s="130"/>
      <c r="E18" s="133"/>
      <c r="F18" s="130"/>
      <c r="G18" s="136"/>
    </row>
    <row r="19" spans="2:7">
      <c r="B19" s="155"/>
      <c r="C19" s="154"/>
      <c r="D19" s="131"/>
      <c r="E19" s="134"/>
      <c r="F19" s="131"/>
      <c r="G19" s="137"/>
    </row>
    <row r="20" spans="2:7" ht="60">
      <c r="B20" s="60" t="s">
        <v>21</v>
      </c>
      <c r="C20" s="20" t="s">
        <v>22</v>
      </c>
      <c r="D20" s="21" t="s">
        <v>23</v>
      </c>
      <c r="E20" s="22"/>
      <c r="F20" s="23"/>
      <c r="G20" s="61"/>
    </row>
    <row r="21" spans="2:7" ht="30">
      <c r="B21" s="60" t="s">
        <v>24</v>
      </c>
      <c r="C21" s="24" t="s">
        <v>25</v>
      </c>
      <c r="D21" s="25" t="s">
        <v>23</v>
      </c>
      <c r="E21" s="26"/>
      <c r="F21" s="27"/>
      <c r="G21" s="62"/>
    </row>
    <row r="22" spans="2:7" ht="19.5" customHeight="1">
      <c r="B22" s="60" t="s">
        <v>26</v>
      </c>
      <c r="C22" s="20" t="s">
        <v>27</v>
      </c>
      <c r="D22" s="28" t="s">
        <v>23</v>
      </c>
      <c r="E22" s="26"/>
      <c r="F22" s="27"/>
      <c r="G22" s="62"/>
    </row>
    <row r="23" spans="2:7" ht="15">
      <c r="B23" s="60" t="s">
        <v>28</v>
      </c>
      <c r="C23" s="20" t="s">
        <v>29</v>
      </c>
      <c r="D23" s="28" t="s">
        <v>23</v>
      </c>
      <c r="E23" s="26"/>
      <c r="F23" s="27"/>
      <c r="G23" s="62"/>
    </row>
    <row r="24" spans="2:7" ht="15">
      <c r="B24" s="60" t="s">
        <v>30</v>
      </c>
      <c r="C24" s="20" t="s">
        <v>31</v>
      </c>
      <c r="D24" s="28" t="s">
        <v>23</v>
      </c>
      <c r="E24" s="29"/>
      <c r="F24" s="27"/>
      <c r="G24" s="62"/>
    </row>
    <row r="25" spans="2:7" ht="45">
      <c r="B25" s="60" t="s">
        <v>32</v>
      </c>
      <c r="C25" s="20" t="s">
        <v>33</v>
      </c>
      <c r="D25" s="28" t="s">
        <v>23</v>
      </c>
      <c r="E25" s="29"/>
      <c r="F25" s="27"/>
      <c r="G25" s="62"/>
    </row>
    <row r="26" spans="2:7" ht="15">
      <c r="B26" s="60" t="s">
        <v>34</v>
      </c>
      <c r="C26" s="20" t="s">
        <v>35</v>
      </c>
      <c r="D26" s="28" t="s">
        <v>23</v>
      </c>
      <c r="E26" s="29"/>
      <c r="F26" s="27"/>
      <c r="G26" s="62"/>
    </row>
    <row r="27" spans="2:7" ht="30">
      <c r="B27" s="60" t="s">
        <v>36</v>
      </c>
      <c r="C27" s="20" t="s">
        <v>37</v>
      </c>
      <c r="D27" s="28" t="s">
        <v>23</v>
      </c>
      <c r="E27" s="26"/>
      <c r="F27" s="27"/>
      <c r="G27" s="62"/>
    </row>
    <row r="28" spans="2:7" ht="30">
      <c r="B28" s="60" t="s">
        <v>38</v>
      </c>
      <c r="C28" s="20" t="s">
        <v>39</v>
      </c>
      <c r="D28" s="28" t="s">
        <v>23</v>
      </c>
      <c r="E28" s="26"/>
      <c r="F28" s="27"/>
      <c r="G28" s="62"/>
    </row>
    <row r="29" spans="2:7" ht="30">
      <c r="B29" s="60" t="s">
        <v>40</v>
      </c>
      <c r="C29" s="24" t="s">
        <v>41</v>
      </c>
      <c r="D29" s="28" t="s">
        <v>23</v>
      </c>
      <c r="E29" s="26"/>
      <c r="F29" s="27"/>
      <c r="G29" s="62"/>
    </row>
    <row r="30" spans="2:7" ht="30">
      <c r="B30" s="60" t="s">
        <v>42</v>
      </c>
      <c r="C30" s="20" t="s">
        <v>43</v>
      </c>
      <c r="D30" s="28" t="s">
        <v>23</v>
      </c>
      <c r="E30" s="26"/>
      <c r="F30" s="27"/>
      <c r="G30" s="62"/>
    </row>
    <row r="31" spans="2:7" ht="30">
      <c r="B31" s="60" t="s">
        <v>44</v>
      </c>
      <c r="C31" s="20" t="s">
        <v>45</v>
      </c>
      <c r="D31" s="25" t="s">
        <v>23</v>
      </c>
      <c r="E31" s="26"/>
      <c r="F31" s="27"/>
      <c r="G31" s="62"/>
    </row>
    <row r="32" spans="2:7" ht="30">
      <c r="B32" s="60" t="s">
        <v>46</v>
      </c>
      <c r="C32" s="20" t="s">
        <v>47</v>
      </c>
      <c r="D32" s="25" t="s">
        <v>23</v>
      </c>
      <c r="E32" s="26"/>
      <c r="F32" s="27"/>
      <c r="G32" s="62"/>
    </row>
    <row r="33" spans="2:7" ht="30">
      <c r="B33" s="60" t="s">
        <v>48</v>
      </c>
      <c r="C33" s="20" t="s">
        <v>49</v>
      </c>
      <c r="D33" s="25" t="s">
        <v>23</v>
      </c>
      <c r="E33" s="26"/>
      <c r="F33" s="27"/>
      <c r="G33" s="62"/>
    </row>
    <row r="34" spans="2:7" ht="45">
      <c r="B34" s="60" t="s">
        <v>50</v>
      </c>
      <c r="C34" s="20" t="s">
        <v>51</v>
      </c>
      <c r="D34" s="25"/>
      <c r="E34" s="26" t="s">
        <v>23</v>
      </c>
      <c r="F34" s="27"/>
      <c r="G34" s="62">
        <v>8</v>
      </c>
    </row>
    <row r="35" spans="2:7" ht="30">
      <c r="B35" s="60" t="s">
        <v>52</v>
      </c>
      <c r="C35" s="20" t="s">
        <v>53</v>
      </c>
      <c r="D35" s="25"/>
      <c r="E35" s="26" t="s">
        <v>23</v>
      </c>
      <c r="F35" s="27"/>
      <c r="G35" s="62">
        <v>4</v>
      </c>
    </row>
    <row r="36" spans="2:7" ht="15">
      <c r="B36" s="60" t="s">
        <v>54</v>
      </c>
      <c r="C36" s="20" t="s">
        <v>55</v>
      </c>
      <c r="D36" s="25"/>
      <c r="E36" s="26" t="s">
        <v>23</v>
      </c>
      <c r="F36" s="27"/>
      <c r="G36" s="62">
        <v>4</v>
      </c>
    </row>
    <row r="37" spans="2:7" ht="30">
      <c r="B37" s="60" t="s">
        <v>56</v>
      </c>
      <c r="C37" s="24" t="s">
        <v>57</v>
      </c>
      <c r="D37" s="25" t="s">
        <v>23</v>
      </c>
      <c r="E37" s="26"/>
      <c r="F37" s="27"/>
      <c r="G37" s="62"/>
    </row>
    <row r="38" spans="2:7" ht="15">
      <c r="B38" s="60" t="s">
        <v>58</v>
      </c>
      <c r="C38" s="20" t="s">
        <v>59</v>
      </c>
      <c r="D38" s="25"/>
      <c r="E38" s="26" t="s">
        <v>23</v>
      </c>
      <c r="F38" s="27"/>
      <c r="G38" s="62">
        <v>4</v>
      </c>
    </row>
    <row r="39" spans="2:7" ht="30">
      <c r="B39" s="60" t="s">
        <v>60</v>
      </c>
      <c r="C39" s="20" t="s">
        <v>61</v>
      </c>
      <c r="D39" s="25" t="s">
        <v>23</v>
      </c>
      <c r="E39" s="26"/>
      <c r="F39" s="30"/>
      <c r="G39" s="62"/>
    </row>
    <row r="40" spans="2:7" ht="45">
      <c r="B40" s="60" t="s">
        <v>62</v>
      </c>
      <c r="C40" s="20" t="s">
        <v>63</v>
      </c>
      <c r="D40" s="25" t="s">
        <v>23</v>
      </c>
      <c r="E40" s="26"/>
      <c r="F40" s="30"/>
      <c r="G40" s="62"/>
    </row>
    <row r="41" spans="2:7" ht="30">
      <c r="B41" s="60" t="s">
        <v>64</v>
      </c>
      <c r="C41" s="24" t="s">
        <v>65</v>
      </c>
      <c r="D41" s="25"/>
      <c r="E41" s="26" t="s">
        <v>23</v>
      </c>
      <c r="F41" s="27"/>
      <c r="G41" s="62">
        <v>4</v>
      </c>
    </row>
    <row r="42" spans="2:7" ht="30">
      <c r="B42" s="60" t="s">
        <v>66</v>
      </c>
      <c r="C42" s="31" t="s">
        <v>67</v>
      </c>
      <c r="D42" s="25"/>
      <c r="E42" s="26" t="s">
        <v>23</v>
      </c>
      <c r="F42" s="27"/>
      <c r="G42" s="62">
        <v>0.5</v>
      </c>
    </row>
    <row r="43" spans="2:7" ht="30">
      <c r="B43" s="60" t="s">
        <v>68</v>
      </c>
      <c r="C43" s="31" t="s">
        <v>69</v>
      </c>
      <c r="D43" s="25"/>
      <c r="E43" s="26" t="s">
        <v>23</v>
      </c>
      <c r="F43" s="27"/>
      <c r="G43" s="62">
        <v>1</v>
      </c>
    </row>
    <row r="44" spans="2:7" ht="15">
      <c r="B44" s="60" t="s">
        <v>70</v>
      </c>
      <c r="C44" s="32" t="s">
        <v>71</v>
      </c>
      <c r="D44" s="25"/>
      <c r="E44" s="26" t="s">
        <v>23</v>
      </c>
      <c r="F44" s="27"/>
      <c r="G44" s="62">
        <v>4</v>
      </c>
    </row>
    <row r="45" spans="2:7" ht="30">
      <c r="B45" s="60" t="s">
        <v>72</v>
      </c>
      <c r="C45" s="31" t="s">
        <v>73</v>
      </c>
      <c r="D45" s="25"/>
      <c r="E45" s="26" t="s">
        <v>23</v>
      </c>
      <c r="F45" s="27"/>
      <c r="G45" s="62">
        <v>4</v>
      </c>
    </row>
    <row r="46" spans="2:7" ht="30">
      <c r="B46" s="60" t="s">
        <v>74</v>
      </c>
      <c r="C46" s="31" t="s">
        <v>75</v>
      </c>
      <c r="D46" s="25" t="s">
        <v>23</v>
      </c>
      <c r="E46" s="26"/>
      <c r="F46" s="27"/>
      <c r="G46" s="62"/>
    </row>
    <row r="47" spans="2:7" ht="30">
      <c r="B47" s="60" t="s">
        <v>76</v>
      </c>
      <c r="C47" s="31" t="s">
        <v>77</v>
      </c>
      <c r="D47" s="25" t="s">
        <v>23</v>
      </c>
      <c r="E47" s="26"/>
      <c r="F47" s="27"/>
      <c r="G47" s="62"/>
    </row>
    <row r="48" spans="2:7" ht="30">
      <c r="B48" s="60" t="s">
        <v>78</v>
      </c>
      <c r="C48" s="20" t="s">
        <v>79</v>
      </c>
      <c r="D48" s="25" t="s">
        <v>23</v>
      </c>
      <c r="E48" s="26"/>
      <c r="F48" s="27"/>
      <c r="G48" s="62"/>
    </row>
    <row r="49" spans="2:7" ht="30">
      <c r="B49" s="60" t="s">
        <v>80</v>
      </c>
      <c r="C49" s="20" t="s">
        <v>81</v>
      </c>
      <c r="D49" s="25" t="s">
        <v>23</v>
      </c>
      <c r="E49" s="26"/>
      <c r="F49" s="27"/>
      <c r="G49" s="62"/>
    </row>
    <row r="50" spans="2:7" ht="30">
      <c r="B50" s="60" t="s">
        <v>82</v>
      </c>
      <c r="C50" s="20" t="s">
        <v>83</v>
      </c>
      <c r="D50" s="25"/>
      <c r="E50" s="26" t="s">
        <v>23</v>
      </c>
      <c r="F50" s="27"/>
      <c r="G50" s="62">
        <v>4</v>
      </c>
    </row>
    <row r="51" spans="2:7" ht="15">
      <c r="B51" s="60" t="s">
        <v>84</v>
      </c>
      <c r="C51" s="20" t="s">
        <v>85</v>
      </c>
      <c r="D51" s="25"/>
      <c r="E51" s="26" t="s">
        <v>23</v>
      </c>
      <c r="F51" s="27"/>
      <c r="G51" s="62">
        <v>4</v>
      </c>
    </row>
    <row r="52" spans="2:7" ht="30">
      <c r="B52" s="60" t="s">
        <v>86</v>
      </c>
      <c r="C52" s="24" t="s">
        <v>87</v>
      </c>
      <c r="D52" s="25"/>
      <c r="E52" s="26" t="s">
        <v>23</v>
      </c>
      <c r="F52" s="27"/>
      <c r="G52" s="62">
        <v>8</v>
      </c>
    </row>
    <row r="53" spans="2:7" ht="30">
      <c r="B53" s="60" t="s">
        <v>88</v>
      </c>
      <c r="C53" s="20" t="s">
        <v>89</v>
      </c>
      <c r="D53" s="25" t="s">
        <v>23</v>
      </c>
      <c r="E53" s="26"/>
      <c r="F53" s="27"/>
      <c r="G53" s="62"/>
    </row>
    <row r="54" spans="2:7" ht="15">
      <c r="B54" s="60" t="s">
        <v>90</v>
      </c>
      <c r="C54" s="20" t="s">
        <v>91</v>
      </c>
      <c r="D54" s="25"/>
      <c r="E54" s="26" t="s">
        <v>23</v>
      </c>
      <c r="F54" s="27"/>
      <c r="G54" s="62">
        <v>1</v>
      </c>
    </row>
    <row r="55" spans="2:7" ht="30">
      <c r="B55" s="60" t="s">
        <v>92</v>
      </c>
      <c r="C55" s="20" t="s">
        <v>93</v>
      </c>
      <c r="D55" s="25" t="s">
        <v>23</v>
      </c>
      <c r="E55" s="26"/>
      <c r="F55" s="27"/>
      <c r="G55" s="62"/>
    </row>
    <row r="56" spans="2:7" ht="30">
      <c r="B56" s="60" t="s">
        <v>94</v>
      </c>
      <c r="C56" s="20" t="s">
        <v>95</v>
      </c>
      <c r="D56" s="25" t="s">
        <v>23</v>
      </c>
      <c r="E56" s="26"/>
      <c r="F56" s="27"/>
      <c r="G56" s="62"/>
    </row>
    <row r="57" spans="2:7" ht="30">
      <c r="B57" s="60" t="s">
        <v>96</v>
      </c>
      <c r="C57" s="20" t="s">
        <v>97</v>
      </c>
      <c r="D57" s="25"/>
      <c r="E57" s="26" t="s">
        <v>23</v>
      </c>
      <c r="F57" s="27"/>
      <c r="G57" s="62">
        <v>8</v>
      </c>
    </row>
    <row r="58" spans="2:7" ht="15">
      <c r="B58" s="60" t="s">
        <v>98</v>
      </c>
      <c r="C58" s="20" t="s">
        <v>99</v>
      </c>
      <c r="D58" s="25"/>
      <c r="E58" s="26" t="s">
        <v>23</v>
      </c>
      <c r="F58" s="27"/>
      <c r="G58" s="62">
        <v>4</v>
      </c>
    </row>
    <row r="59" spans="2:7" ht="15">
      <c r="B59" s="60" t="s">
        <v>100</v>
      </c>
      <c r="C59" s="20" t="s">
        <v>101</v>
      </c>
      <c r="D59" s="25"/>
      <c r="E59" s="26" t="s">
        <v>23</v>
      </c>
      <c r="F59" s="27"/>
      <c r="G59" s="62">
        <v>4</v>
      </c>
    </row>
    <row r="60" spans="2:7" ht="15">
      <c r="B60" s="60" t="s">
        <v>102</v>
      </c>
      <c r="C60" s="24" t="s">
        <v>103</v>
      </c>
      <c r="D60" s="25"/>
      <c r="E60" s="26" t="s">
        <v>23</v>
      </c>
      <c r="F60" s="27"/>
      <c r="G60" s="62">
        <v>1</v>
      </c>
    </row>
    <row r="61" spans="2:7" ht="30">
      <c r="B61" s="60" t="s">
        <v>104</v>
      </c>
      <c r="C61" s="20" t="s">
        <v>105</v>
      </c>
      <c r="D61" s="25" t="s">
        <v>23</v>
      </c>
      <c r="E61" s="26"/>
      <c r="F61" s="27"/>
      <c r="G61" s="62"/>
    </row>
    <row r="62" spans="2:7" ht="30">
      <c r="B62" s="60" t="s">
        <v>106</v>
      </c>
      <c r="C62" s="20" t="s">
        <v>107</v>
      </c>
      <c r="D62" s="28"/>
      <c r="E62" s="26" t="s">
        <v>23</v>
      </c>
      <c r="F62" s="27"/>
      <c r="G62" s="62">
        <v>1</v>
      </c>
    </row>
    <row r="63" spans="2:7" ht="30">
      <c r="B63" s="60" t="s">
        <v>108</v>
      </c>
      <c r="C63" s="20" t="s">
        <v>109</v>
      </c>
      <c r="D63" s="28"/>
      <c r="E63" s="26" t="s">
        <v>23</v>
      </c>
      <c r="F63" s="27"/>
      <c r="G63" s="62">
        <v>8</v>
      </c>
    </row>
    <row r="64" spans="2:7" ht="30">
      <c r="B64" s="60" t="s">
        <v>110</v>
      </c>
      <c r="C64" s="20" t="s">
        <v>111</v>
      </c>
      <c r="D64" s="28" t="s">
        <v>23</v>
      </c>
      <c r="E64" s="26"/>
      <c r="F64" s="27"/>
      <c r="G64" s="62"/>
    </row>
    <row r="65" spans="2:7" ht="30">
      <c r="B65" s="60" t="s">
        <v>112</v>
      </c>
      <c r="C65" s="20" t="s">
        <v>113</v>
      </c>
      <c r="D65" s="28" t="s">
        <v>23</v>
      </c>
      <c r="E65" s="26"/>
      <c r="F65" s="27"/>
      <c r="G65" s="62"/>
    </row>
    <row r="66" spans="2:7" ht="30">
      <c r="B66" s="60" t="s">
        <v>114</v>
      </c>
      <c r="C66" s="20" t="s">
        <v>115</v>
      </c>
      <c r="D66" s="33" t="s">
        <v>23</v>
      </c>
      <c r="E66" s="34"/>
      <c r="F66" s="27"/>
      <c r="G66" s="62"/>
    </row>
    <row r="67" spans="2:7" ht="30">
      <c r="B67" s="60" t="s">
        <v>116</v>
      </c>
      <c r="C67" s="20" t="s">
        <v>117</v>
      </c>
      <c r="D67" s="16" t="s">
        <v>23</v>
      </c>
      <c r="E67" s="17"/>
      <c r="F67" s="27"/>
      <c r="G67" s="62"/>
    </row>
    <row r="68" spans="2:7" ht="30">
      <c r="B68" s="60" t="s">
        <v>118</v>
      </c>
      <c r="C68" s="20" t="s">
        <v>119</v>
      </c>
      <c r="D68" s="16" t="s">
        <v>23</v>
      </c>
      <c r="E68" s="17"/>
      <c r="F68" s="35"/>
      <c r="G68" s="63"/>
    </row>
    <row r="69" spans="2:7" ht="30">
      <c r="B69" s="60" t="s">
        <v>120</v>
      </c>
      <c r="C69" s="20" t="s">
        <v>121</v>
      </c>
      <c r="D69" s="16" t="s">
        <v>23</v>
      </c>
      <c r="E69" s="17"/>
      <c r="F69" s="18"/>
      <c r="G69" s="59"/>
    </row>
    <row r="70" spans="2:7" ht="30">
      <c r="B70" s="60" t="s">
        <v>122</v>
      </c>
      <c r="C70" s="36" t="s">
        <v>123</v>
      </c>
      <c r="D70" s="16" t="s">
        <v>23</v>
      </c>
      <c r="E70" s="17"/>
      <c r="F70" s="18"/>
      <c r="G70" s="59"/>
    </row>
    <row r="71" spans="2:7" ht="30">
      <c r="B71" s="60" t="s">
        <v>124</v>
      </c>
      <c r="C71" s="36" t="s">
        <v>125</v>
      </c>
      <c r="D71" s="16" t="s">
        <v>23</v>
      </c>
      <c r="E71" s="17"/>
      <c r="F71" s="18"/>
      <c r="G71" s="59"/>
    </row>
    <row r="72" spans="2:7" ht="15">
      <c r="B72" s="60" t="s">
        <v>126</v>
      </c>
      <c r="C72" s="24" t="s">
        <v>127</v>
      </c>
      <c r="D72" s="16"/>
      <c r="E72" s="17" t="s">
        <v>23</v>
      </c>
      <c r="F72" s="18"/>
      <c r="G72" s="59">
        <v>4</v>
      </c>
    </row>
    <row r="73" spans="2:7" ht="15">
      <c r="B73" s="60" t="s">
        <v>128</v>
      </c>
      <c r="C73" s="37" t="s">
        <v>129</v>
      </c>
      <c r="D73" s="16"/>
      <c r="E73" s="17" t="s">
        <v>23</v>
      </c>
      <c r="F73" s="18"/>
      <c r="G73" s="59">
        <v>8</v>
      </c>
    </row>
    <row r="74" spans="2:7" ht="30">
      <c r="B74" s="60" t="s">
        <v>130</v>
      </c>
      <c r="C74" s="24" t="s">
        <v>131</v>
      </c>
      <c r="D74" s="16"/>
      <c r="E74" s="17" t="s">
        <v>23</v>
      </c>
      <c r="F74" s="18"/>
      <c r="G74" s="59">
        <v>4</v>
      </c>
    </row>
    <row r="75" spans="2:7" ht="30">
      <c r="B75" s="60" t="s">
        <v>132</v>
      </c>
      <c r="C75" s="24" t="s">
        <v>133</v>
      </c>
      <c r="D75" s="16"/>
      <c r="E75" s="17" t="s">
        <v>23</v>
      </c>
      <c r="F75" s="18"/>
      <c r="G75" s="59">
        <v>8</v>
      </c>
    </row>
    <row r="76" spans="2:7" ht="30">
      <c r="B76" s="60" t="s">
        <v>134</v>
      </c>
      <c r="C76" s="24" t="s">
        <v>135</v>
      </c>
      <c r="D76" s="16" t="s">
        <v>23</v>
      </c>
      <c r="E76" s="17"/>
      <c r="F76" s="18"/>
      <c r="G76" s="59"/>
    </row>
    <row r="77" spans="2:7" ht="15">
      <c r="B77" s="64"/>
      <c r="C77" s="65"/>
      <c r="D77" s="14"/>
      <c r="E77" s="14"/>
      <c r="F77" s="14"/>
      <c r="G77" s="66"/>
    </row>
    <row r="78" spans="2:7" ht="15">
      <c r="C78" s="13"/>
      <c r="D78" s="14"/>
      <c r="E78" s="14"/>
      <c r="F78" s="14"/>
      <c r="G78" s="66"/>
    </row>
    <row r="79" spans="2:7" ht="15">
      <c r="B79" s="68"/>
      <c r="C79" s="13"/>
      <c r="D79" s="14"/>
      <c r="E79" s="14"/>
      <c r="F79" s="14"/>
      <c r="G79" s="66"/>
    </row>
    <row r="80" spans="2:7" ht="15">
      <c r="B80" s="86" t="s">
        <v>136</v>
      </c>
      <c r="C80" s="38" t="s">
        <v>20</v>
      </c>
      <c r="D80" s="141"/>
      <c r="E80" s="142"/>
      <c r="F80" s="142"/>
      <c r="G80" s="143"/>
    </row>
    <row r="81" spans="2:7" ht="15">
      <c r="B81" s="138"/>
      <c r="C81" s="139"/>
      <c r="D81" s="139"/>
      <c r="E81" s="139"/>
      <c r="F81" s="139"/>
      <c r="G81" s="140"/>
    </row>
    <row r="82" spans="2:7" ht="45">
      <c r="B82" s="69" t="s">
        <v>137</v>
      </c>
      <c r="C82" s="31" t="s">
        <v>138</v>
      </c>
      <c r="D82" s="16" t="s">
        <v>23</v>
      </c>
      <c r="E82" s="17"/>
      <c r="F82" s="39" t="s">
        <v>23</v>
      </c>
      <c r="G82" s="59"/>
    </row>
    <row r="83" spans="2:7" ht="15">
      <c r="B83" s="69" t="s">
        <v>139</v>
      </c>
      <c r="C83" s="20" t="s">
        <v>140</v>
      </c>
      <c r="D83" s="16" t="s">
        <v>23</v>
      </c>
      <c r="E83" s="17"/>
      <c r="F83" s="40"/>
      <c r="G83" s="59"/>
    </row>
    <row r="84" spans="2:7" ht="15">
      <c r="B84" s="69" t="s">
        <v>141</v>
      </c>
      <c r="C84" s="20" t="s">
        <v>142</v>
      </c>
      <c r="D84" s="16"/>
      <c r="E84" s="17" t="s">
        <v>23</v>
      </c>
      <c r="F84" s="40"/>
      <c r="G84" s="59">
        <v>8</v>
      </c>
    </row>
    <row r="85" spans="2:7" ht="45">
      <c r="B85" s="69" t="s">
        <v>143</v>
      </c>
      <c r="C85" s="24" t="s">
        <v>144</v>
      </c>
      <c r="D85" s="16" t="s">
        <v>23</v>
      </c>
      <c r="E85" s="17"/>
      <c r="F85" s="18"/>
      <c r="G85" s="59"/>
    </row>
    <row r="86" spans="2:7" ht="30">
      <c r="B86" s="69" t="s">
        <v>145</v>
      </c>
      <c r="C86" s="24" t="s">
        <v>146</v>
      </c>
      <c r="D86" s="16" t="s">
        <v>23</v>
      </c>
      <c r="E86" s="17"/>
      <c r="F86" s="18"/>
      <c r="G86" s="59"/>
    </row>
    <row r="87" spans="2:7" ht="30">
      <c r="B87" s="69" t="s">
        <v>147</v>
      </c>
      <c r="C87" s="24" t="s">
        <v>148</v>
      </c>
      <c r="D87" s="16"/>
      <c r="E87" s="17" t="s">
        <v>23</v>
      </c>
      <c r="F87" s="18"/>
      <c r="G87" s="59">
        <v>8</v>
      </c>
    </row>
    <row r="88" spans="2:7" ht="30">
      <c r="B88" s="69" t="s">
        <v>149</v>
      </c>
      <c r="C88" s="24" t="s">
        <v>150</v>
      </c>
      <c r="D88" s="16" t="s">
        <v>23</v>
      </c>
      <c r="E88" s="17"/>
      <c r="F88" s="18"/>
      <c r="G88" s="59"/>
    </row>
    <row r="89" spans="2:7" ht="30">
      <c r="B89" s="69" t="s">
        <v>151</v>
      </c>
      <c r="C89" s="41" t="s">
        <v>152</v>
      </c>
      <c r="D89" s="16"/>
      <c r="E89" s="17" t="s">
        <v>23</v>
      </c>
      <c r="F89" s="18"/>
      <c r="G89" s="59">
        <v>4</v>
      </c>
    </row>
    <row r="90" spans="2:7" ht="30">
      <c r="B90" s="69" t="s">
        <v>153</v>
      </c>
      <c r="C90" s="41" t="s">
        <v>154</v>
      </c>
      <c r="D90" s="16" t="s">
        <v>23</v>
      </c>
      <c r="E90" s="17"/>
      <c r="F90" s="18"/>
      <c r="G90" s="59"/>
    </row>
    <row r="91" spans="2:7" ht="15" customHeight="1">
      <c r="B91" s="70"/>
      <c r="C91" s="71"/>
      <c r="D91" s="14"/>
      <c r="E91" s="14"/>
      <c r="F91" s="14"/>
      <c r="G91" s="66"/>
    </row>
    <row r="92" spans="2:7" ht="15">
      <c r="C92" s="13"/>
      <c r="D92" s="14"/>
      <c r="E92" s="14"/>
      <c r="F92" s="14"/>
      <c r="G92" s="66"/>
    </row>
    <row r="93" spans="2:7" ht="15">
      <c r="B93" s="68"/>
      <c r="C93" s="13"/>
      <c r="D93" s="14"/>
      <c r="E93" s="14"/>
      <c r="F93" s="14"/>
      <c r="G93" s="66"/>
    </row>
    <row r="94" spans="2:7" ht="15.75" thickBot="1">
      <c r="B94" s="86" t="s">
        <v>155</v>
      </c>
      <c r="C94" s="85" t="s">
        <v>20</v>
      </c>
      <c r="D94" s="16"/>
      <c r="E94" s="17"/>
      <c r="F94" s="18"/>
      <c r="G94" s="59"/>
    </row>
    <row r="95" spans="2:7" ht="30">
      <c r="B95" s="64" t="s">
        <v>156</v>
      </c>
      <c r="C95" s="42" t="s">
        <v>157</v>
      </c>
      <c r="D95" s="16" t="s">
        <v>23</v>
      </c>
      <c r="E95" s="17"/>
      <c r="F95" s="16" t="s">
        <v>23</v>
      </c>
      <c r="G95" s="59"/>
    </row>
    <row r="96" spans="2:7" ht="30">
      <c r="B96" s="60" t="s">
        <v>158</v>
      </c>
      <c r="C96" s="121" t="s">
        <v>159</v>
      </c>
      <c r="D96" s="16" t="s">
        <v>23</v>
      </c>
      <c r="E96" s="17"/>
      <c r="F96" s="18"/>
      <c r="G96" s="59"/>
    </row>
    <row r="97" spans="2:7" ht="15">
      <c r="B97" s="68"/>
      <c r="C97" s="13"/>
      <c r="D97" s="14"/>
      <c r="E97" s="14"/>
      <c r="F97" s="14"/>
      <c r="G97" s="66"/>
    </row>
    <row r="98" spans="2:7" ht="15">
      <c r="B98" s="68"/>
      <c r="C98" s="13"/>
      <c r="D98" s="14"/>
      <c r="E98" s="14"/>
      <c r="F98" s="14"/>
      <c r="G98" s="66"/>
    </row>
    <row r="99" spans="2:7" ht="15">
      <c r="C99" s="13"/>
      <c r="D99" s="14"/>
      <c r="E99" s="14"/>
      <c r="F99" s="14"/>
      <c r="G99" s="66"/>
    </row>
    <row r="100" spans="2:7" ht="15">
      <c r="B100" s="70"/>
      <c r="C100" s="13"/>
      <c r="D100" s="14"/>
      <c r="E100" s="14"/>
      <c r="F100" s="14"/>
      <c r="G100" s="66"/>
    </row>
    <row r="101" spans="2:7" ht="30.75" thickBot="1">
      <c r="B101" s="86" t="s">
        <v>160</v>
      </c>
      <c r="C101" s="85" t="s">
        <v>20</v>
      </c>
      <c r="D101" s="16"/>
      <c r="E101" s="17"/>
      <c r="F101" s="18"/>
      <c r="G101" s="59"/>
    </row>
    <row r="102" spans="2:7" ht="30">
      <c r="B102" s="73" t="s">
        <v>161</v>
      </c>
      <c r="C102" s="43" t="s">
        <v>162</v>
      </c>
      <c r="D102" s="16"/>
      <c r="E102" s="17" t="s">
        <v>23</v>
      </c>
      <c r="F102" s="18"/>
      <c r="G102" s="59">
        <v>1</v>
      </c>
    </row>
    <row r="103" spans="2:7" ht="30">
      <c r="B103" s="60" t="s">
        <v>163</v>
      </c>
      <c r="C103" s="44" t="s">
        <v>164</v>
      </c>
      <c r="D103" s="16"/>
      <c r="E103" s="17" t="s">
        <v>23</v>
      </c>
      <c r="F103" s="18"/>
      <c r="G103" s="59">
        <v>4</v>
      </c>
    </row>
    <row r="104" spans="2:7" ht="30">
      <c r="B104" s="60">
        <v>4.3</v>
      </c>
      <c r="C104" s="40" t="s">
        <v>165</v>
      </c>
      <c r="D104" s="16" t="s">
        <v>23</v>
      </c>
      <c r="E104" s="17"/>
      <c r="F104" s="18"/>
      <c r="G104" s="59"/>
    </row>
    <row r="105" spans="2:7" ht="30">
      <c r="B105" s="60">
        <v>4.4000000000000004</v>
      </c>
      <c r="C105" s="40" t="s">
        <v>166</v>
      </c>
      <c r="D105" s="16" t="s">
        <v>23</v>
      </c>
      <c r="E105" s="17"/>
      <c r="F105" s="18"/>
      <c r="G105" s="59"/>
    </row>
    <row r="106" spans="2:7" ht="45">
      <c r="B106" s="60">
        <v>4.5</v>
      </c>
      <c r="C106" s="41" t="s">
        <v>167</v>
      </c>
      <c r="D106" s="16" t="s">
        <v>23</v>
      </c>
      <c r="E106" s="17"/>
      <c r="F106" s="18"/>
      <c r="G106" s="59"/>
    </row>
    <row r="107" spans="2:7" ht="30">
      <c r="B107" s="60">
        <v>4.5999999999999996</v>
      </c>
      <c r="C107" s="40" t="s">
        <v>168</v>
      </c>
      <c r="D107" s="16" t="s">
        <v>23</v>
      </c>
      <c r="E107" s="17"/>
      <c r="F107" s="18"/>
      <c r="G107" s="59"/>
    </row>
    <row r="108" spans="2:7" ht="30">
      <c r="B108" s="60">
        <v>4.7</v>
      </c>
      <c r="C108" s="40" t="s">
        <v>169</v>
      </c>
      <c r="D108" s="16"/>
      <c r="E108" s="17" t="s">
        <v>23</v>
      </c>
      <c r="F108" s="18"/>
      <c r="G108" s="59">
        <v>8</v>
      </c>
    </row>
    <row r="109" spans="2:7" ht="30">
      <c r="B109" s="60">
        <v>4.8</v>
      </c>
      <c r="C109" s="40" t="s">
        <v>170</v>
      </c>
      <c r="D109" s="16" t="s">
        <v>23</v>
      </c>
      <c r="E109" s="17"/>
      <c r="F109" s="18"/>
      <c r="G109" s="59"/>
    </row>
    <row r="110" spans="2:7" ht="30">
      <c r="B110" s="60">
        <v>4.9000000000000004</v>
      </c>
      <c r="C110" s="41" t="s">
        <v>171</v>
      </c>
      <c r="D110" s="16" t="s">
        <v>23</v>
      </c>
      <c r="E110" s="17"/>
      <c r="F110" s="18"/>
      <c r="G110" s="59"/>
    </row>
    <row r="111" spans="2:7" ht="30">
      <c r="B111" s="60" t="s">
        <v>172</v>
      </c>
      <c r="C111" s="40" t="s">
        <v>173</v>
      </c>
      <c r="D111" s="16" t="s">
        <v>23</v>
      </c>
      <c r="E111" s="17"/>
      <c r="F111" s="18"/>
      <c r="G111" s="59"/>
    </row>
    <row r="112" spans="2:7" ht="30">
      <c r="B112" s="60" t="s">
        <v>174</v>
      </c>
      <c r="C112" s="40" t="s">
        <v>175</v>
      </c>
      <c r="D112" s="16"/>
      <c r="E112" s="17" t="s">
        <v>23</v>
      </c>
      <c r="F112" s="18"/>
      <c r="G112" s="59">
        <v>0.5</v>
      </c>
    </row>
    <row r="113" spans="2:7" ht="30">
      <c r="B113" s="60" t="s">
        <v>176</v>
      </c>
      <c r="C113" s="40" t="s">
        <v>177</v>
      </c>
      <c r="D113" s="16" t="s">
        <v>23</v>
      </c>
      <c r="E113" s="17"/>
      <c r="F113" s="18"/>
      <c r="G113" s="59"/>
    </row>
    <row r="114" spans="2:7" ht="15">
      <c r="B114" s="60" t="s">
        <v>178</v>
      </c>
      <c r="C114" s="18" t="s">
        <v>179</v>
      </c>
      <c r="D114" s="16"/>
      <c r="E114" s="17" t="s">
        <v>23</v>
      </c>
      <c r="F114" s="18"/>
      <c r="G114" s="59">
        <v>0.5</v>
      </c>
    </row>
    <row r="115" spans="2:7" ht="15">
      <c r="B115" s="64"/>
      <c r="C115" s="13"/>
      <c r="D115" s="14"/>
      <c r="E115" s="14"/>
      <c r="F115" s="14"/>
      <c r="G115" s="66"/>
    </row>
    <row r="116" spans="2:7" ht="15">
      <c r="C116" s="13"/>
      <c r="D116" s="14"/>
      <c r="E116" s="14"/>
      <c r="F116" s="14"/>
      <c r="G116" s="66"/>
    </row>
    <row r="117" spans="2:7" ht="15.75" thickBot="1">
      <c r="B117" s="86" t="s">
        <v>180</v>
      </c>
      <c r="C117" s="85" t="s">
        <v>20</v>
      </c>
      <c r="D117" s="16"/>
      <c r="E117" s="17"/>
      <c r="F117" s="18"/>
      <c r="G117" s="19"/>
    </row>
    <row r="118" spans="2:7" ht="30">
      <c r="B118" s="73" t="s">
        <v>181</v>
      </c>
      <c r="C118" s="45" t="s">
        <v>182</v>
      </c>
      <c r="D118" s="21" t="s">
        <v>23</v>
      </c>
      <c r="E118" s="22"/>
      <c r="F118" s="21" t="s">
        <v>23</v>
      </c>
      <c r="G118" s="61"/>
    </row>
    <row r="119" spans="2:7" ht="45">
      <c r="B119" s="60" t="s">
        <v>183</v>
      </c>
      <c r="C119" s="45" t="s">
        <v>184</v>
      </c>
      <c r="D119" s="28" t="s">
        <v>23</v>
      </c>
      <c r="E119" s="26"/>
      <c r="F119" s="30"/>
      <c r="G119" s="62"/>
    </row>
    <row r="120" spans="2:7" ht="30">
      <c r="B120" s="75" t="s">
        <v>185</v>
      </c>
      <c r="C120" s="46" t="s">
        <v>186</v>
      </c>
      <c r="D120" s="33" t="s">
        <v>23</v>
      </c>
      <c r="E120" s="34"/>
      <c r="F120" s="47"/>
      <c r="G120" s="63"/>
    </row>
    <row r="121" spans="2:7" ht="45">
      <c r="B121" s="73" t="s">
        <v>187</v>
      </c>
      <c r="C121" s="20" t="s">
        <v>188</v>
      </c>
      <c r="D121" s="16" t="s">
        <v>23</v>
      </c>
      <c r="E121" s="17"/>
      <c r="F121" s="18"/>
      <c r="G121" s="59"/>
    </row>
    <row r="122" spans="2:7" ht="30">
      <c r="B122" s="60" t="s">
        <v>189</v>
      </c>
      <c r="C122" s="20" t="s">
        <v>190</v>
      </c>
      <c r="D122" s="16" t="s">
        <v>23</v>
      </c>
      <c r="E122" s="17"/>
      <c r="F122" s="18"/>
      <c r="G122" s="59"/>
    </row>
    <row r="123" spans="2:7" ht="15">
      <c r="B123" s="70"/>
      <c r="C123" s="13"/>
      <c r="D123" s="14"/>
      <c r="E123" s="14"/>
      <c r="F123" s="14"/>
      <c r="G123" s="66"/>
    </row>
    <row r="124" spans="2:7" ht="15">
      <c r="C124" s="13"/>
      <c r="D124" s="14"/>
      <c r="E124" s="14"/>
      <c r="F124" s="14"/>
      <c r="G124" s="66"/>
    </row>
    <row r="125" spans="2:7" ht="15">
      <c r="B125" s="70"/>
      <c r="C125" s="13"/>
      <c r="D125" s="14"/>
      <c r="E125" s="14"/>
      <c r="F125" s="14"/>
      <c r="G125" s="66"/>
    </row>
    <row r="126" spans="2:7" ht="15.75" thickBot="1">
      <c r="B126" s="86" t="s">
        <v>191</v>
      </c>
      <c r="C126" s="85" t="s">
        <v>20</v>
      </c>
      <c r="D126" s="16"/>
      <c r="E126" s="17"/>
      <c r="F126" s="18"/>
      <c r="G126" s="19"/>
    </row>
    <row r="127" spans="2:7" ht="15">
      <c r="B127" s="73" t="s">
        <v>192</v>
      </c>
      <c r="C127" s="45" t="s">
        <v>193</v>
      </c>
      <c r="D127" s="16" t="s">
        <v>23</v>
      </c>
      <c r="E127" s="17"/>
      <c r="F127" s="18"/>
      <c r="G127" s="59"/>
    </row>
    <row r="128" spans="2:7" ht="30">
      <c r="B128" s="60" t="s">
        <v>194</v>
      </c>
      <c r="C128" s="45" t="s">
        <v>195</v>
      </c>
      <c r="D128" s="16"/>
      <c r="E128" s="17" t="s">
        <v>23</v>
      </c>
      <c r="F128" s="18"/>
      <c r="G128" s="59">
        <v>8</v>
      </c>
    </row>
    <row r="129" spans="2:7" ht="30">
      <c r="B129" s="73" t="s">
        <v>196</v>
      </c>
      <c r="C129" s="45" t="s">
        <v>197</v>
      </c>
      <c r="D129" s="16" t="s">
        <v>23</v>
      </c>
      <c r="E129" s="17"/>
      <c r="F129" s="16" t="s">
        <v>23</v>
      </c>
      <c r="G129" s="59"/>
    </row>
    <row r="130" spans="2:7" ht="15">
      <c r="B130" s="60" t="s">
        <v>198</v>
      </c>
      <c r="C130" s="45" t="s">
        <v>199</v>
      </c>
      <c r="D130" s="16" t="s">
        <v>23</v>
      </c>
      <c r="E130" s="17"/>
      <c r="F130" s="18"/>
      <c r="G130" s="59"/>
    </row>
    <row r="131" spans="2:7" ht="45">
      <c r="B131" s="73" t="s">
        <v>200</v>
      </c>
      <c r="C131" s="48" t="s">
        <v>201</v>
      </c>
      <c r="D131" s="16"/>
      <c r="E131" s="17" t="s">
        <v>23</v>
      </c>
      <c r="F131" s="16" t="s">
        <v>23</v>
      </c>
      <c r="G131" s="59">
        <v>4</v>
      </c>
    </row>
    <row r="132" spans="2:7" ht="30">
      <c r="B132" s="60" t="s">
        <v>202</v>
      </c>
      <c r="C132" s="45" t="s">
        <v>203</v>
      </c>
      <c r="D132" s="16" t="s">
        <v>23</v>
      </c>
      <c r="E132" s="17"/>
      <c r="F132" s="18"/>
      <c r="G132" s="59"/>
    </row>
    <row r="133" spans="2:7" ht="30">
      <c r="B133" s="73" t="s">
        <v>204</v>
      </c>
      <c r="C133" s="45" t="s">
        <v>205</v>
      </c>
      <c r="D133" s="16" t="s">
        <v>23</v>
      </c>
      <c r="E133" s="17"/>
      <c r="F133" s="18"/>
      <c r="G133" s="59"/>
    </row>
    <row r="134" spans="2:7" ht="30">
      <c r="B134" s="60" t="s">
        <v>206</v>
      </c>
      <c r="C134" s="45" t="s">
        <v>207</v>
      </c>
      <c r="D134" s="16"/>
      <c r="E134" s="17" t="s">
        <v>23</v>
      </c>
      <c r="F134" s="18"/>
      <c r="G134" s="59">
        <v>8</v>
      </c>
    </row>
    <row r="135" spans="2:7" ht="30">
      <c r="B135" s="73" t="s">
        <v>208</v>
      </c>
      <c r="C135" s="45" t="s">
        <v>209</v>
      </c>
      <c r="D135" s="16" t="s">
        <v>23</v>
      </c>
      <c r="E135" s="17"/>
      <c r="F135" s="18"/>
      <c r="G135" s="59"/>
    </row>
    <row r="136" spans="2:7" ht="30">
      <c r="B136" s="60" t="s">
        <v>210</v>
      </c>
      <c r="C136" s="45" t="s">
        <v>211</v>
      </c>
      <c r="D136" s="16" t="s">
        <v>23</v>
      </c>
      <c r="E136" s="17"/>
      <c r="F136" s="18"/>
      <c r="G136" s="59"/>
    </row>
    <row r="137" spans="2:7" ht="30">
      <c r="B137" s="73" t="s">
        <v>212</v>
      </c>
      <c r="C137" s="45" t="s">
        <v>213</v>
      </c>
      <c r="D137" s="16" t="s">
        <v>23</v>
      </c>
      <c r="E137" s="17"/>
      <c r="F137" s="18"/>
      <c r="G137" s="59"/>
    </row>
    <row r="138" spans="2:7" ht="15">
      <c r="B138" s="70"/>
      <c r="C138" s="13"/>
      <c r="D138" s="14"/>
      <c r="E138" s="14"/>
      <c r="F138" s="14"/>
      <c r="G138" s="66"/>
    </row>
    <row r="139" spans="2:7" ht="15">
      <c r="C139" s="13"/>
      <c r="D139" s="14"/>
      <c r="E139" s="14"/>
      <c r="F139" s="14"/>
      <c r="G139" s="66"/>
    </row>
    <row r="140" spans="2:7" ht="15">
      <c r="B140" s="70"/>
      <c r="C140" s="13"/>
      <c r="D140" s="14"/>
      <c r="E140" s="14"/>
      <c r="F140" s="14"/>
      <c r="G140" s="66"/>
    </row>
    <row r="141" spans="2:7" ht="30">
      <c r="B141" s="86" t="s">
        <v>214</v>
      </c>
      <c r="C141" s="38" t="s">
        <v>20</v>
      </c>
      <c r="D141" s="16"/>
      <c r="E141" s="17"/>
      <c r="F141" s="18"/>
      <c r="G141" s="59"/>
    </row>
    <row r="142" spans="2:7" ht="30">
      <c r="B142" s="60" t="s">
        <v>215</v>
      </c>
      <c r="C142" s="49" t="s">
        <v>216</v>
      </c>
      <c r="D142" s="50"/>
      <c r="E142" s="51" t="s">
        <v>23</v>
      </c>
      <c r="F142" s="52"/>
      <c r="G142" s="76">
        <v>8</v>
      </c>
    </row>
    <row r="143" spans="2:7" ht="30">
      <c r="B143" s="60" t="s">
        <v>217</v>
      </c>
      <c r="C143" s="24" t="s">
        <v>218</v>
      </c>
      <c r="D143" s="16"/>
      <c r="E143" s="17" t="s">
        <v>23</v>
      </c>
      <c r="F143" s="39" t="s">
        <v>23</v>
      </c>
      <c r="G143" s="59">
        <v>8</v>
      </c>
    </row>
    <row r="144" spans="2:7" ht="15">
      <c r="B144" s="70"/>
      <c r="C144" s="13"/>
      <c r="D144" s="14"/>
      <c r="E144" s="14"/>
      <c r="F144" s="14"/>
      <c r="G144" s="66"/>
    </row>
    <row r="145" spans="2:7" ht="15">
      <c r="C145" s="13"/>
      <c r="D145" s="14"/>
      <c r="E145" s="14"/>
      <c r="F145" s="14"/>
      <c r="G145" s="66"/>
    </row>
    <row r="146" spans="2:7" ht="15">
      <c r="B146" s="70"/>
      <c r="C146" s="13"/>
      <c r="D146" s="14"/>
      <c r="E146" s="14"/>
      <c r="F146" s="14"/>
      <c r="G146" s="66"/>
    </row>
    <row r="147" spans="2:7" ht="15">
      <c r="B147" s="86" t="s">
        <v>219</v>
      </c>
      <c r="C147" s="38" t="s">
        <v>20</v>
      </c>
      <c r="D147" s="16"/>
      <c r="E147" s="17"/>
      <c r="F147" s="18"/>
      <c r="G147" s="59"/>
    </row>
    <row r="148" spans="2:7" ht="30">
      <c r="B148" s="77" t="s">
        <v>220</v>
      </c>
      <c r="C148" s="40" t="s">
        <v>221</v>
      </c>
      <c r="D148" s="16" t="s">
        <v>23</v>
      </c>
      <c r="E148" s="17"/>
      <c r="F148" s="18"/>
      <c r="G148" s="59"/>
    </row>
    <row r="149" spans="2:7" ht="15">
      <c r="B149" s="70"/>
      <c r="C149" s="13"/>
      <c r="D149" s="14"/>
      <c r="E149" s="14"/>
      <c r="F149" s="14"/>
      <c r="G149" s="66"/>
    </row>
    <row r="150" spans="2:7" ht="15">
      <c r="B150" s="67" t="s">
        <v>222</v>
      </c>
      <c r="C150" s="13"/>
      <c r="D150" s="14"/>
      <c r="E150" s="14"/>
      <c r="F150" s="14"/>
      <c r="G150" s="66"/>
    </row>
    <row r="151" spans="2:7" ht="15">
      <c r="B151" s="70"/>
      <c r="C151" s="13"/>
      <c r="D151" s="14"/>
      <c r="E151" s="14"/>
      <c r="F151" s="14"/>
      <c r="G151" s="66"/>
    </row>
    <row r="152" spans="2:7" ht="15.75" thickBot="1">
      <c r="B152" s="72"/>
      <c r="C152" s="15" t="s">
        <v>20</v>
      </c>
      <c r="D152" s="16"/>
      <c r="E152" s="17"/>
      <c r="F152" s="18"/>
      <c r="G152" s="19"/>
    </row>
    <row r="153" spans="2:7" ht="30">
      <c r="B153" s="73" t="s">
        <v>223</v>
      </c>
      <c r="C153" s="20" t="s">
        <v>224</v>
      </c>
      <c r="D153" s="21" t="s">
        <v>23</v>
      </c>
      <c r="E153" s="22"/>
      <c r="F153" s="21" t="s">
        <v>23</v>
      </c>
      <c r="G153" s="61"/>
    </row>
    <row r="154" spans="2:7" ht="15">
      <c r="B154" s="60" t="s">
        <v>225</v>
      </c>
      <c r="C154" s="20" t="s">
        <v>226</v>
      </c>
      <c r="D154" s="28" t="s">
        <v>23</v>
      </c>
      <c r="E154" s="26"/>
      <c r="F154" s="28" t="s">
        <v>23</v>
      </c>
      <c r="G154" s="62"/>
    </row>
    <row r="155" spans="2:7" ht="30">
      <c r="B155" s="60" t="s">
        <v>227</v>
      </c>
      <c r="C155" s="20" t="s">
        <v>228</v>
      </c>
      <c r="D155" s="28" t="s">
        <v>23</v>
      </c>
      <c r="E155" s="26"/>
      <c r="F155" s="28" t="s">
        <v>23</v>
      </c>
      <c r="G155" s="62"/>
    </row>
    <row r="156" spans="2:7" ht="45">
      <c r="B156" s="60" t="s">
        <v>229</v>
      </c>
      <c r="C156" s="20" t="s">
        <v>230</v>
      </c>
      <c r="D156" s="28"/>
      <c r="E156" s="26" t="s">
        <v>23</v>
      </c>
      <c r="F156" s="27"/>
      <c r="G156" s="62">
        <v>8</v>
      </c>
    </row>
    <row r="157" spans="2:7" ht="15">
      <c r="B157" s="70"/>
      <c r="C157" s="14"/>
      <c r="D157" s="14"/>
      <c r="E157" s="14"/>
      <c r="F157" s="14"/>
      <c r="G157" s="66"/>
    </row>
    <row r="158" spans="2:7" ht="15">
      <c r="C158" s="14"/>
      <c r="D158" s="14"/>
      <c r="E158" s="14"/>
      <c r="F158" s="14"/>
      <c r="G158" s="66"/>
    </row>
    <row r="159" spans="2:7" ht="15">
      <c r="B159" s="68"/>
      <c r="C159" s="14"/>
      <c r="D159" s="14"/>
      <c r="E159" s="14"/>
      <c r="F159" s="14"/>
      <c r="G159" s="66"/>
    </row>
    <row r="160" spans="2:7" ht="30.75" thickBot="1">
      <c r="B160" s="86" t="s">
        <v>231</v>
      </c>
      <c r="C160" s="85" t="s">
        <v>20</v>
      </c>
      <c r="D160" s="16"/>
      <c r="E160" s="17"/>
      <c r="F160" s="18"/>
      <c r="G160" s="19"/>
    </row>
    <row r="161" spans="2:7" ht="15">
      <c r="B161" s="73" t="s">
        <v>232</v>
      </c>
      <c r="C161" s="20" t="s">
        <v>233</v>
      </c>
      <c r="D161" s="81"/>
      <c r="E161" s="22" t="s">
        <v>23</v>
      </c>
      <c r="F161" s="23"/>
      <c r="G161" s="61">
        <v>4</v>
      </c>
    </row>
    <row r="162" spans="2:7" ht="15">
      <c r="B162" s="60" t="s">
        <v>234</v>
      </c>
      <c r="C162" s="24" t="s">
        <v>235</v>
      </c>
      <c r="D162" s="25"/>
      <c r="E162" s="26" t="s">
        <v>23</v>
      </c>
      <c r="F162" s="27"/>
      <c r="G162" s="62">
        <v>8</v>
      </c>
    </row>
    <row r="163" spans="2:7" ht="15">
      <c r="B163" s="60" t="s">
        <v>236</v>
      </c>
      <c r="C163" s="123" t="s">
        <v>237</v>
      </c>
      <c r="D163" s="25" t="s">
        <v>23</v>
      </c>
      <c r="E163" s="26"/>
      <c r="F163" s="27"/>
      <c r="G163" s="62"/>
    </row>
    <row r="164" spans="2:7" ht="15">
      <c r="B164" s="60" t="s">
        <v>238</v>
      </c>
      <c r="C164" s="123" t="s">
        <v>239</v>
      </c>
      <c r="D164" s="25"/>
      <c r="E164" s="26" t="s">
        <v>23</v>
      </c>
      <c r="F164" s="27"/>
      <c r="G164" s="62">
        <v>8</v>
      </c>
    </row>
    <row r="165" spans="2:7" ht="30">
      <c r="B165" s="60" t="s">
        <v>240</v>
      </c>
      <c r="C165" s="24" t="s">
        <v>241</v>
      </c>
      <c r="D165" s="25" t="s">
        <v>23</v>
      </c>
      <c r="E165" s="26"/>
      <c r="F165" s="27"/>
      <c r="G165" s="62"/>
    </row>
    <row r="166" spans="2:7" ht="15">
      <c r="B166" s="70"/>
      <c r="C166" s="13"/>
      <c r="D166" s="14"/>
      <c r="E166" s="14"/>
      <c r="F166" s="14"/>
      <c r="G166" s="66"/>
    </row>
    <row r="167" spans="2:7" ht="15">
      <c r="C167" s="13"/>
      <c r="D167" s="14"/>
      <c r="E167" s="14"/>
      <c r="F167" s="14"/>
      <c r="G167" s="66"/>
    </row>
    <row r="168" spans="2:7" ht="15">
      <c r="B168" s="68"/>
      <c r="C168" s="13"/>
      <c r="D168" s="14"/>
      <c r="E168" s="14"/>
      <c r="F168" s="14"/>
      <c r="G168" s="66"/>
    </row>
    <row r="169" spans="2:7" ht="15.75" thickBot="1">
      <c r="B169" s="86" t="s">
        <v>242</v>
      </c>
      <c r="C169" s="85" t="s">
        <v>20</v>
      </c>
      <c r="D169" s="16"/>
      <c r="E169" s="17"/>
      <c r="F169" s="18"/>
      <c r="G169" s="19"/>
    </row>
    <row r="170" spans="2:7" ht="30.75" thickBot="1">
      <c r="B170" s="87" t="s">
        <v>243</v>
      </c>
      <c r="C170" s="53" t="s">
        <v>244</v>
      </c>
      <c r="D170" s="16" t="s">
        <v>23</v>
      </c>
      <c r="E170" s="17"/>
      <c r="F170" s="18"/>
      <c r="G170" s="59"/>
    </row>
    <row r="171" spans="2:7" ht="15">
      <c r="B171" s="70"/>
      <c r="C171" s="13"/>
      <c r="D171" s="14"/>
      <c r="E171" s="14"/>
      <c r="F171" s="14"/>
      <c r="G171" s="66"/>
    </row>
    <row r="172" spans="2:7" ht="15">
      <c r="C172" s="13"/>
      <c r="D172" s="14"/>
      <c r="E172" s="14"/>
      <c r="F172" s="14"/>
      <c r="G172" s="66"/>
    </row>
    <row r="173" spans="2:7" ht="15">
      <c r="B173" s="68"/>
      <c r="C173" s="13"/>
      <c r="D173" s="14"/>
      <c r="E173" s="14"/>
      <c r="F173" s="14"/>
      <c r="G173" s="66"/>
    </row>
    <row r="174" spans="2:7" ht="30.75" thickBot="1">
      <c r="B174" s="86" t="s">
        <v>245</v>
      </c>
      <c r="C174" s="85" t="s">
        <v>20</v>
      </c>
      <c r="D174" s="16"/>
      <c r="E174" s="17"/>
      <c r="F174" s="18"/>
      <c r="G174" s="19"/>
    </row>
    <row r="175" spans="2:7" ht="75">
      <c r="B175" s="73" t="s">
        <v>246</v>
      </c>
      <c r="C175" s="54" t="s">
        <v>247</v>
      </c>
      <c r="D175" s="16" t="s">
        <v>23</v>
      </c>
      <c r="E175" s="17"/>
      <c r="F175" s="18"/>
      <c r="G175" s="59"/>
    </row>
    <row r="176" spans="2:7" ht="60">
      <c r="B176" s="60" t="s">
        <v>248</v>
      </c>
      <c r="C176" s="45" t="s">
        <v>249</v>
      </c>
      <c r="D176" s="16" t="s">
        <v>23</v>
      </c>
      <c r="E176" s="17"/>
      <c r="F176" s="18"/>
      <c r="G176" s="59"/>
    </row>
    <row r="177" spans="2:7" ht="15">
      <c r="B177" s="73" t="s">
        <v>250</v>
      </c>
      <c r="C177" s="48" t="s">
        <v>251</v>
      </c>
      <c r="D177" s="16" t="s">
        <v>23</v>
      </c>
      <c r="E177" s="17"/>
      <c r="F177" s="18"/>
      <c r="G177" s="59"/>
    </row>
    <row r="178" spans="2:7" ht="30">
      <c r="B178" s="60" t="s">
        <v>252</v>
      </c>
      <c r="C178" s="20" t="s">
        <v>253</v>
      </c>
      <c r="D178" s="16" t="s">
        <v>23</v>
      </c>
      <c r="E178" s="17"/>
      <c r="F178" s="18"/>
      <c r="G178" s="59"/>
    </row>
    <row r="179" spans="2:7" ht="45">
      <c r="B179" s="73" t="s">
        <v>254</v>
      </c>
      <c r="C179" s="24" t="s">
        <v>255</v>
      </c>
      <c r="D179" s="16" t="s">
        <v>23</v>
      </c>
      <c r="E179" s="17"/>
      <c r="F179" s="16" t="s">
        <v>23</v>
      </c>
      <c r="G179" s="59"/>
    </row>
    <row r="180" spans="2:7" ht="15">
      <c r="B180" s="60" t="s">
        <v>256</v>
      </c>
      <c r="C180" s="18" t="s">
        <v>257</v>
      </c>
      <c r="D180" s="16"/>
      <c r="E180" s="17" t="s">
        <v>23</v>
      </c>
      <c r="F180" s="18"/>
      <c r="G180" s="59">
        <v>0.5</v>
      </c>
    </row>
    <row r="181" spans="2:7" ht="30">
      <c r="B181" s="73" t="s">
        <v>258</v>
      </c>
      <c r="C181" s="40" t="s">
        <v>259</v>
      </c>
      <c r="D181" s="16"/>
      <c r="E181" s="17" t="s">
        <v>23</v>
      </c>
      <c r="F181" s="18"/>
      <c r="G181" s="59">
        <v>0.5</v>
      </c>
    </row>
    <row r="182" spans="2:7" ht="15">
      <c r="B182" s="70"/>
      <c r="C182" s="13"/>
      <c r="D182" s="14"/>
      <c r="E182" s="14"/>
      <c r="F182" s="14"/>
      <c r="G182" s="66"/>
    </row>
    <row r="183" spans="2:7" ht="15">
      <c r="C183" s="13"/>
      <c r="D183" s="14"/>
      <c r="E183" s="14"/>
      <c r="F183" s="14"/>
      <c r="G183" s="66"/>
    </row>
    <row r="184" spans="2:7" ht="15">
      <c r="B184" s="68"/>
      <c r="C184" s="13"/>
      <c r="D184" s="14"/>
      <c r="E184" s="14"/>
      <c r="F184" s="14"/>
      <c r="G184" s="66"/>
    </row>
    <row r="185" spans="2:7" ht="30.75" thickBot="1">
      <c r="B185" s="86" t="s">
        <v>260</v>
      </c>
      <c r="C185" s="85" t="s">
        <v>20</v>
      </c>
      <c r="D185" s="16"/>
      <c r="E185" s="17"/>
      <c r="F185" s="18"/>
      <c r="G185" s="19"/>
    </row>
    <row r="186" spans="2:7" ht="45">
      <c r="B186" s="60" t="s">
        <v>261</v>
      </c>
      <c r="C186" s="1" t="s">
        <v>262</v>
      </c>
      <c r="D186" s="16" t="s">
        <v>23</v>
      </c>
      <c r="E186" s="17"/>
      <c r="F186" s="18"/>
      <c r="G186" s="59"/>
    </row>
    <row r="187" spans="2:7" ht="30">
      <c r="B187" s="60" t="s">
        <v>263</v>
      </c>
      <c r="C187" s="55" t="s">
        <v>264</v>
      </c>
      <c r="D187" s="16" t="s">
        <v>23</v>
      </c>
      <c r="E187" s="17"/>
      <c r="F187" s="18"/>
      <c r="G187" s="59"/>
    </row>
    <row r="188" spans="2:7" ht="30">
      <c r="B188" s="60" t="s">
        <v>265</v>
      </c>
      <c r="C188" s="55" t="s">
        <v>266</v>
      </c>
      <c r="D188" s="16" t="s">
        <v>23</v>
      </c>
      <c r="E188" s="17"/>
      <c r="F188" s="18"/>
      <c r="G188" s="59"/>
    </row>
    <row r="189" spans="2:7" ht="30">
      <c r="B189" s="60" t="s">
        <v>267</v>
      </c>
      <c r="C189" s="55" t="s">
        <v>268</v>
      </c>
      <c r="D189" s="16" t="s">
        <v>23</v>
      </c>
      <c r="E189" s="17"/>
      <c r="F189" s="18"/>
      <c r="G189" s="59"/>
    </row>
    <row r="190" spans="2:7" ht="15">
      <c r="B190" s="70"/>
      <c r="C190" s="13"/>
      <c r="D190" s="14"/>
      <c r="E190" s="14"/>
      <c r="F190" s="14"/>
      <c r="G190" s="66"/>
    </row>
    <row r="191" spans="2:7" ht="15">
      <c r="C191" s="13"/>
      <c r="D191" s="14"/>
      <c r="E191" s="14"/>
      <c r="F191" s="14"/>
      <c r="G191" s="66"/>
    </row>
    <row r="192" spans="2:7" ht="15">
      <c r="B192" s="68"/>
      <c r="C192" s="13"/>
      <c r="D192" s="14"/>
      <c r="E192" s="14"/>
      <c r="F192" s="14"/>
      <c r="G192" s="66"/>
    </row>
    <row r="193" spans="2:7" ht="15.75" thickBot="1">
      <c r="B193" s="86" t="s">
        <v>269</v>
      </c>
      <c r="C193" s="85" t="s">
        <v>20</v>
      </c>
      <c r="D193" s="16"/>
      <c r="E193" s="17"/>
      <c r="F193" s="18"/>
      <c r="G193" s="19"/>
    </row>
    <row r="194" spans="2:7" ht="30">
      <c r="B194" s="73" t="s">
        <v>270</v>
      </c>
      <c r="C194" s="65" t="s">
        <v>271</v>
      </c>
      <c r="D194" s="21" t="s">
        <v>23</v>
      </c>
      <c r="E194" s="22"/>
      <c r="F194" s="23"/>
      <c r="G194" s="61"/>
    </row>
    <row r="195" spans="2:7" ht="30">
      <c r="B195" s="73" t="s">
        <v>272</v>
      </c>
      <c r="C195" s="45" t="s">
        <v>273</v>
      </c>
      <c r="D195" s="25" t="s">
        <v>23</v>
      </c>
      <c r="E195" s="26"/>
      <c r="F195" s="27"/>
      <c r="G195" s="62"/>
    </row>
    <row r="196" spans="2:7" ht="15">
      <c r="B196" s="70"/>
      <c r="C196" s="13"/>
      <c r="D196" s="14"/>
      <c r="E196" s="14"/>
      <c r="F196" s="14"/>
      <c r="G196" s="66"/>
    </row>
    <row r="197" spans="2:7" ht="15">
      <c r="C197" s="13"/>
      <c r="D197" s="14"/>
      <c r="E197" s="14"/>
      <c r="F197" s="14"/>
      <c r="G197" s="66"/>
    </row>
    <row r="198" spans="2:7" ht="15">
      <c r="B198" s="68"/>
      <c r="C198" s="13"/>
      <c r="D198" s="14"/>
      <c r="E198" s="14"/>
      <c r="F198" s="14"/>
      <c r="G198" s="66"/>
    </row>
    <row r="199" spans="2:7" ht="32.450000000000003" customHeight="1" thickBot="1">
      <c r="B199" s="86" t="s">
        <v>274</v>
      </c>
      <c r="C199" s="85" t="s">
        <v>20</v>
      </c>
      <c r="D199" s="16"/>
      <c r="E199" s="17"/>
      <c r="F199" s="18"/>
      <c r="G199" s="19"/>
    </row>
    <row r="200" spans="2:7" ht="30">
      <c r="B200" s="73" t="s">
        <v>275</v>
      </c>
      <c r="C200" s="56" t="s">
        <v>276</v>
      </c>
      <c r="D200" s="16" t="s">
        <v>23</v>
      </c>
      <c r="E200" s="17"/>
      <c r="F200" s="18"/>
      <c r="G200" s="59"/>
    </row>
    <row r="201" spans="2:7" ht="30">
      <c r="B201" s="73" t="s">
        <v>277</v>
      </c>
      <c r="C201" s="56" t="s">
        <v>278</v>
      </c>
      <c r="D201" s="16"/>
      <c r="E201" s="17" t="s">
        <v>23</v>
      </c>
      <c r="F201" s="18"/>
      <c r="G201" s="59">
        <v>0.5</v>
      </c>
    </row>
    <row r="202" spans="2:7" ht="15">
      <c r="B202" s="70"/>
      <c r="C202" s="13"/>
      <c r="D202" s="14"/>
      <c r="E202" s="14"/>
      <c r="F202" s="14"/>
      <c r="G202" s="74">
        <f>SUM(G20:G201)</f>
        <v>200</v>
      </c>
    </row>
    <row r="203" spans="2:7" ht="13.5" thickBot="1">
      <c r="B203" s="78"/>
      <c r="C203" s="79"/>
      <c r="D203" s="79"/>
      <c r="E203" s="79"/>
      <c r="F203" s="79"/>
      <c r="G203" s="80"/>
    </row>
  </sheetData>
  <mergeCells count="16">
    <mergeCell ref="B81:G81"/>
    <mergeCell ref="D80:G80"/>
    <mergeCell ref="F3:I10"/>
    <mergeCell ref="C18:C19"/>
    <mergeCell ref="B18:B19"/>
    <mergeCell ref="B11:I11"/>
    <mergeCell ref="B12:E12"/>
    <mergeCell ref="B13:C13"/>
    <mergeCell ref="B14:E14"/>
    <mergeCell ref="B15:D15"/>
    <mergeCell ref="F12:I15"/>
    <mergeCell ref="B2:I2"/>
    <mergeCell ref="D17:D19"/>
    <mergeCell ref="E17:E19"/>
    <mergeCell ref="F17:F19"/>
    <mergeCell ref="G17:G19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7D7D8-5840-4804-A869-A365C83A4F66}">
  <sheetPr>
    <pageSetUpPr fitToPage="1"/>
  </sheetPr>
  <dimension ref="A1:M82"/>
  <sheetViews>
    <sheetView tabSelected="1" topLeftCell="E55" zoomScaleNormal="100" workbookViewId="0">
      <selection activeCell="I57" sqref="I57"/>
    </sheetView>
  </sheetViews>
  <sheetFormatPr defaultColWidth="14.42578125" defaultRowHeight="12.75"/>
  <cols>
    <col min="1" max="1" width="3" style="114" customWidth="1"/>
    <col min="2" max="2" width="4.85546875" style="115" bestFit="1" customWidth="1"/>
    <col min="3" max="3" width="14.28515625" style="115" bestFit="1" customWidth="1"/>
    <col min="4" max="4" width="4" style="119" bestFit="1" customWidth="1"/>
    <col min="5" max="5" width="62.42578125" style="117" customWidth="1"/>
    <col min="6" max="6" width="7.42578125" style="117" bestFit="1" customWidth="1"/>
    <col min="7" max="7" width="13.28515625" style="118" bestFit="1" customWidth="1"/>
    <col min="8" max="8" width="12.140625" style="117" customWidth="1"/>
    <col min="9" max="9" width="87.28515625" style="117" customWidth="1"/>
    <col min="10" max="10" width="1.7109375" style="117" bestFit="1" customWidth="1"/>
    <col min="11" max="13" width="14.42578125" style="95"/>
    <col min="14" max="16384" width="14.42578125" style="117"/>
  </cols>
  <sheetData>
    <row r="1" spans="1:13" s="9" customFormat="1" ht="13.5" thickBot="1">
      <c r="A1" s="88"/>
      <c r="B1" s="89"/>
      <c r="C1" s="89"/>
      <c r="D1" s="90"/>
      <c r="E1" s="91"/>
      <c r="F1" s="91"/>
      <c r="G1" s="92" t="s">
        <v>279</v>
      </c>
      <c r="K1" s="93"/>
      <c r="L1" s="93"/>
      <c r="M1" s="93"/>
    </row>
    <row r="2" spans="1:13" s="9" customFormat="1" ht="24" thickBot="1">
      <c r="A2" s="88"/>
      <c r="B2" s="125" t="s">
        <v>0</v>
      </c>
      <c r="C2" s="126"/>
      <c r="D2" s="126"/>
      <c r="E2" s="126"/>
      <c r="F2" s="126"/>
      <c r="G2" s="126"/>
      <c r="H2" s="126"/>
      <c r="I2" s="177"/>
      <c r="K2" s="93"/>
      <c r="L2" s="93"/>
      <c r="M2" s="93"/>
    </row>
    <row r="3" spans="1:13" s="9" customFormat="1">
      <c r="A3" s="88"/>
      <c r="B3" s="156" t="s">
        <v>1</v>
      </c>
      <c r="C3" s="157"/>
      <c r="D3" s="157"/>
      <c r="E3" s="157"/>
      <c r="F3" s="157"/>
      <c r="G3" s="170"/>
      <c r="I3" s="10"/>
      <c r="K3" s="93"/>
      <c r="L3" s="93"/>
      <c r="M3" s="93"/>
    </row>
    <row r="4" spans="1:13" s="9" customFormat="1" ht="13.5" thickBot="1">
      <c r="A4" s="88"/>
      <c r="B4" s="162" t="s">
        <v>2</v>
      </c>
      <c r="C4" s="163"/>
      <c r="D4" s="163"/>
      <c r="E4" s="163"/>
      <c r="F4" s="163"/>
      <c r="G4" s="169"/>
      <c r="I4" s="10"/>
      <c r="K4" s="93"/>
      <c r="L4" s="93"/>
      <c r="M4" s="93"/>
    </row>
    <row r="5" spans="1:13" s="9" customFormat="1">
      <c r="A5" s="88"/>
      <c r="B5" s="156" t="s">
        <v>3</v>
      </c>
      <c r="C5" s="157"/>
      <c r="D5" s="157"/>
      <c r="E5" s="157"/>
      <c r="F5" s="157"/>
      <c r="G5" s="170"/>
      <c r="I5" s="10"/>
      <c r="K5" s="93"/>
      <c r="L5" s="93"/>
      <c r="M5" s="93"/>
    </row>
    <row r="6" spans="1:13" s="9" customFormat="1" ht="13.5" thickBot="1">
      <c r="A6" s="88"/>
      <c r="B6" s="160" t="s">
        <v>4</v>
      </c>
      <c r="C6" s="161"/>
      <c r="D6" s="161"/>
      <c r="E6" s="161"/>
      <c r="F6" s="161"/>
      <c r="G6" s="168"/>
      <c r="I6" s="10"/>
      <c r="K6" s="93"/>
      <c r="L6" s="93"/>
      <c r="M6" s="93"/>
    </row>
    <row r="7" spans="1:13" s="9" customFormat="1">
      <c r="A7" s="88"/>
      <c r="B7" s="156" t="s">
        <v>5</v>
      </c>
      <c r="C7" s="157"/>
      <c r="D7" s="157"/>
      <c r="E7" s="157"/>
      <c r="F7" s="157"/>
      <c r="G7" s="170"/>
      <c r="I7" s="10"/>
      <c r="K7" s="93"/>
      <c r="L7" s="93"/>
      <c r="M7" s="93"/>
    </row>
    <row r="8" spans="1:13" s="9" customFormat="1">
      <c r="A8" s="88"/>
      <c r="B8" s="171" t="s">
        <v>6</v>
      </c>
      <c r="C8" s="172"/>
      <c r="D8" s="172"/>
      <c r="E8" s="172"/>
      <c r="F8" s="172"/>
      <c r="G8" s="173"/>
      <c r="I8" s="10"/>
      <c r="K8" s="93"/>
      <c r="L8" s="93"/>
      <c r="M8" s="93"/>
    </row>
    <row r="9" spans="1:13" s="9" customFormat="1">
      <c r="A9" s="88"/>
      <c r="B9" s="171" t="s">
        <v>7</v>
      </c>
      <c r="C9" s="172"/>
      <c r="D9" s="172"/>
      <c r="E9" s="172"/>
      <c r="F9" s="172"/>
      <c r="G9" s="173"/>
      <c r="I9" s="10"/>
      <c r="K9" s="93"/>
      <c r="L9" s="93"/>
      <c r="M9" s="93"/>
    </row>
    <row r="10" spans="1:13" s="9" customFormat="1" ht="13.5" thickBot="1">
      <c r="A10" s="88"/>
      <c r="B10" s="174" t="s">
        <v>8</v>
      </c>
      <c r="C10" s="175"/>
      <c r="D10" s="175"/>
      <c r="E10" s="175"/>
      <c r="F10" s="175"/>
      <c r="G10" s="176"/>
      <c r="I10" s="10"/>
      <c r="K10" s="93"/>
      <c r="L10" s="93"/>
      <c r="M10" s="93"/>
    </row>
    <row r="11" spans="1:13" s="9" customFormat="1">
      <c r="A11" s="88"/>
      <c r="B11" s="156" t="s">
        <v>9</v>
      </c>
      <c r="C11" s="157"/>
      <c r="D11" s="157"/>
      <c r="E11" s="157"/>
      <c r="F11" s="157"/>
      <c r="G11" s="157"/>
      <c r="H11" s="157"/>
      <c r="I11" s="170"/>
      <c r="K11" s="93"/>
      <c r="L11" s="93"/>
      <c r="M11" s="93"/>
    </row>
    <row r="12" spans="1:13" s="9" customFormat="1">
      <c r="A12" s="88"/>
      <c r="B12" s="160" t="s">
        <v>280</v>
      </c>
      <c r="C12" s="161"/>
      <c r="D12" s="161"/>
      <c r="E12" s="161"/>
      <c r="F12" s="161"/>
      <c r="G12" s="161"/>
      <c r="H12" s="161"/>
      <c r="I12" s="168"/>
      <c r="K12" s="93"/>
      <c r="L12" s="93"/>
      <c r="M12" s="93"/>
    </row>
    <row r="13" spans="1:13" s="9" customFormat="1">
      <c r="A13" s="88"/>
      <c r="B13" s="160" t="s">
        <v>281</v>
      </c>
      <c r="C13" s="161"/>
      <c r="D13" s="161"/>
      <c r="E13" s="161"/>
      <c r="F13" s="161"/>
      <c r="G13" s="161"/>
      <c r="H13" s="161"/>
      <c r="I13" s="168"/>
      <c r="K13" s="93"/>
      <c r="L13" s="93"/>
      <c r="M13" s="93"/>
    </row>
    <row r="14" spans="1:13" s="9" customFormat="1">
      <c r="A14" s="88"/>
      <c r="B14" s="160" t="s">
        <v>282</v>
      </c>
      <c r="C14" s="161"/>
      <c r="D14" s="161"/>
      <c r="E14" s="161"/>
      <c r="F14" s="161"/>
      <c r="G14" s="161"/>
      <c r="H14" s="161"/>
      <c r="I14" s="168"/>
      <c r="K14" s="93"/>
      <c r="L14" s="93"/>
      <c r="M14" s="93"/>
    </row>
    <row r="15" spans="1:13" s="9" customFormat="1">
      <c r="A15" s="88"/>
      <c r="B15" s="160" t="s">
        <v>283</v>
      </c>
      <c r="C15" s="161"/>
      <c r="D15" s="161"/>
      <c r="E15" s="161"/>
      <c r="F15" s="161"/>
      <c r="G15" s="161"/>
      <c r="H15" s="161"/>
      <c r="I15" s="168"/>
      <c r="K15" s="93"/>
      <c r="L15" s="93"/>
      <c r="M15" s="93"/>
    </row>
    <row r="16" spans="1:13" s="9" customFormat="1">
      <c r="A16" s="88"/>
      <c r="B16" s="160" t="s">
        <v>284</v>
      </c>
      <c r="C16" s="161"/>
      <c r="D16" s="161"/>
      <c r="E16" s="161"/>
      <c r="F16" s="161"/>
      <c r="G16" s="161"/>
      <c r="H16" s="161"/>
      <c r="I16" s="168"/>
      <c r="K16" s="93"/>
      <c r="L16" s="93"/>
      <c r="M16" s="93"/>
    </row>
    <row r="17" spans="1:13" s="9" customFormat="1">
      <c r="A17" s="88"/>
      <c r="B17" s="160" t="s">
        <v>14</v>
      </c>
      <c r="C17" s="161"/>
      <c r="D17" s="161"/>
      <c r="E17" s="161"/>
      <c r="F17" s="161"/>
      <c r="G17" s="161"/>
      <c r="H17" s="161"/>
      <c r="I17" s="168"/>
      <c r="K17" s="93"/>
      <c r="L17" s="93"/>
      <c r="M17" s="93"/>
    </row>
    <row r="18" spans="1:13" s="9" customFormat="1" ht="13.5" thickBot="1">
      <c r="A18" s="88"/>
      <c r="B18" s="162" t="s">
        <v>285</v>
      </c>
      <c r="C18" s="163"/>
      <c r="D18" s="163"/>
      <c r="E18" s="163"/>
      <c r="F18" s="163"/>
      <c r="G18" s="163"/>
      <c r="H18" s="163"/>
      <c r="I18" s="169"/>
      <c r="K18" s="93"/>
      <c r="L18" s="93"/>
      <c r="M18" s="93"/>
    </row>
    <row r="19" spans="1:13" s="9" customFormat="1" ht="13.5" thickBot="1">
      <c r="A19" s="88"/>
      <c r="B19" s="83"/>
      <c r="C19" s="83"/>
      <c r="D19" s="94"/>
      <c r="E19" s="83"/>
      <c r="F19" s="83"/>
      <c r="G19" s="94"/>
      <c r="K19" s="95"/>
      <c r="M19" s="93"/>
    </row>
    <row r="20" spans="1:13" s="9" customFormat="1" ht="25.5">
      <c r="A20" s="96"/>
      <c r="B20" s="178" t="s">
        <v>286</v>
      </c>
      <c r="C20" s="179"/>
      <c r="D20" s="179"/>
      <c r="E20" s="180"/>
      <c r="F20" s="97" t="s">
        <v>287</v>
      </c>
      <c r="G20" s="97" t="s">
        <v>288</v>
      </c>
      <c r="H20" s="97" t="s">
        <v>289</v>
      </c>
      <c r="I20" s="98" t="s">
        <v>290</v>
      </c>
      <c r="K20" s="93"/>
      <c r="L20" s="93"/>
      <c r="M20" s="93"/>
    </row>
    <row r="21" spans="1:13" s="9" customFormat="1" ht="43.5" customHeight="1">
      <c r="A21" s="96"/>
      <c r="B21" s="99" t="s">
        <v>50</v>
      </c>
      <c r="C21" s="181" t="s">
        <v>51</v>
      </c>
      <c r="D21" s="181"/>
      <c r="E21" s="181"/>
      <c r="F21" s="100">
        <v>8</v>
      </c>
      <c r="G21" s="101"/>
      <c r="H21" s="102" t="str">
        <f>IF(G21="Ja",F21*100%,IF(G21="Nee",F21*0%,"-"))</f>
        <v>-</v>
      </c>
      <c r="I21" s="103"/>
      <c r="K21" s="95"/>
      <c r="L21" s="93"/>
      <c r="M21" s="93"/>
    </row>
    <row r="22" spans="1:13" s="9" customFormat="1" ht="43.5" customHeight="1">
      <c r="A22" s="96"/>
      <c r="B22" s="99" t="s">
        <v>52</v>
      </c>
      <c r="C22" s="181" t="s">
        <v>53</v>
      </c>
      <c r="D22" s="181"/>
      <c r="E22" s="181"/>
      <c r="F22" s="100">
        <v>4</v>
      </c>
      <c r="G22" s="101"/>
      <c r="H22" s="102" t="str">
        <f t="shared" ref="H22" si="0">IF(G22="Ja",F22*100%,IF(G22="Nee",F22*0%,"-"))</f>
        <v>-</v>
      </c>
      <c r="I22" s="103"/>
      <c r="K22" s="95"/>
      <c r="L22" s="93"/>
      <c r="M22" s="93"/>
    </row>
    <row r="23" spans="1:13" s="9" customFormat="1" ht="43.5" customHeight="1">
      <c r="A23" s="96"/>
      <c r="B23" s="99">
        <v>1.17</v>
      </c>
      <c r="C23" s="181" t="s">
        <v>55</v>
      </c>
      <c r="D23" s="181"/>
      <c r="E23" s="181"/>
      <c r="F23" s="100">
        <v>4</v>
      </c>
      <c r="G23" s="101"/>
      <c r="H23" s="102" t="str">
        <f>IF(G23="Meer dan 9 jaar",F23*100%,IF(G23="Meer dan 8 jaar",F23*80%,IF(G23="Meer dan 7 jaar",F23*60%,IF(G23="Meer dan 6 jaar",F23*40%,IF(G23="Meer dan 5 jaar",F23*20%,IF(G23="5 jaar of minder",F23*0%,"-"))))))</f>
        <v>-</v>
      </c>
      <c r="I23" s="103"/>
      <c r="K23" s="95"/>
      <c r="L23" s="93"/>
      <c r="M23" s="93"/>
    </row>
    <row r="24" spans="1:13" s="9" customFormat="1" ht="43.5" customHeight="1">
      <c r="A24" s="96"/>
      <c r="B24" s="99" t="s">
        <v>58</v>
      </c>
      <c r="C24" s="186" t="s">
        <v>59</v>
      </c>
      <c r="D24" s="187"/>
      <c r="E24" s="188"/>
      <c r="F24" s="100">
        <v>4</v>
      </c>
      <c r="G24" s="101"/>
      <c r="H24" s="102" t="str">
        <f>IF(G24="0-5% PPI",F24*100%,IF(G24="5%-10% PPI",F24*50%,IF(G24="10% of meer PPI",F24*0%,"-")))</f>
        <v>-</v>
      </c>
      <c r="I24" s="103"/>
      <c r="K24" s="95"/>
      <c r="L24" s="93"/>
      <c r="M24" s="93"/>
    </row>
    <row r="25" spans="1:13" s="9" customFormat="1" ht="43.5" customHeight="1">
      <c r="A25" s="96"/>
      <c r="B25" s="99" t="s">
        <v>64</v>
      </c>
      <c r="C25" s="186" t="s">
        <v>65</v>
      </c>
      <c r="D25" s="187"/>
      <c r="E25" s="188"/>
      <c r="F25" s="100">
        <v>4</v>
      </c>
      <c r="G25" s="101"/>
      <c r="H25" s="102" t="str">
        <f>IF(G25="0-5% PPI",F25*100%,IF(G25="5%-10% PPI",F25*50%,IF(G25="10% of meer PPI",F25*0%,"-")))</f>
        <v>-</v>
      </c>
      <c r="I25" s="103"/>
      <c r="K25" s="95"/>
      <c r="L25" s="93"/>
      <c r="M25" s="93"/>
    </row>
    <row r="26" spans="1:13" s="9" customFormat="1" ht="43.5" customHeight="1">
      <c r="A26" s="96"/>
      <c r="B26" s="99" t="s">
        <v>66</v>
      </c>
      <c r="C26" s="186" t="s">
        <v>67</v>
      </c>
      <c r="D26" s="187"/>
      <c r="E26" s="188"/>
      <c r="F26" s="122">
        <v>0.5</v>
      </c>
      <c r="G26" s="101"/>
      <c r="H26" s="102" t="str">
        <f>IF(G26="0-5% PPI",F26*100%,IF(G26="5%-10% PPI",F26*50%,IF(G26="10% of meer PPI",F26*0%,"-")))</f>
        <v>-</v>
      </c>
      <c r="I26" s="103"/>
      <c r="K26" s="95"/>
      <c r="L26" s="93"/>
      <c r="M26" s="93"/>
    </row>
    <row r="27" spans="1:13" s="9" customFormat="1" ht="43.5" customHeight="1">
      <c r="A27" s="96"/>
      <c r="B27" s="99" t="s">
        <v>68</v>
      </c>
      <c r="C27" s="186" t="s">
        <v>69</v>
      </c>
      <c r="D27" s="187"/>
      <c r="E27" s="188"/>
      <c r="F27" s="100">
        <v>1</v>
      </c>
      <c r="G27" s="101"/>
      <c r="H27" s="102" t="str">
        <f>IF(G27="Ja",F27*100%,IF(G27="Nee",F27*0%,"-"))</f>
        <v>-</v>
      </c>
      <c r="I27" s="103"/>
      <c r="K27" s="95"/>
      <c r="L27" s="93"/>
      <c r="M27" s="93"/>
    </row>
    <row r="28" spans="1:13" s="9" customFormat="1" ht="43.5" customHeight="1">
      <c r="A28" s="96"/>
      <c r="B28" s="99" t="s">
        <v>70</v>
      </c>
      <c r="C28" s="186" t="s">
        <v>71</v>
      </c>
      <c r="D28" s="187"/>
      <c r="E28" s="188"/>
      <c r="F28" s="100">
        <v>4</v>
      </c>
      <c r="G28" s="101"/>
      <c r="H28" s="102"/>
      <c r="I28" s="103"/>
      <c r="K28" s="95"/>
      <c r="L28" s="93"/>
      <c r="M28" s="93"/>
    </row>
    <row r="29" spans="1:13" s="9" customFormat="1" ht="43.5" customHeight="1">
      <c r="A29" s="96"/>
      <c r="B29" s="99" t="s">
        <v>72</v>
      </c>
      <c r="C29" s="186" t="s">
        <v>73</v>
      </c>
      <c r="D29" s="187"/>
      <c r="E29" s="188"/>
      <c r="F29" s="100">
        <v>4</v>
      </c>
      <c r="G29" s="101"/>
      <c r="H29" s="102" t="str">
        <f>IF(G29="5 of meer indicaties",F29*100%,IF(G29="3-4 indicaties",F29*50%,IF(G29="Minder dan 3 indicaties",F29*0%,"-")))</f>
        <v>-</v>
      </c>
      <c r="I29" s="103"/>
      <c r="K29" s="95"/>
      <c r="L29" s="93"/>
      <c r="M29" s="93"/>
    </row>
    <row r="30" spans="1:13" s="9" customFormat="1" ht="43.5" customHeight="1">
      <c r="A30" s="96"/>
      <c r="B30" s="99" t="s">
        <v>82</v>
      </c>
      <c r="C30" s="186" t="s">
        <v>83</v>
      </c>
      <c r="D30" s="187"/>
      <c r="E30" s="188"/>
      <c r="F30" s="100">
        <v>4</v>
      </c>
      <c r="G30" s="101"/>
      <c r="H30" s="102" t="str">
        <f>IF(G30="5 of meer indicaties",F30*100%,IF(G30="3-4 indicaties",F30*50%,IF(G30="Minder dan 3 indicaties",F30*0%,"-")))</f>
        <v>-</v>
      </c>
      <c r="I30" s="103"/>
      <c r="K30" s="95"/>
      <c r="L30" s="93"/>
      <c r="M30" s="93"/>
    </row>
    <row r="31" spans="1:13" s="9" customFormat="1" ht="43.5" customHeight="1">
      <c r="A31" s="96"/>
      <c r="B31" s="99" t="s">
        <v>84</v>
      </c>
      <c r="C31" s="181" t="s">
        <v>85</v>
      </c>
      <c r="D31" s="181"/>
      <c r="E31" s="181"/>
      <c r="F31" s="100">
        <v>4</v>
      </c>
      <c r="G31" s="101"/>
      <c r="H31" s="102" t="str">
        <f t="shared" ref="H31" si="1">IF(G31="Ja",F31*100%,IF(G31="Nee",F31*0%,"-"))</f>
        <v>-</v>
      </c>
      <c r="I31" s="103"/>
      <c r="K31" s="95"/>
      <c r="M31" s="93"/>
    </row>
    <row r="32" spans="1:13" s="9" customFormat="1" ht="43.5" customHeight="1">
      <c r="A32" s="96"/>
      <c r="B32" s="99" t="s">
        <v>86</v>
      </c>
      <c r="C32" s="181" t="s">
        <v>87</v>
      </c>
      <c r="D32" s="181"/>
      <c r="E32" s="181"/>
      <c r="F32" s="100">
        <v>8</v>
      </c>
      <c r="G32" s="101"/>
      <c r="H32" s="102" t="str">
        <f t="shared" ref="H32:H58" si="2">IF(G32="Ja",F32*100%,IF(G32="Nee",F32*0%,"-"))</f>
        <v>-</v>
      </c>
      <c r="I32" s="103"/>
      <c r="K32" s="95"/>
      <c r="M32" s="93"/>
    </row>
    <row r="33" spans="1:13" s="9" customFormat="1" ht="43.5" customHeight="1">
      <c r="A33" s="96"/>
      <c r="B33" s="99" t="s">
        <v>90</v>
      </c>
      <c r="C33" s="181" t="s">
        <v>91</v>
      </c>
      <c r="D33" s="181"/>
      <c r="E33" s="181"/>
      <c r="F33" s="100">
        <v>1</v>
      </c>
      <c r="G33" s="101"/>
      <c r="H33" s="102" t="str">
        <f t="shared" si="2"/>
        <v>-</v>
      </c>
      <c r="I33" s="103"/>
      <c r="K33" s="95"/>
      <c r="M33" s="93"/>
    </row>
    <row r="34" spans="1:13" s="9" customFormat="1" ht="43.5" customHeight="1">
      <c r="A34" s="96"/>
      <c r="B34" s="99" t="s">
        <v>96</v>
      </c>
      <c r="C34" s="181" t="s">
        <v>97</v>
      </c>
      <c r="D34" s="181"/>
      <c r="E34" s="181"/>
      <c r="F34" s="100">
        <v>8</v>
      </c>
      <c r="G34" s="101"/>
      <c r="H34" s="102" t="str">
        <f t="shared" si="2"/>
        <v>-</v>
      </c>
      <c r="I34" s="103"/>
      <c r="K34" s="95"/>
      <c r="M34" s="93"/>
    </row>
    <row r="35" spans="1:13" s="9" customFormat="1" ht="43.5" customHeight="1">
      <c r="A35" s="96"/>
      <c r="B35" s="99" t="s">
        <v>98</v>
      </c>
      <c r="C35" s="181" t="s">
        <v>99</v>
      </c>
      <c r="D35" s="181"/>
      <c r="E35" s="181"/>
      <c r="F35" s="100">
        <v>4</v>
      </c>
      <c r="G35" s="101"/>
      <c r="H35" s="102" t="str">
        <f t="shared" si="2"/>
        <v>-</v>
      </c>
      <c r="I35" s="103"/>
      <c r="K35" s="95"/>
      <c r="M35" s="93"/>
    </row>
    <row r="36" spans="1:13" s="9" customFormat="1" ht="43.5" customHeight="1">
      <c r="A36" s="96"/>
      <c r="B36" s="99" t="s">
        <v>100</v>
      </c>
      <c r="C36" s="181" t="s">
        <v>101</v>
      </c>
      <c r="D36" s="181"/>
      <c r="E36" s="181"/>
      <c r="F36" s="100">
        <v>4</v>
      </c>
      <c r="G36" s="101"/>
      <c r="H36" s="102" t="str">
        <f t="shared" si="2"/>
        <v>-</v>
      </c>
      <c r="I36" s="103"/>
      <c r="K36" s="95"/>
      <c r="M36" s="93"/>
    </row>
    <row r="37" spans="1:13" s="9" customFormat="1" ht="43.5" customHeight="1">
      <c r="A37" s="96"/>
      <c r="B37" s="99" t="s">
        <v>102</v>
      </c>
      <c r="C37" s="181" t="s">
        <v>103</v>
      </c>
      <c r="D37" s="181"/>
      <c r="E37" s="181"/>
      <c r="F37" s="100">
        <v>1</v>
      </c>
      <c r="G37" s="101"/>
      <c r="H37" s="102" t="str">
        <f t="shared" si="2"/>
        <v>-</v>
      </c>
      <c r="I37" s="103"/>
      <c r="K37" s="95"/>
      <c r="M37" s="93"/>
    </row>
    <row r="38" spans="1:13" s="9" customFormat="1" ht="43.5" customHeight="1">
      <c r="A38" s="96"/>
      <c r="B38" s="99" t="s">
        <v>106</v>
      </c>
      <c r="C38" s="181" t="s">
        <v>107</v>
      </c>
      <c r="D38" s="181"/>
      <c r="E38" s="181"/>
      <c r="F38" s="100">
        <v>1</v>
      </c>
      <c r="G38" s="101"/>
      <c r="H38" s="102" t="str">
        <f t="shared" si="2"/>
        <v>-</v>
      </c>
      <c r="I38" s="103"/>
      <c r="K38" s="95"/>
      <c r="M38" s="93"/>
    </row>
    <row r="39" spans="1:13" s="9" customFormat="1" ht="43.5" customHeight="1">
      <c r="A39" s="96"/>
      <c r="B39" s="99" t="s">
        <v>108</v>
      </c>
      <c r="C39" s="181" t="s">
        <v>109</v>
      </c>
      <c r="D39" s="181"/>
      <c r="E39" s="181"/>
      <c r="F39" s="100">
        <v>8</v>
      </c>
      <c r="G39" s="101"/>
      <c r="H39" s="102" t="str">
        <f t="shared" si="2"/>
        <v>-</v>
      </c>
      <c r="I39" s="103"/>
      <c r="K39" s="95"/>
      <c r="M39" s="93"/>
    </row>
    <row r="40" spans="1:13" s="9" customFormat="1" ht="43.5" customHeight="1">
      <c r="A40" s="96"/>
      <c r="B40" s="99" t="s">
        <v>126</v>
      </c>
      <c r="C40" s="186" t="s">
        <v>127</v>
      </c>
      <c r="D40" s="187"/>
      <c r="E40" s="188"/>
      <c r="F40" s="100">
        <v>4</v>
      </c>
      <c r="G40" s="101"/>
      <c r="H40" s="102" t="str">
        <f t="shared" si="2"/>
        <v>-</v>
      </c>
      <c r="I40" s="103"/>
      <c r="K40" s="95"/>
      <c r="M40" s="93"/>
    </row>
    <row r="41" spans="1:13" s="9" customFormat="1" ht="43.5" customHeight="1">
      <c r="A41" s="96"/>
      <c r="B41" s="99" t="s">
        <v>128</v>
      </c>
      <c r="C41" s="186" t="s">
        <v>129</v>
      </c>
      <c r="D41" s="187"/>
      <c r="E41" s="188"/>
      <c r="F41" s="100">
        <v>8</v>
      </c>
      <c r="G41" s="101"/>
      <c r="H41" s="102" t="str">
        <f t="shared" si="2"/>
        <v>-</v>
      </c>
      <c r="I41" s="103"/>
      <c r="K41" s="95"/>
      <c r="M41" s="93"/>
    </row>
    <row r="42" spans="1:13" s="9" customFormat="1" ht="43.5" customHeight="1">
      <c r="A42" s="96"/>
      <c r="B42" s="99" t="s">
        <v>130</v>
      </c>
      <c r="C42" s="186" t="s">
        <v>131</v>
      </c>
      <c r="D42" s="187"/>
      <c r="E42" s="188"/>
      <c r="F42" s="100">
        <v>4</v>
      </c>
      <c r="G42" s="101"/>
      <c r="H42" s="102" t="str">
        <f t="shared" si="2"/>
        <v>-</v>
      </c>
      <c r="I42" s="103"/>
      <c r="K42" s="95"/>
      <c r="M42" s="93"/>
    </row>
    <row r="43" spans="1:13" s="9" customFormat="1" ht="43.5" customHeight="1">
      <c r="A43" s="96"/>
      <c r="B43" s="99" t="s">
        <v>132</v>
      </c>
      <c r="C43" s="186" t="s">
        <v>133</v>
      </c>
      <c r="D43" s="187"/>
      <c r="E43" s="188"/>
      <c r="F43" s="100">
        <v>8</v>
      </c>
      <c r="G43" s="101"/>
      <c r="H43" s="102" t="str">
        <f t="shared" ref="H43:H50" si="3">IF(G43="Ja",F43*100%,IF(G43="Nee",F43*0%,"-"))</f>
        <v>-</v>
      </c>
      <c r="I43" s="103"/>
      <c r="K43" s="95"/>
      <c r="M43" s="93"/>
    </row>
    <row r="44" spans="1:13" s="9" customFormat="1" ht="43.5" customHeight="1">
      <c r="A44" s="96"/>
      <c r="B44" s="99" t="s">
        <v>141</v>
      </c>
      <c r="C44" s="181" t="s">
        <v>142</v>
      </c>
      <c r="D44" s="181"/>
      <c r="E44" s="181"/>
      <c r="F44" s="100">
        <v>8</v>
      </c>
      <c r="G44" s="101"/>
      <c r="H44" s="102" t="str">
        <f t="shared" si="3"/>
        <v>-</v>
      </c>
      <c r="I44" s="103"/>
      <c r="K44" s="95"/>
      <c r="M44" s="93"/>
    </row>
    <row r="45" spans="1:13" s="9" customFormat="1" ht="43.5" customHeight="1">
      <c r="A45" s="96"/>
      <c r="B45" s="99" t="s">
        <v>147</v>
      </c>
      <c r="C45" s="181" t="s">
        <v>148</v>
      </c>
      <c r="D45" s="181"/>
      <c r="E45" s="181"/>
      <c r="F45" s="100">
        <v>8</v>
      </c>
      <c r="G45" s="101"/>
      <c r="H45" s="102" t="str">
        <f t="shared" si="3"/>
        <v>-</v>
      </c>
      <c r="I45" s="103"/>
      <c r="K45" s="95"/>
      <c r="M45" s="93"/>
    </row>
    <row r="46" spans="1:13" s="9" customFormat="1" ht="43.5" customHeight="1">
      <c r="A46" s="96"/>
      <c r="B46" s="99" t="s">
        <v>151</v>
      </c>
      <c r="C46" s="181" t="s">
        <v>152</v>
      </c>
      <c r="D46" s="181"/>
      <c r="E46" s="181"/>
      <c r="F46" s="100">
        <v>4</v>
      </c>
      <c r="G46" s="101"/>
      <c r="H46" s="102" t="str">
        <f t="shared" si="3"/>
        <v>-</v>
      </c>
      <c r="I46" s="103"/>
      <c r="K46" s="95"/>
      <c r="M46" s="93"/>
    </row>
    <row r="47" spans="1:13" s="9" customFormat="1" ht="43.5" customHeight="1">
      <c r="A47" s="96"/>
      <c r="B47" s="99" t="s">
        <v>161</v>
      </c>
      <c r="C47" s="181" t="s">
        <v>162</v>
      </c>
      <c r="D47" s="181"/>
      <c r="E47" s="181"/>
      <c r="F47" s="100">
        <v>1</v>
      </c>
      <c r="G47" s="101"/>
      <c r="H47" s="102" t="str">
        <f t="shared" si="3"/>
        <v>-</v>
      </c>
      <c r="I47" s="103"/>
      <c r="K47" s="95"/>
      <c r="M47" s="93"/>
    </row>
    <row r="48" spans="1:13" s="9" customFormat="1" ht="43.5" customHeight="1">
      <c r="A48" s="96"/>
      <c r="B48" s="99" t="s">
        <v>163</v>
      </c>
      <c r="C48" s="181" t="s">
        <v>164</v>
      </c>
      <c r="D48" s="181"/>
      <c r="E48" s="181"/>
      <c r="F48" s="100">
        <v>4</v>
      </c>
      <c r="G48" s="101"/>
      <c r="H48" s="102" t="str">
        <f t="shared" si="3"/>
        <v>-</v>
      </c>
      <c r="I48" s="103"/>
      <c r="K48" s="95"/>
      <c r="M48" s="93"/>
    </row>
    <row r="49" spans="1:13" s="9" customFormat="1" ht="43.5" customHeight="1">
      <c r="A49" s="96"/>
      <c r="B49" s="99" t="s">
        <v>291</v>
      </c>
      <c r="C49" s="181" t="s">
        <v>169</v>
      </c>
      <c r="D49" s="181"/>
      <c r="E49" s="181"/>
      <c r="F49" s="100">
        <v>8</v>
      </c>
      <c r="G49" s="101"/>
      <c r="H49" s="102" t="str">
        <f t="shared" si="3"/>
        <v>-</v>
      </c>
      <c r="I49" s="103"/>
      <c r="K49" s="95"/>
      <c r="M49" s="93"/>
    </row>
    <row r="50" spans="1:13" s="9" customFormat="1" ht="43.5" customHeight="1">
      <c r="A50" s="96"/>
      <c r="B50" s="99" t="s">
        <v>174</v>
      </c>
      <c r="C50" s="181" t="s">
        <v>175</v>
      </c>
      <c r="D50" s="181"/>
      <c r="E50" s="181"/>
      <c r="F50" s="122">
        <v>0.5</v>
      </c>
      <c r="G50" s="101"/>
      <c r="H50" s="102" t="str">
        <f t="shared" si="3"/>
        <v>-</v>
      </c>
      <c r="I50" s="103"/>
      <c r="K50" s="95"/>
      <c r="M50" s="93"/>
    </row>
    <row r="51" spans="1:13" s="9" customFormat="1" ht="43.5" customHeight="1">
      <c r="A51" s="96"/>
      <c r="B51" s="99" t="s">
        <v>178</v>
      </c>
      <c r="C51" s="181" t="s">
        <v>179</v>
      </c>
      <c r="D51" s="181"/>
      <c r="E51" s="181"/>
      <c r="F51" s="122">
        <v>0.5</v>
      </c>
      <c r="G51" s="101"/>
      <c r="H51" s="102" t="str">
        <f t="shared" si="2"/>
        <v>-</v>
      </c>
      <c r="I51" s="103"/>
      <c r="K51" s="95"/>
      <c r="M51" s="93"/>
    </row>
    <row r="52" spans="1:13" s="9" customFormat="1" ht="43.5" customHeight="1">
      <c r="A52" s="96"/>
      <c r="B52" s="99" t="s">
        <v>194</v>
      </c>
      <c r="C52" s="181" t="s">
        <v>195</v>
      </c>
      <c r="D52" s="181"/>
      <c r="E52" s="181"/>
      <c r="F52" s="100">
        <v>8</v>
      </c>
      <c r="G52" s="101"/>
      <c r="H52" s="102" t="str">
        <f t="shared" si="2"/>
        <v>-</v>
      </c>
      <c r="I52" s="103"/>
      <c r="K52" s="95"/>
      <c r="M52" s="93"/>
    </row>
    <row r="53" spans="1:13" s="9" customFormat="1" ht="43.5" customHeight="1">
      <c r="A53" s="96"/>
      <c r="B53" s="99" t="s">
        <v>200</v>
      </c>
      <c r="C53" s="181" t="s">
        <v>201</v>
      </c>
      <c r="D53" s="181"/>
      <c r="E53" s="181"/>
      <c r="F53" s="100">
        <v>4</v>
      </c>
      <c r="G53" s="101"/>
      <c r="H53" s="102" t="str">
        <f t="shared" si="2"/>
        <v>-</v>
      </c>
      <c r="I53" s="103"/>
      <c r="K53" s="95"/>
      <c r="M53" s="93"/>
    </row>
    <row r="54" spans="1:13" s="9" customFormat="1" ht="43.5" customHeight="1">
      <c r="A54" s="96"/>
      <c r="B54" s="99" t="s">
        <v>206</v>
      </c>
      <c r="C54" s="181" t="s">
        <v>207</v>
      </c>
      <c r="D54" s="181"/>
      <c r="E54" s="181"/>
      <c r="F54" s="100">
        <v>8</v>
      </c>
      <c r="G54" s="101"/>
      <c r="H54" s="102" t="str">
        <f t="shared" si="2"/>
        <v>-</v>
      </c>
      <c r="I54" s="103"/>
      <c r="K54" s="95"/>
      <c r="M54" s="93"/>
    </row>
    <row r="55" spans="1:13" s="9" customFormat="1" ht="43.5" customHeight="1">
      <c r="A55" s="96"/>
      <c r="B55" s="99" t="s">
        <v>215</v>
      </c>
      <c r="C55" s="181" t="s">
        <v>216</v>
      </c>
      <c r="D55" s="181"/>
      <c r="E55" s="181"/>
      <c r="F55" s="100">
        <v>8</v>
      </c>
      <c r="G55" s="101"/>
      <c r="H55" s="102" t="str">
        <f t="shared" si="2"/>
        <v>-</v>
      </c>
      <c r="I55" s="103"/>
      <c r="K55" s="95"/>
      <c r="M55" s="93"/>
    </row>
    <row r="56" spans="1:13" s="9" customFormat="1" ht="43.5" customHeight="1">
      <c r="A56" s="96"/>
      <c r="B56" s="99" t="s">
        <v>217</v>
      </c>
      <c r="C56" s="181" t="s">
        <v>218</v>
      </c>
      <c r="D56" s="181"/>
      <c r="E56" s="181"/>
      <c r="F56" s="100">
        <v>8</v>
      </c>
      <c r="G56" s="101"/>
      <c r="H56" s="102" t="str">
        <f t="shared" si="2"/>
        <v>-</v>
      </c>
      <c r="I56" s="103"/>
      <c r="K56" s="95"/>
      <c r="M56" s="93"/>
    </row>
    <row r="57" spans="1:13" s="9" customFormat="1" ht="43.5" customHeight="1">
      <c r="A57" s="96"/>
      <c r="B57" s="99" t="s">
        <v>229</v>
      </c>
      <c r="C57" s="181" t="s">
        <v>292</v>
      </c>
      <c r="D57" s="181"/>
      <c r="E57" s="181"/>
      <c r="F57" s="100">
        <v>8</v>
      </c>
      <c r="G57" s="101"/>
      <c r="H57" s="102" t="str">
        <f t="shared" si="2"/>
        <v>-</v>
      </c>
      <c r="I57" s="103"/>
      <c r="K57" s="95"/>
      <c r="M57" s="93"/>
    </row>
    <row r="58" spans="1:13" s="9" customFormat="1" ht="43.5" customHeight="1">
      <c r="A58" s="96"/>
      <c r="B58" s="99" t="s">
        <v>232</v>
      </c>
      <c r="C58" s="181" t="s">
        <v>233</v>
      </c>
      <c r="D58" s="181"/>
      <c r="E58" s="181"/>
      <c r="F58" s="100">
        <v>4</v>
      </c>
      <c r="G58" s="101"/>
      <c r="H58" s="102" t="str">
        <f t="shared" si="2"/>
        <v>-</v>
      </c>
      <c r="I58" s="103"/>
      <c r="K58" s="95"/>
      <c r="M58" s="93"/>
    </row>
    <row r="59" spans="1:13" s="9" customFormat="1" ht="43.5" customHeight="1">
      <c r="A59" s="96"/>
      <c r="B59" s="99" t="s">
        <v>234</v>
      </c>
      <c r="C59" s="181" t="s">
        <v>235</v>
      </c>
      <c r="D59" s="181"/>
      <c r="E59" s="181"/>
      <c r="F59" s="100">
        <v>8</v>
      </c>
      <c r="G59" s="101"/>
      <c r="H59" s="102" t="str">
        <f t="shared" ref="H59:H63" si="4">IF(G59="Ja",F59*100%,IF(G59="Nee",F59*0%,"-"))</f>
        <v>-</v>
      </c>
      <c r="I59" s="103"/>
      <c r="K59" s="95"/>
      <c r="M59" s="93"/>
    </row>
    <row r="60" spans="1:13" s="9" customFormat="1" ht="43.5" customHeight="1">
      <c r="A60" s="96"/>
      <c r="B60" s="99" t="s">
        <v>238</v>
      </c>
      <c r="C60" s="181" t="s">
        <v>239</v>
      </c>
      <c r="D60" s="181"/>
      <c r="E60" s="181"/>
      <c r="F60" s="100">
        <v>8</v>
      </c>
      <c r="G60" s="101"/>
      <c r="H60" s="102" t="str">
        <f t="shared" si="4"/>
        <v>-</v>
      </c>
      <c r="I60" s="103"/>
      <c r="K60" s="95"/>
      <c r="M60" s="93"/>
    </row>
    <row r="61" spans="1:13" s="9" customFormat="1" ht="43.5" customHeight="1">
      <c r="A61" s="96"/>
      <c r="B61" s="99" t="s">
        <v>256</v>
      </c>
      <c r="C61" s="181" t="s">
        <v>257</v>
      </c>
      <c r="D61" s="181"/>
      <c r="E61" s="181"/>
      <c r="F61" s="122">
        <v>0.5</v>
      </c>
      <c r="G61" s="101"/>
      <c r="H61" s="102" t="str">
        <f t="shared" si="4"/>
        <v>-</v>
      </c>
      <c r="I61" s="103"/>
      <c r="K61" s="95"/>
      <c r="M61" s="93"/>
    </row>
    <row r="62" spans="1:13" s="9" customFormat="1" ht="43.5" customHeight="1">
      <c r="A62" s="96"/>
      <c r="B62" s="99" t="s">
        <v>258</v>
      </c>
      <c r="C62" s="181" t="s">
        <v>259</v>
      </c>
      <c r="D62" s="181"/>
      <c r="E62" s="181"/>
      <c r="F62" s="122">
        <v>0.5</v>
      </c>
      <c r="G62" s="101"/>
      <c r="H62" s="102" t="str">
        <f t="shared" si="4"/>
        <v>-</v>
      </c>
      <c r="I62" s="103"/>
      <c r="K62" s="95"/>
      <c r="M62" s="93"/>
    </row>
    <row r="63" spans="1:13" s="9" customFormat="1" ht="43.5" customHeight="1">
      <c r="A63" s="96"/>
      <c r="B63" s="99" t="s">
        <v>293</v>
      </c>
      <c r="C63" s="181" t="s">
        <v>278</v>
      </c>
      <c r="D63" s="181"/>
      <c r="E63" s="181"/>
      <c r="F63" s="124">
        <v>0.5</v>
      </c>
      <c r="G63" s="101"/>
      <c r="H63" s="102" t="str">
        <f t="shared" si="4"/>
        <v>-</v>
      </c>
      <c r="I63" s="103"/>
      <c r="K63" s="95"/>
      <c r="M63" s="93"/>
    </row>
    <row r="64" spans="1:13" s="9" customFormat="1" ht="15">
      <c r="A64" s="96"/>
      <c r="B64" s="182"/>
      <c r="C64" s="192" t="s">
        <v>294</v>
      </c>
      <c r="D64" s="193"/>
      <c r="E64" s="194"/>
      <c r="F64" s="100">
        <v>250</v>
      </c>
      <c r="G64" s="104"/>
      <c r="H64" s="102" t="str">
        <f>IF(G64="Uitstekend",F64*100%,IF(G64="Goed",F64*65%,IF(G64="Voldoende",F64*30%,IF(G64="Matig",F64*0%,IF(G64="Slecht","Knock-out","-")))))</f>
        <v>-</v>
      </c>
      <c r="I64" s="189" t="s">
        <v>295</v>
      </c>
      <c r="K64" s="93"/>
      <c r="L64" s="93"/>
      <c r="M64" s="93"/>
    </row>
    <row r="65" spans="1:13" s="9" customFormat="1" ht="15">
      <c r="A65" s="96"/>
      <c r="B65" s="182"/>
      <c r="C65" s="192"/>
      <c r="D65" s="193"/>
      <c r="E65" s="194"/>
      <c r="F65" s="100">
        <v>100</v>
      </c>
      <c r="G65" s="104"/>
      <c r="H65" s="102" t="str">
        <f>IF(G65="Goed",F65*100%,IF(G65="Voldoende",F65*65%,IF(G65="Matig",F65*30%,IF(G65="Onvoldoende",F65*0%,IF(G65="Slecht","Knock-out","-")))))</f>
        <v>-</v>
      </c>
      <c r="I65" s="190"/>
      <c r="K65" s="93"/>
      <c r="L65" s="93"/>
      <c r="M65" s="93"/>
    </row>
    <row r="66" spans="1:13" s="9" customFormat="1" ht="15">
      <c r="A66" s="96"/>
      <c r="B66" s="182"/>
      <c r="C66" s="192"/>
      <c r="D66" s="193"/>
      <c r="E66" s="194"/>
      <c r="F66" s="100">
        <v>50</v>
      </c>
      <c r="G66" s="104"/>
      <c r="H66" s="102" t="str">
        <f>IF(G66="Goed",F66*100%,IF(G66="Voldoende",F66*65%,IF(G66="Matig",F66*30%,IF(G66="Onvoldoende",F66*0%,IF(G66="Slecht","Knock-out","-")))))</f>
        <v>-</v>
      </c>
      <c r="I66" s="190"/>
      <c r="K66" s="93"/>
      <c r="L66" s="93"/>
      <c r="M66" s="93"/>
    </row>
    <row r="67" spans="1:13" s="9" customFormat="1" ht="15.75" thickBot="1">
      <c r="A67" s="96"/>
      <c r="B67" s="183"/>
      <c r="C67" s="195"/>
      <c r="D67" s="196"/>
      <c r="E67" s="197"/>
      <c r="F67" s="105">
        <v>100</v>
      </c>
      <c r="G67" s="104"/>
      <c r="H67" s="102" t="str">
        <f>IF(G67="Goed",F67*100%,IF(G67="Voldoende",F67*65%,IF(G67="Matig",F67*30%,IF(G67="Onvoldoende",F67*0%,IF(G67="Slecht","Knock-out","-")))))</f>
        <v>-</v>
      </c>
      <c r="I67" s="191"/>
      <c r="K67" s="93"/>
      <c r="L67" s="93"/>
      <c r="M67" s="93"/>
    </row>
    <row r="68" spans="1:13" s="9" customFormat="1" ht="13.5" thickBot="1">
      <c r="A68" s="96"/>
      <c r="B68" s="106"/>
      <c r="C68" s="106"/>
      <c r="D68" s="107"/>
      <c r="E68" s="108"/>
      <c r="F68" s="108"/>
      <c r="G68" s="82"/>
      <c r="H68" s="109"/>
      <c r="I68" s="109"/>
      <c r="K68" s="93"/>
      <c r="L68" s="93"/>
      <c r="M68" s="93"/>
    </row>
    <row r="69" spans="1:13" s="9" customFormat="1" ht="13.5" thickBot="1">
      <c r="A69" s="96"/>
      <c r="B69" s="184" t="s">
        <v>296</v>
      </c>
      <c r="C69" s="185"/>
      <c r="D69" s="185"/>
      <c r="E69" s="185"/>
      <c r="F69" s="110">
        <f>SUM(F21:F67)</f>
        <v>700</v>
      </c>
      <c r="G69" s="111"/>
      <c r="H69" s="112">
        <f>SUM(H21:H67)</f>
        <v>0</v>
      </c>
      <c r="I69" s="113" t="s">
        <v>297</v>
      </c>
      <c r="K69" s="93"/>
      <c r="L69" s="93"/>
      <c r="M69" s="93"/>
    </row>
    <row r="70" spans="1:13">
      <c r="D70" s="116"/>
      <c r="F70" s="118"/>
      <c r="G70" s="117"/>
    </row>
    <row r="71" spans="1:13">
      <c r="D71" s="116"/>
      <c r="F71" s="118"/>
      <c r="G71" s="117"/>
    </row>
    <row r="72" spans="1:13">
      <c r="F72" s="118"/>
      <c r="G72" s="117"/>
    </row>
    <row r="73" spans="1:13">
      <c r="F73" s="118"/>
      <c r="G73" s="117"/>
    </row>
    <row r="74" spans="1:13">
      <c r="F74" s="118"/>
      <c r="G74" s="117"/>
    </row>
    <row r="75" spans="1:13">
      <c r="F75" s="118"/>
      <c r="G75" s="117"/>
    </row>
    <row r="76" spans="1:13">
      <c r="D76" s="115"/>
      <c r="E76" s="115"/>
      <c r="I76" s="120"/>
    </row>
    <row r="77" spans="1:13">
      <c r="D77" s="115"/>
      <c r="E77" s="115"/>
    </row>
    <row r="78" spans="1:13">
      <c r="D78" s="115"/>
      <c r="E78" s="115"/>
    </row>
    <row r="79" spans="1:13">
      <c r="D79" s="115"/>
      <c r="E79" s="115"/>
    </row>
    <row r="80" spans="1:13">
      <c r="D80" s="115"/>
      <c r="E80" s="115"/>
    </row>
    <row r="81" spans="4:5">
      <c r="D81" s="115"/>
      <c r="E81" s="115"/>
    </row>
    <row r="82" spans="4:5">
      <c r="D82" s="115"/>
      <c r="E82" s="115"/>
    </row>
  </sheetData>
  <mergeCells count="65">
    <mergeCell ref="C35:E35"/>
    <mergeCell ref="C36:E36"/>
    <mergeCell ref="C37:E37"/>
    <mergeCell ref="C38:E38"/>
    <mergeCell ref="C39:E39"/>
    <mergeCell ref="C53:E53"/>
    <mergeCell ref="C54:E54"/>
    <mergeCell ref="C55:E55"/>
    <mergeCell ref="C40:E40"/>
    <mergeCell ref="C41:E41"/>
    <mergeCell ref="C42:E42"/>
    <mergeCell ref="C48:E48"/>
    <mergeCell ref="C49:E49"/>
    <mergeCell ref="C50:E50"/>
    <mergeCell ref="C51:E51"/>
    <mergeCell ref="C52:E52"/>
    <mergeCell ref="C43:E43"/>
    <mergeCell ref="C44:E44"/>
    <mergeCell ref="C45:E45"/>
    <mergeCell ref="C46:E46"/>
    <mergeCell ref="C47:E47"/>
    <mergeCell ref="C60:E60"/>
    <mergeCell ref="C61:E61"/>
    <mergeCell ref="C62:E62"/>
    <mergeCell ref="C63:E63"/>
    <mergeCell ref="C56:E56"/>
    <mergeCell ref="C57:E57"/>
    <mergeCell ref="C58:E58"/>
    <mergeCell ref="C34:E34"/>
    <mergeCell ref="B64:B67"/>
    <mergeCell ref="B69:E69"/>
    <mergeCell ref="B12:I12"/>
    <mergeCell ref="C27:E27"/>
    <mergeCell ref="C22:E22"/>
    <mergeCell ref="B13:I13"/>
    <mergeCell ref="C30:E30"/>
    <mergeCell ref="C24:E24"/>
    <mergeCell ref="C25:E25"/>
    <mergeCell ref="C26:E26"/>
    <mergeCell ref="I64:I67"/>
    <mergeCell ref="C64:E67"/>
    <mergeCell ref="C28:E28"/>
    <mergeCell ref="C29:E29"/>
    <mergeCell ref="C59:E59"/>
    <mergeCell ref="B20:E20"/>
    <mergeCell ref="C21:E21"/>
    <mergeCell ref="B15:I15"/>
    <mergeCell ref="C23:E23"/>
    <mergeCell ref="C33:E33"/>
    <mergeCell ref="C32:E32"/>
    <mergeCell ref="C31:E31"/>
    <mergeCell ref="B17:I17"/>
    <mergeCell ref="B2:I2"/>
    <mergeCell ref="B3:G3"/>
    <mergeCell ref="B4:G4"/>
    <mergeCell ref="B5:G5"/>
    <mergeCell ref="B6:G6"/>
    <mergeCell ref="B14:I14"/>
    <mergeCell ref="B16:I16"/>
    <mergeCell ref="B18:I18"/>
    <mergeCell ref="B7:G7"/>
    <mergeCell ref="B8:G8"/>
    <mergeCell ref="B9:G9"/>
    <mergeCell ref="B10:G10"/>
    <mergeCell ref="B11:I11"/>
  </mergeCells>
  <phoneticPr fontId="3" type="noConversion"/>
  <conditionalFormatting sqref="H23">
    <cfRule type="expression" dxfId="2" priority="6">
      <formula>AND(G23="",#REF!="")</formula>
    </cfRule>
    <cfRule type="expression" dxfId="1" priority="7">
      <formula>AND(G23="x",#REF!="x")</formula>
    </cfRule>
  </conditionalFormatting>
  <conditionalFormatting sqref="H64:H67">
    <cfRule type="cellIs" dxfId="0" priority="1" operator="equal">
      <formula>"Slecht"</formula>
    </cfRule>
  </conditionalFormatting>
  <dataValidations count="5">
    <dataValidation type="list" allowBlank="1" showInputMessage="1" showErrorMessage="1" sqref="G23" xr:uid="{C843EFC4-E26F-48F7-A1F1-67F7BEB2A115}">
      <formula1>"Meer dan 9 jaar,Meer dan 8 jaar,Meer dan 7 jaar,Meer dan 6 jaar,Meer dan 5 jaar,5 jaar of minder"</formula1>
    </dataValidation>
    <dataValidation type="list" allowBlank="1" showInputMessage="1" showErrorMessage="1" sqref="G21:G22 G27:G28 G31:G63" xr:uid="{58E68E0F-D79C-4363-990B-F827A6E6A9E1}">
      <formula1>"Ja,Nee"</formula1>
    </dataValidation>
    <dataValidation type="list" allowBlank="1" showInputMessage="1" showErrorMessage="1" sqref="G29:G63" xr:uid="{C76A40AB-8175-4CA4-9E99-343157A3E378}">
      <formula1>"5 of meer indicaties,3-4 indicaties,Minder dan 3 indicaties"</formula1>
    </dataValidation>
    <dataValidation type="list" allowBlank="1" showInputMessage="1" showErrorMessage="1" sqref="G24:G26" xr:uid="{E543B61D-604E-49CD-91D4-C139008ADBC2}">
      <formula1>"0-5% PPI,5%-10% PPI,10% of meer PPI"</formula1>
    </dataValidation>
    <dataValidation type="list" allowBlank="1" showInputMessage="1" showErrorMessage="1" sqref="G64:G67" xr:uid="{564451CD-1DBD-417C-9FCD-214BC51AA2BF}">
      <formula1>"Uitstekend,Goed,Voldoende,Matig,Slecht"</formula1>
    </dataValidation>
  </dataValidations>
  <pageMargins left="0.25" right="0.25" top="0.75" bottom="0.75" header="0.3" footer="0.3"/>
  <pageSetup paperSize="8" fitToHeight="0" orientation="landscape" r:id="rId1"/>
  <ignoredErrors>
    <ignoredError sqref="H30 H2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B5934DD66EFE48A0FC8849B73CCD4B" ma:contentTypeVersion="3" ma:contentTypeDescription="Een nieuw document maken." ma:contentTypeScope="" ma:versionID="75e3ec8c9f2efb4d2769077f51eb67b6">
  <xsd:schema xmlns:xsd="http://www.w3.org/2001/XMLSchema" xmlns:xs="http://www.w3.org/2001/XMLSchema" xmlns:p="http://schemas.microsoft.com/office/2006/metadata/properties" xmlns:ns2="c31918d3-8024-4d5b-aa02-c71279877f46" targetNamespace="http://schemas.microsoft.com/office/2006/metadata/properties" ma:root="true" ma:fieldsID="febc0ef7021a8936275ab5bfbf919960" ns2:_="">
    <xsd:import namespace="c31918d3-8024-4d5b-aa02-c71279877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918d3-8024-4d5b-aa02-c71279877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A9D74F-712D-4505-9C8F-E39F08F09855}"/>
</file>

<file path=customXml/itemProps2.xml><?xml version="1.0" encoding="utf-8"?>
<ds:datastoreItem xmlns:ds="http://schemas.openxmlformats.org/officeDocument/2006/customXml" ds:itemID="{6BE54F3B-5A17-4675-B0FA-1D4B5625EE07}"/>
</file>

<file path=customXml/itemProps3.xml><?xml version="1.0" encoding="utf-8"?>
<ds:datastoreItem xmlns:ds="http://schemas.openxmlformats.org/officeDocument/2006/customXml" ds:itemID="{898A3F3D-9DA8-4D26-8704-B618BFE66A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Jonkman, F.T. (FB-INKOOP)</dc:creator>
  <cp:keywords/>
  <dc:description/>
  <cp:lastModifiedBy>Cammeraat, Maxime (FB-INKOOP - LUMC)</cp:lastModifiedBy>
  <cp:revision/>
  <dcterms:created xsi:type="dcterms:W3CDTF">2024-01-24T16:15:15Z</dcterms:created>
  <dcterms:modified xsi:type="dcterms:W3CDTF">2026-03-25T10:31:16Z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0x01010011B5934DD66EFE48A0FC8849B73CCD4B</vt:lpwstr>
  </property>
  <property fmtid="{D5CDD505-2E9C-101B-9397-08002B2CF9AE}" pid="3" name="MediaServiceImageTags">
    <vt:lpwstr/>
  </property>
</Properties>
</file>