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2"/>
  <workbookPr autoCompressPictures="0"/>
  <mc:AlternateContent xmlns:mc="http://schemas.openxmlformats.org/markup-compatibility/2006">
    <mc:Choice Requires="x15">
      <x15ac:absPath xmlns:x15ac="http://schemas.microsoft.com/office/spreadsheetml/2010/11/ac" url="/Users/jmpisters/Library/CloudStorage/Dropbox/Light2020/Gem. Nissewaard/OVL - 2025/Bijlage(n)/"/>
    </mc:Choice>
  </mc:AlternateContent>
  <xr:revisionPtr revIDLastSave="0" documentId="8_{49A355A7-8121-D94A-84AB-5C6AE0ECA855}" xr6:coauthVersionLast="47" xr6:coauthVersionMax="47" xr10:uidLastSave="{00000000-0000-0000-0000-000000000000}"/>
  <workbookProtection workbookAlgorithmName="SHA-512" workbookHashValue="dWJ/LLP0+ezuT2shraVVfQ7z10hTNQ+UXcjhB4gjxrAVn3uJEvusgBUF2sLGZMBC38tLNoEFOhyTUubn2bJWfA==" workbookSaltValue="srAcT64XEN4FTdtdg1C0Dw==" workbookSpinCount="100000" lockStructure="1"/>
  <bookViews>
    <workbookView xWindow="1420" yWindow="600" windowWidth="49780" windowHeight="23040" xr2:uid="{00000000-000D-0000-FFFF-FFFF00000000}"/>
  </bookViews>
  <sheets>
    <sheet name="kortingen" sheetId="2" r:id="rId1"/>
  </sheets>
  <definedNames>
    <definedName name="_xlnm.Print_Area" localSheetId="0">kortingen!$D$1:$Y$27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0" i="2" l="1"/>
  <c r="Q10" i="2" s="1"/>
  <c r="P7" i="2"/>
  <c r="Q7" i="2" s="1"/>
  <c r="R7" i="2" s="1"/>
  <c r="P8" i="2"/>
  <c r="Q8" i="2" s="1"/>
  <c r="P9" i="2"/>
  <c r="Q9" i="2" s="1"/>
  <c r="P11" i="2"/>
  <c r="Q11" i="2" s="1"/>
  <c r="P6" i="2"/>
  <c r="Q6" i="2" s="1"/>
  <c r="R6" i="2" s="1"/>
  <c r="F22" i="2"/>
  <c r="F47" i="2" s="1"/>
  <c r="N11" i="2"/>
  <c r="N12" i="2"/>
  <c r="N15" i="2" s="1"/>
  <c r="N16" i="2" s="1"/>
  <c r="N21" i="2" s="1"/>
  <c r="N22" i="2" s="1"/>
  <c r="N14" i="2"/>
  <c r="N20" i="2"/>
  <c r="S11" i="2" l="1"/>
  <c r="R11" i="2"/>
  <c r="T11" i="2" s="1"/>
  <c r="U11" i="2" s="1"/>
  <c r="S10" i="2"/>
  <c r="R10" i="2"/>
  <c r="S6" i="2"/>
  <c r="T6" i="2" s="1"/>
  <c r="U6" i="2" s="1"/>
  <c r="R9" i="2"/>
  <c r="S9" i="2"/>
  <c r="R8" i="2"/>
  <c r="S8" i="2"/>
  <c r="S7" i="2"/>
  <c r="T7" i="2" s="1"/>
  <c r="U7" i="2" s="1"/>
  <c r="T10" i="2" l="1"/>
  <c r="U10" i="2" s="1"/>
  <c r="T9" i="2"/>
  <c r="U9" i="2" s="1"/>
  <c r="T8" i="2"/>
  <c r="U8" i="2" s="1"/>
  <c r="I8" i="2" s="1"/>
  <c r="H17" i="2" s="1"/>
  <c r="I17" i="2" s="1"/>
  <c r="I21" i="2" s="1"/>
  <c r="I46" i="2" s="1"/>
  <c r="H21" i="2" s="1"/>
</calcChain>
</file>

<file path=xl/sharedStrings.xml><?xml version="1.0" encoding="utf-8"?>
<sst xmlns="http://schemas.openxmlformats.org/spreadsheetml/2006/main" count="32" uniqueCount="28">
  <si>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</si>
  <si>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</si>
  <si>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</si>
  <si>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</si>
  <si>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</si>
  <si>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</si>
  <si>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</si>
  <si>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</si>
  <si>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</si>
  <si>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</si>
  <si>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</si>
  <si>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</si>
  <si>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</si>
  <si>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</si>
  <si>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Prijs in RAW inschrijfstaat</t>
  </si>
  <si>
    <t>Korting bij leverancier</t>
  </si>
  <si>
    <t xml:space="preserve">Aantal </t>
  </si>
  <si>
    <t>Netto Prijs</t>
  </si>
  <si>
    <t>Brutto Prijs</t>
  </si>
  <si>
    <t>Totaal</t>
  </si>
  <si>
    <t>TELEMANAGEMENT</t>
  </si>
  <si>
    <t>Signify - Philips</t>
  </si>
  <si>
    <t>Rekenvoorbeeld TELEMANAGEMENT</t>
  </si>
  <si>
    <t>Kortingspercentage in kolom I 6-10</t>
  </si>
  <si>
    <t xml:space="preserve">NB: de definitieve TM-systeem keuze wordt in de contractperiode vastgesteld. </t>
  </si>
  <si>
    <r>
      <rPr>
        <b/>
        <sz val="11"/>
        <color rgb="FFFF0000"/>
        <rFont val="Calibri (Hoofdtekst)"/>
      </rPr>
      <t>Invul instructie:</t>
    </r>
    <r>
      <rPr>
        <sz val="11"/>
        <color theme="1"/>
        <rFont val="Calibri"/>
        <family val="2"/>
        <scheme val="minor"/>
      </rPr>
      <t xml:space="preserve">
Tabel rekend automatisch door uw korting bij leverancier en de toeslagen zoals Handelingskosten en Winst en Risico in te vullen in kolom F - G - H  6 t/m 10 
De uitkomst in </t>
    </r>
    <r>
      <rPr>
        <b/>
        <sz val="11"/>
        <color theme="1"/>
        <rFont val="Calibri"/>
        <family val="2"/>
        <scheme val="minor"/>
      </rPr>
      <t xml:space="preserve">CEL H19 </t>
    </r>
    <r>
      <rPr>
        <sz val="11"/>
        <color theme="1"/>
        <rFont val="Calibri"/>
        <family val="2"/>
        <scheme val="minor"/>
      </rPr>
      <t xml:space="preserve">dient u in te vullen bij post 40 60 10 in de inschrijfstaat. </t>
    </r>
  </si>
  <si>
    <t>In te vullen in post 406</t>
  </si>
  <si>
    <t xml:space="preserve">Inschrijver dient in onderstaande tabel de kortingspercentages in te vullen die gedurende de contractperiode gehanteerd worden. Deze netto in te vullen bedragen dienen overeen te komen met de ingevulde bedragen uit post 406 uit de RAW-raamovereenkomst. Mocht dit niet met elkaar overeenkomen, kan opdrachtgever overgaan tot uitsluiting.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</si>
</sst>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sz val="8"/>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color rgb="FFFF0000"/>
      <name val="Calibri (Hoofdtekst)"/>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04">
    <xf numFmtId="0" fontId="0" fillId="0" borderId="0" xfId="0"/>
    <xf numFmtId="0" fontId="22" fillId="0" borderId="0" xfId="0" applyFont="1" applyProtection="1">
      <protection hidden="1"/>
    </xf>
    <xf numFmtId="0" fontId="23" fillId="0" borderId="0" xfId="0" applyFont="1" applyProtection="1">
      <protection hidden="1"/>
    </xf>
    <xf numFmtId="0" fontId="0" fillId="0" borderId="0" xfId="0" applyProtection="1">
      <protection hidden="1"/>
    </xf>
    <xf numFmtId="44" fontId="23" fillId="0" borderId="0" xfId="43" applyFont="1" applyProtection="1">
      <protection hidden="1"/>
    </xf>
    <xf numFmtId="0" fontId="24" fillId="0" borderId="0" xfId="0" applyFont="1" applyProtection="1">
      <protection hidden="1"/>
    </xf>
    <xf numFmtId="0" fontId="3" fillId="0" borderId="0" xfId="0" applyFont="1" applyAlignment="1" applyProtection="1">
      <alignment horizontal="center" wrapText="1"/>
      <protection hidden="1"/>
    </xf>
    <xf numFmtId="0" fontId="24" fillId="0" borderId="0" xfId="0" applyFont="1" applyAlignment="1" applyProtection="1">
      <alignment horizontal="center" wrapText="1"/>
      <protection hidden="1"/>
    </xf>
    <xf numFmtId="0" fontId="30"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wrapText="1"/>
      <protection hidden="1"/>
    </xf>
    <xf numFmtId="0" fontId="4" fillId="0" borderId="10" xfId="0" applyFont="1" applyBorder="1" applyAlignment="1" applyProtection="1">
      <alignment horizontal="center" wrapText="1"/>
      <protection hidden="1"/>
    </xf>
    <xf numFmtId="0" fontId="29" fillId="0" borderId="10" xfId="0" applyFont="1" applyBorder="1" applyAlignment="1" applyProtection="1">
      <alignment horizontal="center" wrapText="1"/>
      <protection hidden="1"/>
    </xf>
    <xf numFmtId="0" fontId="0" fillId="37" borderId="11" xfId="0" applyFill="1" applyBorder="1" applyAlignment="1" applyProtection="1">
      <alignment vertical="center"/>
      <protection hidden="1"/>
    </xf>
    <xf numFmtId="0" fontId="0" fillId="37" borderId="11" xfId="0" applyFill="1" applyBorder="1" applyAlignment="1" applyProtection="1">
      <alignment horizontal="center" vertical="center"/>
      <protection hidden="1"/>
    </xf>
    <xf numFmtId="0" fontId="0" fillId="40" borderId="11" xfId="0" applyFill="1" applyBorder="1" applyAlignment="1" applyProtection="1">
      <alignment vertical="center"/>
      <protection hidden="1"/>
    </xf>
    <xf numFmtId="0" fontId="0" fillId="40" borderId="11" xfId="0" applyFill="1" applyBorder="1" applyAlignment="1" applyProtection="1">
      <alignment horizontal="center" vertical="center"/>
      <protection hidden="1"/>
    </xf>
    <xf numFmtId="0" fontId="25" fillId="34" borderId="19" xfId="0" applyFont="1" applyFill="1" applyBorder="1" applyProtection="1">
      <protection hidden="1"/>
    </xf>
    <xf numFmtId="0" fontId="26" fillId="34" borderId="0" xfId="0" applyFont="1" applyFill="1" applyAlignment="1" applyProtection="1">
      <alignment horizontal="center"/>
      <protection hidden="1"/>
    </xf>
    <xf numFmtId="44" fontId="26" fillId="34" borderId="0" xfId="43" applyFont="1" applyFill="1" applyBorder="1" applyProtection="1">
      <protection hidden="1"/>
    </xf>
    <xf numFmtId="0" fontId="26" fillId="34" borderId="20" xfId="0" applyFont="1" applyFill="1" applyBorder="1" applyProtection="1">
      <protection hidden="1"/>
    </xf>
    <xf numFmtId="0" fontId="31" fillId="0" borderId="0" xfId="0" applyFont="1" applyAlignment="1" applyProtection="1">
      <alignment horizontal="left" vertical="top" wrapText="1"/>
      <protection hidden="1"/>
    </xf>
    <xf numFmtId="0" fontId="0" fillId="38" borderId="11" xfId="0" applyFill="1" applyBorder="1" applyAlignment="1" applyProtection="1">
      <alignment vertical="center"/>
      <protection hidden="1"/>
    </xf>
    <xf numFmtId="0" fontId="0" fillId="38" borderId="11" xfId="0" applyFill="1" applyBorder="1" applyAlignment="1" applyProtection="1">
      <alignment horizontal="center" vertical="center"/>
      <protection hidden="1"/>
    </xf>
    <xf numFmtId="0" fontId="26" fillId="34" borderId="19" xfId="0" applyFont="1" applyFill="1" applyBorder="1" applyAlignment="1" applyProtection="1">
      <alignment horizontal="right"/>
      <protection hidden="1"/>
    </xf>
    <xf numFmtId="9" fontId="26" fillId="34" borderId="0" xfId="44" applyFont="1" applyFill="1" applyBorder="1" applyAlignment="1" applyProtection="1">
      <alignment horizontal="center"/>
      <protection hidden="1"/>
    </xf>
    <xf numFmtId="0" fontId="0" fillId="36" borderId="11" xfId="0" applyFill="1" applyBorder="1" applyAlignment="1" applyProtection="1">
      <alignment vertical="center"/>
      <protection hidden="1"/>
    </xf>
    <xf numFmtId="0" fontId="0" fillId="36" borderId="11" xfId="0" applyFill="1" applyBorder="1" applyAlignment="1" applyProtection="1">
      <alignment horizontal="center" vertical="center"/>
      <protection hidden="1"/>
    </xf>
    <xf numFmtId="0" fontId="26" fillId="34" borderId="19" xfId="0" applyFont="1" applyFill="1" applyBorder="1" applyAlignment="1" applyProtection="1">
      <alignment horizontal="left"/>
      <protection hidden="1"/>
    </xf>
    <xf numFmtId="0" fontId="27" fillId="34" borderId="19" xfId="0" applyFont="1" applyFill="1" applyBorder="1" applyAlignment="1" applyProtection="1">
      <alignment horizontal="left"/>
      <protection hidden="1"/>
    </xf>
    <xf numFmtId="9" fontId="5" fillId="34" borderId="0" xfId="44" applyFont="1" applyFill="1" applyBorder="1" applyAlignment="1" applyProtection="1">
      <alignment horizontal="center"/>
      <protection hidden="1"/>
    </xf>
    <xf numFmtId="44" fontId="5" fillId="34" borderId="0" xfId="43" applyFont="1" applyFill="1" applyBorder="1" applyProtection="1">
      <protection hidden="1"/>
    </xf>
    <xf numFmtId="0" fontId="5" fillId="34" borderId="20" xfId="0" applyFont="1" applyFill="1" applyBorder="1" applyProtection="1">
      <protection hidden="1"/>
    </xf>
    <xf numFmtId="0" fontId="0" fillId="0" borderId="10" xfId="0" applyBorder="1" applyAlignment="1" applyProtection="1">
      <alignment horizontal="center"/>
      <protection hidden="1"/>
    </xf>
    <xf numFmtId="0" fontId="18" fillId="34" borderId="19" xfId="0" applyFont="1" applyFill="1" applyBorder="1" applyAlignment="1" applyProtection="1">
      <alignment horizontal="right"/>
      <protection hidden="1"/>
    </xf>
    <xf numFmtId="165" fontId="18" fillId="34" borderId="0" xfId="44" applyNumberFormat="1" applyFont="1" applyFill="1" applyBorder="1" applyAlignment="1" applyProtection="1">
      <alignment horizontal="center"/>
      <protection hidden="1"/>
    </xf>
    <xf numFmtId="44" fontId="18" fillId="34" borderId="0" xfId="43" applyFont="1" applyFill="1" applyBorder="1" applyProtection="1">
      <protection hidden="1"/>
    </xf>
    <xf numFmtId="44" fontId="0" fillId="37" borderId="11" xfId="43" applyFont="1" applyFill="1" applyBorder="1" applyAlignment="1" applyProtection="1">
      <alignment horizontal="center" vertical="center"/>
      <protection hidden="1"/>
    </xf>
    <xf numFmtId="44" fontId="0" fillId="37" borderId="10" xfId="43" applyFont="1" applyFill="1" applyBorder="1" applyAlignment="1" applyProtection="1">
      <alignment horizontal="center" vertical="center"/>
      <protection hidden="1"/>
    </xf>
    <xf numFmtId="44" fontId="0" fillId="40" borderId="11" xfId="43" applyFont="1" applyFill="1" applyBorder="1" applyAlignment="1" applyProtection="1">
      <alignment horizontal="center" vertical="center"/>
      <protection hidden="1"/>
    </xf>
    <xf numFmtId="44" fontId="0" fillId="40" borderId="10" xfId="43" applyFont="1" applyFill="1" applyBorder="1" applyAlignment="1" applyProtection="1">
      <alignment horizontal="center" vertical="center"/>
      <protection hidden="1"/>
    </xf>
    <xf numFmtId="0" fontId="18" fillId="34" borderId="0" xfId="0" applyFont="1" applyFill="1" applyAlignment="1" applyProtection="1">
      <alignment horizontal="center"/>
      <protection hidden="1"/>
    </xf>
    <xf numFmtId="44" fontId="0" fillId="38" borderId="11" xfId="43" applyFont="1" applyFill="1" applyBorder="1" applyAlignment="1" applyProtection="1">
      <alignment horizontal="center" vertical="center"/>
      <protection hidden="1"/>
    </xf>
    <xf numFmtId="44" fontId="0" fillId="38" borderId="10" xfId="43" applyFont="1" applyFill="1" applyBorder="1" applyAlignment="1" applyProtection="1">
      <alignment horizontal="center" vertical="center"/>
      <protection hidden="1"/>
    </xf>
    <xf numFmtId="0" fontId="5" fillId="34" borderId="19" xfId="0" applyFont="1" applyFill="1" applyBorder="1" applyProtection="1">
      <protection hidden="1"/>
    </xf>
    <xf numFmtId="0" fontId="5" fillId="34" borderId="0" xfId="0" applyFont="1" applyFill="1" applyProtection="1">
      <protection hidden="1"/>
    </xf>
    <xf numFmtId="44" fontId="0" fillId="36" borderId="11" xfId="43" applyFont="1" applyFill="1" applyBorder="1" applyAlignment="1" applyProtection="1">
      <alignment horizontal="center" vertical="center"/>
      <protection hidden="1"/>
    </xf>
    <xf numFmtId="44" fontId="0" fillId="36" borderId="10" xfId="43" applyFont="1" applyFill="1" applyBorder="1" applyAlignment="1" applyProtection="1">
      <alignment horizontal="center" vertical="center"/>
      <protection hidden="1"/>
    </xf>
    <xf numFmtId="0" fontId="5" fillId="34" borderId="19" xfId="0" applyFont="1" applyFill="1" applyBorder="1" applyAlignment="1" applyProtection="1">
      <alignment horizontal="left"/>
      <protection hidden="1"/>
    </xf>
    <xf numFmtId="0" fontId="5" fillId="34" borderId="19" xfId="0" applyFont="1" applyFill="1" applyBorder="1" applyAlignment="1" applyProtection="1">
      <alignment horizontal="right"/>
      <protection hidden="1"/>
    </xf>
    <xf numFmtId="0" fontId="27" fillId="33" borderId="21" xfId="0" applyFont="1" applyFill="1" applyBorder="1" applyProtection="1">
      <protection hidden="1"/>
    </xf>
    <xf numFmtId="0" fontId="35" fillId="33" borderId="23" xfId="0" applyFont="1" applyFill="1" applyBorder="1" applyAlignment="1" applyProtection="1">
      <alignment horizontal="right"/>
      <protection hidden="1"/>
    </xf>
    <xf numFmtId="44" fontId="33" fillId="33" borderId="18" xfId="0" applyNumberFormat="1" applyFont="1" applyFill="1" applyBorder="1" applyProtection="1">
      <protection hidden="1"/>
    </xf>
    <xf numFmtId="0" fontId="28" fillId="0" borderId="0" xfId="0" applyFont="1" applyProtection="1">
      <protection hidden="1"/>
    </xf>
    <xf numFmtId="0" fontId="20" fillId="34" borderId="15" xfId="0" applyFont="1" applyFill="1" applyBorder="1" applyAlignment="1" applyProtection="1">
      <alignment horizontal="left"/>
      <protection hidden="1"/>
    </xf>
    <xf numFmtId="0" fontId="20" fillId="34" borderId="16" xfId="0" applyFont="1" applyFill="1" applyBorder="1" applyProtection="1">
      <protection hidden="1"/>
    </xf>
    <xf numFmtId="164" fontId="20" fillId="35" borderId="18" xfId="42" applyFont="1" applyFill="1" applyBorder="1" applyAlignment="1" applyProtection="1">
      <alignment horizontal="center" vertical="center"/>
      <protection hidden="1"/>
    </xf>
    <xf numFmtId="0" fontId="5" fillId="34" borderId="17" xfId="0" applyFont="1" applyFill="1" applyBorder="1" applyProtection="1">
      <protection hidden="1"/>
    </xf>
    <xf numFmtId="44" fontId="34" fillId="0" borderId="0" xfId="0" applyNumberFormat="1" applyFont="1" applyProtection="1">
      <protection hidden="1"/>
    </xf>
    <xf numFmtId="0" fontId="34" fillId="0" borderId="0" xfId="0" applyFont="1" applyProtection="1">
      <protection hidden="1"/>
    </xf>
    <xf numFmtId="0" fontId="21" fillId="0" borderId="0" xfId="0" applyFont="1" applyProtection="1">
      <protection hidden="1"/>
    </xf>
    <xf numFmtId="44" fontId="21" fillId="0" borderId="0" xfId="0" applyNumberFormat="1" applyFont="1" applyProtection="1">
      <protection hidden="1"/>
    </xf>
    <xf numFmtId="9" fontId="23" fillId="0" borderId="0" xfId="0" applyNumberFormat="1" applyFont="1" applyProtection="1">
      <protection hidden="1"/>
    </xf>
    <xf numFmtId="9" fontId="23" fillId="0" borderId="0" xfId="44" applyFont="1" applyAlignment="1" applyProtection="1">
      <alignment horizontal="center"/>
      <protection hidden="1"/>
    </xf>
    <xf numFmtId="165" fontId="23" fillId="0" borderId="0" xfId="44" applyNumberFormat="1" applyFont="1" applyAlignment="1" applyProtection="1">
      <alignment horizontal="center"/>
      <protection hidden="1"/>
    </xf>
    <xf numFmtId="9" fontId="0" fillId="40" borderId="10" xfId="44" applyFont="1" applyFill="1" applyBorder="1" applyAlignment="1" applyProtection="1">
      <alignment horizontal="center" vertical="center"/>
      <protection hidden="1"/>
    </xf>
    <xf numFmtId="9" fontId="0" fillId="38" borderId="10" xfId="44" applyFont="1" applyFill="1" applyBorder="1" applyAlignment="1" applyProtection="1">
      <alignment horizontal="center" vertical="center"/>
      <protection hidden="1"/>
    </xf>
    <xf numFmtId="9" fontId="0" fillId="36" borderId="10" xfId="44" applyFont="1" applyFill="1" applyBorder="1" applyAlignment="1" applyProtection="1">
      <alignment horizontal="center" vertical="center"/>
      <protection hidden="1"/>
    </xf>
    <xf numFmtId="0" fontId="17" fillId="0" borderId="0" xfId="0" applyFont="1" applyAlignment="1" applyProtection="1">
      <alignment horizontal="center" vertical="center"/>
      <protection hidden="1"/>
    </xf>
    <xf numFmtId="44" fontId="17" fillId="0" borderId="0" xfId="0" applyNumberFormat="1" applyFont="1" applyAlignment="1" applyProtection="1">
      <alignment horizontal="center" vertical="center"/>
      <protection hidden="1"/>
    </xf>
    <xf numFmtId="0" fontId="21" fillId="34" borderId="0" xfId="0" applyFont="1" applyFill="1" applyProtection="1">
      <protection hidden="1"/>
    </xf>
    <xf numFmtId="0" fontId="21" fillId="33" borderId="0" xfId="0" applyFont="1" applyFill="1" applyAlignment="1" applyProtection="1">
      <alignment horizontal="left" vertical="top"/>
      <protection hidden="1"/>
    </xf>
    <xf numFmtId="10" fontId="17" fillId="0" borderId="0" xfId="44" applyNumberFormat="1" applyFont="1" applyBorder="1" applyAlignment="1" applyProtection="1">
      <alignment horizontal="left" vertical="center" indent="3"/>
      <protection hidden="1"/>
    </xf>
    <xf numFmtId="9" fontId="0" fillId="37" borderId="10" xfId="44" applyFont="1" applyFill="1" applyBorder="1" applyAlignment="1" applyProtection="1">
      <alignment horizontal="center" vertical="center"/>
      <protection hidden="1"/>
    </xf>
    <xf numFmtId="0" fontId="0" fillId="41" borderId="11" xfId="0" applyFill="1" applyBorder="1" applyAlignment="1" applyProtection="1">
      <alignment vertical="center"/>
      <protection hidden="1"/>
    </xf>
    <xf numFmtId="9" fontId="0" fillId="41" borderId="10" xfId="44" applyFont="1" applyFill="1" applyBorder="1" applyAlignment="1" applyProtection="1">
      <alignment horizontal="center" vertical="center"/>
      <protection hidden="1"/>
    </xf>
    <xf numFmtId="0" fontId="0" fillId="41" borderId="11" xfId="0" applyFill="1" applyBorder="1" applyAlignment="1" applyProtection="1">
      <alignment horizontal="center" vertical="center"/>
      <protection hidden="1"/>
    </xf>
    <xf numFmtId="44" fontId="0" fillId="41" borderId="11" xfId="43" applyFont="1" applyFill="1" applyBorder="1" applyAlignment="1" applyProtection="1">
      <alignment horizontal="center" vertical="center"/>
      <protection hidden="1"/>
    </xf>
    <xf numFmtId="44" fontId="0" fillId="41" borderId="10" xfId="43" applyFont="1" applyFill="1" applyBorder="1" applyAlignment="1" applyProtection="1">
      <alignment horizontal="center" vertical="center"/>
      <protection hidden="1"/>
    </xf>
    <xf numFmtId="165" fontId="0" fillId="37" borderId="11" xfId="44" applyNumberFormat="1" applyFont="1" applyFill="1" applyBorder="1" applyAlignment="1" applyProtection="1">
      <alignment horizontal="center" vertical="center"/>
      <protection locked="0" hidden="1"/>
    </xf>
    <xf numFmtId="165" fontId="0" fillId="40" borderId="11" xfId="44" applyNumberFormat="1" applyFont="1" applyFill="1" applyBorder="1" applyAlignment="1" applyProtection="1">
      <alignment horizontal="center" vertical="center"/>
      <protection locked="0" hidden="1"/>
    </xf>
    <xf numFmtId="165" fontId="0" fillId="38" borderId="11" xfId="44" applyNumberFormat="1" applyFont="1" applyFill="1" applyBorder="1" applyAlignment="1" applyProtection="1">
      <alignment horizontal="center" vertical="center"/>
      <protection locked="0" hidden="1"/>
    </xf>
    <xf numFmtId="165" fontId="0" fillId="36" borderId="11" xfId="44" applyNumberFormat="1" applyFont="1" applyFill="1" applyBorder="1" applyAlignment="1" applyProtection="1">
      <alignment horizontal="center" vertical="center"/>
      <protection locked="0" hidden="1"/>
    </xf>
    <xf numFmtId="165" fontId="0" fillId="41" borderId="11" xfId="44" applyNumberFormat="1" applyFont="1" applyFill="1" applyBorder="1" applyAlignment="1" applyProtection="1">
      <alignment horizontal="center" vertical="center"/>
      <protection locked="0" hidden="1"/>
    </xf>
    <xf numFmtId="0" fontId="17" fillId="39" borderId="12" xfId="0" applyFont="1" applyFill="1" applyBorder="1" applyAlignment="1" applyProtection="1">
      <alignment horizontal="center" vertical="center"/>
      <protection hidden="1"/>
    </xf>
    <xf numFmtId="0" fontId="17" fillId="39" borderId="13" xfId="0" applyFont="1" applyFill="1" applyBorder="1" applyAlignment="1" applyProtection="1">
      <alignment horizontal="center" vertical="center"/>
      <protection hidden="1"/>
    </xf>
    <xf numFmtId="0" fontId="17" fillId="39" borderId="14" xfId="0" applyFont="1" applyFill="1" applyBorder="1" applyAlignment="1" applyProtection="1">
      <alignment horizontal="center" vertical="center"/>
      <protection hidden="1"/>
    </xf>
    <xf numFmtId="0" fontId="17" fillId="39" borderId="15" xfId="0" applyFont="1" applyFill="1" applyBorder="1" applyAlignment="1" applyProtection="1">
      <alignment horizontal="center" vertical="center"/>
      <protection hidden="1"/>
    </xf>
    <xf numFmtId="0" fontId="17" fillId="39" borderId="16" xfId="0" applyFont="1" applyFill="1" applyBorder="1" applyAlignment="1" applyProtection="1">
      <alignment horizontal="center" vertical="center"/>
      <protection hidden="1"/>
    </xf>
    <xf numFmtId="0" fontId="17" fillId="39" borderId="17" xfId="0" applyFont="1" applyFill="1" applyBorder="1" applyAlignment="1" applyProtection="1">
      <alignment horizontal="center" vertical="center"/>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protection hidden="1"/>
    </xf>
    <xf numFmtId="0" fontId="27" fillId="0" borderId="22"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0" fillId="33" borderId="12" xfId="0" applyFill="1" applyBorder="1" applyAlignment="1" applyProtection="1">
      <alignment horizontal="left" vertical="top" wrapText="1"/>
      <protection hidden="1"/>
    </xf>
    <xf numFmtId="0" fontId="0" fillId="33" borderId="13" xfId="0" applyFill="1" applyBorder="1" applyAlignment="1" applyProtection="1">
      <alignment horizontal="left" vertical="top" wrapText="1"/>
      <protection hidden="1"/>
    </xf>
    <xf numFmtId="0" fontId="0" fillId="33" borderId="14" xfId="0" applyFill="1" applyBorder="1" applyAlignment="1" applyProtection="1">
      <alignment horizontal="left" vertical="top" wrapText="1"/>
      <protection hidden="1"/>
    </xf>
    <xf numFmtId="0" fontId="0" fillId="33" borderId="19" xfId="0" applyFill="1" applyBorder="1" applyAlignment="1" applyProtection="1">
      <alignment horizontal="left" vertical="top" wrapText="1"/>
      <protection hidden="1"/>
    </xf>
    <xf numFmtId="0" fontId="0" fillId="33" borderId="0" xfId="0" applyFill="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0" fillId="33" borderId="15" xfId="0" applyFill="1" applyBorder="1" applyAlignment="1" applyProtection="1">
      <alignment horizontal="left" vertical="top" wrapText="1"/>
      <protection hidden="1"/>
    </xf>
    <xf numFmtId="0" fontId="0" fillId="33" borderId="16" xfId="0" applyFill="1" applyBorder="1" applyAlignment="1" applyProtection="1">
      <alignment horizontal="left" vertical="top" wrapText="1"/>
      <protection hidden="1"/>
    </xf>
    <xf numFmtId="0" fontId="0" fillId="33" borderId="17" xfId="0" applyFill="1" applyBorder="1" applyAlignment="1" applyProtection="1">
      <alignment horizontal="left" vertical="top" wrapText="1"/>
      <protection hidden="1"/>
    </xf>
    <xf numFmtId="0" fontId="1" fillId="0" borderId="21" xfId="0" applyFont="1" applyBorder="1" applyAlignment="1" applyProtection="1">
      <alignment horizontal="center" vertical="center"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0"/>
  <sheetViews>
    <sheetView showGridLines="0" tabSelected="1" zoomScale="150" zoomScaleNormal="150" workbookViewId="0">
      <selection activeCell="J7" sqref="J7"/>
    </sheetView>
  </sheetViews>
  <sheetFormatPr baseColWidth="10" defaultColWidth="0" defaultRowHeight="15" zeroHeight="1" x14ac:dyDescent="0.2"/>
  <cols>
    <col min="1" max="1" width="8.83203125" style="2" customWidth="1"/>
    <col min="2" max="2" width="6.5" style="2" customWidth="1"/>
    <col min="3" max="3" width="1.6640625" style="2" customWidth="1"/>
    <col min="4" max="4" width="3.6640625" style="2" customWidth="1"/>
    <col min="5" max="5" width="38.1640625" style="2" customWidth="1"/>
    <col min="6" max="6" width="22.6640625" style="2" customWidth="1"/>
    <col min="7" max="7" width="11" style="2" customWidth="1"/>
    <col min="8" max="11" width="12.6640625" style="2" customWidth="1"/>
    <col min="12" max="12" width="24.33203125" style="3" customWidth="1"/>
    <col min="13" max="13" width="10.6640625" style="2" customWidth="1"/>
    <col min="14" max="14" width="10.33203125" style="4" customWidth="1"/>
    <col min="15" max="15" width="18.5" style="2" customWidth="1"/>
    <col min="16" max="22" width="14.1640625" style="59" hidden="1" customWidth="1"/>
    <col min="23" max="23" width="3.6640625" style="2" customWidth="1"/>
    <col min="24" max="24" width="5.83203125" style="2" hidden="1" customWidth="1"/>
    <col min="25" max="25" width="3" style="2" hidden="1" customWidth="1"/>
    <col min="26" max="26" width="8.83203125" style="2" hidden="1" customWidth="1"/>
    <col min="27" max="27" width="42.6640625" style="2" hidden="1" customWidth="1"/>
    <col min="28" max="16384" width="8.83203125" style="2" hidden="1"/>
  </cols>
  <sheetData>
    <row r="1" spans="5:27" x14ac:dyDescent="0.2">
      <c r="E1" s="1"/>
    </row>
    <row r="2" spans="5:27" ht="17" thickBot="1" x14ac:dyDescent="0.25">
      <c r="E2" s="5"/>
    </row>
    <row r="3" spans="5:27" ht="65.25" customHeight="1" thickBot="1" x14ac:dyDescent="0.25">
      <c r="E3" s="103" t="s">
        <v>27</v>
      </c>
      <c r="F3" s="89"/>
      <c r="G3" s="89"/>
      <c r="H3" s="89"/>
      <c r="I3" s="89"/>
      <c r="J3" s="89"/>
      <c r="K3" s="89"/>
      <c r="L3" s="90"/>
    </row>
    <row r="4" spans="5:27" ht="15" customHeight="1" x14ac:dyDescent="0.2">
      <c r="E4" s="6"/>
      <c r="F4" s="7"/>
      <c r="G4" s="7"/>
      <c r="H4" s="7"/>
      <c r="I4" s="7"/>
      <c r="J4" s="7"/>
      <c r="K4" s="7"/>
      <c r="L4" s="7"/>
    </row>
    <row r="5" spans="5:27" ht="65.25" customHeight="1" thickBot="1" x14ac:dyDescent="0.25">
      <c r="E5" s="8" t="s">
        <v>20</v>
      </c>
      <c r="F5" s="9" t="s">
        <v>15</v>
      </c>
      <c r="G5" s="10" t="s">
        <v>12</v>
      </c>
      <c r="H5" s="10" t="s">
        <v>1</v>
      </c>
      <c r="I5" s="11" t="s">
        <v>13</v>
      </c>
      <c r="L5" s="2"/>
      <c r="N5" s="2"/>
    </row>
    <row r="6" spans="5:27" ht="16" thickBot="1" x14ac:dyDescent="0.25">
      <c r="E6" s="12"/>
      <c r="F6" s="78"/>
      <c r="G6" s="78"/>
      <c r="H6" s="78"/>
      <c r="I6" s="72"/>
      <c r="L6" s="91" t="s">
        <v>22</v>
      </c>
      <c r="M6" s="92"/>
      <c r="N6" s="92"/>
      <c r="O6" s="93"/>
      <c r="P6" s="67">
        <f>$N$8*F6</f>
        <v>0</v>
      </c>
      <c r="Q6" s="68">
        <f>$N$8-P6</f>
        <v>250</v>
      </c>
      <c r="R6" s="68">
        <f>Q6*G6</f>
        <v>0</v>
      </c>
      <c r="S6" s="68">
        <f>Q6*H6</f>
        <v>0</v>
      </c>
      <c r="T6" s="68">
        <f>Q6+R6+S6</f>
        <v>250</v>
      </c>
      <c r="U6" s="71">
        <f>($N$8-T6)/$N$8</f>
        <v>0</v>
      </c>
      <c r="V6" s="67"/>
    </row>
    <row r="7" spans="5:27" x14ac:dyDescent="0.2">
      <c r="E7" s="14"/>
      <c r="F7" s="79"/>
      <c r="G7" s="79"/>
      <c r="H7" s="79"/>
      <c r="I7" s="64"/>
      <c r="L7" s="16" t="s">
        <v>6</v>
      </c>
      <c r="M7" s="17"/>
      <c r="N7" s="18"/>
      <c r="O7" s="19"/>
      <c r="P7" s="67">
        <f t="shared" ref="P7:P11" si="0">$N$8*F7</f>
        <v>0</v>
      </c>
      <c r="Q7" s="68">
        <f t="shared" ref="Q7:Q11" si="1">$N$8-P7</f>
        <v>250</v>
      </c>
      <c r="R7" s="68">
        <f t="shared" ref="R7:R11" si="2">Q7*G7</f>
        <v>0</v>
      </c>
      <c r="S7" s="68">
        <f t="shared" ref="S7:S11" si="3">Q7*H7</f>
        <v>0</v>
      </c>
      <c r="T7" s="68">
        <f t="shared" ref="T7:T11" si="4">Q7+R7+S7</f>
        <v>250</v>
      </c>
      <c r="U7" s="71">
        <f t="shared" ref="U7:U11" si="5">($N$8-T7)/$N$8</f>
        <v>0</v>
      </c>
      <c r="V7" s="69"/>
      <c r="AA7" s="20"/>
    </row>
    <row r="8" spans="5:27" x14ac:dyDescent="0.2">
      <c r="E8" s="21" t="s">
        <v>21</v>
      </c>
      <c r="F8" s="80"/>
      <c r="G8" s="80"/>
      <c r="H8" s="80"/>
      <c r="I8" s="65">
        <f t="shared" ref="I7:I11" si="6">U8</f>
        <v>0</v>
      </c>
      <c r="L8" s="23" t="s">
        <v>7</v>
      </c>
      <c r="M8" s="24"/>
      <c r="N8" s="18">
        <v>250</v>
      </c>
      <c r="O8" s="19"/>
      <c r="P8" s="67">
        <f t="shared" si="0"/>
        <v>0</v>
      </c>
      <c r="Q8" s="68">
        <f t="shared" si="1"/>
        <v>250</v>
      </c>
      <c r="R8" s="68">
        <f t="shared" si="2"/>
        <v>0</v>
      </c>
      <c r="S8" s="68">
        <f t="shared" si="3"/>
        <v>0</v>
      </c>
      <c r="T8" s="68">
        <f t="shared" si="4"/>
        <v>250</v>
      </c>
      <c r="U8" s="71">
        <f t="shared" si="5"/>
        <v>0</v>
      </c>
      <c r="V8" s="69"/>
      <c r="AA8" s="20"/>
    </row>
    <row r="9" spans="5:27" x14ac:dyDescent="0.2">
      <c r="E9" s="25"/>
      <c r="F9" s="81"/>
      <c r="G9" s="81"/>
      <c r="H9" s="81"/>
      <c r="I9" s="66"/>
      <c r="L9" s="27"/>
      <c r="M9" s="24"/>
      <c r="N9" s="18"/>
      <c r="O9" s="19"/>
      <c r="P9" s="67">
        <f t="shared" si="0"/>
        <v>0</v>
      </c>
      <c r="Q9" s="68">
        <f t="shared" si="1"/>
        <v>250</v>
      </c>
      <c r="R9" s="68">
        <f t="shared" si="2"/>
        <v>0</v>
      </c>
      <c r="S9" s="68">
        <f t="shared" si="3"/>
        <v>0</v>
      </c>
      <c r="T9" s="68">
        <f t="shared" si="4"/>
        <v>250</v>
      </c>
      <c r="U9" s="71">
        <f t="shared" si="5"/>
        <v>0</v>
      </c>
      <c r="V9" s="69"/>
      <c r="AA9" s="20"/>
    </row>
    <row r="10" spans="5:27" x14ac:dyDescent="0.2">
      <c r="E10" s="73"/>
      <c r="F10" s="82"/>
      <c r="G10" s="82"/>
      <c r="H10" s="82"/>
      <c r="I10" s="74"/>
      <c r="L10" s="27"/>
      <c r="M10" s="24"/>
      <c r="N10" s="18"/>
      <c r="O10" s="19"/>
      <c r="P10" s="67">
        <f t="shared" ref="P10" si="7">$N$8*F10</f>
        <v>0</v>
      </c>
      <c r="Q10" s="68">
        <f t="shared" ref="Q10" si="8">$N$8-P10</f>
        <v>250</v>
      </c>
      <c r="R10" s="68">
        <f t="shared" ref="R10" si="9">Q10*G10</f>
        <v>0</v>
      </c>
      <c r="S10" s="68">
        <f t="shared" ref="S10" si="10">Q10*H10</f>
        <v>0</v>
      </c>
      <c r="T10" s="68">
        <f t="shared" ref="T10" si="11">Q10+R10+S10</f>
        <v>250</v>
      </c>
      <c r="U10" s="71">
        <f t="shared" ref="U10" si="12">($N$8-T10)/$N$8</f>
        <v>0</v>
      </c>
      <c r="V10" s="69"/>
      <c r="AA10" s="20"/>
    </row>
    <row r="11" spans="5:27" x14ac:dyDescent="0.2">
      <c r="E11" s="14"/>
      <c r="F11" s="79"/>
      <c r="G11" s="79"/>
      <c r="H11" s="79"/>
      <c r="I11" s="64"/>
      <c r="L11" s="27" t="s">
        <v>8</v>
      </c>
      <c r="M11" s="24">
        <v>0.4</v>
      </c>
      <c r="N11" s="18">
        <f>N8*M11</f>
        <v>100</v>
      </c>
      <c r="O11" s="19"/>
      <c r="P11" s="67">
        <f t="shared" si="0"/>
        <v>0</v>
      </c>
      <c r="Q11" s="68">
        <f t="shared" si="1"/>
        <v>250</v>
      </c>
      <c r="R11" s="68">
        <f t="shared" si="2"/>
        <v>0</v>
      </c>
      <c r="S11" s="68">
        <f t="shared" si="3"/>
        <v>0</v>
      </c>
      <c r="T11" s="68">
        <f t="shared" si="4"/>
        <v>250</v>
      </c>
      <c r="U11" s="71">
        <f t="shared" si="5"/>
        <v>0</v>
      </c>
      <c r="V11" s="69"/>
      <c r="AA11" s="20"/>
    </row>
    <row r="12" spans="5:27" x14ac:dyDescent="0.2">
      <c r="F12" s="62"/>
      <c r="G12" s="63"/>
      <c r="H12" s="63"/>
      <c r="I12" s="61"/>
      <c r="L12" s="23" t="s">
        <v>0</v>
      </c>
      <c r="M12" s="24"/>
      <c r="N12" s="18">
        <f>N8-N11</f>
        <v>150</v>
      </c>
      <c r="O12" s="19"/>
      <c r="P12" s="67"/>
      <c r="Q12" s="68"/>
      <c r="R12" s="68"/>
      <c r="S12" s="68"/>
      <c r="T12" s="68"/>
      <c r="U12" s="71"/>
      <c r="V12" s="69"/>
      <c r="AA12" s="20"/>
    </row>
    <row r="13" spans="5:27" x14ac:dyDescent="0.2">
      <c r="L13" s="28" t="s">
        <v>5</v>
      </c>
      <c r="M13" s="29"/>
      <c r="N13" s="30"/>
      <c r="O13" s="31"/>
      <c r="P13" s="69"/>
      <c r="Q13" s="69"/>
      <c r="R13" s="69"/>
      <c r="S13" s="69"/>
      <c r="T13" s="69"/>
      <c r="U13" s="69"/>
      <c r="V13" s="69"/>
      <c r="AA13" s="20"/>
    </row>
    <row r="14" spans="5:27" x14ac:dyDescent="0.2">
      <c r="F14" s="32" t="s">
        <v>16</v>
      </c>
      <c r="G14" s="32" t="s">
        <v>18</v>
      </c>
      <c r="H14" s="32" t="s">
        <v>17</v>
      </c>
      <c r="I14" s="32" t="s">
        <v>19</v>
      </c>
      <c r="L14" s="33" t="s">
        <v>2</v>
      </c>
      <c r="M14" s="34">
        <v>0.05</v>
      </c>
      <c r="N14" s="35">
        <f>N12*M14</f>
        <v>7.5</v>
      </c>
      <c r="O14" s="31"/>
      <c r="P14" s="69"/>
      <c r="Q14" s="69"/>
      <c r="R14" s="69"/>
      <c r="S14" s="69"/>
      <c r="T14" s="69"/>
      <c r="U14" s="69"/>
      <c r="V14" s="69"/>
      <c r="AA14" s="20"/>
    </row>
    <row r="15" spans="5:27" x14ac:dyDescent="0.2">
      <c r="E15" s="12"/>
      <c r="F15" s="13"/>
      <c r="G15" s="36"/>
      <c r="H15" s="36"/>
      <c r="I15" s="37"/>
      <c r="L15" s="33" t="s">
        <v>1</v>
      </c>
      <c r="M15" s="34">
        <v>7.4999999999999997E-2</v>
      </c>
      <c r="N15" s="35">
        <f>N12*M15</f>
        <v>11.25</v>
      </c>
      <c r="O15" s="31"/>
      <c r="P15" s="69"/>
      <c r="Q15" s="69"/>
      <c r="R15" s="69"/>
      <c r="S15" s="69"/>
      <c r="T15" s="69"/>
      <c r="U15" s="69"/>
      <c r="V15" s="69"/>
      <c r="AA15" s="20"/>
    </row>
    <row r="16" spans="5:27" x14ac:dyDescent="0.2">
      <c r="E16" s="14"/>
      <c r="F16" s="15"/>
      <c r="G16" s="38"/>
      <c r="H16" s="38"/>
      <c r="I16" s="39"/>
      <c r="L16" s="33" t="s">
        <v>3</v>
      </c>
      <c r="M16" s="40"/>
      <c r="N16" s="35">
        <f>SUM(N12:N15)</f>
        <v>168.75</v>
      </c>
      <c r="O16" s="31"/>
      <c r="P16" s="69"/>
      <c r="Q16" s="69"/>
      <c r="R16" s="69"/>
      <c r="S16" s="69"/>
      <c r="T16" s="69"/>
      <c r="U16" s="69"/>
      <c r="V16" s="69"/>
      <c r="AA16" s="20"/>
    </row>
    <row r="17" spans="5:27" x14ac:dyDescent="0.2">
      <c r="E17" s="21" t="s">
        <v>21</v>
      </c>
      <c r="F17" s="22">
        <v>1500</v>
      </c>
      <c r="G17" s="41">
        <v>250</v>
      </c>
      <c r="H17" s="41">
        <f>G17-(G17*I8)</f>
        <v>250</v>
      </c>
      <c r="I17" s="42">
        <f t="shared" ref="I16:I20" si="13">F17*H17</f>
        <v>375000</v>
      </c>
      <c r="L17" s="43"/>
      <c r="M17" s="44"/>
      <c r="N17" s="30"/>
      <c r="O17" s="31"/>
      <c r="P17" s="69"/>
      <c r="Q17" s="69"/>
      <c r="R17" s="69"/>
      <c r="S17" s="69"/>
      <c r="T17" s="69"/>
      <c r="U17" s="69"/>
      <c r="V17" s="69"/>
      <c r="AA17" s="20"/>
    </row>
    <row r="18" spans="5:27" x14ac:dyDescent="0.2">
      <c r="E18" s="25"/>
      <c r="F18" s="26"/>
      <c r="G18" s="45"/>
      <c r="H18" s="45"/>
      <c r="I18" s="46"/>
      <c r="L18" s="47" t="s">
        <v>9</v>
      </c>
      <c r="M18" s="44"/>
      <c r="N18" s="30"/>
      <c r="O18" s="31"/>
      <c r="P18" s="69"/>
      <c r="Q18" s="69"/>
      <c r="R18" s="69"/>
      <c r="S18" s="69"/>
      <c r="T18" s="69"/>
      <c r="U18" s="69"/>
      <c r="V18" s="69"/>
      <c r="AA18" s="20"/>
    </row>
    <row r="19" spans="5:27" x14ac:dyDescent="0.2">
      <c r="E19" s="73"/>
      <c r="F19" s="75"/>
      <c r="G19" s="76"/>
      <c r="H19" s="76"/>
      <c r="I19" s="77"/>
      <c r="L19" s="47" t="s">
        <v>9</v>
      </c>
      <c r="M19" s="44"/>
      <c r="N19" s="30"/>
      <c r="O19" s="31"/>
      <c r="P19" s="69"/>
      <c r="Q19" s="69"/>
      <c r="R19" s="69"/>
      <c r="S19" s="69"/>
      <c r="T19" s="69"/>
      <c r="U19" s="69"/>
      <c r="V19" s="69"/>
      <c r="AA19" s="20"/>
    </row>
    <row r="20" spans="5:27" ht="16" thickBot="1" x14ac:dyDescent="0.25">
      <c r="E20" s="14"/>
      <c r="F20" s="15"/>
      <c r="G20" s="38"/>
      <c r="H20" s="38"/>
      <c r="I20" s="39"/>
      <c r="L20" s="48" t="s">
        <v>7</v>
      </c>
      <c r="M20" s="44"/>
      <c r="N20" s="30">
        <f>N8</f>
        <v>250</v>
      </c>
      <c r="O20" s="31"/>
      <c r="P20" s="69"/>
      <c r="Q20" s="69"/>
      <c r="R20" s="69"/>
      <c r="S20" s="69"/>
      <c r="T20" s="69"/>
      <c r="U20" s="69"/>
      <c r="V20" s="69"/>
      <c r="AA20" s="20"/>
    </row>
    <row r="21" spans="5:27" ht="16" thickBot="1" x14ac:dyDescent="0.25">
      <c r="F21" s="49"/>
      <c r="G21" s="50" t="s">
        <v>26</v>
      </c>
      <c r="H21" s="51">
        <f>I46/F47</f>
        <v>250</v>
      </c>
      <c r="I21" s="60">
        <f>SUM(I15:I20)</f>
        <v>375000</v>
      </c>
      <c r="L21" s="48" t="s">
        <v>14</v>
      </c>
      <c r="M21" s="44"/>
      <c r="N21" s="30">
        <f>N16</f>
        <v>168.75</v>
      </c>
      <c r="O21" s="31"/>
      <c r="P21" s="69"/>
      <c r="Q21" s="69"/>
      <c r="R21" s="69"/>
      <c r="S21" s="69"/>
      <c r="T21" s="69"/>
      <c r="U21" s="69"/>
      <c r="V21" s="69"/>
      <c r="AA21" s="20"/>
    </row>
    <row r="22" spans="5:27" ht="16" thickBot="1" x14ac:dyDescent="0.25">
      <c r="F22" s="59">
        <f>SUM(F15:F20)</f>
        <v>1500</v>
      </c>
      <c r="K22" s="52"/>
      <c r="L22" s="53" t="s">
        <v>23</v>
      </c>
      <c r="M22" s="54"/>
      <c r="N22" s="55">
        <f>(N8-N21)/N8*100</f>
        <v>32.5</v>
      </c>
      <c r="O22" s="56" t="s">
        <v>4</v>
      </c>
      <c r="P22" s="69"/>
      <c r="Q22" s="69"/>
      <c r="R22" s="69"/>
      <c r="S22" s="69"/>
      <c r="T22" s="69"/>
      <c r="U22" s="69"/>
      <c r="V22" s="69"/>
      <c r="AA22" s="20"/>
    </row>
    <row r="23" spans="5:27" x14ac:dyDescent="0.2">
      <c r="K23" s="52"/>
      <c r="AA23" s="20"/>
    </row>
    <row r="24" spans="5:27" ht="16" thickBot="1" x14ac:dyDescent="0.25">
      <c r="AA24" s="20"/>
    </row>
    <row r="25" spans="5:27" ht="15" customHeight="1" x14ac:dyDescent="0.2">
      <c r="E25" s="52" t="s">
        <v>10</v>
      </c>
      <c r="F25" s="52"/>
      <c r="G25" s="52"/>
      <c r="H25" s="52"/>
      <c r="I25" s="52"/>
      <c r="J25" s="52"/>
      <c r="L25" s="94" t="s">
        <v>25</v>
      </c>
      <c r="M25" s="95"/>
      <c r="N25" s="95"/>
      <c r="O25" s="96"/>
      <c r="P25" s="70"/>
      <c r="Q25" s="70"/>
      <c r="R25" s="70"/>
      <c r="S25" s="70"/>
      <c r="T25" s="70"/>
      <c r="U25" s="70"/>
      <c r="V25" s="70"/>
    </row>
    <row r="26" spans="5:27" ht="16" thickBot="1" x14ac:dyDescent="0.25">
      <c r="E26" s="52" t="s">
        <v>11</v>
      </c>
      <c r="L26" s="97"/>
      <c r="M26" s="98"/>
      <c r="N26" s="98"/>
      <c r="O26" s="99"/>
      <c r="P26" s="70"/>
      <c r="Q26" s="70"/>
      <c r="R26" s="70"/>
      <c r="S26" s="70"/>
      <c r="T26" s="70"/>
      <c r="U26" s="70"/>
      <c r="V26" s="70"/>
    </row>
    <row r="27" spans="5:27" x14ac:dyDescent="0.2">
      <c r="E27" s="83" t="s">
        <v>24</v>
      </c>
      <c r="F27" s="84"/>
      <c r="G27" s="84"/>
      <c r="H27" s="84"/>
      <c r="I27" s="84"/>
      <c r="J27" s="85"/>
      <c r="K27" s="52"/>
      <c r="L27" s="97"/>
      <c r="M27" s="98"/>
      <c r="N27" s="98"/>
      <c r="O27" s="99"/>
      <c r="P27" s="70"/>
      <c r="Q27" s="70"/>
      <c r="R27" s="70"/>
      <c r="S27" s="70"/>
      <c r="T27" s="70"/>
      <c r="U27" s="70"/>
      <c r="V27" s="70"/>
    </row>
    <row r="28" spans="5:27" ht="16" thickBot="1" x14ac:dyDescent="0.25">
      <c r="E28" s="86"/>
      <c r="F28" s="87"/>
      <c r="G28" s="87"/>
      <c r="H28" s="87"/>
      <c r="I28" s="87"/>
      <c r="J28" s="88"/>
      <c r="L28" s="97"/>
      <c r="M28" s="98"/>
      <c r="N28" s="98"/>
      <c r="O28" s="99"/>
      <c r="P28" s="70"/>
      <c r="Q28" s="70"/>
      <c r="R28" s="70"/>
      <c r="S28" s="70"/>
      <c r="T28" s="70"/>
      <c r="U28" s="70"/>
      <c r="V28" s="70"/>
    </row>
    <row r="29" spans="5:27" ht="16" thickBot="1" x14ac:dyDescent="0.25">
      <c r="L29" s="100"/>
      <c r="M29" s="101"/>
      <c r="N29" s="101"/>
      <c r="O29" s="102"/>
    </row>
    <row r="30" spans="5:27" ht="17" customHeight="1" x14ac:dyDescent="0.2">
      <c r="L30" s="2"/>
      <c r="N30" s="2"/>
    </row>
    <row r="31" spans="5:27" hidden="1" x14ac:dyDescent="0.2">
      <c r="J31" s="52"/>
      <c r="L31" s="2"/>
      <c r="N31" s="2"/>
    </row>
    <row r="32" spans="5:27" hidden="1" x14ac:dyDescent="0.2">
      <c r="J32" s="52"/>
      <c r="L32" s="2"/>
      <c r="N32" s="2"/>
    </row>
    <row r="33" spans="6:14" ht="18" hidden="1" customHeight="1" x14ac:dyDescent="0.2">
      <c r="L33" s="2"/>
      <c r="N33" s="2"/>
    </row>
    <row r="34" spans="6:14" ht="15" hidden="1" customHeight="1" x14ac:dyDescent="0.2">
      <c r="L34" s="2"/>
      <c r="N34" s="2"/>
    </row>
    <row r="35" spans="6:14" ht="17" hidden="1" customHeight="1" x14ac:dyDescent="0.2">
      <c r="L35" s="2"/>
      <c r="N35" s="2"/>
    </row>
    <row r="36" spans="6:14" hidden="1" x14ac:dyDescent="0.2">
      <c r="L36" s="2"/>
      <c r="N36" s="2"/>
    </row>
    <row r="37" spans="6:14" ht="17" hidden="1" customHeight="1" x14ac:dyDescent="0.2">
      <c r="L37" s="2"/>
      <c r="N37" s="2"/>
    </row>
    <row r="38" spans="6:14" ht="16" hidden="1" customHeight="1" x14ac:dyDescent="0.2">
      <c r="J38" s="52"/>
      <c r="L38" s="2"/>
      <c r="N38" s="2"/>
    </row>
    <row r="39" spans="6:14" hidden="1" x14ac:dyDescent="0.2">
      <c r="L39" s="2"/>
      <c r="N39" s="2"/>
    </row>
    <row r="40" spans="6:14" hidden="1" x14ac:dyDescent="0.2">
      <c r="L40" s="2"/>
      <c r="N40" s="2"/>
    </row>
    <row r="41" spans="6:14" hidden="1" x14ac:dyDescent="0.2">
      <c r="L41" s="2"/>
      <c r="N41" s="2"/>
    </row>
    <row r="42" spans="6:14" ht="17" hidden="1" customHeight="1" x14ac:dyDescent="0.2">
      <c r="L42" s="2"/>
      <c r="N42" s="2"/>
    </row>
    <row r="43" spans="6:14" hidden="1" x14ac:dyDescent="0.2">
      <c r="L43" s="2"/>
      <c r="N43" s="2"/>
    </row>
    <row r="44" spans="6:14" hidden="1" x14ac:dyDescent="0.2">
      <c r="L44" s="2"/>
      <c r="N44" s="2"/>
    </row>
    <row r="45" spans="6:14" hidden="1" x14ac:dyDescent="0.2">
      <c r="L45" s="2"/>
      <c r="N45" s="2"/>
    </row>
    <row r="46" spans="6:14" hidden="1" x14ac:dyDescent="0.2">
      <c r="I46" s="57">
        <f>SUM(I15:I45)</f>
        <v>750000</v>
      </c>
      <c r="J46" s="52"/>
      <c r="L46" s="2"/>
      <c r="N46" s="2"/>
    </row>
    <row r="47" spans="6:14" ht="17" hidden="1" customHeight="1" x14ac:dyDescent="0.2">
      <c r="F47" s="58">
        <f>SUM(F15:F45)</f>
        <v>3000</v>
      </c>
      <c r="G47" s="52"/>
      <c r="H47" s="52"/>
      <c r="I47" s="52"/>
      <c r="J47" s="52"/>
      <c r="L47" s="2"/>
      <c r="N47" s="2"/>
    </row>
    <row r="48" spans="6:14" hidden="1" x14ac:dyDescent="0.2">
      <c r="L48" s="2"/>
      <c r="N48" s="2"/>
    </row>
    <row r="49" spans="12:14" hidden="1" x14ac:dyDescent="0.2">
      <c r="L49" s="2"/>
      <c r="N49" s="2"/>
    </row>
    <row r="50" spans="12:14" hidden="1" x14ac:dyDescent="0.2">
      <c r="L50" s="2"/>
      <c r="N50" s="2"/>
    </row>
  </sheetData>
  <sheetProtection algorithmName="SHA-512" hashValue="T9rIBNPna9GDcQmX4DskOBBqKqgRoXI7VMBe8kJE8PFpjtxqrWN7eYAJN+YDNjDQr+vBJpXBQWnmYfL0yWNFaA==" saltValue="e2H8LU3oLb+MYYfkZ/1qnw==" spinCount="100000" sheet="1" objects="1" scenarios="1"/>
  <mergeCells count="4">
    <mergeCell ref="E27:J28"/>
    <mergeCell ref="E3:L3"/>
    <mergeCell ref="L6:O6"/>
    <mergeCell ref="L25:O29"/>
  </mergeCells>
  <phoneticPr fontId="32" type="noConversion"/>
  <pageMargins left="0.70866141732283472" right="0.70866141732283472" top="0.55118110236220474" bottom="0.55118110236220474" header="0.31496062992125984" footer="0.31496062992125984"/>
  <pageSetup paperSize="9" scale="78" orientation="landscape"/>
  <ignoredErrors>
    <ignoredError sqref="I8"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2026-04-09T08:14:54Z</dcterms:modified>
  <cp:category/>
</cp:coreProperties>
</file>