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jzijnkarel-my.sharepoint.com/personal/n_vanvelthoven_wijzijnkarel_nl/Documents/Bureaublad/Afvalstromen/Goirle/"/>
    </mc:Choice>
  </mc:AlternateContent>
  <xr:revisionPtr revIDLastSave="1" documentId="8_{E365B1D1-8F63-42C6-B9B0-DEC5D695244F}" xr6:coauthVersionLast="47" xr6:coauthVersionMax="47" xr10:uidLastSave="{C00840E8-AFA7-4251-BC0A-3A6160C4972D}"/>
  <bookViews>
    <workbookView xWindow="-108" yWindow="-108" windowWidth="23256" windowHeight="12456" activeTab="1" xr2:uid="{2AD4CB8F-65A3-4BC1-844F-ED3B85B73E33}"/>
  </bookViews>
  <sheets>
    <sheet name="T9 prijzensheet perceel 1" sheetId="14" r:id="rId1"/>
    <sheet name="T10 prijzensheet perceel 2" sheetId="12" r:id="rId2"/>
    <sheet name="T11 inschrijfprijs" sheetId="1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4" l="1"/>
  <c r="E37" i="14"/>
  <c r="E40" i="14" l="1"/>
  <c r="J14" i="12"/>
  <c r="E39" i="14"/>
  <c r="L30" i="12" l="1"/>
  <c r="L31" i="12"/>
  <c r="L32" i="12" s="1"/>
  <c r="C19" i="15" s="1"/>
  <c r="E35" i="14"/>
  <c r="E29" i="14"/>
  <c r="L25" i="12"/>
  <c r="L26" i="12"/>
  <c r="L24" i="12"/>
  <c r="K25" i="12"/>
  <c r="K26" i="12"/>
  <c r="K24" i="12"/>
  <c r="J25" i="12"/>
  <c r="J26" i="12"/>
  <c r="J24" i="12"/>
  <c r="L20" i="12"/>
  <c r="L19" i="12"/>
  <c r="K20" i="12"/>
  <c r="K19" i="12"/>
  <c r="J20" i="12"/>
  <c r="J19" i="12"/>
  <c r="L17" i="12"/>
  <c r="K17" i="12"/>
  <c r="L9" i="12"/>
  <c r="L10" i="12"/>
  <c r="L11" i="12"/>
  <c r="L12" i="12"/>
  <c r="L13" i="12"/>
  <c r="L8" i="12"/>
  <c r="L7" i="12"/>
  <c r="L15" i="12" s="1"/>
  <c r="K7" i="12"/>
  <c r="K8" i="12"/>
  <c r="K9" i="12"/>
  <c r="K10" i="12"/>
  <c r="K11" i="12"/>
  <c r="K12" i="12"/>
  <c r="K13" i="12"/>
  <c r="K6" i="12"/>
  <c r="J7" i="12"/>
  <c r="J15" i="12" s="1"/>
  <c r="J8" i="12"/>
  <c r="J9" i="12"/>
  <c r="J10" i="12"/>
  <c r="J11" i="12"/>
  <c r="J12" i="12"/>
  <c r="J13" i="12"/>
  <c r="J6" i="12"/>
  <c r="C16" i="15"/>
  <c r="E42" i="14"/>
  <c r="E33" i="14"/>
  <c r="E34" i="14"/>
  <c r="K21" i="12"/>
  <c r="L21" i="12"/>
  <c r="J21" i="12"/>
  <c r="C17" i="15" s="1"/>
  <c r="L27" i="12"/>
  <c r="E43" i="14" l="1"/>
  <c r="K15" i="12"/>
  <c r="C15" i="15" s="1"/>
  <c r="E7" i="14" l="1"/>
  <c r="E8" i="14"/>
  <c r="E9" i="14"/>
  <c r="E10" i="14"/>
  <c r="E11" i="14"/>
  <c r="E12" i="14"/>
  <c r="E13" i="14"/>
  <c r="E14" i="14"/>
  <c r="E15" i="14"/>
  <c r="E16" i="14"/>
  <c r="E17" i="14"/>
  <c r="E18" i="14"/>
  <c r="E19" i="14"/>
  <c r="E20" i="14"/>
  <c r="E21" i="14"/>
  <c r="E22" i="14"/>
  <c r="E23" i="14"/>
  <c r="E24" i="14"/>
  <c r="E25" i="14"/>
  <c r="E26" i="14"/>
  <c r="E27" i="14"/>
  <c r="E28" i="14"/>
  <c r="E6" i="14"/>
  <c r="C6" i="15" l="1"/>
  <c r="E44" i="14"/>
  <c r="E47" i="14"/>
  <c r="C7" i="15" s="1"/>
  <c r="E30" i="14" l="1"/>
  <c r="E49" i="14" s="1"/>
  <c r="C5" i="15" l="1"/>
  <c r="C8" i="15" s="1"/>
  <c r="J27" i="12"/>
  <c r="K27" i="12"/>
  <c r="C18" i="15" l="1"/>
  <c r="C20" i="15" s="1"/>
  <c r="J22" i="12"/>
</calcChain>
</file>

<file path=xl/sharedStrings.xml><?xml version="1.0" encoding="utf-8"?>
<sst xmlns="http://schemas.openxmlformats.org/spreadsheetml/2006/main" count="235" uniqueCount="168">
  <si>
    <t>n.v.t.</t>
  </si>
  <si>
    <t>40 m3 open cotainer</t>
  </si>
  <si>
    <t>40 m3 open container</t>
  </si>
  <si>
    <t>12 m3 open container</t>
  </si>
  <si>
    <t>Papier</t>
  </si>
  <si>
    <t xml:space="preserve">40 m3 open container </t>
  </si>
  <si>
    <t>(verpakkings) EPS</t>
  </si>
  <si>
    <t>magazijn container</t>
  </si>
  <si>
    <t>Harde kunststoffen</t>
  </si>
  <si>
    <t>Tapijt</t>
  </si>
  <si>
    <t>Metalen</t>
  </si>
  <si>
    <t>stuks</t>
  </si>
  <si>
    <t>tonnage 2024</t>
  </si>
  <si>
    <t>Afgewerkte olie Cat III kleinverpakking</t>
  </si>
  <si>
    <t>Diverse anorganische zuren (kleinverpakkingen)</t>
  </si>
  <si>
    <t>Huishoud (reguliere) batterijen &lt;1kg</t>
  </si>
  <si>
    <t>Bestrijdingsmiddelen</t>
  </si>
  <si>
    <t>Bitumen en teer</t>
  </si>
  <si>
    <t>Brandblussers</t>
  </si>
  <si>
    <t>Halonblussers</t>
  </si>
  <si>
    <t>Kantoor kga</t>
  </si>
  <si>
    <t>Latex (in kleinverpakking)</t>
  </si>
  <si>
    <t>Lege ongereinigde emballage</t>
  </si>
  <si>
    <t>Lijmen, harsen en kitten (in kleinverpakking)</t>
  </si>
  <si>
    <t>Lithiumhoudende batterijen/accu's</t>
  </si>
  <si>
    <t>Loodaccu's</t>
  </si>
  <si>
    <t>Medicijnen en cosmetica (opbulkbaar)</t>
  </si>
  <si>
    <t>Oliehoudend garageafval (&gt; 50 % oliefilters)</t>
  </si>
  <si>
    <t>Halogeenarme oplosmiddelen (kv)</t>
  </si>
  <si>
    <t>Reinigers (kleinverpakking)</t>
  </si>
  <si>
    <t>Spaarlampen los</t>
  </si>
  <si>
    <t>Spuitbussen</t>
  </si>
  <si>
    <t>Spuiten en naalden</t>
  </si>
  <si>
    <t>TL-buizen</t>
  </si>
  <si>
    <t>Verfresten (steekvast/pasteus)</t>
  </si>
  <si>
    <t>Laag calorische mengsels (DTO)</t>
  </si>
  <si>
    <t>Laag calorische mengsels (kv)</t>
  </si>
  <si>
    <t>koolzuurgas (CO2) in drukhouder &lt; 1 ltr</t>
  </si>
  <si>
    <t>Heliumgas (He) in eenmalige drukhouder</t>
  </si>
  <si>
    <t>Nikkel Cadmium accu's</t>
  </si>
  <si>
    <t>Hg houdend afval</t>
  </si>
  <si>
    <t>kg afgevoerd in 2024</t>
  </si>
  <si>
    <t>Eural code</t>
  </si>
  <si>
    <t>200126*</t>
  </si>
  <si>
    <t>200114*</t>
  </si>
  <si>
    <t>200133*</t>
  </si>
  <si>
    <t>200119*</t>
  </si>
  <si>
    <t>170301*</t>
  </si>
  <si>
    <t>160504*</t>
  </si>
  <si>
    <t>150110*</t>
  </si>
  <si>
    <t>200127*</t>
  </si>
  <si>
    <t>160601*</t>
  </si>
  <si>
    <t>150202*</t>
  </si>
  <si>
    <t>200113*</t>
  </si>
  <si>
    <t>200129*</t>
  </si>
  <si>
    <t>200121*</t>
  </si>
  <si>
    <t>180103*</t>
  </si>
  <si>
    <t>161001*</t>
  </si>
  <si>
    <t>Naam inschrijver:</t>
  </si>
  <si>
    <t>Nr.</t>
  </si>
  <si>
    <t>Omschrijving</t>
  </si>
  <si>
    <t>Naam inschrijver</t>
  </si>
  <si>
    <t>Naam ondertekenaar</t>
  </si>
  <si>
    <t>Datum ondertekening</t>
  </si>
  <si>
    <t>Handtekening</t>
  </si>
  <si>
    <t>Grof groenafval</t>
  </si>
  <si>
    <t>inschrijftabel aanbesteding milieustraat Goirle</t>
  </si>
  <si>
    <t>te plaatsen aantal containers voor deze stroom</t>
  </si>
  <si>
    <t>huur per container per maand</t>
  </si>
  <si>
    <t xml:space="preserve">transport per jaar </t>
  </si>
  <si>
    <t>verwerkiing per jaar</t>
  </si>
  <si>
    <t>naam en adres gegevens ontvangstlocatie</t>
  </si>
  <si>
    <t>Attero, locatie de Spinder; Vloeiveldweg 9, 5048TD Tilburg</t>
  </si>
  <si>
    <t>WBM per ton</t>
  </si>
  <si>
    <t>bandenrek</t>
  </si>
  <si>
    <t>huur per jaar</t>
  </si>
  <si>
    <t>omschrijving</t>
  </si>
  <si>
    <t>transport per jaar</t>
  </si>
  <si>
    <t>verwerking per jaar</t>
  </si>
  <si>
    <t>fictieve opgave kg</t>
  </si>
  <si>
    <t>nog niet bepaald</t>
  </si>
  <si>
    <t>- Indien banden met én zonder velg in één rek mogen, kunt u voor een van de rekken € 0,= huur ingeven</t>
  </si>
  <si>
    <t>transport per keer, all-in</t>
  </si>
  <si>
    <t xml:space="preserve">Transport  </t>
  </si>
  <si>
    <t>aantal transporten op jaarbasis</t>
  </si>
  <si>
    <t>transport kosten per jaar</t>
  </si>
  <si>
    <t>Inschrijver vult uitsluitend en verplicht de licht groene velden in.</t>
  </si>
  <si>
    <t>Inschrijver vult uitsluitend en verplicht* de licht groene velden in.</t>
  </si>
  <si>
    <t>let op*;</t>
  </si>
  <si>
    <t>kosten per week</t>
  </si>
  <si>
    <t>Inschrijfprijs per deel</t>
  </si>
  <si>
    <t>Ondertekening</t>
  </si>
  <si>
    <t>perceel 1</t>
  </si>
  <si>
    <t>perceel 2</t>
  </si>
  <si>
    <t>inschrijfprijs voor beoordeling</t>
  </si>
  <si>
    <t>verwerking per jaar [A]</t>
  </si>
  <si>
    <t>verwerking per jaar [B]</t>
  </si>
  <si>
    <t>Perceel 1</t>
  </si>
  <si>
    <t>Totalen verwerking per jaar [A]</t>
  </si>
  <si>
    <t xml:space="preserve">Afval omschrijving </t>
  </si>
  <si>
    <t>Totalen verwerking per jaar [B]</t>
  </si>
  <si>
    <t>Perceel 2</t>
  </si>
  <si>
    <r>
      <t xml:space="preserve">inzamelrek  </t>
    </r>
    <r>
      <rPr>
        <i/>
        <sz val="11"/>
        <color theme="1"/>
        <rFont val="Aptos Narrow"/>
        <family val="2"/>
        <scheme val="minor"/>
      </rPr>
      <t>methode MRE</t>
    </r>
  </si>
  <si>
    <r>
      <t xml:space="preserve">magazijncontainer </t>
    </r>
    <r>
      <rPr>
        <i/>
        <sz val="11"/>
        <color theme="1"/>
        <rFont val="Aptos Narrow"/>
        <family val="2"/>
        <scheme val="minor"/>
      </rPr>
      <t>methode Retour matras</t>
    </r>
  </si>
  <si>
    <t>Asbest</t>
  </si>
  <si>
    <t>Matrassen_A</t>
  </si>
  <si>
    <t>Matrassen_B</t>
  </si>
  <si>
    <t>Afvalstroom</t>
  </si>
  <si>
    <t>Autobanden zonder velg</t>
  </si>
  <si>
    <t>Autobanden met velg</t>
  </si>
  <si>
    <t>afgevoerde aantallen inzamelmiddelen o.b.v. gegevens 2024</t>
  </si>
  <si>
    <t>uitgevraagd inzamelmiddel</t>
  </si>
  <si>
    <t>te plaatsen aantal  inzamel middelen voor deze stroom</t>
  </si>
  <si>
    <t>all-in transport kosten per keer</t>
  </si>
  <si>
    <t>Porselein en keramiek</t>
  </si>
  <si>
    <t>HHR/GHA</t>
  </si>
  <si>
    <t>aandrukken containers conform eis TV14</t>
  </si>
  <si>
    <t>A/B hout (opgegeven hoeveelheden zijn een inschatting)</t>
  </si>
  <si>
    <t>all-in verwerkingskosten per kg (incl. WBM, excl. BTW)</t>
  </si>
  <si>
    <t>inschrijftabel aanbesteding milieustraat Goirle Perceel 1</t>
  </si>
  <si>
    <t>Totalen perceel 1 per jaar</t>
  </si>
  <si>
    <t>NIET radioactieve rookmelders</t>
  </si>
  <si>
    <t>20m3 asbestcontainer</t>
  </si>
  <si>
    <t>afgevoerde containers/
transporten per jaar o.b.v. gegevens 2024</t>
  </si>
  <si>
    <t>aantal keer opknijpen en aftransport groen afval (aanname)</t>
  </si>
  <si>
    <t>Marktprijs per ton*</t>
  </si>
  <si>
    <t>all-in verwerkingskosten per ton excl. BTW</t>
  </si>
  <si>
    <t>kosten per jaar</t>
  </si>
  <si>
    <t>op- of afslag t.o.v. de marktprijs per ton (positieve of negatieve waarde invullen)</t>
  </si>
  <si>
    <t>TOTALEN basisstromen</t>
  </si>
  <si>
    <t>TOTALEN opbrengststromen</t>
  </si>
  <si>
    <t>Totalen verwerking A</t>
  </si>
  <si>
    <t>Totalen verwerking B</t>
  </si>
  <si>
    <t>Totalen transport</t>
  </si>
  <si>
    <t>TOTALEN autobanden</t>
  </si>
  <si>
    <t>Totaal groenafval</t>
  </si>
  <si>
    <t>Totaal basisstromen</t>
  </si>
  <si>
    <t>Totaal autobanden</t>
  </si>
  <si>
    <t>Totaal opbrengststromen</t>
  </si>
  <si>
    <t>opmerking</t>
  </si>
  <si>
    <t>Óf rij 12 óf rij 13 dient te worden ingevuld. Zie ook Eis MAT-1 en MAT-2</t>
  </si>
  <si>
    <t>fictieve opgave aantallen</t>
  </si>
  <si>
    <t>plaatsingskosten tussentijdse plaatsingen haak containers</t>
  </si>
  <si>
    <t>aantal plaatsingen per jaar</t>
  </si>
  <si>
    <t>TOTALEN aandrukken en tussentijds plaatsen</t>
  </si>
  <si>
    <t>aandrukken containers conform eis TV14 en tussentijds plaatsen</t>
  </si>
  <si>
    <t>Lachgas &lt;10 ltr (N2O), transport en verwerking</t>
  </si>
  <si>
    <t>reserve container</t>
  </si>
  <si>
    <t>*Marktprijs juli 2025: EUWID Recycling und Entsorgung, Behandeltes Altholz vorgebrochen (0-300 mm), Nordwesten (gemiddelde prijs)</t>
  </si>
  <si>
    <t>all-in verwerkingsprijs per stuk (incl. transport en WBM, excl. BTW)</t>
  </si>
  <si>
    <t>fictive opgaaf aantallen</t>
  </si>
  <si>
    <t>Butaan, Propaan cilinders</t>
  </si>
  <si>
    <r>
      <t xml:space="preserve">*MOP NL &amp; Belgie, BONT/hoog, </t>
    </r>
    <r>
      <rPr>
        <b/>
        <sz val="12"/>
        <color rgb="FFFF0000"/>
        <rFont val="Aptos Narrow"/>
        <family val="2"/>
        <scheme val="minor"/>
      </rPr>
      <t>september 2025</t>
    </r>
  </si>
  <si>
    <r>
      <t>*Marktprijs</t>
    </r>
    <r>
      <rPr>
        <b/>
        <sz val="12"/>
        <color rgb="FFFF0000"/>
        <rFont val="Aptos Narrow"/>
        <family val="2"/>
        <scheme val="minor"/>
      </rPr>
      <t xml:space="preserve"> </t>
    </r>
    <r>
      <rPr>
        <b/>
        <sz val="12"/>
        <rFont val="Aptos Narrow"/>
        <family val="2"/>
        <scheme val="minor"/>
      </rPr>
      <t xml:space="preserve">vraag en aanbod gruisijzer, </t>
    </r>
    <r>
      <rPr>
        <b/>
        <sz val="12"/>
        <color rgb="FFFF0000"/>
        <rFont val="Aptos Narrow"/>
        <family val="2"/>
        <scheme val="minor"/>
      </rPr>
      <t>september 2025</t>
    </r>
  </si>
  <si>
    <t>All-in verwerkingsprijs excl. WBM, en daarnaast de van toepassing zijnde WBM. Zie ook Eis TV44</t>
  </si>
  <si>
    <t>Transport/afvoerkosten en verwerkingskosten worden bepaald door de af te voeren afvalstroom</t>
  </si>
  <si>
    <t>all-in verwerkings
kosten per band excl. BTW</t>
  </si>
  <si>
    <t>all-in transport
kosten per container per keer (incl doorwissel of terugplaatsen container)</t>
  </si>
  <si>
    <t>all-in plaatsings
kosten</t>
  </si>
  <si>
    <t>all-in verwerkings
kosten per ton excl. BTW</t>
  </si>
  <si>
    <t>huur inzamel
middel per maand</t>
  </si>
  <si>
    <t>all-in transport-
kosten per container per keer (in geval van asbest, kosten inclusief inliner)</t>
  </si>
  <si>
    <t>fictief tonnage</t>
  </si>
  <si>
    <t>opknijp en transport-
kosten per keer</t>
  </si>
  <si>
    <t>transport-kosten per inzamelmiddel per keer</t>
  </si>
  <si>
    <t xml:space="preserve"> - Het invullen van negatieve bedragen (opbrengst) is toegestaan
- Het invullen van € 0,= is toegestaan</t>
  </si>
  <si>
    <t>campinggaz (cartouche/cartridge)</t>
  </si>
  <si>
    <t>all-in verwerkingskosten per stuk (incl. WBM, 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</si>
</sst>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Calibri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8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10"/>
      <color theme="1"/>
      <name val="Century Gothic"/>
      <family val="2"/>
    </font>
    <font>
      <b/>
      <sz val="10"/>
      <name val="Century Gothic"/>
      <family val="2"/>
    </font>
    <font>
      <sz val="11"/>
      <name val="Aptos Narrow"/>
      <family val="2"/>
    </font>
    <font>
      <b/>
      <sz val="11"/>
      <color rgb="FFFF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20"/>
      <color indexed="9"/>
      <name val="Aptos Narrow"/>
      <family val="2"/>
    </font>
    <font>
      <b/>
      <sz val="20"/>
      <color theme="0"/>
      <name val="Aptos Narrow"/>
      <family val="2"/>
    </font>
    <font>
      <b/>
      <sz val="20"/>
      <name val="Aptos Narrow"/>
      <family val="2"/>
    </font>
    <font>
      <sz val="20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sz val="12"/>
      <name val="Aptos Narrow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Century Gothic"/>
      <family val="2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16"/>
      <name val="Arial"/>
      <family val="2"/>
    </font>
    <font>
      <b/>
      <sz val="16"/>
      <color indexed="9"/>
      <name val="Aptos Narrow"/>
      <family val="2"/>
    </font>
    <font>
      <b/>
      <sz val="16"/>
      <color indexed="9"/>
      <name val="Century Gothic"/>
      <family val="2"/>
    </font>
    <font>
      <sz val="16"/>
      <color theme="1"/>
      <name val="Aptos Narrow"/>
      <family val="2"/>
      <scheme val="minor"/>
    </font>
    <font>
      <sz val="16"/>
      <color theme="1"/>
      <name val="Aptos Narrow"/>
      <family val="2"/>
    </font>
    <font>
      <sz val="16"/>
      <color theme="1"/>
      <name val="Century Gothic"/>
      <family val="2"/>
    </font>
    <font>
      <sz val="20"/>
      <color rgb="FFFF0000"/>
      <name val="Aptos Narrow"/>
      <family val="2"/>
      <scheme val="minor"/>
    </font>
    <font>
      <b/>
      <sz val="22"/>
      <color rgb="FFFF0000"/>
      <name val="Aptos Narrow"/>
      <family val="2"/>
      <scheme val="minor"/>
    </font>
    <font>
      <sz val="11"/>
      <color rgb="FF7030A0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20"/>
      <color rgb="FF0070C0"/>
      <name val="Aptos Narrow"/>
      <family val="2"/>
      <scheme val="minor"/>
    </font>
    <font>
      <sz val="14"/>
      <color rgb="FF0070C0"/>
      <name val="Aptos Narrow"/>
      <family val="2"/>
      <scheme val="minor"/>
    </font>
    <font>
      <sz val="11"/>
      <color theme="2" tint="-9.9978637043366805E-2"/>
      <name val="Aptos Narrow"/>
      <family val="2"/>
      <scheme val="minor"/>
    </font>
    <font>
      <b/>
      <sz val="11"/>
      <name val="Aptos Narrow"/>
      <family val="2"/>
    </font>
    <font>
      <b/>
      <sz val="12"/>
      <color theme="0"/>
      <name val="Aptos Narrow"/>
      <family val="2"/>
      <scheme val="minor"/>
    </font>
    <font>
      <sz val="12"/>
      <color rgb="FF7030A0"/>
      <name val="Aptos Narrow"/>
      <family val="2"/>
      <scheme val="minor"/>
    </font>
    <font>
      <sz val="12"/>
      <color rgb="FF0070C0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rgb="FF0070C0"/>
      <name val="Aptos Narrow"/>
      <family val="2"/>
      <scheme val="minor"/>
    </font>
    <font>
      <b/>
      <strike/>
      <sz val="12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name val="Aptos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10" fillId="0" borderId="0"/>
    <xf numFmtId="0" fontId="10" fillId="0" borderId="0"/>
    <xf numFmtId="0" fontId="10" fillId="0" borderId="0"/>
    <xf numFmtId="0" fontId="9" fillId="0" borderId="0"/>
  </cellStyleXfs>
  <cellXfs count="332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/>
    </xf>
    <xf numFmtId="0" fontId="5" fillId="0" borderId="11" xfId="0" applyFont="1" applyBorder="1"/>
    <xf numFmtId="0" fontId="0" fillId="0" borderId="11" xfId="0" applyBorder="1" applyAlignment="1">
      <alignment horizontal="left" wrapText="1"/>
    </xf>
    <xf numFmtId="0" fontId="2" fillId="0" borderId="18" xfId="0" applyFont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3" fillId="0" borderId="0" xfId="0" applyFont="1" applyAlignment="1">
      <alignment wrapText="1"/>
    </xf>
    <xf numFmtId="44" fontId="0" fillId="0" borderId="0" xfId="0" applyNumberFormat="1"/>
    <xf numFmtId="0" fontId="2" fillId="0" borderId="0" xfId="0" applyFont="1" applyAlignment="1">
      <alignment wrapText="1"/>
    </xf>
    <xf numFmtId="0" fontId="14" fillId="0" borderId="0" xfId="0" applyFont="1"/>
    <xf numFmtId="44" fontId="0" fillId="0" borderId="11" xfId="0" applyNumberFormat="1" applyBorder="1"/>
    <xf numFmtId="0" fontId="0" fillId="4" borderId="11" xfId="0" applyFill="1" applyBorder="1"/>
    <xf numFmtId="44" fontId="0" fillId="4" borderId="27" xfId="0" applyNumberFormat="1" applyFill="1" applyBorder="1" applyAlignment="1">
      <alignment wrapText="1"/>
    </xf>
    <xf numFmtId="44" fontId="0" fillId="0" borderId="27" xfId="0" applyNumberFormat="1" applyBorder="1"/>
    <xf numFmtId="44" fontId="0" fillId="8" borderId="27" xfId="0" applyNumberFormat="1" applyFill="1" applyBorder="1"/>
    <xf numFmtId="0" fontId="0" fillId="0" borderId="19" xfId="0" applyBorder="1" applyAlignment="1">
      <alignment wrapText="1"/>
    </xf>
    <xf numFmtId="44" fontId="0" fillId="0" borderId="19" xfId="0" applyNumberFormat="1" applyBorder="1"/>
    <xf numFmtId="0" fontId="2" fillId="0" borderId="22" xfId="0" applyFont="1" applyBorder="1" applyAlignment="1">
      <alignment wrapText="1"/>
    </xf>
    <xf numFmtId="0" fontId="2" fillId="0" borderId="37" xfId="0" applyFont="1" applyBorder="1" applyAlignment="1">
      <alignment wrapText="1"/>
    </xf>
    <xf numFmtId="44" fontId="0" fillId="0" borderId="25" xfId="0" applyNumberFormat="1" applyBorder="1"/>
    <xf numFmtId="0" fontId="4" fillId="0" borderId="20" xfId="0" applyFont="1" applyBorder="1" applyAlignment="1">
      <alignment vertical="center"/>
    </xf>
    <xf numFmtId="0" fontId="0" fillId="0" borderId="21" xfId="0" applyBorder="1" applyAlignment="1">
      <alignment wrapText="1"/>
    </xf>
    <xf numFmtId="0" fontId="0" fillId="3" borderId="15" xfId="0" applyFill="1" applyBorder="1"/>
    <xf numFmtId="44" fontId="0" fillId="10" borderId="27" xfId="0" applyNumberFormat="1" applyFill="1" applyBorder="1" applyAlignment="1">
      <alignment wrapText="1"/>
    </xf>
    <xf numFmtId="44" fontId="0" fillId="10" borderId="11" xfId="0" applyNumberFormat="1" applyFill="1" applyBorder="1"/>
    <xf numFmtId="44" fontId="0" fillId="10" borderId="28" xfId="0" applyNumberFormat="1" applyFill="1" applyBorder="1"/>
    <xf numFmtId="44" fontId="0" fillId="9" borderId="27" xfId="0" applyNumberFormat="1" applyFill="1" applyBorder="1" applyAlignment="1">
      <alignment wrapText="1"/>
    </xf>
    <xf numFmtId="44" fontId="0" fillId="9" borderId="16" xfId="0" applyNumberFormat="1" applyFill="1" applyBorder="1" applyAlignment="1">
      <alignment wrapText="1"/>
    </xf>
    <xf numFmtId="44" fontId="0" fillId="10" borderId="19" xfId="0" applyNumberFormat="1" applyFill="1" applyBorder="1"/>
    <xf numFmtId="0" fontId="2" fillId="3" borderId="40" xfId="0" applyFont="1" applyFill="1" applyBorder="1" applyAlignment="1">
      <alignment wrapText="1"/>
    </xf>
    <xf numFmtId="0" fontId="0" fillId="3" borderId="18" xfId="0" applyFill="1" applyBorder="1"/>
    <xf numFmtId="0" fontId="0" fillId="3" borderId="18" xfId="0" applyFill="1" applyBorder="1" applyAlignment="1">
      <alignment wrapText="1"/>
    </xf>
    <xf numFmtId="44" fontId="0" fillId="3" borderId="18" xfId="0" applyNumberFormat="1" applyFill="1" applyBorder="1"/>
    <xf numFmtId="44" fontId="0" fillId="3" borderId="32" xfId="0" applyNumberFormat="1" applyFill="1" applyBorder="1"/>
    <xf numFmtId="0" fontId="2" fillId="0" borderId="20" xfId="0" applyFont="1" applyBorder="1" applyAlignment="1">
      <alignment wrapText="1"/>
    </xf>
    <xf numFmtId="0" fontId="0" fillId="0" borderId="21" xfId="0" applyBorder="1"/>
    <xf numFmtId="0" fontId="0" fillId="4" borderId="21" xfId="0" applyFill="1" applyBorder="1"/>
    <xf numFmtId="0" fontId="2" fillId="0" borderId="24" xfId="0" applyFont="1" applyBorder="1" applyAlignment="1">
      <alignment wrapText="1"/>
    </xf>
    <xf numFmtId="0" fontId="0" fillId="0" borderId="26" xfId="0" applyBorder="1"/>
    <xf numFmtId="0" fontId="0" fillId="0" borderId="26" xfId="0" applyBorder="1" applyAlignment="1">
      <alignment wrapText="1"/>
    </xf>
    <xf numFmtId="0" fontId="0" fillId="4" borderId="26" xfId="0" applyFill="1" applyBorder="1"/>
    <xf numFmtId="44" fontId="0" fillId="9" borderId="18" xfId="0" applyNumberFormat="1" applyFill="1" applyBorder="1"/>
    <xf numFmtId="44" fontId="0" fillId="10" borderId="21" xfId="0" applyNumberFormat="1" applyFill="1" applyBorder="1"/>
    <xf numFmtId="44" fontId="0" fillId="4" borderId="11" xfId="0" applyNumberFormat="1" applyFill="1" applyBorder="1" applyAlignment="1">
      <alignment wrapText="1"/>
    </xf>
    <xf numFmtId="44" fontId="0" fillId="4" borderId="21" xfId="0" applyNumberFormat="1" applyFill="1" applyBorder="1" applyAlignment="1">
      <alignment wrapText="1"/>
    </xf>
    <xf numFmtId="44" fontId="0" fillId="0" borderId="21" xfId="0" applyNumberFormat="1" applyBorder="1"/>
    <xf numFmtId="44" fontId="0" fillId="10" borderId="18" xfId="0" applyNumberFormat="1" applyFill="1" applyBorder="1" applyAlignment="1">
      <alignment wrapText="1"/>
    </xf>
    <xf numFmtId="44" fontId="0" fillId="4" borderId="18" xfId="0" applyNumberFormat="1" applyFill="1" applyBorder="1" applyAlignment="1">
      <alignment wrapText="1"/>
    </xf>
    <xf numFmtId="44" fontId="0" fillId="10" borderId="21" xfId="0" applyNumberFormat="1" applyFill="1" applyBorder="1" applyAlignment="1">
      <alignment wrapText="1"/>
    </xf>
    <xf numFmtId="44" fontId="0" fillId="10" borderId="25" xfId="0" applyNumberFormat="1" applyFill="1" applyBorder="1" applyAlignment="1">
      <alignment wrapText="1"/>
    </xf>
    <xf numFmtId="44" fontId="0" fillId="10" borderId="26" xfId="0" applyNumberFormat="1" applyFill="1" applyBorder="1"/>
    <xf numFmtId="44" fontId="0" fillId="4" borderId="25" xfId="0" applyNumberFormat="1" applyFill="1" applyBorder="1" applyAlignment="1">
      <alignment wrapText="1"/>
    </xf>
    <xf numFmtId="44" fontId="0" fillId="0" borderId="26" xfId="0" applyNumberFormat="1" applyBorder="1"/>
    <xf numFmtId="0" fontId="5" fillId="0" borderId="27" xfId="0" applyFont="1" applyBorder="1"/>
    <xf numFmtId="0" fontId="0" fillId="0" borderId="22" xfId="0" applyBorder="1"/>
    <xf numFmtId="0" fontId="0" fillId="3" borderId="3" xfId="0" applyFill="1" applyBorder="1"/>
    <xf numFmtId="0" fontId="0" fillId="3" borderId="0" xfId="0" applyFill="1" applyAlignment="1">
      <alignment horizontal="center"/>
    </xf>
    <xf numFmtId="0" fontId="5" fillId="0" borderId="29" xfId="0" applyFont="1" applyBorder="1"/>
    <xf numFmtId="0" fontId="5" fillId="0" borderId="22" xfId="0" applyFont="1" applyBorder="1"/>
    <xf numFmtId="0" fontId="0" fillId="3" borderId="9" xfId="0" applyFill="1" applyBorder="1"/>
    <xf numFmtId="0" fontId="0" fillId="3" borderId="14" xfId="0" applyFill="1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20" fillId="0" borderId="0" xfId="0" applyFont="1"/>
    <xf numFmtId="0" fontId="17" fillId="7" borderId="0" xfId="1" applyFont="1" applyFill="1" applyAlignment="1">
      <alignment horizontal="left" vertical="center" wrapText="1"/>
    </xf>
    <xf numFmtId="0" fontId="21" fillId="0" borderId="0" xfId="0" applyFont="1" applyAlignment="1">
      <alignment wrapText="1"/>
    </xf>
    <xf numFmtId="0" fontId="22" fillId="0" borderId="0" xfId="0" applyFont="1"/>
    <xf numFmtId="0" fontId="18" fillId="7" borderId="3" xfId="1" applyFont="1" applyFill="1" applyBorder="1" applyAlignment="1" applyProtection="1">
      <alignment horizontal="left" vertical="center"/>
      <protection locked="0"/>
    </xf>
    <xf numFmtId="0" fontId="18" fillId="5" borderId="1" xfId="1" applyFont="1" applyFill="1" applyBorder="1" applyAlignment="1" applyProtection="1">
      <alignment horizontal="left" vertical="center"/>
      <protection locked="0"/>
    </xf>
    <xf numFmtId="0" fontId="17" fillId="5" borderId="2" xfId="1" applyFont="1" applyFill="1" applyBorder="1" applyAlignment="1">
      <alignment horizontal="left" vertical="center" wrapText="1"/>
    </xf>
    <xf numFmtId="0" fontId="18" fillId="5" borderId="2" xfId="1" applyFont="1" applyFill="1" applyBorder="1" applyAlignment="1" applyProtection="1">
      <alignment horizontal="left" vertical="center"/>
      <protection locked="0"/>
    </xf>
    <xf numFmtId="0" fontId="19" fillId="5" borderId="2" xfId="1" applyFont="1" applyFill="1" applyBorder="1" applyAlignment="1" applyProtection="1">
      <alignment horizontal="left" vertical="center"/>
      <protection locked="0"/>
    </xf>
    <xf numFmtId="0" fontId="19" fillId="5" borderId="12" xfId="1" applyFont="1" applyFill="1" applyBorder="1" applyAlignment="1" applyProtection="1">
      <alignment horizontal="left" vertical="center"/>
      <protection locked="0"/>
    </xf>
    <xf numFmtId="0" fontId="18" fillId="7" borderId="3" xfId="1" applyFont="1" applyFill="1" applyBorder="1" applyAlignment="1" applyProtection="1">
      <alignment vertical="center"/>
      <protection locked="0"/>
    </xf>
    <xf numFmtId="0" fontId="18" fillId="7" borderId="0" xfId="1" applyFont="1" applyFill="1" applyAlignment="1" applyProtection="1">
      <alignment vertical="center"/>
      <protection locked="0"/>
    </xf>
    <xf numFmtId="0" fontId="0" fillId="5" borderId="2" xfId="0" applyFill="1" applyBorder="1"/>
    <xf numFmtId="44" fontId="16" fillId="0" borderId="0" xfId="0" applyNumberFormat="1" applyFont="1"/>
    <xf numFmtId="0" fontId="16" fillId="0" borderId="0" xfId="0" applyFont="1" applyAlignment="1">
      <alignment wrapText="1"/>
    </xf>
    <xf numFmtId="0" fontId="16" fillId="0" borderId="0" xfId="0" applyFont="1"/>
    <xf numFmtId="44" fontId="15" fillId="7" borderId="11" xfId="0" applyNumberFormat="1" applyFont="1" applyFill="1" applyBorder="1"/>
    <xf numFmtId="0" fontId="2" fillId="3" borderId="8" xfId="0" applyFont="1" applyFill="1" applyBorder="1" applyAlignment="1">
      <alignment wrapText="1"/>
    </xf>
    <xf numFmtId="0" fontId="0" fillId="3" borderId="9" xfId="0" applyFill="1" applyBorder="1" applyAlignment="1">
      <alignment wrapText="1"/>
    </xf>
    <xf numFmtId="44" fontId="0" fillId="3" borderId="9" xfId="0" applyNumberFormat="1" applyFill="1" applyBorder="1"/>
    <xf numFmtId="0" fontId="9" fillId="0" borderId="0" xfId="1"/>
    <xf numFmtId="0" fontId="17" fillId="10" borderId="0" xfId="1" applyFont="1" applyFill="1" applyAlignment="1">
      <alignment horizontal="left" vertical="center" wrapText="1"/>
    </xf>
    <xf numFmtId="0" fontId="17" fillId="0" borderId="0" xfId="1" applyFont="1" applyAlignment="1">
      <alignment vertical="center" wrapText="1"/>
    </xf>
    <xf numFmtId="0" fontId="18" fillId="0" borderId="0" xfId="1" applyFont="1" applyAlignment="1" applyProtection="1">
      <alignment horizontal="left" vertical="center"/>
      <protection locked="0"/>
    </xf>
    <xf numFmtId="0" fontId="19" fillId="0" borderId="0" xfId="1" applyFont="1" applyAlignment="1" applyProtection="1">
      <alignment horizontal="left" vertical="center"/>
      <protection locked="0"/>
    </xf>
    <xf numFmtId="0" fontId="13" fillId="0" borderId="11" xfId="1" applyFont="1" applyBorder="1" applyAlignment="1">
      <alignment horizontal="center" vertical="center" wrapText="1"/>
    </xf>
    <xf numFmtId="0" fontId="13" fillId="4" borderId="11" xfId="0" applyFont="1" applyFill="1" applyBorder="1"/>
    <xf numFmtId="0" fontId="15" fillId="0" borderId="0" xfId="0" applyFont="1"/>
    <xf numFmtId="44" fontId="13" fillId="0" borderId="11" xfId="6" applyFont="1" applyFill="1" applyBorder="1" applyAlignment="1" applyProtection="1">
      <alignment horizontal="center" vertical="center" wrapText="1"/>
    </xf>
    <xf numFmtId="0" fontId="12" fillId="2" borderId="18" xfId="1" applyFont="1" applyFill="1" applyBorder="1" applyAlignment="1">
      <alignment horizontal="center" vertical="center" wrapText="1"/>
    </xf>
    <xf numFmtId="0" fontId="12" fillId="2" borderId="18" xfId="1" applyFont="1" applyFill="1" applyBorder="1" applyAlignment="1">
      <alignment vertical="center" wrapText="1"/>
    </xf>
    <xf numFmtId="0" fontId="12" fillId="2" borderId="15" xfId="1" applyFont="1" applyFill="1" applyBorder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25" fillId="0" borderId="0" xfId="1" applyFont="1"/>
    <xf numFmtId="44" fontId="24" fillId="0" borderId="0" xfId="1" applyNumberFormat="1" applyFont="1"/>
    <xf numFmtId="0" fontId="27" fillId="0" borderId="3" xfId="0" applyFont="1" applyBorder="1"/>
    <xf numFmtId="0" fontId="27" fillId="9" borderId="0" xfId="0" applyFont="1" applyFill="1" applyAlignment="1">
      <alignment horizontal="center"/>
    </xf>
    <xf numFmtId="44" fontId="27" fillId="0" borderId="14" xfId="0" applyNumberFormat="1" applyFont="1" applyBorder="1"/>
    <xf numFmtId="0" fontId="27" fillId="0" borderId="0" xfId="0" applyFont="1"/>
    <xf numFmtId="0" fontId="5" fillId="0" borderId="37" xfId="0" applyFont="1" applyBorder="1"/>
    <xf numFmtId="0" fontId="5" fillId="0" borderId="19" xfId="0" applyFont="1" applyBorder="1" applyAlignment="1">
      <alignment horizontal="center"/>
    </xf>
    <xf numFmtId="0" fontId="28" fillId="9" borderId="11" xfId="0" applyFont="1" applyFill="1" applyBorder="1" applyAlignment="1">
      <alignment horizontal="center"/>
    </xf>
    <xf numFmtId="0" fontId="23" fillId="3" borderId="0" xfId="1" applyFont="1" applyFill="1" applyAlignment="1">
      <alignment horizontal="center" vertical="center" wrapText="1"/>
    </xf>
    <xf numFmtId="0" fontId="25" fillId="3" borderId="0" xfId="1" applyFont="1" applyFill="1"/>
    <xf numFmtId="44" fontId="24" fillId="3" borderId="0" xfId="1" applyNumberFormat="1" applyFont="1" applyFill="1"/>
    <xf numFmtId="0" fontId="30" fillId="0" borderId="0" xfId="1" applyFont="1"/>
    <xf numFmtId="0" fontId="31" fillId="6" borderId="11" xfId="1" applyFont="1" applyFill="1" applyBorder="1" applyAlignment="1">
      <alignment vertical="center" wrapText="1"/>
    </xf>
    <xf numFmtId="0" fontId="32" fillId="6" borderId="11" xfId="1" applyFont="1" applyFill="1" applyBorder="1" applyAlignment="1">
      <alignment vertical="center" wrapText="1"/>
    </xf>
    <xf numFmtId="0" fontId="33" fillId="0" borderId="0" xfId="0" applyFont="1"/>
    <xf numFmtId="0" fontId="34" fillId="0" borderId="11" xfId="4" applyFont="1" applyBorder="1" applyAlignment="1">
      <alignment vertical="center"/>
    </xf>
    <xf numFmtId="0" fontId="35" fillId="10" borderId="11" xfId="4" applyFont="1" applyFill="1" applyBorder="1" applyAlignment="1" applyProtection="1">
      <alignment vertical="center"/>
      <protection locked="0"/>
    </xf>
    <xf numFmtId="0" fontId="0" fillId="0" borderId="28" xfId="0" applyBorder="1" applyAlignment="1">
      <alignment wrapText="1"/>
    </xf>
    <xf numFmtId="0" fontId="36" fillId="0" borderId="0" xfId="0" applyFont="1" applyAlignment="1">
      <alignment wrapText="1"/>
    </xf>
    <xf numFmtId="0" fontId="37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39" fillId="0" borderId="0" xfId="0" applyFont="1" applyAlignment="1">
      <alignment wrapText="1"/>
    </xf>
    <xf numFmtId="0" fontId="40" fillId="0" borderId="0" xfId="0" applyFont="1" applyAlignment="1">
      <alignment wrapText="1"/>
    </xf>
    <xf numFmtId="0" fontId="41" fillId="0" borderId="0" xfId="0" applyFont="1" applyAlignment="1">
      <alignment wrapText="1"/>
    </xf>
    <xf numFmtId="44" fontId="42" fillId="9" borderId="28" xfId="0" applyNumberFormat="1" applyFont="1" applyFill="1" applyBorder="1"/>
    <xf numFmtId="44" fontId="42" fillId="9" borderId="15" xfId="0" applyNumberFormat="1" applyFont="1" applyFill="1" applyBorder="1"/>
    <xf numFmtId="44" fontId="42" fillId="9" borderId="39" xfId="0" applyNumberFormat="1" applyFont="1" applyFill="1" applyBorder="1"/>
    <xf numFmtId="44" fontId="42" fillId="9" borderId="43" xfId="0" applyNumberFormat="1" applyFont="1" applyFill="1" applyBorder="1"/>
    <xf numFmtId="0" fontId="5" fillId="3" borderId="19" xfId="0" applyFont="1" applyFill="1" applyBorder="1" applyAlignment="1">
      <alignment horizontal="center"/>
    </xf>
    <xf numFmtId="0" fontId="19" fillId="7" borderId="14" xfId="1" applyFont="1" applyFill="1" applyBorder="1" applyAlignment="1" applyProtection="1">
      <alignment horizontal="left" vertical="center"/>
      <protection locked="0"/>
    </xf>
    <xf numFmtId="44" fontId="0" fillId="0" borderId="18" xfId="0" applyNumberFormat="1" applyBorder="1"/>
    <xf numFmtId="0" fontId="0" fillId="4" borderId="18" xfId="0" applyFill="1" applyBorder="1"/>
    <xf numFmtId="44" fontId="0" fillId="3" borderId="14" xfId="0" applyNumberFormat="1" applyFill="1" applyBorder="1"/>
    <xf numFmtId="44" fontId="0" fillId="9" borderId="18" xfId="0" applyNumberFormat="1" applyFill="1" applyBorder="1" applyAlignment="1">
      <alignment wrapText="1"/>
    </xf>
    <xf numFmtId="0" fontId="13" fillId="0" borderId="28" xfId="1" applyFont="1" applyBorder="1" applyAlignment="1">
      <alignment horizontal="center" vertical="center" wrapText="1"/>
    </xf>
    <xf numFmtId="0" fontId="13" fillId="0" borderId="19" xfId="1" applyFont="1" applyBorder="1" applyAlignment="1">
      <alignment horizontal="center" vertical="center" wrapText="1"/>
    </xf>
    <xf numFmtId="0" fontId="13" fillId="4" borderId="19" xfId="0" applyFont="1" applyFill="1" applyBorder="1" applyAlignment="1">
      <alignment wrapText="1"/>
    </xf>
    <xf numFmtId="44" fontId="13" fillId="0" borderId="19" xfId="6" applyFont="1" applyFill="1" applyBorder="1" applyAlignment="1" applyProtection="1">
      <alignment horizontal="center" vertical="center" wrapText="1"/>
    </xf>
    <xf numFmtId="0" fontId="25" fillId="0" borderId="36" xfId="1" applyFont="1" applyBorder="1"/>
    <xf numFmtId="0" fontId="43" fillId="0" borderId="33" xfId="1" applyFont="1" applyBorder="1" applyAlignment="1">
      <alignment horizontal="center" vertical="center" wrapText="1"/>
    </xf>
    <xf numFmtId="44" fontId="25" fillId="0" borderId="35" xfId="1" applyNumberFormat="1" applyFont="1" applyBorder="1"/>
    <xf numFmtId="0" fontId="13" fillId="0" borderId="15" xfId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wrapText="1"/>
    </xf>
    <xf numFmtId="0" fontId="13" fillId="0" borderId="4" xfId="1" applyFont="1" applyBorder="1" applyAlignment="1">
      <alignment horizontal="center" vertical="center" wrapText="1"/>
    </xf>
    <xf numFmtId="0" fontId="27" fillId="5" borderId="33" xfId="0" applyFont="1" applyFill="1" applyBorder="1" applyAlignment="1">
      <alignment wrapText="1"/>
    </xf>
    <xf numFmtId="0" fontId="27" fillId="5" borderId="36" xfId="0" applyFont="1" applyFill="1" applyBorder="1" applyAlignment="1">
      <alignment wrapText="1"/>
    </xf>
    <xf numFmtId="0" fontId="46" fillId="0" borderId="0" xfId="0" applyFont="1" applyAlignment="1">
      <alignment wrapText="1"/>
    </xf>
    <xf numFmtId="0" fontId="27" fillId="5" borderId="30" xfId="0" applyFont="1" applyFill="1" applyBorder="1" applyAlignment="1">
      <alignment wrapText="1"/>
    </xf>
    <xf numFmtId="0" fontId="27" fillId="5" borderId="31" xfId="0" applyFont="1" applyFill="1" applyBorder="1" applyAlignment="1">
      <alignment wrapText="1"/>
    </xf>
    <xf numFmtId="44" fontId="27" fillId="11" borderId="31" xfId="0" applyNumberFormat="1" applyFont="1" applyFill="1" applyBorder="1" applyAlignment="1">
      <alignment wrapText="1"/>
    </xf>
    <xf numFmtId="44" fontId="44" fillId="7" borderId="31" xfId="0" applyNumberFormat="1" applyFont="1" applyFill="1" applyBorder="1" applyAlignment="1">
      <alignment wrapText="1"/>
    </xf>
    <xf numFmtId="44" fontId="27" fillId="11" borderId="42" xfId="0" applyNumberFormat="1" applyFont="1" applyFill="1" applyBorder="1" applyAlignment="1">
      <alignment wrapText="1"/>
    </xf>
    <xf numFmtId="0" fontId="48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27" fillId="5" borderId="22" xfId="0" applyFont="1" applyFill="1" applyBorder="1" applyAlignment="1">
      <alignment horizontal="center" wrapText="1"/>
    </xf>
    <xf numFmtId="0" fontId="27" fillId="5" borderId="11" xfId="0" applyFont="1" applyFill="1" applyBorder="1" applyAlignment="1">
      <alignment horizontal="center" wrapText="1"/>
    </xf>
    <xf numFmtId="44" fontId="27" fillId="11" borderId="11" xfId="0" applyNumberFormat="1" applyFont="1" applyFill="1" applyBorder="1" applyAlignment="1">
      <alignment wrapText="1"/>
    </xf>
    <xf numFmtId="44" fontId="15" fillId="5" borderId="11" xfId="0" applyNumberFormat="1" applyFont="1" applyFill="1" applyBorder="1"/>
    <xf numFmtId="44" fontId="15" fillId="5" borderId="23" xfId="0" applyNumberFormat="1" applyFont="1" applyFill="1" applyBorder="1"/>
    <xf numFmtId="44" fontId="44" fillId="7" borderId="11" xfId="0" applyNumberFormat="1" applyFont="1" applyFill="1" applyBorder="1"/>
    <xf numFmtId="0" fontId="28" fillId="5" borderId="22" xfId="0" applyFont="1" applyFill="1" applyBorder="1" applyAlignment="1">
      <alignment wrapText="1"/>
    </xf>
    <xf numFmtId="0" fontId="27" fillId="5" borderId="11" xfId="0" applyFont="1" applyFill="1" applyBorder="1" applyAlignment="1">
      <alignment wrapText="1"/>
    </xf>
    <xf numFmtId="0" fontId="45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5" borderId="36" xfId="0" applyFont="1" applyFill="1" applyBorder="1" applyAlignment="1">
      <alignment horizontal="center"/>
    </xf>
    <xf numFmtId="0" fontId="47" fillId="0" borderId="0" xfId="0" applyFont="1" applyAlignment="1">
      <alignment wrapText="1"/>
    </xf>
    <xf numFmtId="0" fontId="27" fillId="5" borderId="40" xfId="0" applyFont="1" applyFill="1" applyBorder="1" applyAlignment="1">
      <alignment wrapText="1"/>
    </xf>
    <xf numFmtId="0" fontId="27" fillId="5" borderId="18" xfId="0" applyFont="1" applyFill="1" applyBorder="1" applyAlignment="1">
      <alignment horizontal="center" wrapText="1"/>
    </xf>
    <xf numFmtId="44" fontId="14" fillId="9" borderId="11" xfId="0" applyNumberFormat="1" applyFont="1" applyFill="1" applyBorder="1"/>
    <xf numFmtId="0" fontId="18" fillId="10" borderId="0" xfId="1" applyFont="1" applyFill="1" applyAlignment="1" applyProtection="1">
      <alignment vertical="center"/>
      <protection locked="0"/>
    </xf>
    <xf numFmtId="0" fontId="27" fillId="5" borderId="44" xfId="0" applyFont="1" applyFill="1" applyBorder="1" applyAlignment="1">
      <alignment wrapText="1"/>
    </xf>
    <xf numFmtId="0" fontId="27" fillId="5" borderId="25" xfId="0" applyFont="1" applyFill="1" applyBorder="1" applyAlignment="1">
      <alignment wrapText="1"/>
    </xf>
    <xf numFmtId="44" fontId="27" fillId="11" borderId="25" xfId="0" applyNumberFormat="1" applyFont="1" applyFill="1" applyBorder="1" applyAlignment="1">
      <alignment wrapText="1"/>
    </xf>
    <xf numFmtId="44" fontId="27" fillId="11" borderId="45" xfId="0" quotePrefix="1" applyNumberFormat="1" applyFont="1" applyFill="1" applyBorder="1" applyAlignment="1">
      <alignment wrapText="1"/>
    </xf>
    <xf numFmtId="44" fontId="44" fillId="7" borderId="25" xfId="0" applyNumberFormat="1" applyFont="1" applyFill="1" applyBorder="1" applyAlignment="1">
      <alignment wrapText="1"/>
    </xf>
    <xf numFmtId="0" fontId="0" fillId="0" borderId="16" xfId="0" applyBorder="1" applyAlignment="1">
      <alignment wrapText="1"/>
    </xf>
    <xf numFmtId="0" fontId="0" fillId="10" borderId="28" xfId="0" applyFill="1" applyBorder="1" applyAlignment="1">
      <alignment wrapText="1"/>
    </xf>
    <xf numFmtId="0" fontId="0" fillId="10" borderId="15" xfId="0" applyFill="1" applyBorder="1" applyAlignment="1">
      <alignment wrapText="1"/>
    </xf>
    <xf numFmtId="0" fontId="0" fillId="10" borderId="39" xfId="0" applyFill="1" applyBorder="1" applyAlignment="1">
      <alignment wrapText="1"/>
    </xf>
    <xf numFmtId="0" fontId="0" fillId="10" borderId="43" xfId="0" applyFill="1" applyBorder="1" applyAlignment="1">
      <alignment wrapText="1"/>
    </xf>
    <xf numFmtId="0" fontId="28" fillId="11" borderId="42" xfId="0" applyFont="1" applyFill="1" applyBorder="1" applyAlignment="1">
      <alignment wrapText="1"/>
    </xf>
    <xf numFmtId="0" fontId="0" fillId="3" borderId="32" xfId="0" applyFill="1" applyBorder="1" applyAlignment="1">
      <alignment wrapText="1"/>
    </xf>
    <xf numFmtId="0" fontId="49" fillId="11" borderId="28" xfId="0" applyFont="1" applyFill="1" applyBorder="1" applyAlignment="1">
      <alignment wrapText="1"/>
    </xf>
    <xf numFmtId="0" fontId="16" fillId="7" borderId="0" xfId="0" applyFont="1" applyFill="1"/>
    <xf numFmtId="0" fontId="16" fillId="7" borderId="0" xfId="0" applyFont="1" applyFill="1" applyAlignment="1">
      <alignment wrapText="1"/>
    </xf>
    <xf numFmtId="0" fontId="50" fillId="7" borderId="3" xfId="0" applyFont="1" applyFill="1" applyBorder="1" applyAlignment="1">
      <alignment wrapText="1"/>
    </xf>
    <xf numFmtId="0" fontId="27" fillId="0" borderId="0" xfId="0" applyFont="1" applyAlignment="1">
      <alignment horizontal="center" wrapText="1"/>
    </xf>
    <xf numFmtId="0" fontId="44" fillId="0" borderId="0" xfId="0" applyFont="1"/>
    <xf numFmtId="0" fontId="0" fillId="9" borderId="15" xfId="0" applyFill="1" applyBorder="1"/>
    <xf numFmtId="0" fontId="15" fillId="5" borderId="28" xfId="0" applyFont="1" applyFill="1" applyBorder="1" applyAlignment="1">
      <alignment wrapText="1"/>
    </xf>
    <xf numFmtId="0" fontId="44" fillId="7" borderId="50" xfId="0" applyFont="1" applyFill="1" applyBorder="1" applyAlignment="1">
      <alignment wrapText="1"/>
    </xf>
    <xf numFmtId="44" fontId="0" fillId="0" borderId="51" xfId="0" applyNumberFormat="1" applyBorder="1"/>
    <xf numFmtId="44" fontId="0" fillId="10" borderId="52" xfId="0" applyNumberFormat="1" applyFill="1" applyBorder="1"/>
    <xf numFmtId="0" fontId="6" fillId="0" borderId="37" xfId="0" applyFont="1" applyBorder="1" applyAlignment="1">
      <alignment horizontal="center" wrapText="1"/>
    </xf>
    <xf numFmtId="0" fontId="2" fillId="9" borderId="19" xfId="0" applyFont="1" applyFill="1" applyBorder="1" applyAlignment="1">
      <alignment horizontal="center" wrapText="1"/>
    </xf>
    <xf numFmtId="44" fontId="0" fillId="9" borderId="19" xfId="0" applyNumberFormat="1" applyFill="1" applyBorder="1"/>
    <xf numFmtId="44" fontId="0" fillId="9" borderId="38" xfId="0" applyNumberFormat="1" applyFill="1" applyBorder="1"/>
    <xf numFmtId="44" fontId="15" fillId="0" borderId="19" xfId="0" applyNumberFormat="1" applyFont="1" applyBorder="1"/>
    <xf numFmtId="44" fontId="15" fillId="9" borderId="19" xfId="0" applyNumberFormat="1" applyFont="1" applyFill="1" applyBorder="1"/>
    <xf numFmtId="0" fontId="5" fillId="0" borderId="19" xfId="0" applyFont="1" applyBorder="1"/>
    <xf numFmtId="44" fontId="18" fillId="7" borderId="0" xfId="1" applyNumberFormat="1" applyFont="1" applyFill="1" applyAlignment="1" applyProtection="1">
      <alignment horizontal="left" vertical="center"/>
      <protection locked="0"/>
    </xf>
    <xf numFmtId="44" fontId="18" fillId="5" borderId="2" xfId="1" applyNumberFormat="1" applyFont="1" applyFill="1" applyBorder="1" applyAlignment="1" applyProtection="1">
      <alignment horizontal="left" vertical="center"/>
      <protection locked="0"/>
    </xf>
    <xf numFmtId="44" fontId="27" fillId="11" borderId="48" xfId="0" applyNumberFormat="1" applyFont="1" applyFill="1" applyBorder="1" applyAlignment="1">
      <alignment wrapText="1"/>
    </xf>
    <xf numFmtId="44" fontId="27" fillId="0" borderId="0" xfId="0" applyNumberFormat="1" applyFont="1" applyAlignment="1">
      <alignment wrapText="1"/>
    </xf>
    <xf numFmtId="44" fontId="44" fillId="7" borderId="11" xfId="0" applyNumberFormat="1" applyFont="1" applyFill="1" applyBorder="1" applyAlignment="1">
      <alignment wrapText="1"/>
    </xf>
    <xf numFmtId="0" fontId="2" fillId="0" borderId="33" xfId="0" applyFont="1" applyBorder="1" applyAlignment="1">
      <alignment horizontal="center" wrapText="1"/>
    </xf>
    <xf numFmtId="44" fontId="0" fillId="9" borderId="36" xfId="0" applyNumberFormat="1" applyFill="1" applyBorder="1" applyAlignment="1">
      <alignment wrapText="1"/>
    </xf>
    <xf numFmtId="44" fontId="0" fillId="9" borderId="36" xfId="0" applyNumberFormat="1" applyFill="1" applyBorder="1"/>
    <xf numFmtId="44" fontId="42" fillId="9" borderId="34" xfId="0" applyNumberFormat="1" applyFont="1" applyFill="1" applyBorder="1"/>
    <xf numFmtId="0" fontId="0" fillId="10" borderId="34" xfId="0" applyFill="1" applyBorder="1" applyAlignment="1">
      <alignment wrapText="1"/>
    </xf>
    <xf numFmtId="0" fontId="0" fillId="9" borderId="36" xfId="0" applyFill="1" applyBorder="1"/>
    <xf numFmtId="0" fontId="0" fillId="9" borderId="36" xfId="0" applyFill="1" applyBorder="1" applyAlignment="1">
      <alignment wrapText="1"/>
    </xf>
    <xf numFmtId="44" fontId="42" fillId="9" borderId="18" xfId="0" applyNumberFormat="1" applyFont="1" applyFill="1" applyBorder="1"/>
    <xf numFmtId="0" fontId="5" fillId="5" borderId="20" xfId="0" applyFont="1" applyFill="1" applyBorder="1"/>
    <xf numFmtId="0" fontId="5" fillId="5" borderId="21" xfId="0" applyFont="1" applyFill="1" applyBorder="1"/>
    <xf numFmtId="0" fontId="5" fillId="0" borderId="15" xfId="0" applyFont="1" applyBorder="1"/>
    <xf numFmtId="0" fontId="28" fillId="5" borderId="40" xfId="0" applyFont="1" applyFill="1" applyBorder="1" applyAlignment="1">
      <alignment wrapText="1"/>
    </xf>
    <xf numFmtId="0" fontId="28" fillId="5" borderId="18" xfId="0" applyFont="1" applyFill="1" applyBorder="1" applyAlignment="1">
      <alignment wrapText="1"/>
    </xf>
    <xf numFmtId="0" fontId="28" fillId="5" borderId="15" xfId="0" applyFont="1" applyFill="1" applyBorder="1" applyAlignment="1">
      <alignment wrapText="1"/>
    </xf>
    <xf numFmtId="0" fontId="5" fillId="0" borderId="28" xfId="0" applyFont="1" applyBorder="1"/>
    <xf numFmtId="0" fontId="27" fillId="5" borderId="32" xfId="0" applyFont="1" applyFill="1" applyBorder="1" applyAlignment="1">
      <alignment wrapText="1"/>
    </xf>
    <xf numFmtId="0" fontId="0" fillId="0" borderId="43" xfId="0" applyBorder="1" applyAlignment="1">
      <alignment wrapText="1"/>
    </xf>
    <xf numFmtId="0" fontId="27" fillId="9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27" fillId="5" borderId="34" xfId="0" applyFont="1" applyFill="1" applyBorder="1" applyAlignment="1">
      <alignment wrapText="1"/>
    </xf>
    <xf numFmtId="0" fontId="6" fillId="5" borderId="39" xfId="0" applyFont="1" applyFill="1" applyBorder="1"/>
    <xf numFmtId="0" fontId="27" fillId="9" borderId="28" xfId="0" applyFont="1" applyFill="1" applyBorder="1"/>
    <xf numFmtId="0" fontId="44" fillId="7" borderId="14" xfId="0" applyFont="1" applyFill="1" applyBorder="1"/>
    <xf numFmtId="44" fontId="0" fillId="0" borderId="53" xfId="0" applyNumberFormat="1" applyBorder="1"/>
    <xf numFmtId="0" fontId="44" fillId="7" borderId="10" xfId="0" applyFont="1" applyFill="1" applyBorder="1" applyAlignment="1">
      <alignment wrapText="1"/>
    </xf>
    <xf numFmtId="44" fontId="0" fillId="0" borderId="54" xfId="0" applyNumberFormat="1" applyBorder="1"/>
    <xf numFmtId="44" fontId="44" fillId="7" borderId="50" xfId="0" applyNumberFormat="1" applyFont="1" applyFill="1" applyBorder="1" applyAlignment="1">
      <alignment wrapText="1"/>
    </xf>
    <xf numFmtId="44" fontId="0" fillId="3" borderId="51" xfId="0" applyNumberFormat="1" applyFill="1" applyBorder="1"/>
    <xf numFmtId="44" fontId="27" fillId="0" borderId="55" xfId="0" applyNumberFormat="1" applyFont="1" applyBorder="1"/>
    <xf numFmtId="44" fontId="27" fillId="11" borderId="7" xfId="0" applyNumberFormat="1" applyFont="1" applyFill="1" applyBorder="1" applyAlignment="1">
      <alignment wrapText="1"/>
    </xf>
    <xf numFmtId="44" fontId="0" fillId="10" borderId="49" xfId="0" applyNumberFormat="1" applyFill="1" applyBorder="1"/>
    <xf numFmtId="44" fontId="0" fillId="10" borderId="56" xfId="0" applyNumberFormat="1" applyFill="1" applyBorder="1"/>
    <xf numFmtId="44" fontId="27" fillId="9" borderId="6" xfId="0" applyNumberFormat="1" applyFont="1" applyFill="1" applyBorder="1"/>
    <xf numFmtId="44" fontId="0" fillId="3" borderId="6" xfId="0" applyNumberFormat="1" applyFill="1" applyBorder="1"/>
    <xf numFmtId="44" fontId="27" fillId="11" borderId="46" xfId="0" applyNumberFormat="1" applyFont="1" applyFill="1" applyBorder="1" applyAlignment="1">
      <alignment wrapText="1"/>
    </xf>
    <xf numFmtId="44" fontId="27" fillId="11" borderId="49" xfId="0" applyNumberFormat="1" applyFont="1" applyFill="1" applyBorder="1" applyAlignment="1">
      <alignment wrapText="1"/>
    </xf>
    <xf numFmtId="44" fontId="0" fillId="10" borderId="57" xfId="0" applyNumberFormat="1" applyFill="1" applyBorder="1"/>
    <xf numFmtId="44" fontId="27" fillId="11" borderId="57" xfId="0" applyNumberFormat="1" applyFont="1" applyFill="1" applyBorder="1" applyAlignment="1">
      <alignment wrapText="1"/>
    </xf>
    <xf numFmtId="44" fontId="27" fillId="9" borderId="49" xfId="0" applyNumberFormat="1" applyFont="1" applyFill="1" applyBorder="1"/>
    <xf numFmtId="44" fontId="0" fillId="3" borderId="47" xfId="0" applyNumberFormat="1" applyFill="1" applyBorder="1"/>
    <xf numFmtId="0" fontId="5" fillId="3" borderId="37" xfId="0" applyFont="1" applyFill="1" applyBorder="1"/>
    <xf numFmtId="0" fontId="28" fillId="0" borderId="22" xfId="0" applyFont="1" applyBorder="1"/>
    <xf numFmtId="0" fontId="0" fillId="3" borderId="8" xfId="0" applyFill="1" applyBorder="1"/>
    <xf numFmtId="0" fontId="0" fillId="3" borderId="13" xfId="0" applyFill="1" applyBorder="1"/>
    <xf numFmtId="0" fontId="45" fillId="7" borderId="12" xfId="0" applyFont="1" applyFill="1" applyBorder="1"/>
    <xf numFmtId="0" fontId="45" fillId="10" borderId="14" xfId="0" applyFont="1" applyFill="1" applyBorder="1"/>
    <xf numFmtId="0" fontId="45" fillId="5" borderId="12" xfId="0" applyFont="1" applyFill="1" applyBorder="1"/>
    <xf numFmtId="0" fontId="45" fillId="5" borderId="13" xfId="0" applyFont="1" applyFill="1" applyBorder="1"/>
    <xf numFmtId="0" fontId="45" fillId="9" borderId="7" xfId="0" applyFont="1" applyFill="1" applyBorder="1"/>
    <xf numFmtId="0" fontId="51" fillId="0" borderId="46" xfId="0" applyFont="1" applyBorder="1" applyAlignment="1">
      <alignment wrapText="1"/>
    </xf>
    <xf numFmtId="0" fontId="47" fillId="9" borderId="6" xfId="0" applyFont="1" applyFill="1" applyBorder="1" applyAlignment="1">
      <alignment wrapText="1"/>
    </xf>
    <xf numFmtId="0" fontId="45" fillId="9" borderId="6" xfId="0" applyFont="1" applyFill="1" applyBorder="1"/>
    <xf numFmtId="0" fontId="47" fillId="9" borderId="6" xfId="0" applyFont="1" applyFill="1" applyBorder="1"/>
    <xf numFmtId="0" fontId="45" fillId="3" borderId="6" xfId="0" applyFont="1" applyFill="1" applyBorder="1"/>
    <xf numFmtId="0" fontId="52" fillId="0" borderId="48" xfId="8" applyFont="1" applyBorder="1" applyAlignment="1">
      <alignment horizontal="left" vertical="center" wrapText="1"/>
    </xf>
    <xf numFmtId="44" fontId="28" fillId="0" borderId="49" xfId="0" quotePrefix="1" applyNumberFormat="1" applyFont="1" applyBorder="1" applyAlignment="1">
      <alignment wrapText="1"/>
    </xf>
    <xf numFmtId="0" fontId="45" fillId="3" borderId="47" xfId="0" applyFont="1" applyFill="1" applyBorder="1"/>
    <xf numFmtId="0" fontId="45" fillId="0" borderId="0" xfId="0" applyFont="1"/>
    <xf numFmtId="0" fontId="28" fillId="11" borderId="45" xfId="0" applyFont="1" applyFill="1" applyBorder="1" applyAlignment="1">
      <alignment wrapText="1"/>
    </xf>
    <xf numFmtId="0" fontId="0" fillId="9" borderId="32" xfId="0" applyFill="1" applyBorder="1" applyAlignment="1">
      <alignment wrapText="1"/>
    </xf>
    <xf numFmtId="0" fontId="44" fillId="7" borderId="7" xfId="0" applyFont="1" applyFill="1" applyBorder="1"/>
    <xf numFmtId="0" fontId="51" fillId="0" borderId="6" xfId="0" applyFont="1" applyBorder="1" applyAlignment="1">
      <alignment horizontal="center" wrapText="1"/>
    </xf>
    <xf numFmtId="0" fontId="44" fillId="7" borderId="47" xfId="0" applyFont="1" applyFill="1" applyBorder="1"/>
    <xf numFmtId="0" fontId="44" fillId="7" borderId="6" xfId="0" applyFont="1" applyFill="1" applyBorder="1"/>
    <xf numFmtId="0" fontId="6" fillId="0" borderId="19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44" fontId="0" fillId="12" borderId="19" xfId="0" applyNumberFormat="1" applyFill="1" applyBorder="1"/>
    <xf numFmtId="0" fontId="47" fillId="9" borderId="52" xfId="0" applyFont="1" applyFill="1" applyBorder="1" applyAlignment="1">
      <alignment wrapText="1"/>
    </xf>
    <xf numFmtId="0" fontId="6" fillId="0" borderId="33" xfId="0" applyFont="1" applyBorder="1" applyAlignment="1">
      <alignment horizontal="center" wrapText="1"/>
    </xf>
    <xf numFmtId="0" fontId="2" fillId="9" borderId="36" xfId="0" applyFont="1" applyFill="1" applyBorder="1" applyAlignment="1">
      <alignment horizontal="center" wrapText="1"/>
    </xf>
    <xf numFmtId="44" fontId="0" fillId="12" borderId="36" xfId="0" applyNumberFormat="1" applyFill="1" applyBorder="1"/>
    <xf numFmtId="44" fontId="15" fillId="9" borderId="36" xfId="0" applyNumberFormat="1" applyFont="1" applyFill="1" applyBorder="1"/>
    <xf numFmtId="44" fontId="15" fillId="0" borderId="36" xfId="0" applyNumberFormat="1" applyFont="1" applyBorder="1"/>
    <xf numFmtId="0" fontId="47" fillId="9" borderId="46" xfId="0" applyFont="1" applyFill="1" applyBorder="1" applyAlignment="1">
      <alignment wrapText="1"/>
    </xf>
    <xf numFmtId="0" fontId="0" fillId="4" borderId="19" xfId="0" applyFill="1" applyBorder="1"/>
    <xf numFmtId="44" fontId="0" fillId="10" borderId="32" xfId="0" applyNumberFormat="1" applyFill="1" applyBorder="1"/>
    <xf numFmtId="44" fontId="28" fillId="0" borderId="52" xfId="0" quotePrefix="1" applyNumberFormat="1" applyFont="1" applyBorder="1" applyAlignment="1">
      <alignment wrapText="1"/>
    </xf>
    <xf numFmtId="0" fontId="2" fillId="0" borderId="33" xfId="0" applyFont="1" applyBorder="1" applyAlignment="1">
      <alignment wrapText="1"/>
    </xf>
    <xf numFmtId="44" fontId="0" fillId="9" borderId="34" xfId="0" applyNumberFormat="1" applyFill="1" applyBorder="1"/>
    <xf numFmtId="44" fontId="0" fillId="0" borderId="36" xfId="0" applyNumberFormat="1" applyBorder="1"/>
    <xf numFmtId="0" fontId="0" fillId="9" borderId="34" xfId="0" applyFill="1" applyBorder="1" applyAlignment="1">
      <alignment wrapText="1"/>
    </xf>
    <xf numFmtId="0" fontId="45" fillId="9" borderId="46" xfId="0" applyFont="1" applyFill="1" applyBorder="1"/>
    <xf numFmtId="44" fontId="14" fillId="9" borderId="19" xfId="0" applyNumberFormat="1" applyFont="1" applyFill="1" applyBorder="1"/>
    <xf numFmtId="0" fontId="0" fillId="0" borderId="36" xfId="0" applyBorder="1"/>
    <xf numFmtId="0" fontId="0" fillId="0" borderId="36" xfId="0" applyBorder="1" applyAlignment="1">
      <alignment wrapText="1"/>
    </xf>
    <xf numFmtId="0" fontId="0" fillId="4" borderId="36" xfId="0" applyFill="1" applyBorder="1"/>
    <xf numFmtId="44" fontId="14" fillId="9" borderId="34" xfId="0" applyNumberFormat="1" applyFont="1" applyFill="1" applyBorder="1"/>
    <xf numFmtId="0" fontId="0" fillId="10" borderId="5" xfId="0" applyFill="1" applyBorder="1"/>
    <xf numFmtId="0" fontId="47" fillId="9" borderId="46" xfId="0" applyFont="1" applyFill="1" applyBorder="1" applyAlignment="1">
      <alignment horizontal="center" wrapText="1"/>
    </xf>
    <xf numFmtId="0" fontId="27" fillId="5" borderId="18" xfId="0" applyFont="1" applyFill="1" applyBorder="1" applyAlignment="1">
      <alignment wrapText="1"/>
    </xf>
    <xf numFmtId="44" fontId="27" fillId="11" borderId="18" xfId="0" applyNumberFormat="1" applyFont="1" applyFill="1" applyBorder="1" applyAlignment="1">
      <alignment wrapText="1"/>
    </xf>
    <xf numFmtId="0" fontId="27" fillId="11" borderId="18" xfId="0" applyFont="1" applyFill="1" applyBorder="1" applyAlignment="1">
      <alignment wrapText="1"/>
    </xf>
    <xf numFmtId="44" fontId="27" fillId="11" borderId="41" xfId="0" applyNumberFormat="1" applyFont="1" applyFill="1" applyBorder="1" applyAlignment="1">
      <alignment wrapText="1"/>
    </xf>
    <xf numFmtId="44" fontId="44" fillId="7" borderId="18" xfId="0" applyNumberFormat="1" applyFont="1" applyFill="1" applyBorder="1" applyAlignment="1">
      <alignment wrapText="1"/>
    </xf>
    <xf numFmtId="0" fontId="28" fillId="11" borderId="32" xfId="0" applyFont="1" applyFill="1" applyBorder="1" applyAlignment="1">
      <alignment wrapText="1"/>
    </xf>
    <xf numFmtId="44" fontId="0" fillId="10" borderId="36" xfId="0" applyNumberFormat="1" applyFill="1" applyBorder="1" applyAlignment="1">
      <alignment wrapText="1"/>
    </xf>
    <xf numFmtId="44" fontId="0" fillId="10" borderId="36" xfId="0" applyNumberFormat="1" applyFill="1" applyBorder="1"/>
    <xf numFmtId="0" fontId="51" fillId="9" borderId="46" xfId="0" applyFont="1" applyFill="1" applyBorder="1" applyAlignment="1">
      <alignment horizontal="center" wrapText="1"/>
    </xf>
    <xf numFmtId="44" fontId="27" fillId="11" borderId="45" xfId="0" applyNumberFormat="1" applyFont="1" applyFill="1" applyBorder="1" applyAlignment="1">
      <alignment wrapText="1"/>
    </xf>
    <xf numFmtId="44" fontId="0" fillId="4" borderId="36" xfId="0" applyNumberFormat="1" applyFill="1" applyBorder="1" applyAlignment="1">
      <alignment wrapText="1"/>
    </xf>
    <xf numFmtId="0" fontId="44" fillId="7" borderId="6" xfId="0" applyFont="1" applyFill="1" applyBorder="1" applyAlignment="1">
      <alignment wrapText="1"/>
    </xf>
    <xf numFmtId="0" fontId="27" fillId="0" borderId="4" xfId="0" applyFont="1" applyBorder="1"/>
    <xf numFmtId="0" fontId="27" fillId="9" borderId="5" xfId="0" applyFont="1" applyFill="1" applyBorder="1" applyAlignment="1">
      <alignment horizontal="center"/>
    </xf>
    <xf numFmtId="0" fontId="27" fillId="9" borderId="5" xfId="0" applyFont="1" applyFill="1" applyBorder="1" applyAlignment="1">
      <alignment wrapText="1"/>
    </xf>
    <xf numFmtId="44" fontId="27" fillId="9" borderId="46" xfId="0" applyNumberFormat="1" applyFont="1" applyFill="1" applyBorder="1"/>
    <xf numFmtId="44" fontId="0" fillId="0" borderId="10" xfId="0" applyNumberFormat="1" applyBorder="1"/>
    <xf numFmtId="0" fontId="21" fillId="5" borderId="8" xfId="0" applyFont="1" applyFill="1" applyBorder="1" applyAlignment="1">
      <alignment horizontal="center" wrapText="1"/>
    </xf>
    <xf numFmtId="0" fontId="21" fillId="5" borderId="9" xfId="0" applyFont="1" applyFill="1" applyBorder="1" applyAlignment="1">
      <alignment horizontal="center" wrapText="1"/>
    </xf>
    <xf numFmtId="0" fontId="21" fillId="5" borderId="13" xfId="0" applyFont="1" applyFill="1" applyBorder="1" applyAlignment="1">
      <alignment horizontal="center" wrapText="1"/>
    </xf>
    <xf numFmtId="0" fontId="17" fillId="7" borderId="1" xfId="1" applyFont="1" applyFill="1" applyBorder="1" applyAlignment="1">
      <alignment horizontal="center" vertical="center" wrapText="1"/>
    </xf>
    <xf numFmtId="0" fontId="17" fillId="7" borderId="2" xfId="1" applyFont="1" applyFill="1" applyBorder="1" applyAlignment="1">
      <alignment horizontal="center" vertical="center" wrapText="1"/>
    </xf>
    <xf numFmtId="0" fontId="17" fillId="7" borderId="12" xfId="1" applyFont="1" applyFill="1" applyBorder="1" applyAlignment="1">
      <alignment horizontal="center" vertical="center" wrapText="1"/>
    </xf>
    <xf numFmtId="0" fontId="51" fillId="0" borderId="7" xfId="0" applyFont="1" applyBorder="1" applyAlignment="1">
      <alignment horizontal="center" wrapText="1"/>
    </xf>
    <xf numFmtId="0" fontId="51" fillId="0" borderId="47" xfId="0" applyFont="1" applyBorder="1" applyAlignment="1">
      <alignment horizontal="center" wrapText="1"/>
    </xf>
    <xf numFmtId="0" fontId="15" fillId="0" borderId="7" xfId="0" quotePrefix="1" applyFont="1" applyBorder="1" applyAlignment="1">
      <alignment wrapText="1"/>
    </xf>
    <xf numFmtId="0" fontId="15" fillId="0" borderId="6" xfId="0" applyFont="1" applyBorder="1" applyAlignment="1">
      <alignment wrapText="1"/>
    </xf>
    <xf numFmtId="0" fontId="1" fillId="7" borderId="8" xfId="0" quotePrefix="1" applyFont="1" applyFill="1" applyBorder="1" applyAlignment="1">
      <alignment horizontal="left" wrapText="1"/>
    </xf>
    <xf numFmtId="0" fontId="1" fillId="7" borderId="9" xfId="0" quotePrefix="1" applyFont="1" applyFill="1" applyBorder="1" applyAlignment="1">
      <alignment horizontal="left" wrapText="1"/>
    </xf>
    <xf numFmtId="0" fontId="18" fillId="7" borderId="3" xfId="1" applyFont="1" applyFill="1" applyBorder="1" applyAlignment="1" applyProtection="1">
      <alignment horizontal="center" vertical="center"/>
      <protection locked="0"/>
    </xf>
    <xf numFmtId="0" fontId="18" fillId="7" borderId="0" xfId="1" applyFont="1" applyFill="1" applyAlignment="1" applyProtection="1">
      <alignment horizontal="center" vertical="center"/>
      <protection locked="0"/>
    </xf>
    <xf numFmtId="0" fontId="17" fillId="7" borderId="1" xfId="1" applyFont="1" applyFill="1" applyBorder="1" applyAlignment="1">
      <alignment horizontal="left" vertical="center" wrapText="1"/>
    </xf>
    <xf numFmtId="0" fontId="17" fillId="7" borderId="2" xfId="1" applyFont="1" applyFill="1" applyBorder="1" applyAlignment="1">
      <alignment horizontal="left" vertical="center" wrapText="1"/>
    </xf>
    <xf numFmtId="0" fontId="26" fillId="2" borderId="17" xfId="1" applyFont="1" applyFill="1" applyBorder="1" applyAlignment="1">
      <alignment horizontal="center" vertical="center" wrapText="1"/>
    </xf>
  </cellXfs>
  <cellStyles count="12">
    <cellStyle name="Standaard" xfId="0" builtinId="0"/>
    <cellStyle name="Standaard 10" xfId="1" xr:uid="{27B95C8C-CC80-4A29-B522-A5B69CC3FB34}"/>
    <cellStyle name="Standaard 11" xfId="7" xr:uid="{45FB83A1-DF31-4F0C-9613-1B48CB650ECA}"/>
    <cellStyle name="Standaard 19" xfId="4" xr:uid="{D8A3FA0C-74C4-4A9A-9C4C-8AEB9CB95FEC}"/>
    <cellStyle name="Standaard 2" xfId="11" xr:uid="{2FB5820B-E445-4AB9-AEDD-D2915B8AEF01}"/>
    <cellStyle name="Standaard 26 2 3" xfId="2" xr:uid="{E3D4FE74-0443-446C-ABD6-78AEB8A65CC5}"/>
    <cellStyle name="Standaard 27 2 2 2 2" xfId="9" xr:uid="{C3F556B7-DDAA-4539-8849-FFE49EC359B9}"/>
    <cellStyle name="Standaard 27 3 2 2" xfId="8" xr:uid="{6783AD50-6CF3-4FBB-B1AD-D3E9884F98E4}"/>
    <cellStyle name="Standaard 27 4 2" xfId="10" xr:uid="{76B6CDAA-BACC-4427-8C2D-6AF27C8A5759}"/>
    <cellStyle name="Standaard 5 2" xfId="3" xr:uid="{162BEA73-FCD1-4C5F-B7D7-2FE532ECCD05}"/>
    <cellStyle name="Valuta 2 2 2" xfId="5" xr:uid="{C2E222F7-CDD7-41A9-A742-09D23BCF9CF6}"/>
    <cellStyle name="Valuta 3" xfId="6" xr:uid="{F6652E62-9896-429F-A8E2-C9C3D3D2B3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ED227-FB6A-4964-B07F-ADF37B770B33}">
  <sheetPr>
    <tabColor rgb="FF92D050"/>
    <pageSetUpPr fitToPage="1"/>
  </sheetPr>
  <dimension ref="A1:O51"/>
  <sheetViews>
    <sheetView topLeftCell="A46" workbookViewId="0">
      <selection activeCell="F27" sqref="F27"/>
    </sheetView>
  </sheetViews>
  <sheetFormatPr defaultRowHeight="14.4" x14ac:dyDescent="0.3"/>
  <cols>
    <col min="1" max="1" width="45" customWidth="1"/>
    <col min="2" max="2" width="15.6640625" customWidth="1"/>
    <col min="3" max="3" width="25.6640625" customWidth="1"/>
    <col min="4" max="4" width="20.6640625" style="13" customWidth="1"/>
    <col min="5" max="5" width="20.6640625" customWidth="1"/>
    <col min="6" max="6" width="45.109375" style="12" customWidth="1"/>
  </cols>
  <sheetData>
    <row r="1" spans="1:15" s="69" customFormat="1" ht="24.9" customHeight="1" x14ac:dyDescent="0.5">
      <c r="A1" s="318" t="s">
        <v>86</v>
      </c>
      <c r="B1" s="319"/>
      <c r="C1" s="319"/>
      <c r="D1" s="319"/>
      <c r="E1" s="320"/>
      <c r="F1" s="126"/>
    </row>
    <row r="2" spans="1:15" s="69" customFormat="1" ht="24.9" customHeight="1" thickBot="1" x14ac:dyDescent="0.55000000000000004">
      <c r="A2" s="73" t="s">
        <v>58</v>
      </c>
      <c r="B2" s="70"/>
      <c r="C2" s="70"/>
      <c r="D2" s="204"/>
      <c r="E2" s="133"/>
      <c r="F2" s="121"/>
    </row>
    <row r="3" spans="1:15" s="69" customFormat="1" ht="24.9" customHeight="1" x14ac:dyDescent="0.5">
      <c r="A3" s="74"/>
      <c r="B3" s="75"/>
      <c r="C3" s="75"/>
      <c r="D3" s="205"/>
      <c r="E3" s="78"/>
      <c r="F3" s="121"/>
    </row>
    <row r="4" spans="1:15" s="72" customFormat="1" ht="24.9" customHeight="1" thickBot="1" x14ac:dyDescent="0.6">
      <c r="A4" s="315" t="s">
        <v>119</v>
      </c>
      <c r="B4" s="316"/>
      <c r="C4" s="316"/>
      <c r="D4" s="316"/>
      <c r="E4" s="317"/>
      <c r="F4" s="122"/>
      <c r="G4" s="71"/>
      <c r="H4" s="71"/>
      <c r="I4" s="71"/>
      <c r="J4" s="71"/>
      <c r="K4" s="71"/>
      <c r="L4" s="71"/>
      <c r="M4" s="71"/>
      <c r="N4" s="71"/>
      <c r="O4" s="71"/>
    </row>
    <row r="5" spans="1:15" s="96" customFormat="1" ht="90" customHeight="1" x14ac:dyDescent="0.3">
      <c r="A5" s="170" t="s">
        <v>99</v>
      </c>
      <c r="B5" s="171" t="s">
        <v>42</v>
      </c>
      <c r="C5" s="224" t="s">
        <v>41</v>
      </c>
      <c r="D5" s="238" t="s">
        <v>118</v>
      </c>
      <c r="E5" s="231" t="s">
        <v>95</v>
      </c>
      <c r="F5" s="169"/>
    </row>
    <row r="6" spans="1:15" ht="24.9" customHeight="1" x14ac:dyDescent="0.3">
      <c r="A6" s="60" t="s">
        <v>13</v>
      </c>
      <c r="B6" s="5" t="s">
        <v>43</v>
      </c>
      <c r="C6" s="120">
        <v>2503</v>
      </c>
      <c r="D6" s="239"/>
      <c r="E6" s="232">
        <f>C6*D6</f>
        <v>0</v>
      </c>
    </row>
    <row r="7" spans="1:15" ht="24.9" customHeight="1" x14ac:dyDescent="0.3">
      <c r="A7" s="60" t="s">
        <v>14</v>
      </c>
      <c r="B7" s="5" t="s">
        <v>44</v>
      </c>
      <c r="C7" s="120">
        <v>179</v>
      </c>
      <c r="D7" s="239"/>
      <c r="E7" s="232">
        <f t="shared" ref="E7:E29" si="0">C7*D7</f>
        <v>0</v>
      </c>
    </row>
    <row r="8" spans="1:15" ht="24.9" customHeight="1" x14ac:dyDescent="0.3">
      <c r="A8" s="60" t="s">
        <v>15</v>
      </c>
      <c r="B8" s="5" t="s">
        <v>45</v>
      </c>
      <c r="C8" s="120">
        <v>1296</v>
      </c>
      <c r="D8" s="239"/>
      <c r="E8" s="232">
        <f t="shared" si="0"/>
        <v>0</v>
      </c>
    </row>
    <row r="9" spans="1:15" ht="24.9" customHeight="1" x14ac:dyDescent="0.3">
      <c r="A9" s="60" t="s">
        <v>16</v>
      </c>
      <c r="B9" s="5" t="s">
        <v>46</v>
      </c>
      <c r="C9" s="120">
        <v>502</v>
      </c>
      <c r="D9" s="239"/>
      <c r="E9" s="232">
        <f t="shared" si="0"/>
        <v>0</v>
      </c>
    </row>
    <row r="10" spans="1:15" ht="24.9" customHeight="1" x14ac:dyDescent="0.3">
      <c r="A10" s="60" t="s">
        <v>17</v>
      </c>
      <c r="B10" s="5" t="s">
        <v>47</v>
      </c>
      <c r="C10" s="120">
        <v>57</v>
      </c>
      <c r="D10" s="239"/>
      <c r="E10" s="232">
        <f t="shared" si="0"/>
        <v>0</v>
      </c>
    </row>
    <row r="11" spans="1:15" ht="24.9" customHeight="1" x14ac:dyDescent="0.3">
      <c r="A11" s="60" t="s">
        <v>18</v>
      </c>
      <c r="B11" s="5">
        <v>160509</v>
      </c>
      <c r="C11" s="120">
        <v>1008</v>
      </c>
      <c r="D11" s="239"/>
      <c r="E11" s="232">
        <f t="shared" si="0"/>
        <v>0</v>
      </c>
    </row>
    <row r="12" spans="1:15" ht="24.9" customHeight="1" x14ac:dyDescent="0.3">
      <c r="A12" s="60" t="s">
        <v>19</v>
      </c>
      <c r="B12" s="5" t="s">
        <v>48</v>
      </c>
      <c r="C12" s="120">
        <v>13</v>
      </c>
      <c r="D12" s="239"/>
      <c r="E12" s="232">
        <f t="shared" si="0"/>
        <v>0</v>
      </c>
    </row>
    <row r="13" spans="1:15" ht="24.9" customHeight="1" x14ac:dyDescent="0.3">
      <c r="A13" s="60" t="s">
        <v>20</v>
      </c>
      <c r="B13" s="5">
        <v>200199</v>
      </c>
      <c r="C13" s="120">
        <v>328</v>
      </c>
      <c r="D13" s="239"/>
      <c r="E13" s="232">
        <f t="shared" si="0"/>
        <v>0</v>
      </c>
    </row>
    <row r="14" spans="1:15" ht="24.9" customHeight="1" x14ac:dyDescent="0.3">
      <c r="A14" s="60" t="s">
        <v>21</v>
      </c>
      <c r="B14" s="5">
        <v>200128</v>
      </c>
      <c r="C14" s="120">
        <v>10180</v>
      </c>
      <c r="D14" s="239"/>
      <c r="E14" s="232">
        <f t="shared" si="0"/>
        <v>0</v>
      </c>
    </row>
    <row r="15" spans="1:15" ht="24.9" customHeight="1" x14ac:dyDescent="0.3">
      <c r="A15" s="60" t="s">
        <v>22</v>
      </c>
      <c r="B15" s="5" t="s">
        <v>49</v>
      </c>
      <c r="C15" s="120">
        <v>302</v>
      </c>
      <c r="D15" s="239"/>
      <c r="E15" s="232">
        <f t="shared" si="0"/>
        <v>0</v>
      </c>
    </row>
    <row r="16" spans="1:15" ht="24.9" customHeight="1" x14ac:dyDescent="0.3">
      <c r="A16" s="60" t="s">
        <v>23</v>
      </c>
      <c r="B16" s="5" t="s">
        <v>50</v>
      </c>
      <c r="C16" s="120">
        <v>1424</v>
      </c>
      <c r="D16" s="239"/>
      <c r="E16" s="232">
        <f t="shared" si="0"/>
        <v>0</v>
      </c>
    </row>
    <row r="17" spans="1:6" ht="24.9" customHeight="1" x14ac:dyDescent="0.3">
      <c r="A17" s="60" t="s">
        <v>24</v>
      </c>
      <c r="B17" s="5">
        <v>160605</v>
      </c>
      <c r="C17" s="120">
        <v>169</v>
      </c>
      <c r="D17" s="239"/>
      <c r="E17" s="232">
        <f t="shared" si="0"/>
        <v>0</v>
      </c>
    </row>
    <row r="18" spans="1:6" ht="24.9" customHeight="1" x14ac:dyDescent="0.3">
      <c r="A18" s="60" t="s">
        <v>25</v>
      </c>
      <c r="B18" s="5" t="s">
        <v>51</v>
      </c>
      <c r="C18" s="120">
        <v>1219</v>
      </c>
      <c r="D18" s="239"/>
      <c r="E18" s="232">
        <f t="shared" si="0"/>
        <v>0</v>
      </c>
    </row>
    <row r="19" spans="1:6" ht="24.9" customHeight="1" x14ac:dyDescent="0.3">
      <c r="A19" s="60" t="s">
        <v>26</v>
      </c>
      <c r="B19" s="5">
        <v>200132</v>
      </c>
      <c r="C19" s="120">
        <v>573</v>
      </c>
      <c r="D19" s="239"/>
      <c r="E19" s="232">
        <f t="shared" si="0"/>
        <v>0</v>
      </c>
    </row>
    <row r="20" spans="1:6" ht="24.9" customHeight="1" x14ac:dyDescent="0.3">
      <c r="A20" s="60" t="s">
        <v>27</v>
      </c>
      <c r="B20" s="5" t="s">
        <v>52</v>
      </c>
      <c r="C20" s="120">
        <v>62</v>
      </c>
      <c r="D20" s="239"/>
      <c r="E20" s="232">
        <f t="shared" si="0"/>
        <v>0</v>
      </c>
    </row>
    <row r="21" spans="1:6" ht="24.9" customHeight="1" x14ac:dyDescent="0.3">
      <c r="A21" s="60" t="s">
        <v>28</v>
      </c>
      <c r="B21" s="5" t="s">
        <v>53</v>
      </c>
      <c r="C21" s="120">
        <v>892</v>
      </c>
      <c r="D21" s="239"/>
      <c r="E21" s="232">
        <f t="shared" si="0"/>
        <v>0</v>
      </c>
    </row>
    <row r="22" spans="1:6" ht="24.9" customHeight="1" x14ac:dyDescent="0.3">
      <c r="A22" s="60" t="s">
        <v>29</v>
      </c>
      <c r="B22" s="5" t="s">
        <v>54</v>
      </c>
      <c r="C22" s="120">
        <v>1236</v>
      </c>
      <c r="D22" s="239"/>
      <c r="E22" s="232">
        <f t="shared" si="0"/>
        <v>0</v>
      </c>
    </row>
    <row r="23" spans="1:6" ht="24.9" customHeight="1" x14ac:dyDescent="0.3">
      <c r="A23" s="60" t="s">
        <v>30</v>
      </c>
      <c r="B23" s="5" t="s">
        <v>55</v>
      </c>
      <c r="C23" s="120">
        <v>208</v>
      </c>
      <c r="D23" s="239"/>
      <c r="E23" s="232">
        <f t="shared" si="0"/>
        <v>0</v>
      </c>
    </row>
    <row r="24" spans="1:6" ht="24.9" customHeight="1" x14ac:dyDescent="0.3">
      <c r="A24" s="60" t="s">
        <v>31</v>
      </c>
      <c r="B24" s="5" t="s">
        <v>49</v>
      </c>
      <c r="C24" s="120">
        <v>976</v>
      </c>
      <c r="D24" s="239"/>
      <c r="E24" s="232">
        <f t="shared" si="0"/>
        <v>0</v>
      </c>
    </row>
    <row r="25" spans="1:6" ht="24.9" customHeight="1" x14ac:dyDescent="0.3">
      <c r="A25" s="60" t="s">
        <v>32</v>
      </c>
      <c r="B25" s="5" t="s">
        <v>56</v>
      </c>
      <c r="C25" s="120">
        <v>134</v>
      </c>
      <c r="D25" s="239"/>
      <c r="E25" s="232">
        <f t="shared" si="0"/>
        <v>0</v>
      </c>
    </row>
    <row r="26" spans="1:6" ht="24.9" customHeight="1" x14ac:dyDescent="0.3">
      <c r="A26" s="60" t="s">
        <v>33</v>
      </c>
      <c r="B26" s="5" t="s">
        <v>55</v>
      </c>
      <c r="C26" s="120">
        <v>446</v>
      </c>
      <c r="D26" s="239"/>
      <c r="E26" s="232">
        <f t="shared" si="0"/>
        <v>0</v>
      </c>
    </row>
    <row r="27" spans="1:6" ht="24.9" customHeight="1" x14ac:dyDescent="0.3">
      <c r="A27" s="60" t="s">
        <v>34</v>
      </c>
      <c r="B27" s="5" t="s">
        <v>50</v>
      </c>
      <c r="C27" s="120">
        <v>7191</v>
      </c>
      <c r="D27" s="239"/>
      <c r="E27" s="232">
        <f t="shared" si="0"/>
        <v>0</v>
      </c>
    </row>
    <row r="28" spans="1:6" ht="24.9" customHeight="1" x14ac:dyDescent="0.3">
      <c r="A28" s="60" t="s">
        <v>35</v>
      </c>
      <c r="B28" s="5" t="s">
        <v>57</v>
      </c>
      <c r="C28" s="120">
        <v>168</v>
      </c>
      <c r="D28" s="239"/>
      <c r="E28" s="232">
        <f t="shared" si="0"/>
        <v>0</v>
      </c>
    </row>
    <row r="29" spans="1:6" ht="24.9" customHeight="1" thickBot="1" x14ac:dyDescent="0.35">
      <c r="A29" s="67" t="s">
        <v>36</v>
      </c>
      <c r="B29" s="68" t="s">
        <v>57</v>
      </c>
      <c r="C29" s="225">
        <v>572</v>
      </c>
      <c r="D29" s="240"/>
      <c r="E29" s="232">
        <f t="shared" si="0"/>
        <v>0</v>
      </c>
    </row>
    <row r="30" spans="1:6" s="107" customFormat="1" ht="24.9" customHeight="1" x14ac:dyDescent="0.3">
      <c r="A30" s="104" t="s">
        <v>98</v>
      </c>
      <c r="B30" s="105"/>
      <c r="C30" s="226"/>
      <c r="D30" s="241"/>
      <c r="E30" s="106">
        <f>SUM(E6:E29)</f>
        <v>0</v>
      </c>
      <c r="F30" s="123"/>
    </row>
    <row r="31" spans="1:6" ht="24.9" customHeight="1" thickBot="1" x14ac:dyDescent="0.35">
      <c r="A31" s="61"/>
      <c r="B31" s="62"/>
      <c r="C31" s="227"/>
      <c r="D31" s="242"/>
      <c r="E31" s="66"/>
    </row>
    <row r="32" spans="1:6" s="96" customFormat="1" ht="90" customHeight="1" thickBot="1" x14ac:dyDescent="0.35">
      <c r="A32" s="148" t="s">
        <v>99</v>
      </c>
      <c r="B32" s="168"/>
      <c r="C32" s="228" t="s">
        <v>79</v>
      </c>
      <c r="D32" s="243" t="s">
        <v>118</v>
      </c>
      <c r="E32" s="233" t="s">
        <v>96</v>
      </c>
      <c r="F32" s="169"/>
    </row>
    <row r="33" spans="1:6" ht="24.9" customHeight="1" x14ac:dyDescent="0.3">
      <c r="A33" s="64" t="s">
        <v>39</v>
      </c>
      <c r="B33" s="6" t="s">
        <v>80</v>
      </c>
      <c r="C33" s="223">
        <v>50</v>
      </c>
      <c r="D33" s="239"/>
      <c r="E33" s="234">
        <f t="shared" ref="E33:E35" si="1">C33*D33</f>
        <v>0</v>
      </c>
    </row>
    <row r="34" spans="1:6" ht="24.9" customHeight="1" x14ac:dyDescent="0.3">
      <c r="A34" s="64" t="s">
        <v>40</v>
      </c>
      <c r="B34" s="6" t="s">
        <v>80</v>
      </c>
      <c r="C34" s="223">
        <v>50</v>
      </c>
      <c r="D34" s="239"/>
      <c r="E34" s="234">
        <f t="shared" si="1"/>
        <v>0</v>
      </c>
    </row>
    <row r="35" spans="1:6" ht="24.9" customHeight="1" x14ac:dyDescent="0.3">
      <c r="A35" s="108" t="s">
        <v>121</v>
      </c>
      <c r="B35" s="203" t="s">
        <v>80</v>
      </c>
      <c r="C35" s="219">
        <v>50</v>
      </c>
      <c r="D35" s="196"/>
      <c r="E35" s="234">
        <f t="shared" si="1"/>
        <v>0</v>
      </c>
    </row>
    <row r="36" spans="1:6" ht="24.9" customHeight="1" x14ac:dyDescent="0.3">
      <c r="A36" s="64" t="s">
        <v>166</v>
      </c>
      <c r="B36" s="6" t="s">
        <v>80</v>
      </c>
      <c r="C36" s="223">
        <v>100</v>
      </c>
      <c r="D36" s="239"/>
      <c r="E36" s="232">
        <f>C36*D36</f>
        <v>0</v>
      </c>
    </row>
    <row r="37" spans="1:6" ht="24.9" customHeight="1" thickBot="1" x14ac:dyDescent="0.35">
      <c r="A37" s="64" t="s">
        <v>37</v>
      </c>
      <c r="B37" s="6" t="s">
        <v>80</v>
      </c>
      <c r="C37" s="223">
        <v>100</v>
      </c>
      <c r="D37" s="239"/>
      <c r="E37" s="232">
        <f>C37*D37</f>
        <v>0</v>
      </c>
    </row>
    <row r="38" spans="1:6" s="157" customFormat="1" ht="51.75" customHeight="1" thickBot="1" x14ac:dyDescent="0.35">
      <c r="A38" s="220"/>
      <c r="B38" s="221"/>
      <c r="C38" s="222" t="s">
        <v>150</v>
      </c>
      <c r="D38" s="244" t="s">
        <v>167</v>
      </c>
      <c r="E38" s="233" t="s">
        <v>96</v>
      </c>
      <c r="F38" s="123"/>
    </row>
    <row r="39" spans="1:6" ht="24.9" customHeight="1" x14ac:dyDescent="0.3">
      <c r="A39" s="63" t="s">
        <v>151</v>
      </c>
      <c r="B39" s="59" t="s">
        <v>80</v>
      </c>
      <c r="C39" s="223">
        <v>25</v>
      </c>
      <c r="D39" s="245"/>
      <c r="E39" s="232">
        <f>C39*D39</f>
        <v>0</v>
      </c>
    </row>
    <row r="40" spans="1:6" ht="24.9" customHeight="1" thickBot="1" x14ac:dyDescent="0.35">
      <c r="A40" s="64" t="s">
        <v>38</v>
      </c>
      <c r="B40" s="6" t="s">
        <v>80</v>
      </c>
      <c r="C40" s="223">
        <v>25</v>
      </c>
      <c r="D40" s="239"/>
      <c r="E40" s="232">
        <f>C40*D40</f>
        <v>0</v>
      </c>
    </row>
    <row r="41" spans="1:6" ht="74.25" customHeight="1" x14ac:dyDescent="0.3">
      <c r="A41" s="217"/>
      <c r="B41" s="218"/>
      <c r="C41" s="229" t="s">
        <v>141</v>
      </c>
      <c r="D41" s="246" t="s">
        <v>149</v>
      </c>
      <c r="E41" s="235" t="s">
        <v>96</v>
      </c>
    </row>
    <row r="42" spans="1:6" ht="24.9" customHeight="1" thickBot="1" x14ac:dyDescent="0.35">
      <c r="A42" s="108" t="s">
        <v>146</v>
      </c>
      <c r="B42" s="203" t="s">
        <v>80</v>
      </c>
      <c r="C42" s="219">
        <v>24</v>
      </c>
      <c r="D42" s="196"/>
      <c r="E42" s="195">
        <f>C42*D42</f>
        <v>0</v>
      </c>
    </row>
    <row r="43" spans="1:6" ht="24.9" customHeight="1" thickBot="1" x14ac:dyDescent="0.35">
      <c r="A43" s="310" t="s">
        <v>100</v>
      </c>
      <c r="B43" s="311"/>
      <c r="C43" s="312"/>
      <c r="D43" s="313"/>
      <c r="E43" s="314">
        <f>SUM(E33:E42)</f>
        <v>0</v>
      </c>
    </row>
    <row r="44" spans="1:6" ht="24.9" customHeight="1" x14ac:dyDescent="0.3">
      <c r="A44" s="61"/>
      <c r="B44" s="62"/>
      <c r="C44" s="227"/>
      <c r="D44" s="242"/>
      <c r="E44" s="136">
        <f>SUM(E33:E43)</f>
        <v>0</v>
      </c>
    </row>
    <row r="45" spans="1:6" ht="24.9" customHeight="1" thickBot="1" x14ac:dyDescent="0.35">
      <c r="A45" s="61"/>
      <c r="B45" s="62"/>
      <c r="C45" s="227"/>
      <c r="D45" s="242"/>
      <c r="E45" s="66"/>
      <c r="F45" s="124"/>
    </row>
    <row r="46" spans="1:6" s="167" customFormat="1" ht="90" customHeight="1" x14ac:dyDescent="0.3">
      <c r="A46" s="164" t="s">
        <v>83</v>
      </c>
      <c r="B46" s="165" t="s">
        <v>84</v>
      </c>
      <c r="C46" s="193"/>
      <c r="D46" s="206" t="s">
        <v>113</v>
      </c>
      <c r="E46" s="194" t="s">
        <v>85</v>
      </c>
      <c r="F46" s="166"/>
    </row>
    <row r="47" spans="1:6" ht="24.9" customHeight="1" x14ac:dyDescent="0.3">
      <c r="A47" s="108" t="s">
        <v>82</v>
      </c>
      <c r="B47" s="109">
        <v>20</v>
      </c>
      <c r="C47" s="192"/>
      <c r="D47" s="196"/>
      <c r="E47" s="195">
        <f>B47*D47</f>
        <v>0</v>
      </c>
    </row>
    <row r="48" spans="1:6" ht="24.9" customHeight="1" x14ac:dyDescent="0.3">
      <c r="A48" s="249"/>
      <c r="B48" s="132"/>
      <c r="C48" s="28"/>
      <c r="D48" s="242"/>
      <c r="E48" s="236"/>
    </row>
    <row r="49" spans="1:6" s="107" customFormat="1" ht="24.9" customHeight="1" thickBot="1" x14ac:dyDescent="0.35">
      <c r="A49" s="250" t="s">
        <v>120</v>
      </c>
      <c r="B49" s="110"/>
      <c r="C49" s="230"/>
      <c r="D49" s="247"/>
      <c r="E49" s="237">
        <f>E30+E43+E47</f>
        <v>0</v>
      </c>
      <c r="F49" s="124"/>
    </row>
    <row r="50" spans="1:6" ht="24.9" customHeight="1" thickBot="1" x14ac:dyDescent="0.35">
      <c r="A50" s="251"/>
      <c r="B50" s="65"/>
      <c r="C50" s="65"/>
      <c r="D50" s="248"/>
      <c r="E50" s="252"/>
      <c r="F50" s="124"/>
    </row>
    <row r="51" spans="1:6" ht="15.6" x14ac:dyDescent="0.3">
      <c r="A51" s="157"/>
      <c r="B51" s="190"/>
      <c r="C51" s="157"/>
      <c r="D51" s="207"/>
      <c r="E51" s="191"/>
    </row>
  </sheetData>
  <mergeCells count="2">
    <mergeCell ref="A4:E4"/>
    <mergeCell ref="A1:E1"/>
  </mergeCells>
  <pageMargins left="0.7" right="0.7" top="0.75" bottom="0.75" header="0.3" footer="0.3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E91B7-AFED-4902-A731-B7A6EB480F27}">
  <sheetPr>
    <tabColor rgb="FF92D050"/>
    <pageSetUpPr fitToPage="1"/>
  </sheetPr>
  <dimension ref="A1:R42"/>
  <sheetViews>
    <sheetView tabSelected="1" topLeftCell="A24" zoomScale="85" zoomScaleNormal="85" workbookViewId="0">
      <selection activeCell="H27" sqref="H27"/>
    </sheetView>
  </sheetViews>
  <sheetFormatPr defaultRowHeight="15.6" x14ac:dyDescent="0.3"/>
  <cols>
    <col min="1" max="1" width="15.6640625" customWidth="1"/>
    <col min="2" max="2" width="12.6640625" customWidth="1"/>
    <col min="3" max="3" width="18.33203125" customWidth="1"/>
    <col min="4" max="4" width="12.6640625" customWidth="1"/>
    <col min="5" max="5" width="14" customWidth="1"/>
    <col min="6" max="6" width="13.6640625" customWidth="1"/>
    <col min="7" max="7" width="15.33203125" customWidth="1"/>
    <col min="8" max="9" width="13.6640625" customWidth="1"/>
    <col min="10" max="12" width="12.6640625" customWidth="1"/>
    <col min="13" max="13" width="25.6640625" customWidth="1"/>
    <col min="14" max="14" width="30.6640625" style="266" bestFit="1" customWidth="1"/>
    <col min="15" max="15" width="25.6640625" style="125" customWidth="1"/>
  </cols>
  <sheetData>
    <row r="1" spans="1:15" ht="24.9" customHeight="1" x14ac:dyDescent="0.3">
      <c r="A1" s="318" t="s">
        <v>87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253"/>
    </row>
    <row r="2" spans="1:15" ht="24.9" customHeight="1" thickBot="1" x14ac:dyDescent="0.35">
      <c r="A2" s="327" t="s">
        <v>58</v>
      </c>
      <c r="B2" s="328"/>
      <c r="C2" s="328"/>
      <c r="D2" s="328"/>
      <c r="E2" s="328"/>
      <c r="F2" s="173"/>
      <c r="G2" s="173"/>
      <c r="H2" s="173"/>
      <c r="I2" s="173"/>
      <c r="J2" s="173"/>
      <c r="K2" s="173"/>
      <c r="L2" s="173"/>
      <c r="M2" s="173"/>
      <c r="N2" s="254"/>
    </row>
    <row r="3" spans="1:15" ht="24.9" customHeight="1" x14ac:dyDescent="0.3">
      <c r="A3" s="74"/>
      <c r="B3" s="75"/>
      <c r="C3" s="75"/>
      <c r="D3" s="76"/>
      <c r="E3" s="77"/>
      <c r="F3" s="81"/>
      <c r="G3" s="81"/>
      <c r="H3" s="81"/>
      <c r="I3" s="81"/>
      <c r="J3" s="81"/>
      <c r="K3" s="81"/>
      <c r="L3" s="81"/>
      <c r="M3" s="81"/>
      <c r="N3" s="255"/>
    </row>
    <row r="4" spans="1:15" ht="24.9" customHeight="1" thickBot="1" x14ac:dyDescent="0.6">
      <c r="A4" s="315" t="s">
        <v>66</v>
      </c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256"/>
    </row>
    <row r="5" spans="1:15" s="96" customFormat="1" ht="168.75" customHeight="1" thickBot="1" x14ac:dyDescent="0.35">
      <c r="A5" s="174" t="s">
        <v>107</v>
      </c>
      <c r="B5" s="175" t="s">
        <v>12</v>
      </c>
      <c r="C5" s="175" t="s">
        <v>111</v>
      </c>
      <c r="D5" s="175" t="s">
        <v>67</v>
      </c>
      <c r="E5" s="175" t="s">
        <v>123</v>
      </c>
      <c r="F5" s="176" t="s">
        <v>68</v>
      </c>
      <c r="G5" s="176" t="s">
        <v>161</v>
      </c>
      <c r="H5" s="176" t="s">
        <v>126</v>
      </c>
      <c r="I5" s="177" t="s">
        <v>73</v>
      </c>
      <c r="J5" s="178" t="s">
        <v>75</v>
      </c>
      <c r="K5" s="178" t="s">
        <v>69</v>
      </c>
      <c r="L5" s="178" t="s">
        <v>78</v>
      </c>
      <c r="M5" s="267" t="s">
        <v>71</v>
      </c>
      <c r="N5" s="269" t="s">
        <v>139</v>
      </c>
      <c r="O5" s="150"/>
    </row>
    <row r="6" spans="1:15" ht="45" customHeight="1" thickBot="1" x14ac:dyDescent="0.35">
      <c r="A6" s="26" t="s">
        <v>104</v>
      </c>
      <c r="B6" s="27" t="s">
        <v>0</v>
      </c>
      <c r="C6" s="27" t="s">
        <v>122</v>
      </c>
      <c r="D6" s="27">
        <v>1</v>
      </c>
      <c r="E6" s="27">
        <v>10</v>
      </c>
      <c r="F6" s="29"/>
      <c r="G6" s="29"/>
      <c r="H6" s="32"/>
      <c r="I6" s="33"/>
      <c r="J6" s="18">
        <f>12*D6*F6</f>
        <v>0</v>
      </c>
      <c r="K6" s="19">
        <f>E6*G6</f>
        <v>0</v>
      </c>
      <c r="L6" s="20"/>
      <c r="M6" s="179" t="s">
        <v>72</v>
      </c>
      <c r="N6" s="257"/>
    </row>
    <row r="7" spans="1:15" ht="68.25" customHeight="1" thickBot="1" x14ac:dyDescent="0.35">
      <c r="A7" s="23" t="s">
        <v>115</v>
      </c>
      <c r="B7" s="3">
        <v>241</v>
      </c>
      <c r="C7" s="4" t="s">
        <v>1</v>
      </c>
      <c r="D7" s="4">
        <v>2</v>
      </c>
      <c r="E7" s="3">
        <v>41</v>
      </c>
      <c r="F7" s="29"/>
      <c r="G7" s="29"/>
      <c r="H7" s="30"/>
      <c r="I7" s="31"/>
      <c r="J7" s="18">
        <f t="shared" ref="J7:J14" si="0">12*D7*F7</f>
        <v>0</v>
      </c>
      <c r="K7" s="19">
        <f t="shared" ref="K7:K13" si="1">E7*G7</f>
        <v>0</v>
      </c>
      <c r="L7" s="16">
        <f>B7*(H7+I7)</f>
        <v>0</v>
      </c>
      <c r="M7" s="180"/>
      <c r="N7" s="258" t="s">
        <v>154</v>
      </c>
    </row>
    <row r="8" spans="1:15" ht="45" customHeight="1" x14ac:dyDescent="0.3">
      <c r="A8" s="23" t="s">
        <v>114</v>
      </c>
      <c r="B8" s="3">
        <v>74</v>
      </c>
      <c r="C8" s="4" t="s">
        <v>3</v>
      </c>
      <c r="D8" s="4">
        <v>1</v>
      </c>
      <c r="E8" s="3">
        <v>3</v>
      </c>
      <c r="F8" s="29"/>
      <c r="G8" s="29"/>
      <c r="H8" s="30"/>
      <c r="I8" s="128"/>
      <c r="J8" s="18">
        <f t="shared" si="0"/>
        <v>0</v>
      </c>
      <c r="K8" s="19">
        <f t="shared" si="1"/>
        <v>0</v>
      </c>
      <c r="L8" s="16">
        <f>B8*H8</f>
        <v>0</v>
      </c>
      <c r="M8" s="180"/>
      <c r="N8" s="259"/>
    </row>
    <row r="9" spans="1:15" ht="45" customHeight="1" x14ac:dyDescent="0.3">
      <c r="A9" s="23" t="s">
        <v>6</v>
      </c>
      <c r="B9" s="3">
        <v>1.66</v>
      </c>
      <c r="C9" s="4" t="s">
        <v>7</v>
      </c>
      <c r="D9" s="4">
        <v>1</v>
      </c>
      <c r="E9" s="3">
        <v>13</v>
      </c>
      <c r="F9" s="29"/>
      <c r="G9" s="29"/>
      <c r="H9" s="30"/>
      <c r="I9" s="128"/>
      <c r="J9" s="18">
        <f t="shared" si="0"/>
        <v>0</v>
      </c>
      <c r="K9" s="19">
        <f t="shared" si="1"/>
        <v>0</v>
      </c>
      <c r="L9" s="16">
        <f t="shared" ref="L9:L13" si="2">B9*H9</f>
        <v>0</v>
      </c>
      <c r="M9" s="180"/>
      <c r="N9" s="259"/>
    </row>
    <row r="10" spans="1:15" ht="45" customHeight="1" x14ac:dyDescent="0.3">
      <c r="A10" s="23" t="s">
        <v>8</v>
      </c>
      <c r="B10" s="3">
        <v>25.34</v>
      </c>
      <c r="C10" s="4" t="s">
        <v>2</v>
      </c>
      <c r="D10" s="4">
        <v>2</v>
      </c>
      <c r="E10" s="3">
        <v>8</v>
      </c>
      <c r="F10" s="29"/>
      <c r="G10" s="29"/>
      <c r="H10" s="30"/>
      <c r="I10" s="128"/>
      <c r="J10" s="18">
        <f t="shared" si="0"/>
        <v>0</v>
      </c>
      <c r="K10" s="19">
        <f t="shared" si="1"/>
        <v>0</v>
      </c>
      <c r="L10" s="16">
        <f t="shared" si="2"/>
        <v>0</v>
      </c>
      <c r="M10" s="180"/>
      <c r="N10" s="260"/>
    </row>
    <row r="11" spans="1:15" ht="45" customHeight="1" thickBot="1" x14ac:dyDescent="0.35">
      <c r="A11" s="24" t="s">
        <v>9</v>
      </c>
      <c r="B11" s="11">
        <v>10.5</v>
      </c>
      <c r="C11" s="21" t="s">
        <v>2</v>
      </c>
      <c r="D11" s="21">
        <v>1</v>
      </c>
      <c r="E11" s="11">
        <v>1</v>
      </c>
      <c r="F11" s="52"/>
      <c r="G11" s="52"/>
      <c r="H11" s="34"/>
      <c r="I11" s="129"/>
      <c r="J11" s="53">
        <f t="shared" si="0"/>
        <v>0</v>
      </c>
      <c r="K11" s="134">
        <f t="shared" si="1"/>
        <v>0</v>
      </c>
      <c r="L11" s="22">
        <f t="shared" si="2"/>
        <v>0</v>
      </c>
      <c r="M11" s="181"/>
      <c r="N11" s="261"/>
    </row>
    <row r="12" spans="1:15" ht="45" customHeight="1" x14ac:dyDescent="0.3">
      <c r="A12" s="40" t="s">
        <v>105</v>
      </c>
      <c r="B12" s="41">
        <v>18</v>
      </c>
      <c r="C12" s="27" t="s">
        <v>102</v>
      </c>
      <c r="D12" s="27">
        <v>5</v>
      </c>
      <c r="E12" s="42">
        <v>52</v>
      </c>
      <c r="F12" s="54"/>
      <c r="G12" s="54"/>
      <c r="H12" s="48"/>
      <c r="I12" s="130"/>
      <c r="J12" s="50">
        <f t="shared" si="0"/>
        <v>0</v>
      </c>
      <c r="K12" s="51">
        <f t="shared" si="1"/>
        <v>0</v>
      </c>
      <c r="L12" s="51">
        <f t="shared" si="2"/>
        <v>0</v>
      </c>
      <c r="M12" s="182"/>
      <c r="N12" s="321" t="s">
        <v>140</v>
      </c>
    </row>
    <row r="13" spans="1:15" ht="45" customHeight="1" thickBot="1" x14ac:dyDescent="0.35">
      <c r="A13" s="43" t="s">
        <v>106</v>
      </c>
      <c r="B13" s="44">
        <v>18</v>
      </c>
      <c r="C13" s="45" t="s">
        <v>103</v>
      </c>
      <c r="D13" s="45">
        <v>1</v>
      </c>
      <c r="E13" s="46">
        <v>10</v>
      </c>
      <c r="F13" s="55"/>
      <c r="G13" s="55"/>
      <c r="H13" s="56"/>
      <c r="I13" s="131"/>
      <c r="J13" s="57">
        <f t="shared" si="0"/>
        <v>0</v>
      </c>
      <c r="K13" s="25">
        <f t="shared" si="1"/>
        <v>0</v>
      </c>
      <c r="L13" s="58">
        <f t="shared" si="2"/>
        <v>0</v>
      </c>
      <c r="M13" s="183"/>
      <c r="N13" s="322"/>
    </row>
    <row r="14" spans="1:15" ht="74.25" customHeight="1" thickBot="1" x14ac:dyDescent="0.35">
      <c r="A14" s="8" t="s">
        <v>147</v>
      </c>
      <c r="B14" s="10" t="s">
        <v>0</v>
      </c>
      <c r="C14" s="9" t="s">
        <v>2</v>
      </c>
      <c r="D14" s="9">
        <v>1</v>
      </c>
      <c r="E14" s="135" t="s">
        <v>0</v>
      </c>
      <c r="F14" s="52"/>
      <c r="G14" s="137"/>
      <c r="H14" s="47"/>
      <c r="I14" s="216"/>
      <c r="J14" s="53">
        <f t="shared" si="0"/>
        <v>0</v>
      </c>
      <c r="K14" s="47"/>
      <c r="L14" s="47"/>
      <c r="M14" s="268"/>
      <c r="N14" s="270" t="s">
        <v>155</v>
      </c>
    </row>
    <row r="15" spans="1:15" ht="45" customHeight="1" thickBot="1" x14ac:dyDescent="0.35">
      <c r="A15" s="209" t="s">
        <v>129</v>
      </c>
      <c r="B15" s="214"/>
      <c r="C15" s="215"/>
      <c r="D15" s="215"/>
      <c r="E15" s="214"/>
      <c r="F15" s="210"/>
      <c r="G15" s="210"/>
      <c r="H15" s="211"/>
      <c r="I15" s="212"/>
      <c r="J15" s="308">
        <f>SUM(J6:J14)</f>
        <v>0</v>
      </c>
      <c r="K15" s="308">
        <f t="shared" ref="K15:L15" si="3">SUM(K6:K13)</f>
        <v>0</v>
      </c>
      <c r="L15" s="308">
        <f t="shared" si="3"/>
        <v>0</v>
      </c>
      <c r="M15" s="213"/>
      <c r="N15" s="282"/>
    </row>
    <row r="16" spans="1:15" s="96" customFormat="1" ht="90" customHeight="1" thickBot="1" x14ac:dyDescent="0.35">
      <c r="A16" s="174" t="s">
        <v>107</v>
      </c>
      <c r="B16" s="175" t="s">
        <v>162</v>
      </c>
      <c r="C16" s="175" t="s">
        <v>111</v>
      </c>
      <c r="D16" s="175" t="s">
        <v>67</v>
      </c>
      <c r="E16" s="175" t="s">
        <v>124</v>
      </c>
      <c r="F16" s="176" t="s">
        <v>68</v>
      </c>
      <c r="G16" s="176" t="s">
        <v>163</v>
      </c>
      <c r="H16" s="176" t="s">
        <v>159</v>
      </c>
      <c r="I16" s="307"/>
      <c r="J16" s="178" t="s">
        <v>75</v>
      </c>
      <c r="K16" s="178" t="s">
        <v>69</v>
      </c>
      <c r="L16" s="178" t="s">
        <v>70</v>
      </c>
      <c r="M16" s="267" t="s">
        <v>71</v>
      </c>
      <c r="N16" s="271" t="s">
        <v>139</v>
      </c>
      <c r="O16" s="150"/>
    </row>
    <row r="17" spans="1:18" ht="45" customHeight="1" thickBot="1" x14ac:dyDescent="0.35">
      <c r="A17" s="286" t="s">
        <v>65</v>
      </c>
      <c r="B17" s="292">
        <v>2000</v>
      </c>
      <c r="C17" s="293" t="s">
        <v>0</v>
      </c>
      <c r="D17" s="293" t="s">
        <v>0</v>
      </c>
      <c r="E17" s="294">
        <v>65</v>
      </c>
      <c r="F17" s="211"/>
      <c r="G17" s="304"/>
      <c r="H17" s="305"/>
      <c r="I17" s="295"/>
      <c r="J17" s="211"/>
      <c r="K17" s="288">
        <f>E17*G17</f>
        <v>0</v>
      </c>
      <c r="L17" s="288">
        <f>B17*H17</f>
        <v>0</v>
      </c>
      <c r="M17" s="296"/>
      <c r="N17" s="306"/>
    </row>
    <row r="18" spans="1:18" s="96" customFormat="1" ht="120" customHeight="1" thickBot="1" x14ac:dyDescent="0.35">
      <c r="A18" s="170" t="s">
        <v>107</v>
      </c>
      <c r="B18" s="298" t="s">
        <v>11</v>
      </c>
      <c r="C18" s="298" t="s">
        <v>111</v>
      </c>
      <c r="D18" s="298" t="s">
        <v>112</v>
      </c>
      <c r="E18" s="298" t="s">
        <v>110</v>
      </c>
      <c r="F18" s="299" t="s">
        <v>160</v>
      </c>
      <c r="G18" s="299" t="s">
        <v>164</v>
      </c>
      <c r="H18" s="300" t="s">
        <v>156</v>
      </c>
      <c r="I18" s="301"/>
      <c r="J18" s="302" t="s">
        <v>75</v>
      </c>
      <c r="K18" s="302" t="s">
        <v>69</v>
      </c>
      <c r="L18" s="302" t="s">
        <v>70</v>
      </c>
      <c r="M18" s="303" t="s">
        <v>71</v>
      </c>
      <c r="N18" s="272" t="s">
        <v>139</v>
      </c>
      <c r="O18" s="150"/>
    </row>
    <row r="19" spans="1:18" ht="45" customHeight="1" x14ac:dyDescent="0.3">
      <c r="A19" s="40" t="s">
        <v>108</v>
      </c>
      <c r="B19" s="41">
        <v>180</v>
      </c>
      <c r="C19" s="27" t="s">
        <v>74</v>
      </c>
      <c r="D19" s="27">
        <v>1</v>
      </c>
      <c r="E19" s="41">
        <v>3</v>
      </c>
      <c r="F19" s="48"/>
      <c r="G19" s="48"/>
      <c r="H19" s="48"/>
      <c r="I19" s="172"/>
      <c r="J19" s="16">
        <f>D19*12*F19</f>
        <v>0</v>
      </c>
      <c r="K19" s="16">
        <f>E19*G19</f>
        <v>0</v>
      </c>
      <c r="L19" s="16">
        <f>B19*H19</f>
        <v>0</v>
      </c>
      <c r="M19" s="182"/>
      <c r="N19" s="323" t="s">
        <v>81</v>
      </c>
      <c r="O19" s="14"/>
      <c r="P19" s="14"/>
      <c r="Q19" s="14"/>
      <c r="R19" s="14"/>
    </row>
    <row r="20" spans="1:18" ht="45" customHeight="1" thickBot="1" x14ac:dyDescent="0.35">
      <c r="A20" s="24" t="s">
        <v>109</v>
      </c>
      <c r="B20" s="11">
        <v>40</v>
      </c>
      <c r="C20" s="21" t="s">
        <v>74</v>
      </c>
      <c r="D20" s="21">
        <v>1</v>
      </c>
      <c r="E20" s="11">
        <v>1</v>
      </c>
      <c r="F20" s="34"/>
      <c r="G20" s="34"/>
      <c r="H20" s="34"/>
      <c r="I20" s="291"/>
      <c r="J20" s="22">
        <f>D20*12*F20</f>
        <v>0</v>
      </c>
      <c r="K20" s="22">
        <f>E20*G20</f>
        <v>0</v>
      </c>
      <c r="L20" s="22">
        <f>B20*H20</f>
        <v>0</v>
      </c>
      <c r="M20" s="181"/>
      <c r="N20" s="324"/>
    </row>
    <row r="21" spans="1:18" ht="45" customHeight="1" thickBot="1" x14ac:dyDescent="0.35">
      <c r="A21" s="209" t="s">
        <v>134</v>
      </c>
      <c r="B21" s="292"/>
      <c r="C21" s="293"/>
      <c r="D21" s="293"/>
      <c r="E21" s="294"/>
      <c r="F21" s="211"/>
      <c r="G21" s="210"/>
      <c r="H21" s="211"/>
      <c r="I21" s="295"/>
      <c r="J21" s="288">
        <f>SUM(J19:J20)</f>
        <v>0</v>
      </c>
      <c r="K21" s="288">
        <f t="shared" ref="K21:L21" si="4">SUM(K19:K20)</f>
        <v>0</v>
      </c>
      <c r="L21" s="288">
        <f t="shared" si="4"/>
        <v>0</v>
      </c>
      <c r="M21" s="296"/>
      <c r="N21" s="297"/>
    </row>
    <row r="22" spans="1:18" ht="16.2" thickBot="1" x14ac:dyDescent="0.35">
      <c r="A22" s="35"/>
      <c r="B22" s="36"/>
      <c r="C22" s="37"/>
      <c r="D22" s="37"/>
      <c r="E22" s="36"/>
      <c r="F22" s="38"/>
      <c r="G22" s="38"/>
      <c r="H22" s="38"/>
      <c r="I22" s="39"/>
      <c r="J22" s="38">
        <f>SUM(J19:J21)</f>
        <v>0</v>
      </c>
      <c r="K22" s="38"/>
      <c r="L22" s="38"/>
      <c r="M22" s="185"/>
      <c r="N22" s="262"/>
    </row>
    <row r="23" spans="1:18" s="157" customFormat="1" ht="151.5" customHeight="1" thickBot="1" x14ac:dyDescent="0.35">
      <c r="A23" s="151" t="s">
        <v>107</v>
      </c>
      <c r="B23" s="152" t="s">
        <v>12</v>
      </c>
      <c r="C23" s="152" t="s">
        <v>111</v>
      </c>
      <c r="D23" s="152" t="s">
        <v>67</v>
      </c>
      <c r="E23" s="149" t="s">
        <v>123</v>
      </c>
      <c r="F23" s="153" t="s">
        <v>68</v>
      </c>
      <c r="G23" s="153" t="s">
        <v>157</v>
      </c>
      <c r="H23" s="153" t="s">
        <v>125</v>
      </c>
      <c r="I23" s="155" t="s">
        <v>128</v>
      </c>
      <c r="J23" s="154" t="s">
        <v>75</v>
      </c>
      <c r="K23" s="154" t="s">
        <v>77</v>
      </c>
      <c r="L23" s="154" t="s">
        <v>78</v>
      </c>
      <c r="M23" s="184" t="s">
        <v>71</v>
      </c>
      <c r="N23" s="309" t="s">
        <v>139</v>
      </c>
      <c r="O23" s="156"/>
    </row>
    <row r="24" spans="1:18" ht="80.099999999999994" customHeight="1" x14ac:dyDescent="0.3">
      <c r="A24" s="40" t="s">
        <v>117</v>
      </c>
      <c r="B24" s="41">
        <v>120</v>
      </c>
      <c r="C24" s="27" t="s">
        <v>2</v>
      </c>
      <c r="D24" s="27">
        <v>2</v>
      </c>
      <c r="E24" s="42">
        <v>16</v>
      </c>
      <c r="F24" s="30"/>
      <c r="G24" s="30"/>
      <c r="H24" s="16">
        <v>2.5</v>
      </c>
      <c r="I24" s="30"/>
      <c r="J24" s="49">
        <f t="shared" ref="J24:J26" si="5">12*D24*F24</f>
        <v>0</v>
      </c>
      <c r="K24" s="16">
        <f>E24*G24</f>
        <v>0</v>
      </c>
      <c r="L24" s="16">
        <f>B24*(H24+I24)</f>
        <v>300</v>
      </c>
      <c r="M24" s="180"/>
      <c r="N24" s="263" t="s">
        <v>148</v>
      </c>
    </row>
    <row r="25" spans="1:18" ht="45" customHeight="1" x14ac:dyDescent="0.3">
      <c r="A25" s="23" t="s">
        <v>4</v>
      </c>
      <c r="B25" s="3">
        <v>130</v>
      </c>
      <c r="C25" s="4" t="s">
        <v>5</v>
      </c>
      <c r="D25" s="4">
        <v>2</v>
      </c>
      <c r="E25" s="17">
        <v>32</v>
      </c>
      <c r="F25" s="30"/>
      <c r="G25" s="30"/>
      <c r="H25" s="16">
        <v>-85</v>
      </c>
      <c r="I25" s="30"/>
      <c r="J25" s="49">
        <f t="shared" si="5"/>
        <v>0</v>
      </c>
      <c r="K25" s="16">
        <f t="shared" ref="K25:K26" si="6">E25*G25</f>
        <v>0</v>
      </c>
      <c r="L25" s="16">
        <f t="shared" ref="L25:L26" si="7">B25*(H25+I25)</f>
        <v>-11050</v>
      </c>
      <c r="M25" s="180"/>
      <c r="N25" s="264" t="s">
        <v>152</v>
      </c>
    </row>
    <row r="26" spans="1:18" ht="45" customHeight="1" thickBot="1" x14ac:dyDescent="0.35">
      <c r="A26" s="24" t="s">
        <v>10</v>
      </c>
      <c r="B26" s="11">
        <v>60</v>
      </c>
      <c r="C26" s="21" t="s">
        <v>2</v>
      </c>
      <c r="D26" s="21">
        <v>2</v>
      </c>
      <c r="E26" s="283">
        <v>10</v>
      </c>
      <c r="F26" s="34"/>
      <c r="G26" s="34"/>
      <c r="H26" s="22">
        <v>-90</v>
      </c>
      <c r="I26" s="284"/>
      <c r="J26" s="53">
        <f t="shared" si="5"/>
        <v>0</v>
      </c>
      <c r="K26" s="22">
        <f t="shared" si="6"/>
        <v>0</v>
      </c>
      <c r="L26" s="22">
        <f t="shared" si="7"/>
        <v>-5400</v>
      </c>
      <c r="M26" s="181"/>
      <c r="N26" s="285" t="s">
        <v>153</v>
      </c>
    </row>
    <row r="27" spans="1:18" ht="45" customHeight="1" thickBot="1" x14ac:dyDescent="0.35">
      <c r="A27" s="286" t="s">
        <v>130</v>
      </c>
      <c r="B27" s="214"/>
      <c r="C27" s="215"/>
      <c r="D27" s="215"/>
      <c r="E27" s="214"/>
      <c r="F27" s="211"/>
      <c r="G27" s="211"/>
      <c r="H27" s="211"/>
      <c r="I27" s="287"/>
      <c r="J27" s="288">
        <f>SUM(J24:J26)</f>
        <v>0</v>
      </c>
      <c r="K27" s="288">
        <f>SUM(K24:K26)</f>
        <v>0</v>
      </c>
      <c r="L27" s="288">
        <f>SUM(L24:L26)</f>
        <v>-16150</v>
      </c>
      <c r="M27" s="289"/>
      <c r="N27" s="290"/>
    </row>
    <row r="28" spans="1:18" ht="15.75" customHeight="1" x14ac:dyDescent="0.3">
      <c r="A28" s="35"/>
      <c r="B28" s="36"/>
      <c r="C28" s="37"/>
      <c r="D28" s="37"/>
      <c r="E28" s="36"/>
      <c r="F28" s="38"/>
      <c r="G28" s="38"/>
      <c r="H28" s="38"/>
      <c r="I28" s="39"/>
      <c r="J28" s="38"/>
      <c r="K28" s="38"/>
      <c r="L28" s="38"/>
      <c r="M28" s="185"/>
      <c r="N28" s="262"/>
    </row>
    <row r="29" spans="1:18" s="96" customFormat="1" ht="90" customHeight="1" x14ac:dyDescent="0.3">
      <c r="A29" s="158" t="s">
        <v>76</v>
      </c>
      <c r="B29" s="159"/>
      <c r="C29" s="159"/>
      <c r="D29" s="159" t="s">
        <v>143</v>
      </c>
      <c r="E29" s="159"/>
      <c r="F29" s="160" t="s">
        <v>89</v>
      </c>
      <c r="G29" s="160" t="s">
        <v>158</v>
      </c>
      <c r="H29" s="161"/>
      <c r="I29" s="162"/>
      <c r="J29" s="163"/>
      <c r="K29" s="85"/>
      <c r="L29" s="208" t="s">
        <v>127</v>
      </c>
      <c r="M29" s="186"/>
      <c r="N29" s="272" t="s">
        <v>139</v>
      </c>
      <c r="O29" s="150"/>
    </row>
    <row r="30" spans="1:18" ht="45" customHeight="1" x14ac:dyDescent="0.3">
      <c r="A30" s="197" t="s">
        <v>116</v>
      </c>
      <c r="B30" s="198"/>
      <c r="C30" s="198"/>
      <c r="D30" s="198"/>
      <c r="E30" s="198"/>
      <c r="F30" s="34"/>
      <c r="G30" s="199"/>
      <c r="H30" s="199"/>
      <c r="I30" s="200"/>
      <c r="J30" s="202"/>
      <c r="K30" s="202"/>
      <c r="L30" s="201">
        <f>52*F30</f>
        <v>0</v>
      </c>
      <c r="M30" s="181"/>
      <c r="N30" s="259"/>
    </row>
    <row r="31" spans="1:18" ht="60.75" customHeight="1" thickBot="1" x14ac:dyDescent="0.35">
      <c r="A31" s="273" t="s">
        <v>142</v>
      </c>
      <c r="B31" s="198"/>
      <c r="C31" s="198"/>
      <c r="D31" s="274">
        <v>5</v>
      </c>
      <c r="E31" s="198"/>
      <c r="F31" s="275"/>
      <c r="G31" s="34"/>
      <c r="H31" s="199"/>
      <c r="I31" s="199"/>
      <c r="J31" s="202"/>
      <c r="K31" s="202"/>
      <c r="L31" s="201">
        <f>D31*G31</f>
        <v>0</v>
      </c>
      <c r="M31" s="181"/>
      <c r="N31" s="276"/>
      <c r="Q31" s="3"/>
    </row>
    <row r="32" spans="1:18" ht="75" customHeight="1" thickBot="1" x14ac:dyDescent="0.35">
      <c r="A32" s="277" t="s">
        <v>144</v>
      </c>
      <c r="B32" s="278"/>
      <c r="C32" s="278"/>
      <c r="D32" s="278"/>
      <c r="E32" s="278"/>
      <c r="F32" s="279"/>
      <c r="G32" s="211"/>
      <c r="H32" s="211"/>
      <c r="I32" s="211"/>
      <c r="J32" s="280"/>
      <c r="K32" s="280"/>
      <c r="L32" s="281">
        <f>L30+L31</f>
        <v>0</v>
      </c>
      <c r="M32" s="213"/>
      <c r="N32" s="282"/>
    </row>
    <row r="33" spans="1:15" ht="15.75" customHeight="1" thickBot="1" x14ac:dyDescent="0.35">
      <c r="A33" s="86"/>
      <c r="B33" s="65"/>
      <c r="C33" s="87"/>
      <c r="D33" s="87"/>
      <c r="E33" s="65"/>
      <c r="F33" s="88"/>
      <c r="G33" s="88"/>
      <c r="H33" s="88"/>
      <c r="I33" s="88"/>
      <c r="J33" s="88"/>
      <c r="K33" s="88"/>
      <c r="L33" s="88"/>
      <c r="M33" s="87"/>
      <c r="N33" s="265"/>
    </row>
    <row r="34" spans="1:15" s="84" customFormat="1" ht="18" x14ac:dyDescent="0.35">
      <c r="A34" s="189" t="s">
        <v>88</v>
      </c>
      <c r="B34" s="187"/>
      <c r="C34" s="188"/>
      <c r="D34" s="188"/>
      <c r="E34" s="187"/>
      <c r="F34" s="82"/>
      <c r="G34" s="82"/>
      <c r="H34" s="82"/>
      <c r="I34" s="82"/>
      <c r="J34" s="82"/>
      <c r="K34" s="82"/>
      <c r="L34" s="82"/>
      <c r="M34" s="83"/>
      <c r="N34" s="266"/>
      <c r="O34" s="127"/>
    </row>
    <row r="35" spans="1:15" ht="35.1" customHeight="1" thickBot="1" x14ac:dyDescent="0.35">
      <c r="A35" s="325" t="s">
        <v>165</v>
      </c>
      <c r="B35" s="326"/>
      <c r="C35" s="326"/>
      <c r="D35" s="326"/>
      <c r="E35" s="326"/>
      <c r="F35" s="13"/>
      <c r="G35" s="13"/>
      <c r="H35" s="13"/>
      <c r="I35" s="13"/>
      <c r="J35" s="13"/>
      <c r="K35" s="13"/>
      <c r="L35" s="13"/>
      <c r="M35" s="2"/>
    </row>
    <row r="36" spans="1:15" x14ac:dyDescent="0.3">
      <c r="A36" s="14"/>
      <c r="C36" s="2"/>
      <c r="D36" s="2"/>
      <c r="F36" s="13"/>
      <c r="G36" s="13"/>
      <c r="H36" s="13"/>
      <c r="I36" s="13"/>
      <c r="J36" s="13"/>
      <c r="K36" s="13"/>
      <c r="L36" s="13"/>
      <c r="M36" s="2"/>
    </row>
    <row r="37" spans="1:15" x14ac:dyDescent="0.3">
      <c r="A37" s="14"/>
      <c r="F37" s="13"/>
      <c r="G37" s="13"/>
      <c r="H37" s="13"/>
      <c r="I37" s="13"/>
      <c r="J37" s="13"/>
      <c r="K37" s="13"/>
      <c r="L37" s="13"/>
      <c r="M37" s="2"/>
    </row>
    <row r="38" spans="1:15" x14ac:dyDescent="0.3">
      <c r="A38" s="1"/>
      <c r="F38" s="13"/>
      <c r="G38" s="13"/>
      <c r="H38" s="13"/>
      <c r="I38" s="13"/>
      <c r="J38" s="13"/>
      <c r="K38" s="13"/>
      <c r="L38" s="13"/>
      <c r="M38" s="2"/>
    </row>
    <row r="39" spans="1:15" x14ac:dyDescent="0.3">
      <c r="A39" s="1"/>
      <c r="F39" s="13"/>
      <c r="G39" s="13"/>
      <c r="H39" s="13"/>
      <c r="I39" s="13"/>
      <c r="J39" s="13"/>
      <c r="K39" s="13"/>
      <c r="L39" s="13"/>
      <c r="M39" s="2"/>
    </row>
    <row r="40" spans="1:15" x14ac:dyDescent="0.3">
      <c r="A40" s="1"/>
      <c r="F40" s="13"/>
      <c r="G40" s="13"/>
      <c r="H40" s="13"/>
      <c r="I40" s="13"/>
      <c r="J40" s="13"/>
      <c r="K40" s="13"/>
      <c r="L40" s="13"/>
      <c r="M40" s="2"/>
    </row>
    <row r="41" spans="1:15" x14ac:dyDescent="0.3">
      <c r="A41" s="15"/>
      <c r="F41" s="13"/>
      <c r="G41" s="13"/>
      <c r="H41" s="13"/>
      <c r="I41" s="13"/>
      <c r="J41" s="13"/>
      <c r="K41" s="13"/>
      <c r="L41" s="13"/>
      <c r="M41" s="2"/>
    </row>
    <row r="42" spans="1:15" x14ac:dyDescent="0.3">
      <c r="A42" s="1"/>
      <c r="F42" s="13"/>
      <c r="G42" s="13"/>
      <c r="H42" s="13"/>
      <c r="I42" s="13"/>
      <c r="J42" s="13"/>
      <c r="K42" s="13"/>
      <c r="L42" s="13"/>
      <c r="M42" s="2"/>
    </row>
  </sheetData>
  <mergeCells count="6">
    <mergeCell ref="N12:N13"/>
    <mergeCell ref="N19:N20"/>
    <mergeCell ref="A35:E35"/>
    <mergeCell ref="A1:M1"/>
    <mergeCell ref="A4:M4"/>
    <mergeCell ref="A2:E2"/>
  </mergeCells>
  <dataValidations count="1">
    <dataValidation operator="lessThanOrEqual" allowBlank="1" showInputMessage="1" showErrorMessage="1" sqref="N24" xr:uid="{C38618B4-3259-4AE5-8ECC-04B054F8D008}"/>
  </dataValidations>
  <pageMargins left="0.7" right="0.7" top="0.75" bottom="0.75" header="0.3" footer="0.3"/>
  <pageSetup paperSize="9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82075-B960-4C6D-A82D-CF5B44641525}">
  <sheetPr>
    <tabColor rgb="FF92D050"/>
    <pageSetUpPr fitToPage="1"/>
  </sheetPr>
  <dimension ref="A1:G30"/>
  <sheetViews>
    <sheetView topLeftCell="A5" workbookViewId="0">
      <selection activeCell="F8" sqref="F8"/>
    </sheetView>
  </sheetViews>
  <sheetFormatPr defaultRowHeight="14.4" x14ac:dyDescent="0.3"/>
  <cols>
    <col min="1" max="1" width="15.6640625" customWidth="1"/>
    <col min="2" max="3" width="50.6640625" customWidth="1"/>
  </cols>
  <sheetData>
    <row r="1" spans="1:7" s="69" customFormat="1" ht="24.9" customHeight="1" x14ac:dyDescent="0.5">
      <c r="A1" s="329" t="s">
        <v>86</v>
      </c>
      <c r="B1" s="330"/>
      <c r="C1" s="330"/>
      <c r="D1" s="91"/>
      <c r="E1" s="91"/>
      <c r="F1" s="91"/>
      <c r="G1" s="91"/>
    </row>
    <row r="2" spans="1:7" ht="24.9" customHeight="1" x14ac:dyDescent="0.3">
      <c r="A2" s="79" t="s">
        <v>58</v>
      </c>
      <c r="B2" s="80"/>
      <c r="C2" s="90"/>
      <c r="D2" s="92"/>
      <c r="E2" s="93"/>
      <c r="F2" s="93"/>
      <c r="G2" s="93"/>
    </row>
    <row r="3" spans="1:7" ht="17.399999999999999" x14ac:dyDescent="0.3">
      <c r="A3" s="331" t="s">
        <v>97</v>
      </c>
      <c r="B3" s="331"/>
      <c r="C3" s="331"/>
    </row>
    <row r="4" spans="1:7" x14ac:dyDescent="0.3">
      <c r="A4" s="98" t="s">
        <v>59</v>
      </c>
      <c r="B4" s="99" t="s">
        <v>60</v>
      </c>
      <c r="C4" s="100" t="s">
        <v>90</v>
      </c>
    </row>
    <row r="5" spans="1:7" x14ac:dyDescent="0.3">
      <c r="A5" s="94" t="s">
        <v>92</v>
      </c>
      <c r="B5" s="95" t="s">
        <v>131</v>
      </c>
      <c r="C5" s="97">
        <f>'T9 prijzensheet perceel 1'!E30</f>
        <v>0</v>
      </c>
    </row>
    <row r="6" spans="1:7" x14ac:dyDescent="0.3">
      <c r="A6" s="94" t="s">
        <v>92</v>
      </c>
      <c r="B6" s="95" t="s">
        <v>132</v>
      </c>
      <c r="C6" s="97">
        <f>'T9 prijzensheet perceel 1'!E43</f>
        <v>0</v>
      </c>
    </row>
    <row r="7" spans="1:7" ht="15" thickBot="1" x14ac:dyDescent="0.35">
      <c r="A7" s="139" t="s">
        <v>92</v>
      </c>
      <c r="B7" s="140" t="s">
        <v>133</v>
      </c>
      <c r="C7" s="141">
        <f>'T9 prijzensheet perceel 1'!E47</f>
        <v>0</v>
      </c>
    </row>
    <row r="8" spans="1:7" s="96" customFormat="1" ht="16.2" thickBot="1" x14ac:dyDescent="0.35">
      <c r="A8" s="143" t="s">
        <v>92</v>
      </c>
      <c r="B8" s="142" t="s">
        <v>94</v>
      </c>
      <c r="C8" s="144">
        <f>SUM(C5:C7)</f>
        <v>0</v>
      </c>
    </row>
    <row r="9" spans="1:7" s="96" customFormat="1" ht="15.6" x14ac:dyDescent="0.3">
      <c r="A9" s="111"/>
      <c r="B9" s="112"/>
      <c r="C9" s="113"/>
    </row>
    <row r="10" spans="1:7" s="96" customFormat="1" ht="16.2" thickBot="1" x14ac:dyDescent="0.35">
      <c r="A10" s="111"/>
      <c r="B10" s="112"/>
      <c r="C10" s="113"/>
    </row>
    <row r="11" spans="1:7" s="96" customFormat="1" ht="26.25" customHeight="1" x14ac:dyDescent="0.3">
      <c r="A11" s="329" t="s">
        <v>86</v>
      </c>
      <c r="B11" s="330"/>
      <c r="C11" s="330"/>
    </row>
    <row r="12" spans="1:7" s="96" customFormat="1" ht="25.8" x14ac:dyDescent="0.3">
      <c r="A12" s="79" t="s">
        <v>58</v>
      </c>
      <c r="B12" s="80"/>
      <c r="C12" s="90"/>
    </row>
    <row r="13" spans="1:7" s="96" customFormat="1" ht="17.399999999999999" x14ac:dyDescent="0.3">
      <c r="A13" s="331" t="s">
        <v>101</v>
      </c>
      <c r="B13" s="331"/>
      <c r="C13" s="331"/>
    </row>
    <row r="14" spans="1:7" s="96" customFormat="1" ht="15.6" x14ac:dyDescent="0.3">
      <c r="A14" s="98" t="s">
        <v>59</v>
      </c>
      <c r="B14" s="99" t="s">
        <v>60</v>
      </c>
      <c r="C14" s="100" t="s">
        <v>90</v>
      </c>
    </row>
    <row r="15" spans="1:7" s="96" customFormat="1" ht="15.6" x14ac:dyDescent="0.3">
      <c r="A15" s="138" t="s">
        <v>93</v>
      </c>
      <c r="B15" s="7" t="s">
        <v>136</v>
      </c>
      <c r="C15" s="97">
        <f>'T10 prijzensheet perceel 2'!J15+'T10 prijzensheet perceel 2'!K15+'T10 prijzensheet perceel 2'!L15</f>
        <v>0</v>
      </c>
    </row>
    <row r="16" spans="1:7" s="96" customFormat="1" ht="15.6" x14ac:dyDescent="0.3">
      <c r="A16" s="138" t="s">
        <v>93</v>
      </c>
      <c r="B16" s="7" t="s">
        <v>135</v>
      </c>
      <c r="C16" s="97">
        <f>'T10 prijzensheet perceel 2'!K17+'T10 prijzensheet perceel 2'!L17</f>
        <v>0</v>
      </c>
    </row>
    <row r="17" spans="1:3" s="96" customFormat="1" ht="15.6" x14ac:dyDescent="0.3">
      <c r="A17" s="138" t="s">
        <v>93</v>
      </c>
      <c r="B17" s="7" t="s">
        <v>137</v>
      </c>
      <c r="C17" s="97">
        <f>'T10 prijzensheet perceel 2'!J21+'T10 prijzensheet perceel 2'!K21+'T10 prijzensheet perceel 2'!L21</f>
        <v>0</v>
      </c>
    </row>
    <row r="18" spans="1:3" s="96" customFormat="1" ht="15.6" x14ac:dyDescent="0.3">
      <c r="A18" s="138" t="s">
        <v>93</v>
      </c>
      <c r="B18" s="7" t="s">
        <v>138</v>
      </c>
      <c r="C18" s="97">
        <f>'T10 prijzensheet perceel 2'!J27+'T10 prijzensheet perceel 2'!K27+'T10 prijzensheet perceel 2'!L27</f>
        <v>-16150</v>
      </c>
    </row>
    <row r="19" spans="1:3" s="96" customFormat="1" ht="29.4" thickBot="1" x14ac:dyDescent="0.35">
      <c r="A19" s="145" t="s">
        <v>93</v>
      </c>
      <c r="B19" s="146" t="s">
        <v>145</v>
      </c>
      <c r="C19" s="141">
        <f>'T10 prijzensheet perceel 2'!L32</f>
        <v>0</v>
      </c>
    </row>
    <row r="20" spans="1:3" s="96" customFormat="1" ht="16.2" thickBot="1" x14ac:dyDescent="0.35">
      <c r="A20" s="147" t="s">
        <v>93</v>
      </c>
      <c r="B20" s="142" t="s">
        <v>94</v>
      </c>
      <c r="C20" s="144">
        <f>SUM(C15:C19)</f>
        <v>-16150</v>
      </c>
    </row>
    <row r="21" spans="1:3" s="96" customFormat="1" ht="15.6" x14ac:dyDescent="0.3">
      <c r="A21" s="101"/>
      <c r="B21" s="102"/>
      <c r="C21" s="103"/>
    </row>
    <row r="22" spans="1:3" s="96" customFormat="1" ht="15.6" x14ac:dyDescent="0.3">
      <c r="A22" s="101"/>
      <c r="B22" s="102"/>
      <c r="C22" s="103"/>
    </row>
    <row r="23" spans="1:3" x14ac:dyDescent="0.3">
      <c r="A23" s="89"/>
      <c r="B23" s="89"/>
      <c r="C23" s="89"/>
    </row>
    <row r="24" spans="1:3" ht="17.25" customHeight="1" x14ac:dyDescent="0.3">
      <c r="A24" s="89"/>
      <c r="B24" s="89"/>
      <c r="C24" s="89"/>
    </row>
    <row r="25" spans="1:3" s="117" customFormat="1" ht="21" x14ac:dyDescent="0.4">
      <c r="A25" s="114"/>
      <c r="B25" s="115" t="s">
        <v>91</v>
      </c>
      <c r="C25" s="116"/>
    </row>
    <row r="26" spans="1:3" s="117" customFormat="1" ht="21" x14ac:dyDescent="0.4">
      <c r="A26" s="114"/>
      <c r="B26" s="118" t="s">
        <v>61</v>
      </c>
      <c r="C26" s="119"/>
    </row>
    <row r="27" spans="1:3" s="117" customFormat="1" ht="21" x14ac:dyDescent="0.4">
      <c r="A27" s="114"/>
      <c r="B27" s="118" t="s">
        <v>62</v>
      </c>
      <c r="C27" s="119"/>
    </row>
    <row r="28" spans="1:3" s="117" customFormat="1" ht="21" x14ac:dyDescent="0.4">
      <c r="A28" s="114"/>
      <c r="B28" s="118" t="s">
        <v>63</v>
      </c>
      <c r="C28" s="119"/>
    </row>
    <row r="29" spans="1:3" s="117" customFormat="1" ht="21" x14ac:dyDescent="0.4">
      <c r="A29" s="114"/>
      <c r="B29" s="118" t="s">
        <v>64</v>
      </c>
      <c r="C29" s="119"/>
    </row>
    <row r="30" spans="1:3" s="117" customFormat="1" ht="21" x14ac:dyDescent="0.4"/>
  </sheetData>
  <mergeCells count="4">
    <mergeCell ref="A11:C11"/>
    <mergeCell ref="A13:C13"/>
    <mergeCell ref="A1:C1"/>
    <mergeCell ref="A3:C3"/>
  </mergeCells>
  <phoneticPr fontId="7" type="noConversion"/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2d65e8-ec2e-4f08-b510-02888a857b6e">
      <Terms xmlns="http://schemas.microsoft.com/office/infopath/2007/PartnerControls"/>
    </lcf76f155ced4ddcb4097134ff3c332f>
    <TaxCatchAll xmlns="40faa72d-7604-4f4d-a488-93cffb7df14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D1111F-684B-446F-BDD7-A94288319B31}">
  <ds:schemaRefs>
    <ds:schemaRef ds:uri="962d65e8-ec2e-4f08-b510-02888a857b6e"/>
    <ds:schemaRef ds:uri="http://schemas.openxmlformats.org/package/2006/metadata/core-properties"/>
    <ds:schemaRef ds:uri="40faa72d-7604-4f4d-a488-93cffb7df14f"/>
    <ds:schemaRef ds:uri="http://schemas.microsoft.com/office/infopath/2007/PartnerControls"/>
    <ds:schemaRef ds:uri="b77e2b43-37d4-4532-953b-53983e0992e2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3938951-1E0B-4E89-B42C-C0E4D56F27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2FE4DC-B85D-4761-A980-1364E8528F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T9 prijzensheet perceel 1</vt:lpstr>
      <vt:lpstr>T10 prijzensheet perceel 2</vt:lpstr>
      <vt:lpstr>T11 inschrijfprijs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 Baeten</dc:creator>
  <cp:lastModifiedBy>Nicole van Velthoven</cp:lastModifiedBy>
  <cp:lastPrinted>2025-09-10T07:04:26Z</cp:lastPrinted>
  <dcterms:created xsi:type="dcterms:W3CDTF">2025-07-08T13:18:11Z</dcterms:created>
  <dcterms:modified xsi:type="dcterms:W3CDTF">2025-12-09T10:52:11Z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0x0101008E517A8EC6B0334C881D0B8D01593304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