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D120A7C3-B54F-4197-9571-147FF4143D6A}" xr6:coauthVersionLast="47" xr6:coauthVersionMax="47" xr10:uidLastSave="{00000000-0000-0000-0000-000000000000}"/>
  <bookViews>
    <workbookView xWindow="28680" yWindow="-120" windowWidth="29040" windowHeight="15840" xr2:uid="{B3D5B83A-3D6A-47D0-ADBD-A04927B59E5E}"/>
  </bookViews>
  <sheets>
    <sheet name="Prijzenblad uitgeleg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2" l="1"/>
  <c r="H11" i="2"/>
  <c r="F11" i="2"/>
  <c r="E11" i="2"/>
  <c r="H10" i="2"/>
  <c r="F10" i="2"/>
  <c r="E10" i="2"/>
  <c r="H9" i="2"/>
  <c r="F9" i="2"/>
  <c r="E9" i="2"/>
  <c r="H8" i="2"/>
  <c r="F8" i="2"/>
  <c r="E8" i="2"/>
  <c r="H7" i="2"/>
  <c r="F7" i="2"/>
  <c r="E7" i="2"/>
  <c r="H6" i="2"/>
  <c r="F6" i="2"/>
  <c r="E6" i="2"/>
  <c r="H5" i="2"/>
  <c r="F5" i="2"/>
  <c r="E5" i="2"/>
  <c r="H4" i="2"/>
  <c r="F4" i="2"/>
  <c r="E4" i="2"/>
  <c r="H3" i="2"/>
  <c r="H12" i="2" s="1"/>
  <c r="F3" i="2"/>
  <c r="E3" i="2"/>
  <c r="H16" i="2" l="1"/>
</calcChain>
</file>

<file path=xl/sharedStrings.xml><?xml version="1.0" encoding="utf-8"?>
<sst xmlns="http://schemas.openxmlformats.org/spreadsheetml/2006/main" count="46" uniqueCount="37">
  <si>
    <t>Functie *</t>
  </si>
  <si>
    <t>Functieniveau</t>
  </si>
  <si>
    <t>Functieschaal</t>
  </si>
  <si>
    <t>Gemiddeld uurtarief</t>
  </si>
  <si>
    <t>Minimum uurtarief 80% gemiddelde</t>
  </si>
  <si>
    <t>Maximum uurtarief 120% gemiddelde</t>
  </si>
  <si>
    <t>Max uurtarief inschrijver</t>
  </si>
  <si>
    <t>Beoordeling</t>
  </si>
  <si>
    <t xml:space="preserve">Financial controller </t>
  </si>
  <si>
    <t>Trainee</t>
  </si>
  <si>
    <t>junior</t>
  </si>
  <si>
    <t>Financieel medewerker</t>
  </si>
  <si>
    <t>medior</t>
  </si>
  <si>
    <t>senior</t>
  </si>
  <si>
    <t>10A</t>
  </si>
  <si>
    <t xml:space="preserve">Strategisch financieel adviseur </t>
  </si>
  <si>
    <t>11A</t>
  </si>
  <si>
    <t>Teamleider F&amp;C/ programmamanager financieel domein</t>
  </si>
  <si>
    <t xml:space="preserve">Treasury specialist </t>
  </si>
  <si>
    <t>Gemiddeld tarief per werving</t>
  </si>
  <si>
    <t>Minimum tarief per werving</t>
  </si>
  <si>
    <t>Maximum tarief per werving</t>
  </si>
  <si>
    <t>werving en selectie tarief per werving in euro's</t>
  </si>
  <si>
    <t>Geachte inschrijver,</t>
  </si>
  <si>
    <t>Voor de prijsbeoordeling wordt uw inschrijving als volgt berekend:</t>
  </si>
  <si>
    <t>De som van deze bedragen vormt uw inschrijfsom.</t>
  </si>
  <si>
    <t>U wordt verzocht bij uw inschrijving op dit prijzenblad de maximale uurtarieven per functieschaal op te geven.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</si>
  <si>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ptos"/>
        <family val="2"/>
      </rPr>
      <t xml:space="preserve">de opgegeven uurtarieven worden vermenigvuldigd met een normomvang van 1,2 FTE; 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</si>
  <si>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ptos"/>
        <family val="2"/>
      </rPr>
      <t xml:space="preserve">het opgegeven wervingstarief wordt vermenigvuldigd met een normvolume van 9 wervingen. </t>
    </r>
  </si>
  <si>
    <t xml:space="preserve">Bij de beoordeling van de tarieven hanteren wij de uitgangspunten zoals opgenomen in de Handleiding Overheidstarieven 2026. </t>
  </si>
  <si>
    <t xml:space="preserve">Hierbij geldt dat uitsluitend productieve (directe) uren voor vergoeding in aanmerking komen. </t>
  </si>
  <si>
    <t>Van ingehuurde professionals wordt verwacht dat zij, binnen deze tarieven, deelnemen aan noodzakelijke indirecte activiteiten.</t>
  </si>
  <si>
    <t xml:space="preserve">Vervolgens wordt, conform de in de aanbestedingsdocumenten beschreven systematiek, de kwaliteit van uw inschrijving beoordeeld. </t>
  </si>
  <si>
    <t xml:space="preserve">De aan de kwaliteit toegekende fictieve waarde (kwaliteitskorting) wordt in mindering gebracht op uw inschrijfsom. </t>
  </si>
  <si>
    <t>Dit resulteert in de fictieve inschrijfprijs.</t>
  </si>
  <si>
    <t xml:space="preserve">Op basis van de laagste fictieve inschrijfprijs worden de inschrijvingen gerangschikt. </t>
  </si>
  <si>
    <t>Met de drie inschrijvers met de laagste fictieve inschrijfprijs wordt een raamovereenkomst gesloten, conform het bepaalde in de aanbestedingsstukken.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</si>
</sst>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9"/>
      <color theme="1"/>
      <name val="Verdana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color theme="1"/>
      <name val="Aptos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horizontal="left"/>
    </xf>
    <xf numFmtId="44" fontId="0" fillId="0" borderId="0" xfId="1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44" fontId="0" fillId="0" borderId="1" xfId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" fontId="0" fillId="0" borderId="1" xfId="0" applyNumberFormat="1" applyBorder="1" applyAlignment="1">
      <alignment horizontal="left"/>
    </xf>
    <xf numFmtId="44" fontId="0" fillId="0" borderId="1" xfId="1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44" fontId="0" fillId="0" borderId="1" xfId="1" applyFont="1" applyBorder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4" fontId="0" fillId="0" borderId="0" xfId="1" applyFont="1" applyFill="1" applyBorder="1" applyAlignment="1">
      <alignment horizontal="left"/>
    </xf>
    <xf numFmtId="44" fontId="0" fillId="0" borderId="0" xfId="1" applyFont="1" applyBorder="1" applyAlignment="1">
      <alignment horizontal="left"/>
    </xf>
    <xf numFmtId="44" fontId="0" fillId="0" borderId="0" xfId="0" applyNumberFormat="1"/>
    <xf numFmtId="0" fontId="5" fillId="0" borderId="0" xfId="0" applyFont="1" applyAlignment="1">
      <alignment vertical="center" wrapText="1"/>
    </xf>
    <xf numFmtId="1" fontId="0" fillId="0" borderId="0" xfId="0" applyNumberFormat="1" applyAlignment="1">
      <alignment horizontal="left" wrapText="1"/>
    </xf>
    <xf numFmtId="44" fontId="0" fillId="0" borderId="1" xfId="1" applyFont="1" applyFill="1" applyBorder="1" applyAlignment="1">
      <alignment horizontal="left" wrapText="1"/>
    </xf>
    <xf numFmtId="44" fontId="0" fillId="0" borderId="1" xfId="1" applyFont="1" applyBorder="1" applyAlignment="1">
      <alignment horizontal="left" wrapText="1"/>
    </xf>
    <xf numFmtId="44" fontId="0" fillId="0" borderId="0" xfId="0" applyNumberFormat="1" applyAlignment="1">
      <alignment wrapText="1"/>
    </xf>
    <xf numFmtId="44" fontId="0" fillId="0" borderId="0" xfId="1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1" fontId="0" fillId="0" borderId="3" xfId="0" applyNumberFormat="1" applyBorder="1" applyAlignment="1">
      <alignment horizontal="left"/>
    </xf>
    <xf numFmtId="9" fontId="0" fillId="0" borderId="0" xfId="0" applyNumberFormat="1"/>
    <xf numFmtId="0" fontId="6" fillId="0" borderId="0" xfId="0" applyFont="1"/>
    <xf numFmtId="44" fontId="0" fillId="0" borderId="5" xfId="1" applyFont="1" applyBorder="1"/>
    <xf numFmtId="44" fontId="0" fillId="0" borderId="0" xfId="1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9"/>
    </xf>
    <xf numFmtId="44" fontId="0" fillId="2" borderId="4" xfId="0" applyNumberFormat="1" applyFill="1" applyBorder="1" applyProtection="1">
      <protection locked="0"/>
    </xf>
    <xf numFmtId="44" fontId="0" fillId="2" borderId="2" xfId="0" applyNumberForma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43630-5D0F-4A6C-9998-CC83E0A28119}">
  <dimension ref="A2:K34"/>
  <sheetViews>
    <sheetView tabSelected="1" zoomScaleNormal="100" workbookViewId="0">
      <selection activeCell="J14" sqref="J14"/>
    </sheetView>
  </sheetViews>
  <sheetFormatPr defaultRowHeight="15" x14ac:dyDescent="0.25"/>
  <cols>
    <col min="1" max="1" width="28.7109375" customWidth="1"/>
    <col min="2" max="2" width="17" customWidth="1"/>
    <col min="3" max="3" width="15.28515625" style="2" bestFit="1" customWidth="1"/>
    <col min="4" max="4" width="13.5703125" style="2" customWidth="1"/>
    <col min="5" max="5" width="13.85546875" style="2" bestFit="1" customWidth="1"/>
    <col min="6" max="6" width="13.42578125" style="2" customWidth="1"/>
    <col min="7" max="7" width="18.28515625" customWidth="1"/>
    <col min="8" max="8" width="15.28515625" style="3" bestFit="1" customWidth="1"/>
    <col min="9" max="9" width="13.5703125" bestFit="1" customWidth="1"/>
    <col min="10" max="10" width="12.42578125" bestFit="1" customWidth="1"/>
  </cols>
  <sheetData>
    <row r="2" spans="1:11" s="1" customFormat="1" ht="60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  <c r="J2"/>
      <c r="K2"/>
    </row>
    <row r="3" spans="1:11" x14ac:dyDescent="0.25">
      <c r="A3" s="9" t="s">
        <v>9</v>
      </c>
      <c r="B3" s="10" t="s">
        <v>10</v>
      </c>
      <c r="C3" s="11">
        <v>9</v>
      </c>
      <c r="D3" s="12">
        <v>75</v>
      </c>
      <c r="E3" s="13">
        <f t="shared" ref="E3:E11" si="0">D3*0.8</f>
        <v>60</v>
      </c>
      <c r="F3" s="13">
        <f t="shared" ref="F3:F11" si="1">D3*1.2</f>
        <v>90</v>
      </c>
      <c r="G3" s="36">
        <v>0</v>
      </c>
      <c r="H3" s="14">
        <f t="shared" ref="H3:H11" si="2">G3*1650</f>
        <v>0</v>
      </c>
    </row>
    <row r="4" spans="1:11" x14ac:dyDescent="0.25">
      <c r="A4" s="9" t="s">
        <v>11</v>
      </c>
      <c r="B4" s="10" t="s">
        <v>12</v>
      </c>
      <c r="C4" s="11">
        <v>9</v>
      </c>
      <c r="D4" s="12">
        <v>79</v>
      </c>
      <c r="E4" s="13">
        <f t="shared" si="0"/>
        <v>63.2</v>
      </c>
      <c r="F4" s="13">
        <f t="shared" si="1"/>
        <v>94.8</v>
      </c>
      <c r="G4" s="36"/>
      <c r="H4" s="14">
        <f t="shared" si="2"/>
        <v>0</v>
      </c>
    </row>
    <row r="5" spans="1:11" x14ac:dyDescent="0.25">
      <c r="A5" s="9" t="s">
        <v>11</v>
      </c>
      <c r="B5" s="10" t="s">
        <v>13</v>
      </c>
      <c r="C5" s="11">
        <v>10</v>
      </c>
      <c r="D5" s="12">
        <v>85</v>
      </c>
      <c r="E5" s="13">
        <f t="shared" si="0"/>
        <v>68</v>
      </c>
      <c r="F5" s="13">
        <f t="shared" si="1"/>
        <v>102</v>
      </c>
      <c r="G5" s="36">
        <v>0</v>
      </c>
      <c r="H5" s="14">
        <f t="shared" si="2"/>
        <v>0</v>
      </c>
    </row>
    <row r="6" spans="1:11" x14ac:dyDescent="0.25">
      <c r="A6" s="9" t="s">
        <v>8</v>
      </c>
      <c r="B6" s="10" t="s">
        <v>12</v>
      </c>
      <c r="C6" s="11">
        <v>10</v>
      </c>
      <c r="D6" s="12">
        <v>85</v>
      </c>
      <c r="E6" s="13">
        <f t="shared" si="0"/>
        <v>68</v>
      </c>
      <c r="F6" s="13">
        <f t="shared" si="1"/>
        <v>102</v>
      </c>
      <c r="G6" s="36"/>
      <c r="H6" s="14">
        <f t="shared" si="2"/>
        <v>0</v>
      </c>
    </row>
    <row r="7" spans="1:11" x14ac:dyDescent="0.25">
      <c r="A7" s="9" t="s">
        <v>8</v>
      </c>
      <c r="B7" s="10" t="s">
        <v>13</v>
      </c>
      <c r="C7" s="11" t="s">
        <v>14</v>
      </c>
      <c r="D7" s="12">
        <v>90</v>
      </c>
      <c r="E7" s="13">
        <f t="shared" si="0"/>
        <v>72</v>
      </c>
      <c r="F7" s="13">
        <f t="shared" si="1"/>
        <v>108</v>
      </c>
      <c r="G7" s="36">
        <v>0</v>
      </c>
      <c r="H7" s="14">
        <f t="shared" si="2"/>
        <v>0</v>
      </c>
    </row>
    <row r="8" spans="1:11" ht="22.5" x14ac:dyDescent="0.25">
      <c r="A8" s="9" t="s">
        <v>15</v>
      </c>
      <c r="B8" s="10" t="s">
        <v>12</v>
      </c>
      <c r="C8" s="11">
        <v>11</v>
      </c>
      <c r="D8" s="12">
        <v>95</v>
      </c>
      <c r="E8" s="13">
        <f t="shared" si="0"/>
        <v>76</v>
      </c>
      <c r="F8" s="13">
        <f t="shared" si="1"/>
        <v>114</v>
      </c>
      <c r="G8" s="36"/>
      <c r="H8" s="14">
        <f t="shared" si="2"/>
        <v>0</v>
      </c>
    </row>
    <row r="9" spans="1:11" ht="22.5" x14ac:dyDescent="0.25">
      <c r="A9" s="9" t="s">
        <v>15</v>
      </c>
      <c r="B9" s="10" t="s">
        <v>13</v>
      </c>
      <c r="C9" s="11" t="s">
        <v>16</v>
      </c>
      <c r="D9" s="12">
        <v>101</v>
      </c>
      <c r="E9" s="13">
        <f t="shared" si="0"/>
        <v>80.800000000000011</v>
      </c>
      <c r="F9" s="13">
        <f t="shared" si="1"/>
        <v>121.19999999999999</v>
      </c>
      <c r="G9" s="36"/>
      <c r="H9" s="14">
        <f t="shared" si="2"/>
        <v>0</v>
      </c>
    </row>
    <row r="10" spans="1:11" ht="33.75" x14ac:dyDescent="0.25">
      <c r="A10" s="9" t="s">
        <v>17</v>
      </c>
      <c r="B10" s="10" t="s">
        <v>13</v>
      </c>
      <c r="C10" s="11">
        <v>12</v>
      </c>
      <c r="D10" s="12">
        <v>107</v>
      </c>
      <c r="E10" s="13">
        <f t="shared" si="0"/>
        <v>85.600000000000009</v>
      </c>
      <c r="F10" s="13">
        <f t="shared" si="1"/>
        <v>128.4</v>
      </c>
      <c r="G10" s="36"/>
      <c r="H10" s="14">
        <f t="shared" si="2"/>
        <v>0</v>
      </c>
    </row>
    <row r="11" spans="1:11" x14ac:dyDescent="0.25">
      <c r="A11" s="9" t="s">
        <v>18</v>
      </c>
      <c r="B11" s="10"/>
      <c r="C11" s="11" t="s">
        <v>16</v>
      </c>
      <c r="D11" s="12">
        <v>101</v>
      </c>
      <c r="E11" s="13">
        <f t="shared" si="0"/>
        <v>80.800000000000011</v>
      </c>
      <c r="F11" s="13">
        <f t="shared" si="1"/>
        <v>121.19999999999999</v>
      </c>
      <c r="G11" s="36"/>
      <c r="H11" s="14">
        <f t="shared" si="2"/>
        <v>0</v>
      </c>
    </row>
    <row r="12" spans="1:11" ht="26.45" customHeight="1" x14ac:dyDescent="0.25">
      <c r="A12" s="15"/>
      <c r="B12" s="16"/>
      <c r="D12" s="17"/>
      <c r="E12" s="18"/>
      <c r="F12" s="18"/>
      <c r="G12" s="19"/>
      <c r="H12" s="14">
        <f>SUM(H3:H11)</f>
        <v>0</v>
      </c>
      <c r="K12" s="1"/>
    </row>
    <row r="13" spans="1:11" s="1" customFormat="1" ht="45" x14ac:dyDescent="0.25">
      <c r="A13" s="15"/>
      <c r="B13" s="20"/>
      <c r="C13" s="21"/>
      <c r="D13" s="22" t="s">
        <v>19</v>
      </c>
      <c r="E13" s="23" t="s">
        <v>20</v>
      </c>
      <c r="F13" s="23" t="s">
        <v>21</v>
      </c>
      <c r="G13" s="24"/>
      <c r="H13" s="25"/>
      <c r="K13"/>
    </row>
    <row r="14" spans="1:11" ht="22.5" x14ac:dyDescent="0.25">
      <c r="A14" s="26" t="s">
        <v>22</v>
      </c>
      <c r="B14" s="27"/>
      <c r="C14" s="28"/>
      <c r="D14" s="12">
        <v>15000</v>
      </c>
      <c r="E14" s="13">
        <v>10000</v>
      </c>
      <c r="F14" s="13">
        <v>20000</v>
      </c>
      <c r="G14" s="35"/>
      <c r="H14" s="14">
        <f>G14*9</f>
        <v>0</v>
      </c>
    </row>
    <row r="15" spans="1:11" ht="15.75" thickBot="1" x14ac:dyDescent="0.3">
      <c r="B15" s="29"/>
    </row>
    <row r="16" spans="1:11" ht="15.75" thickBot="1" x14ac:dyDescent="0.3">
      <c r="A16" s="30"/>
      <c r="H16" s="31">
        <f>H12+H14</f>
        <v>0</v>
      </c>
    </row>
    <row r="18" spans="1:7" x14ac:dyDescent="0.25">
      <c r="A18" s="33" t="s">
        <v>23</v>
      </c>
      <c r="F18" s="32"/>
      <c r="G18" s="19"/>
    </row>
    <row r="19" spans="1:7" x14ac:dyDescent="0.25">
      <c r="A19" s="33"/>
      <c r="F19" s="32"/>
    </row>
    <row r="20" spans="1:7" x14ac:dyDescent="0.25">
      <c r="A20" s="33" t="s">
        <v>26</v>
      </c>
      <c r="F20" s="32"/>
    </row>
    <row r="21" spans="1:7" x14ac:dyDescent="0.25">
      <c r="A21" s="33"/>
    </row>
    <row r="22" spans="1:7" x14ac:dyDescent="0.25">
      <c r="A22" s="33" t="s">
        <v>29</v>
      </c>
    </row>
    <row r="23" spans="1:7" x14ac:dyDescent="0.25">
      <c r="A23" s="33" t="s">
        <v>30</v>
      </c>
    </row>
    <row r="24" spans="1:7" x14ac:dyDescent="0.25">
      <c r="A24" s="33" t="s">
        <v>31</v>
      </c>
    </row>
    <row r="25" spans="1:7" x14ac:dyDescent="0.25">
      <c r="A25" s="33" t="s">
        <v>24</v>
      </c>
    </row>
    <row r="26" spans="1:7" x14ac:dyDescent="0.25">
      <c r="A26" s="34" t="s">
        <v>27</v>
      </c>
    </row>
    <row r="27" spans="1:7" x14ac:dyDescent="0.25">
      <c r="A27" s="34" t="s">
        <v>28</v>
      </c>
    </row>
    <row r="28" spans="1:7" x14ac:dyDescent="0.25">
      <c r="A28" s="33" t="s">
        <v>25</v>
      </c>
    </row>
    <row r="29" spans="1:7" x14ac:dyDescent="0.25">
      <c r="A29" s="33"/>
    </row>
    <row r="30" spans="1:7" x14ac:dyDescent="0.25">
      <c r="A30" s="33" t="s">
        <v>32</v>
      </c>
    </row>
    <row r="31" spans="1:7" x14ac:dyDescent="0.25">
      <c r="A31" s="33" t="s">
        <v>33</v>
      </c>
    </row>
    <row r="32" spans="1:7" x14ac:dyDescent="0.25">
      <c r="A32" s="33" t="s">
        <v>34</v>
      </c>
    </row>
    <row r="33" spans="1:1" x14ac:dyDescent="0.25">
      <c r="A33" s="33" t="s">
        <v>35</v>
      </c>
    </row>
    <row r="34" spans="1:1" x14ac:dyDescent="0.25">
      <c r="A34" s="33" t="s">
        <v>36</v>
      </c>
    </row>
  </sheetData>
  <sheetProtection algorithmName="SHA-512" hashValue="NP/X/TVPHSgyMgdw4vXeEFIm6xE01+d/EJ+g2Xcqqd+O1gIHUd39kX6bgYYkrO3mVzxz/ViUHRX/0lWMzWuYyg==" saltValue="0T1S6zesTq7HHQRxpzTsgA==" spinCount="100000" sheet="1" objects="1" scenarios="1"/>
  <pageMargins left="0.7" right="0.7" top="0.75" bottom="0.75" header="0.3" footer="0.3"/>
  <pageSetup paperSize="11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uitgelegd</vt:lpstr>
    </vt:vector>
  </TitlesOfParts>
  <Company>Gemeente Wageningen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Smits, Gerard</dc:creator>
  <cp:lastModifiedBy>Lam, Mariska</cp:lastModifiedBy>
  <dcterms:created xsi:type="dcterms:W3CDTF">2026-04-22T08:19:40Z</dcterms:created>
  <dcterms:modified xsi:type="dcterms:W3CDTF">2026-04-23T11:18:16Z</dcterms:modified>
</cp:coreProperties>
</file>