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emgooisemeren.sharepoint.com/sites/Aanbestedingparticipatie-enre-integratietrajecten/Gedeelde documenten/Aanbesteding participatie- en re-integratietraject/"/>
    </mc:Choice>
  </mc:AlternateContent>
  <xr:revisionPtr revIDLastSave="480" documentId="8_{D94C98DE-9FD0-491D-B758-692661734CBA}" xr6:coauthVersionLast="47" xr6:coauthVersionMax="47" xr10:uidLastSave="{6DB53656-1B2F-4BC9-ADA0-177419C31085}"/>
  <bookViews>
    <workbookView xWindow="-120" yWindow="-120" windowWidth="29040" windowHeight="15720" xr2:uid="{F8E6CE1F-BEBA-458C-B895-8E843BD89491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 s="1"/>
  <c r="F28" i="1"/>
  <c r="F29" i="1" s="1"/>
  <c r="F10" i="1"/>
  <c r="F11" i="1" s="1"/>
</calcChain>
</file>

<file path=xl/sharedStrings.xml><?xml version="1.0" encoding="utf-8"?>
<sst xmlns="http://schemas.openxmlformats.org/spreadsheetml/2006/main" count="62" uniqueCount="34">
  <si>
    <r>
      <t xml:space="preserve">Bijlage 4 Prijzenblad - Re-integratiediensten gemeente Gooise Meren
</t>
    </r>
    <r>
      <rPr>
        <sz val="8"/>
        <color theme="0"/>
        <rFont val="Corbel"/>
        <family val="2"/>
      </rPr>
      <t>De opgegeven prijzen, zijn all-in tarieven van kosten die opdrachtnemer maakt. Dit houdt in dat de ingediende prijs inclusief alle bijkomende kosten zoals huisvesting, reis- en verblijfkosten van trajectbegeleiders, docenten en medewerkers, administratie, facturering, creditering,  leermiddelen, vrijwilligers of andere informele ondersteuning, leermiddelen, eventuele onderzoeken, toetsen en (her)examens, en alle overige kosten zijn.
Besteedt u tijdens de uitvoering van de raamovereenkomst uiteindelijk meer of minder aan een inwoner dan het door u opgegeven tarief? Dan heeft dat geen invloed: het opgegeven tarief blijft ongewijzigd en bindend.
Wij gaan ervan uit dat u bij het bepalen van uw tarief rekening hebt gehouden met mogelijke variaties in de werkelijke kosten.</t>
    </r>
  </si>
  <si>
    <t>Blauwe cellen moeten worden ingevuld voor het perceel waarop wordt ingeschreven.</t>
  </si>
  <si>
    <t>Perceel 1</t>
  </si>
  <si>
    <t>Personen met participatieverplichtingen</t>
  </si>
  <si>
    <r>
      <t xml:space="preserve">Bandbreedte tarief excl. btw
</t>
    </r>
    <r>
      <rPr>
        <sz val="10"/>
        <color theme="0"/>
        <rFont val="Corbel"/>
        <family val="2"/>
      </rPr>
      <t>Let op: boven de bandbreedte inschrijven: uitsluiting</t>
    </r>
  </si>
  <si>
    <t>Tarief van inschrijver</t>
  </si>
  <si>
    <t>Weging voor vergelijking</t>
  </si>
  <si>
    <t>Intake</t>
  </si>
  <si>
    <t>€ 100 - € 200</t>
  </si>
  <si>
    <t>Prijs individueel traject per maand</t>
  </si>
  <si>
    <t>€ 450 - € 600</t>
  </si>
  <si>
    <t>Prijs per deelnemer per groepssessie (zoals trainingen, workshops) (minimaal 1 dagdeel) (maximaal 10 deelnemers)</t>
  </si>
  <si>
    <t>€ 300 - € 450</t>
  </si>
  <si>
    <t>4 (gebaseerd op een verwacht aantal groepsessies per deelnemer van 4 per maand)</t>
  </si>
  <si>
    <t>€ 80 - € 95</t>
  </si>
  <si>
    <t>Jobcoaching: persoonlijke begeleiding op de werkplek waarbij sprake is van een arbeidsbeperking.</t>
  </si>
  <si>
    <t>Vast tarief: Uurtarief cf. UWV jobcoach protocol</t>
  </si>
  <si>
    <t>Totale vergelijkingsprijs</t>
  </si>
  <si>
    <t>Behaalde aantal punten perceel 1</t>
  </si>
  <si>
    <t>Perceel 2</t>
  </si>
  <si>
    <t>Personen met re-integratie- en arbeidsverplichtingen</t>
  </si>
  <si>
    <t>€ 350 - € 550</t>
  </si>
  <si>
    <t>Behaalde aantal punten perceel 2</t>
  </si>
  <si>
    <t>Perceel 3</t>
  </si>
  <si>
    <t>Statushouders</t>
  </si>
  <si>
    <t>€ 500 - € 750</t>
  </si>
  <si>
    <t>Behaalde aantal punten perceel 3</t>
  </si>
  <si>
    <t>Ondertekening</t>
  </si>
  <si>
    <t>Naam Inschrijver</t>
  </si>
  <si>
    <t>Plaats</t>
  </si>
  <si>
    <t>Datum</t>
  </si>
  <si>
    <t>Handtekening tekeningsbevoegde</t>
  </si>
  <si>
    <t>Optioneel jobhunting: matching en plaatsing. Op basis van een uurtarief. Vul 0 euro in indien u dit niet aanbiedt.</t>
  </si>
  <si>
    <t>Perceel of percelen waarvoor u inschrijft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</si>
</sst>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9"/>
      <color theme="1"/>
      <name val="Verdana"/>
      <family val="2"/>
    </font>
    <font>
      <sz val="9"/>
      <color theme="1"/>
      <name val="Corbel"/>
      <family val="2"/>
    </font>
    <font>
      <b/>
      <sz val="14"/>
      <color theme="1"/>
      <name val="Corbel"/>
      <family val="2"/>
    </font>
    <font>
      <b/>
      <sz val="10"/>
      <color theme="1"/>
      <name val="Corbel"/>
      <family val="2"/>
    </font>
    <font>
      <b/>
      <sz val="9"/>
      <color theme="1"/>
      <name val="Corbel"/>
      <family val="2"/>
    </font>
    <font>
      <sz val="9"/>
      <color rgb="FFFF0000"/>
      <name val="Corbel"/>
      <family val="2"/>
    </font>
    <font>
      <b/>
      <sz val="12"/>
      <color theme="0"/>
      <name val="Calibri"/>
      <family val="2"/>
      <scheme val="minor"/>
    </font>
    <font>
      <sz val="8"/>
      <color theme="0"/>
      <name val="Corbel"/>
      <family val="2"/>
    </font>
    <font>
      <sz val="10"/>
      <color theme="0"/>
      <name val="Corbel"/>
      <family val="2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96A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441D4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4" fontId="4" fillId="3" borderId="0" xfId="0" applyNumberFormat="1" applyFont="1" applyFill="1" applyAlignment="1" applyProtection="1">
      <alignment horizontal="left" vertical="top" wrapText="1"/>
      <protection locked="0"/>
    </xf>
    <xf numFmtId="44" fontId="4" fillId="3" borderId="4" xfId="0" applyNumberFormat="1" applyFont="1" applyFill="1" applyBorder="1" applyAlignment="1" applyProtection="1">
      <alignment horizontal="left" vertical="top"/>
      <protection locked="0"/>
    </xf>
    <xf numFmtId="44" fontId="4" fillId="3" borderId="4" xfId="0" applyNumberFormat="1" applyFont="1" applyFill="1" applyBorder="1" applyAlignment="1" applyProtection="1">
      <alignment horizontal="center" vertical="top"/>
      <protection locked="0"/>
    </xf>
    <xf numFmtId="44" fontId="4" fillId="4" borderId="4" xfId="0" applyNumberFormat="1" applyFont="1" applyFill="1" applyBorder="1" applyAlignment="1" applyProtection="1">
      <alignment horizontal="left" vertical="top"/>
      <protection locked="0"/>
    </xf>
    <xf numFmtId="44" fontId="4" fillId="4" borderId="4" xfId="0" applyNumberFormat="1" applyFont="1" applyFill="1" applyBorder="1" applyAlignment="1" applyProtection="1">
      <alignment horizontal="center" vertical="top"/>
      <protection locked="0"/>
    </xf>
    <xf numFmtId="0" fontId="6" fillId="5" borderId="2" xfId="0" applyFont="1" applyFill="1" applyBorder="1" applyAlignment="1" applyProtection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/>
    </xf>
    <xf numFmtId="44" fontId="1" fillId="0" borderId="0" xfId="0" applyNumberFormat="1" applyFont="1" applyProtection="1"/>
    <xf numFmtId="0" fontId="3" fillId="3" borderId="10" xfId="0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44" fontId="3" fillId="0" borderId="0" xfId="0" applyNumberFormat="1" applyFont="1" applyAlignment="1" applyProtection="1">
      <alignment horizontal="left" vertical="center"/>
    </xf>
    <xf numFmtId="44" fontId="1" fillId="0" borderId="0" xfId="0" applyNumberFormat="1" applyFont="1" applyAlignment="1" applyProtection="1">
      <alignment horizontal="center" vertical="top"/>
    </xf>
    <xf numFmtId="44" fontId="1" fillId="0" borderId="1" xfId="0" applyNumberFormat="1" applyFont="1" applyBorder="1" applyProtection="1"/>
    <xf numFmtId="0" fontId="6" fillId="5" borderId="3" xfId="0" applyFont="1" applyFill="1" applyBorder="1" applyAlignment="1" applyProtection="1">
      <alignment horizontal="left" vertical="top" wrapText="1"/>
    </xf>
    <xf numFmtId="44" fontId="4" fillId="0" borderId="0" xfId="0" applyNumberFormat="1" applyFont="1" applyAlignment="1" applyProtection="1">
      <alignment horizontal="left" vertical="center" wrapText="1"/>
    </xf>
    <xf numFmtId="44" fontId="4" fillId="0" borderId="0" xfId="0" applyNumberFormat="1" applyFont="1" applyProtection="1"/>
    <xf numFmtId="0" fontId="1" fillId="0" borderId="4" xfId="0" applyFont="1" applyBorder="1" applyAlignment="1" applyProtection="1">
      <alignment horizontal="left" vertical="center" wrapText="1"/>
    </xf>
    <xf numFmtId="44" fontId="1" fillId="0" borderId="4" xfId="0" applyNumberFormat="1" applyFont="1" applyBorder="1" applyAlignment="1" applyProtection="1">
      <alignment horizontal="left" vertical="center"/>
    </xf>
    <xf numFmtId="0" fontId="1" fillId="0" borderId="9" xfId="0" applyFont="1" applyBorder="1" applyProtection="1"/>
    <xf numFmtId="0" fontId="1" fillId="0" borderId="5" xfId="0" applyFont="1" applyBorder="1" applyAlignment="1" applyProtection="1">
      <alignment horizontal="left" vertical="center" wrapText="1"/>
    </xf>
    <xf numFmtId="44" fontId="1" fillId="0" borderId="4" xfId="0" applyNumberFormat="1" applyFont="1" applyBorder="1" applyAlignment="1" applyProtection="1">
      <alignment horizontal="left" vertical="center" wrapText="1"/>
    </xf>
    <xf numFmtId="0" fontId="1" fillId="0" borderId="6" xfId="0" applyFont="1" applyBorder="1" applyProtection="1"/>
    <xf numFmtId="0" fontId="1" fillId="0" borderId="6" xfId="0" applyFont="1" applyBorder="1" applyAlignment="1" applyProtection="1">
      <alignment vertical="top" wrapText="1"/>
    </xf>
    <xf numFmtId="44" fontId="4" fillId="2" borderId="4" xfId="0" applyNumberFormat="1" applyFont="1" applyFill="1" applyBorder="1" applyAlignment="1" applyProtection="1">
      <alignment horizontal="left" vertical="top"/>
    </xf>
    <xf numFmtId="44" fontId="5" fillId="0" borderId="0" xfId="0" applyNumberFormat="1" applyFont="1" applyProtection="1"/>
    <xf numFmtId="0" fontId="4" fillId="0" borderId="4" xfId="0" applyFont="1" applyBorder="1" applyAlignment="1" applyProtection="1">
      <alignment horizontal="left" vertical="center" wrapText="1"/>
    </xf>
    <xf numFmtId="44" fontId="1" fillId="0" borderId="0" xfId="0" applyNumberFormat="1" applyFont="1" applyAlignment="1" applyProtection="1">
      <alignment horizontal="left" vertical="center" wrapText="1"/>
    </xf>
    <xf numFmtId="44" fontId="4" fillId="0" borderId="4" xfId="0" applyNumberFormat="1" applyFont="1" applyBorder="1" applyProtection="1"/>
    <xf numFmtId="0" fontId="4" fillId="0" borderId="4" xfId="0" applyFont="1" applyBorder="1" applyProtection="1"/>
    <xf numFmtId="44" fontId="3" fillId="0" borderId="0" xfId="0" applyNumberFormat="1" applyFont="1" applyAlignment="1" applyProtection="1">
      <alignment horizontal="left" vertical="center" wrapText="1"/>
    </xf>
    <xf numFmtId="44" fontId="4" fillId="2" borderId="4" xfId="0" applyNumberFormat="1" applyFont="1" applyFill="1" applyBorder="1" applyAlignment="1" applyProtection="1">
      <alignment horizontal="center" vertical="top"/>
    </xf>
    <xf numFmtId="44" fontId="4" fillId="0" borderId="0" xfId="0" applyNumberFormat="1" applyFont="1" applyAlignment="1" applyProtection="1">
      <alignment horizontal="left" vertical="top" wrapText="1"/>
    </xf>
    <xf numFmtId="44" fontId="1" fillId="0" borderId="4" xfId="0" applyNumberFormat="1" applyFont="1" applyBorder="1" applyProtection="1"/>
    <xf numFmtId="0" fontId="9" fillId="5" borderId="3" xfId="0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44" fontId="1" fillId="0" borderId="7" xfId="0" applyNumberFormat="1" applyFont="1" applyBorder="1" applyProtection="1"/>
    <xf numFmtId="44" fontId="1" fillId="0" borderId="7" xfId="0" applyNumberFormat="1" applyFont="1" applyBorder="1" applyAlignment="1" applyProtection="1">
      <alignment horizontal="center" vertical="top"/>
    </xf>
    <xf numFmtId="44" fontId="1" fillId="0" borderId="8" xfId="0" applyNumberFormat="1" applyFont="1" applyBorder="1" applyProtection="1"/>
    <xf numFmtId="0" fontId="6" fillId="5" borderId="12" xfId="0" applyFont="1" applyFill="1" applyBorder="1" applyAlignment="1" applyProtection="1">
      <alignment horizontal="left" vertical="top" wrapText="1"/>
    </xf>
    <xf numFmtId="44" fontId="4" fillId="3" borderId="4" xfId="0" applyNumberFormat="1" applyFont="1" applyFill="1" applyBorder="1" applyAlignment="1" applyProtection="1">
      <alignment horizontal="left" vertical="top" wrapText="1"/>
      <protection locked="0"/>
    </xf>
    <xf numFmtId="0" fontId="1" fillId="3" borderId="6" xfId="0" applyNumberFormat="1" applyFont="1" applyFill="1" applyBorder="1" applyProtection="1">
      <protection locked="0"/>
    </xf>
  </cellXfs>
  <cellStyles count="1">
    <cellStyle name="Standaard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EA307-DEFD-49D2-8383-76078638FB11}">
  <dimension ref="A1:H38"/>
  <sheetViews>
    <sheetView tabSelected="1" topLeftCell="A27" zoomScale="150" zoomScaleNormal="150" workbookViewId="0">
      <selection activeCell="F8" sqref="F8"/>
    </sheetView>
  </sheetViews>
  <sheetFormatPr defaultColWidth="9" defaultRowHeight="12" x14ac:dyDescent="0.2"/>
  <cols>
    <col min="1" max="1" width="15.5" style="8" customWidth="1"/>
    <col min="2" max="2" width="47.75" style="8" customWidth="1"/>
    <col min="3" max="3" width="10" style="8" customWidth="1"/>
    <col min="4" max="4" width="25" style="8" customWidth="1"/>
    <col min="5" max="5" width="5.75" style="8" customWidth="1"/>
    <col min="6" max="6" width="22.375" style="13" customWidth="1"/>
    <col min="7" max="7" width="22.5" style="8" customWidth="1"/>
    <col min="8" max="16384" width="9" style="8"/>
  </cols>
  <sheetData>
    <row r="1" spans="1:8" ht="87" customHeight="1" thickBot="1" x14ac:dyDescent="0.25">
      <c r="A1" s="6" t="s">
        <v>0</v>
      </c>
      <c r="B1" s="7"/>
      <c r="C1" s="7"/>
      <c r="D1" s="7"/>
      <c r="E1" s="7"/>
      <c r="F1" s="7"/>
      <c r="G1" s="7"/>
    </row>
    <row r="2" spans="1:8" ht="18" customHeight="1" x14ac:dyDescent="0.2">
      <c r="A2" s="9" t="s">
        <v>1</v>
      </c>
      <c r="B2" s="9"/>
      <c r="C2" s="10"/>
      <c r="D2" s="10"/>
      <c r="E2" s="10"/>
      <c r="F2" s="10"/>
      <c r="G2" s="11"/>
    </row>
    <row r="3" spans="1:8" ht="13.5" thickBot="1" x14ac:dyDescent="0.25">
      <c r="B3" s="12"/>
      <c r="C3" s="12"/>
      <c r="E3" s="12"/>
      <c r="G3" s="14"/>
    </row>
    <row r="4" spans="1:8" ht="54" customHeight="1" thickBot="1" x14ac:dyDescent="0.25">
      <c r="A4" s="15" t="s">
        <v>2</v>
      </c>
      <c r="B4" s="15" t="s">
        <v>3</v>
      </c>
      <c r="C4" s="16"/>
      <c r="D4" s="15" t="s">
        <v>4</v>
      </c>
      <c r="E4" s="16"/>
      <c r="F4" s="40" t="s">
        <v>5</v>
      </c>
      <c r="G4" s="15" t="s">
        <v>6</v>
      </c>
    </row>
    <row r="5" spans="1:8" x14ac:dyDescent="0.2">
      <c r="A5" s="17"/>
      <c r="B5" s="18" t="s">
        <v>7</v>
      </c>
      <c r="C5" s="16"/>
      <c r="D5" s="19" t="s">
        <v>8</v>
      </c>
      <c r="E5" s="16"/>
      <c r="F5" s="41">
        <v>0</v>
      </c>
      <c r="G5" s="20">
        <v>1</v>
      </c>
    </row>
    <row r="6" spans="1:8" x14ac:dyDescent="0.2">
      <c r="B6" s="21" t="s">
        <v>9</v>
      </c>
      <c r="C6" s="16"/>
      <c r="D6" s="22" t="s">
        <v>10</v>
      </c>
      <c r="E6" s="16"/>
      <c r="F6" s="1">
        <v>0</v>
      </c>
      <c r="G6" s="23">
        <v>1</v>
      </c>
    </row>
    <row r="7" spans="1:8" ht="36" x14ac:dyDescent="0.2">
      <c r="B7" s="18" t="s">
        <v>11</v>
      </c>
      <c r="C7" s="16"/>
      <c r="D7" s="22" t="s">
        <v>12</v>
      </c>
      <c r="E7" s="16"/>
      <c r="F7" s="2">
        <v>0</v>
      </c>
      <c r="G7" s="24" t="s">
        <v>13</v>
      </c>
    </row>
    <row r="8" spans="1:8" ht="24" x14ac:dyDescent="0.2">
      <c r="B8" s="18" t="s">
        <v>32</v>
      </c>
      <c r="C8" s="16"/>
      <c r="D8" s="22" t="s">
        <v>14</v>
      </c>
      <c r="E8" s="16"/>
      <c r="F8" s="4">
        <v>0</v>
      </c>
      <c r="G8" s="23">
        <v>0</v>
      </c>
    </row>
    <row r="9" spans="1:8" ht="24" x14ac:dyDescent="0.2">
      <c r="B9" s="18" t="s">
        <v>15</v>
      </c>
      <c r="C9" s="16"/>
      <c r="D9" s="18" t="s">
        <v>16</v>
      </c>
      <c r="E9" s="16"/>
      <c r="F9" s="25">
        <v>117.89</v>
      </c>
      <c r="G9" s="23">
        <v>0</v>
      </c>
      <c r="H9" s="26"/>
    </row>
    <row r="10" spans="1:8" x14ac:dyDescent="0.2">
      <c r="B10" s="27" t="s">
        <v>17</v>
      </c>
      <c r="C10" s="16"/>
      <c r="D10" s="28"/>
      <c r="E10" s="16"/>
      <c r="F10" s="29">
        <f>SUM(F5+F6+(F7*4))</f>
        <v>0</v>
      </c>
      <c r="G10" s="14"/>
    </row>
    <row r="11" spans="1:8" x14ac:dyDescent="0.2">
      <c r="B11" s="27" t="s">
        <v>18</v>
      </c>
      <c r="C11" s="16"/>
      <c r="D11" s="28"/>
      <c r="E11" s="16"/>
      <c r="F11" s="30">
        <f>IF(OR(F5&gt;200,F6&gt;600,F7&gt;450),"UITSLUITING",IF(F10&gt;2600,"UITSLUITING",IF(F10&lt;1750,23,23*(2600-F10)/(2600-1750))))</f>
        <v>23</v>
      </c>
      <c r="G11" s="14"/>
    </row>
    <row r="12" spans="1:8" ht="13.5" thickBot="1" x14ac:dyDescent="0.25">
      <c r="B12" s="31"/>
      <c r="C12" s="31"/>
      <c r="D12" s="31"/>
      <c r="E12" s="31"/>
      <c r="G12" s="14"/>
    </row>
    <row r="13" spans="1:8" ht="51" customHeight="1" thickBot="1" x14ac:dyDescent="0.25">
      <c r="A13" s="15" t="s">
        <v>19</v>
      </c>
      <c r="B13" s="15" t="s">
        <v>20</v>
      </c>
      <c r="C13" s="16"/>
      <c r="D13" s="15" t="s">
        <v>4</v>
      </c>
      <c r="E13" s="12"/>
      <c r="F13" s="15" t="s">
        <v>5</v>
      </c>
      <c r="G13" s="15" t="s">
        <v>6</v>
      </c>
    </row>
    <row r="14" spans="1:8" ht="12.75" x14ac:dyDescent="0.2">
      <c r="A14" s="17"/>
      <c r="B14" s="18" t="s">
        <v>7</v>
      </c>
      <c r="C14" s="16"/>
      <c r="D14" s="19" t="s">
        <v>8</v>
      </c>
      <c r="E14" s="12"/>
      <c r="F14" s="3">
        <v>0</v>
      </c>
      <c r="G14" s="20">
        <v>1</v>
      </c>
    </row>
    <row r="15" spans="1:8" x14ac:dyDescent="0.2">
      <c r="B15" s="21" t="s">
        <v>9</v>
      </c>
      <c r="C15" s="16"/>
      <c r="D15" s="22" t="s">
        <v>21</v>
      </c>
      <c r="E15" s="16"/>
      <c r="F15" s="3">
        <v>0</v>
      </c>
      <c r="G15" s="23">
        <v>1</v>
      </c>
    </row>
    <row r="16" spans="1:8" ht="36" x14ac:dyDescent="0.2">
      <c r="B16" s="18" t="s">
        <v>11</v>
      </c>
      <c r="C16" s="16"/>
      <c r="D16" s="22" t="s">
        <v>12</v>
      </c>
      <c r="E16" s="16"/>
      <c r="F16" s="3">
        <v>0</v>
      </c>
      <c r="G16" s="24" t="s">
        <v>13</v>
      </c>
    </row>
    <row r="17" spans="1:7" ht="29.25" customHeight="1" x14ac:dyDescent="0.2">
      <c r="B17" s="18" t="s">
        <v>32</v>
      </c>
      <c r="C17" s="16"/>
      <c r="D17" s="22" t="s">
        <v>14</v>
      </c>
      <c r="E17" s="16"/>
      <c r="F17" s="5">
        <v>0</v>
      </c>
      <c r="G17" s="23">
        <v>0</v>
      </c>
    </row>
    <row r="18" spans="1:7" ht="24" x14ac:dyDescent="0.2">
      <c r="B18" s="18" t="s">
        <v>15</v>
      </c>
      <c r="C18" s="16"/>
      <c r="D18" s="18" t="s">
        <v>16</v>
      </c>
      <c r="E18" s="16"/>
      <c r="F18" s="32">
        <v>117.89</v>
      </c>
      <c r="G18" s="23">
        <v>0</v>
      </c>
    </row>
    <row r="19" spans="1:7" x14ac:dyDescent="0.2">
      <c r="B19" s="27" t="s">
        <v>17</v>
      </c>
      <c r="C19" s="16"/>
      <c r="D19" s="28"/>
      <c r="E19" s="16"/>
      <c r="F19" s="29">
        <f>SUM(F14+F15+(F16*4))</f>
        <v>0</v>
      </c>
      <c r="G19" s="14"/>
    </row>
    <row r="20" spans="1:7" x14ac:dyDescent="0.2">
      <c r="B20" s="27" t="s">
        <v>22</v>
      </c>
      <c r="C20" s="16"/>
      <c r="D20" s="28"/>
      <c r="E20" s="16"/>
      <c r="F20" s="30">
        <f>IF(OR(F14&gt;200,F15&gt;550,F16&gt;450),"UITSLUITING",IF(F19&gt;2550,"UITSLUITING",IF(F19&lt;1650,23,23*(2550-F19)/(2550-1650))))</f>
        <v>23</v>
      </c>
      <c r="G20" s="14"/>
    </row>
    <row r="21" spans="1:7" ht="13.5" thickBot="1" x14ac:dyDescent="0.25">
      <c r="B21" s="31"/>
      <c r="C21" s="31"/>
      <c r="D21" s="31"/>
      <c r="E21" s="31"/>
      <c r="G21" s="14"/>
    </row>
    <row r="22" spans="1:7" ht="57.75" thickBot="1" x14ac:dyDescent="0.25">
      <c r="A22" s="15" t="s">
        <v>23</v>
      </c>
      <c r="B22" s="15" t="s">
        <v>24</v>
      </c>
      <c r="C22" s="33"/>
      <c r="D22" s="15" t="s">
        <v>4</v>
      </c>
      <c r="E22" s="12"/>
      <c r="F22" s="15" t="s">
        <v>5</v>
      </c>
      <c r="G22" s="15" t="s">
        <v>6</v>
      </c>
    </row>
    <row r="23" spans="1:7" ht="12.75" x14ac:dyDescent="0.2">
      <c r="A23" s="17"/>
      <c r="B23" s="18" t="s">
        <v>7</v>
      </c>
      <c r="C23" s="33"/>
      <c r="D23" s="19" t="s">
        <v>8</v>
      </c>
      <c r="E23" s="12"/>
      <c r="F23" s="3">
        <v>0</v>
      </c>
      <c r="G23" s="20">
        <v>1</v>
      </c>
    </row>
    <row r="24" spans="1:7" x14ac:dyDescent="0.2">
      <c r="B24" s="21" t="s">
        <v>9</v>
      </c>
      <c r="C24" s="16"/>
      <c r="D24" s="22" t="s">
        <v>25</v>
      </c>
      <c r="E24" s="16"/>
      <c r="F24" s="3">
        <v>0</v>
      </c>
      <c r="G24" s="23">
        <v>1</v>
      </c>
    </row>
    <row r="25" spans="1:7" ht="36" x14ac:dyDescent="0.2">
      <c r="B25" s="18" t="s">
        <v>11</v>
      </c>
      <c r="C25" s="16"/>
      <c r="D25" s="22" t="s">
        <v>21</v>
      </c>
      <c r="E25" s="16"/>
      <c r="F25" s="3">
        <v>0</v>
      </c>
      <c r="G25" s="24" t="s">
        <v>13</v>
      </c>
    </row>
    <row r="26" spans="1:7" ht="24" x14ac:dyDescent="0.2">
      <c r="B26" s="18" t="s">
        <v>32</v>
      </c>
      <c r="C26" s="16"/>
      <c r="D26" s="22" t="s">
        <v>14</v>
      </c>
      <c r="E26" s="16"/>
      <c r="F26" s="5">
        <v>0</v>
      </c>
      <c r="G26" s="23">
        <v>0</v>
      </c>
    </row>
    <row r="27" spans="1:7" ht="24" x14ac:dyDescent="0.2">
      <c r="B27" s="18" t="s">
        <v>15</v>
      </c>
      <c r="C27" s="16"/>
      <c r="D27" s="22" t="s">
        <v>16</v>
      </c>
      <c r="E27" s="16"/>
      <c r="F27" s="32">
        <v>117.89</v>
      </c>
      <c r="G27" s="23">
        <v>0</v>
      </c>
    </row>
    <row r="28" spans="1:7" x14ac:dyDescent="0.2">
      <c r="B28" s="27" t="s">
        <v>17</v>
      </c>
      <c r="C28" s="16"/>
      <c r="D28" s="28"/>
      <c r="E28" s="16"/>
      <c r="F28" s="34">
        <f>SUM(F23+F24+(F25*4))</f>
        <v>0</v>
      </c>
      <c r="G28" s="14"/>
    </row>
    <row r="29" spans="1:7" x14ac:dyDescent="0.2">
      <c r="B29" s="27" t="s">
        <v>26</v>
      </c>
      <c r="F29" s="30">
        <f>IF(OR(F23&gt;200,F24&gt;750,F25&gt;550),"UITSLUITING",IF(F28&gt;3150,"UITSLUITING",IF(F28&lt;2000,23,23*(3150-F28)/(3150-2000))))</f>
        <v>23</v>
      </c>
      <c r="G29" s="14"/>
    </row>
    <row r="30" spans="1:7" ht="12.75" thickBot="1" x14ac:dyDescent="0.25">
      <c r="G30" s="14"/>
    </row>
    <row r="31" spans="1:7" ht="18" customHeight="1" thickBot="1" x14ac:dyDescent="0.25">
      <c r="A31" s="15"/>
      <c r="B31" s="15" t="s">
        <v>27</v>
      </c>
      <c r="G31" s="14"/>
    </row>
    <row r="32" spans="1:7" ht="24.95" customHeight="1" thickBot="1" x14ac:dyDescent="0.25">
      <c r="A32" s="35" t="s">
        <v>28</v>
      </c>
      <c r="B32" s="42"/>
      <c r="D32" s="36"/>
      <c r="G32" s="14"/>
    </row>
    <row r="33" spans="1:7" ht="36" customHeight="1" thickBot="1" x14ac:dyDescent="0.25">
      <c r="A33" s="35" t="s">
        <v>33</v>
      </c>
      <c r="B33" s="42"/>
      <c r="D33" s="36"/>
      <c r="G33" s="14"/>
    </row>
    <row r="34" spans="1:7" ht="24.95" customHeight="1" thickBot="1" x14ac:dyDescent="0.25">
      <c r="A34" s="35" t="s">
        <v>29</v>
      </c>
      <c r="B34" s="42"/>
      <c r="G34" s="14"/>
    </row>
    <row r="35" spans="1:7" ht="24.95" customHeight="1" thickBot="1" x14ac:dyDescent="0.25">
      <c r="A35" s="35" t="s">
        <v>30</v>
      </c>
      <c r="B35" s="42"/>
      <c r="G35" s="14"/>
    </row>
    <row r="36" spans="1:7" ht="51" customHeight="1" thickBot="1" x14ac:dyDescent="0.25">
      <c r="A36" s="35" t="s">
        <v>31</v>
      </c>
      <c r="B36" s="42"/>
      <c r="G36" s="14"/>
    </row>
    <row r="37" spans="1:7" x14ac:dyDescent="0.2">
      <c r="G37" s="14"/>
    </row>
    <row r="38" spans="1:7" ht="12.75" thickBot="1" x14ac:dyDescent="0.25">
      <c r="A38" s="37"/>
      <c r="B38" s="37"/>
      <c r="C38" s="37"/>
      <c r="D38" s="37"/>
      <c r="E38" s="37"/>
      <c r="F38" s="38"/>
      <c r="G38" s="39"/>
    </row>
  </sheetData>
  <sheetProtection algorithmName="SHA-512" hashValue="wkTwPh2WPtlfZYdOTKJhpfLxnsJZRDhY/3zVji0sg4GvEQb+pQ5hipJ8j+LaATLF9hD9i1K0ritkcQ6LAD3ZeA==" saltValue="1n8Hf5/6JriBZhFyGOoB/Q==" spinCount="100000" sheet="1" objects="1" scenarios="1"/>
  <mergeCells count="4">
    <mergeCell ref="B12:E12"/>
    <mergeCell ref="B21:E21"/>
    <mergeCell ref="A1:G1"/>
    <mergeCell ref="A2:B2"/>
  </mergeCells>
  <conditionalFormatting sqref="F5">
    <cfRule type="cellIs" dxfId="14" priority="2" operator="greaterThan">
      <formula>200</formula>
    </cfRule>
  </conditionalFormatting>
  <conditionalFormatting sqref="F5:F6">
    <cfRule type="cellIs" dxfId="13" priority="1" operator="greaterThan">
      <formula>600</formula>
    </cfRule>
  </conditionalFormatting>
  <conditionalFormatting sqref="F7">
    <cfRule type="cellIs" dxfId="12" priority="15" operator="greaterThan">
      <formula>450</formula>
    </cfRule>
  </conditionalFormatting>
  <conditionalFormatting sqref="F8">
    <cfRule type="cellIs" dxfId="11" priority="14" operator="greaterThan">
      <formula>95</formula>
    </cfRule>
  </conditionalFormatting>
  <conditionalFormatting sqref="F11">
    <cfRule type="containsText" dxfId="10" priority="13" operator="containsText" text="UITSLUITING">
      <formula>NOT(ISERROR(SEARCH("UITSLUITING",F11)))</formula>
    </cfRule>
  </conditionalFormatting>
  <conditionalFormatting sqref="F14">
    <cfRule type="cellIs" dxfId="9" priority="12" operator="greaterThan">
      <formula>200</formula>
    </cfRule>
  </conditionalFormatting>
  <conditionalFormatting sqref="F15">
    <cfRule type="cellIs" dxfId="8" priority="11" operator="greaterThan">
      <formula>550</formula>
    </cfRule>
  </conditionalFormatting>
  <conditionalFormatting sqref="F16">
    <cfRule type="cellIs" dxfId="7" priority="10" operator="greaterThan">
      <formula>450</formula>
    </cfRule>
  </conditionalFormatting>
  <conditionalFormatting sqref="F17">
    <cfRule type="cellIs" dxfId="6" priority="9" operator="greaterThan">
      <formula>95</formula>
    </cfRule>
  </conditionalFormatting>
  <conditionalFormatting sqref="F20">
    <cfRule type="containsText" dxfId="5" priority="8" operator="containsText" text="UITSLUITING">
      <formula>NOT(ISERROR(SEARCH("UITSLUITING",F20)))</formula>
    </cfRule>
  </conditionalFormatting>
  <conditionalFormatting sqref="F23">
    <cfRule type="cellIs" dxfId="4" priority="7" operator="greaterThan">
      <formula>200</formula>
    </cfRule>
  </conditionalFormatting>
  <conditionalFormatting sqref="F24">
    <cfRule type="cellIs" dxfId="3" priority="6" operator="greaterThan">
      <formula>750</formula>
    </cfRule>
  </conditionalFormatting>
  <conditionalFormatting sqref="F25">
    <cfRule type="cellIs" dxfId="2" priority="5" operator="greaterThan">
      <formula>550</formula>
    </cfRule>
  </conditionalFormatting>
  <conditionalFormatting sqref="F26">
    <cfRule type="cellIs" dxfId="1" priority="4" operator="greaterThan">
      <formula>95</formula>
    </cfRule>
  </conditionalFormatting>
  <conditionalFormatting sqref="F29">
    <cfRule type="containsText" dxfId="0" priority="3" operator="containsText" text="UITSLUITING">
      <formula>NOT(ISERROR(SEARCH("UITSLUITING",F29)))</formula>
    </cfRule>
  </conditionalFormatting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49B40B62321644BE34A9BD688617AF" ma:contentTypeVersion="3" ma:contentTypeDescription="Een nieuw document maken." ma:contentTypeScope="" ma:versionID="27e3275af2b834e9cd5a3fd725230019">
  <xsd:schema xmlns:xsd="http://www.w3.org/2001/XMLSchema" xmlns:xs="http://www.w3.org/2001/XMLSchema" xmlns:p="http://schemas.microsoft.com/office/2006/metadata/properties" xmlns:ns2="06b1c448-925a-402a-80cd-f8d6acee5471" targetNamespace="http://schemas.microsoft.com/office/2006/metadata/properties" ma:root="true" ma:fieldsID="b362cc4c407bd75630e08194e8c9958c" ns2:_="">
    <xsd:import namespace="06b1c448-925a-402a-80cd-f8d6acee54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1c448-925a-402a-80cd-f8d6acee5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47A90C-12B5-4AA0-93D8-9A48EC8CFA8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06b1c448-925a-402a-80cd-f8d6acee5471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F015A71-725F-494A-814B-002EEE3DA8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8A3528-8858-4192-8585-51AB595ED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b1c448-925a-402a-80cd-f8d6acee5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Gemeente Gooise Meren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Beckx, Maarten</dc:creator>
  <cp:keywords/>
  <dc:description/>
  <cp:lastModifiedBy>Witteveen, Rosanne</cp:lastModifiedBy>
  <cp:revision/>
  <dcterms:created xsi:type="dcterms:W3CDTF">2026-02-27T10:41:41Z</dcterms:created>
  <dcterms:modified xsi:type="dcterms:W3CDTF">2026-03-25T10:26:25Z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0x0101008349B40B62321644BE34A9BD688617AF</vt:lpwstr>
  </property>
</Properties>
</file>