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filterPrivacy="1" codeName="ThisWorkbook" autoCompressPictures="0"/>
  <xr:revisionPtr revIDLastSave="0" documentId="8_{0E29E4FF-EB96-0C4E-B0FE-1726D8502B36}" xr6:coauthVersionLast="47" xr6:coauthVersionMax="47" xr10:uidLastSave="{00000000-0000-0000-0000-000000000000}"/>
  <bookViews>
    <workbookView xWindow="34200" yWindow="600" windowWidth="46460" windowHeight="21000" firstSheet="1" activeTab="6" xr2:uid="{00000000-000D-0000-FFFF-FFFF00000000}"/>
  </bookViews>
  <sheets>
    <sheet name="Beoordelen open vragen" sheetId="6" r:id="rId1"/>
    <sheet name="Beoordelen interview" sheetId="21" r:id="rId2"/>
    <sheet name="Controller" sheetId="7" r:id="rId3"/>
    <sheet name="Manager bedrijfsvoering" sheetId="15" r:id="rId4"/>
    <sheet name="Lid Audit Commissie PO-Raad" sheetId="16" r:id="rId5"/>
    <sheet name="Lid Audit Commissie VO-Raad" sheetId="17" r:id="rId6"/>
    <sheet name="Consensus" sheetId="9" r:id="rId7"/>
    <sheet name="Eindscores" sheetId="22" r:id="rId8"/>
  </sheets>
  <definedNames>
    <definedName name="OLE_LINK2" localSheetId="0">'Beoordelen open vragen'!$A$4</definedName>
    <definedName name="Score">'Beoordelen open vragen'!$B$3:$B$8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9" l="1"/>
  <c r="J53" i="9"/>
  <c r="G48" i="9"/>
  <c r="J48" i="9"/>
  <c r="G49" i="9"/>
  <c r="J49" i="9"/>
  <c r="G50" i="9"/>
  <c r="J50" i="9"/>
  <c r="G51" i="9"/>
  <c r="J51" i="9"/>
  <c r="G53" i="9"/>
  <c r="D53" i="9"/>
  <c r="D47" i="9"/>
  <c r="J47" i="9"/>
  <c r="G47" i="9"/>
  <c r="J41" i="9"/>
  <c r="G41" i="9"/>
  <c r="D41" i="9"/>
  <c r="J35" i="9"/>
  <c r="G35" i="9"/>
  <c r="D35" i="9"/>
  <c r="J29" i="9"/>
  <c r="G29" i="9"/>
  <c r="D29" i="9"/>
  <c r="J20" i="9"/>
  <c r="G20" i="9"/>
  <c r="D20" i="9"/>
  <c r="J14" i="9"/>
  <c r="G14" i="9"/>
  <c r="D14" i="9"/>
  <c r="J8" i="9"/>
  <c r="G8" i="9"/>
  <c r="D3" i="9"/>
  <c r="D4" i="9"/>
  <c r="J5" i="9"/>
  <c r="D51" i="9"/>
  <c r="D50" i="9"/>
  <c r="D49" i="9"/>
  <c r="D48" i="9"/>
  <c r="B51" i="9"/>
  <c r="B50" i="9"/>
  <c r="B49" i="9"/>
  <c r="B48" i="9"/>
  <c r="B45" i="9"/>
  <c r="B44" i="9"/>
  <c r="B43" i="9"/>
  <c r="B42" i="9"/>
  <c r="B39" i="9"/>
  <c r="B38" i="9"/>
  <c r="B37" i="9"/>
  <c r="B36" i="9"/>
  <c r="B33" i="9"/>
  <c r="B32" i="9"/>
  <c r="B31" i="9"/>
  <c r="B30" i="9"/>
  <c r="B27" i="9"/>
  <c r="B26" i="9"/>
  <c r="B25" i="9"/>
  <c r="B24" i="9"/>
  <c r="B18" i="9"/>
  <c r="B17" i="9"/>
  <c r="B16" i="9"/>
  <c r="B15" i="9"/>
  <c r="B12" i="9"/>
  <c r="B11" i="9"/>
  <c r="B10" i="9"/>
  <c r="B9" i="9"/>
  <c r="B6" i="9"/>
  <c r="B5" i="9"/>
  <c r="B4" i="9"/>
  <c r="B3" i="9"/>
  <c r="A48" i="9"/>
  <c r="A20" i="17"/>
  <c r="A20" i="16"/>
  <c r="A20" i="15"/>
  <c r="A20" i="7"/>
  <c r="A2" i="17"/>
  <c r="A3" i="17"/>
  <c r="A4" i="17"/>
  <c r="A5" i="17"/>
  <c r="A6" i="17"/>
  <c r="A7" i="17"/>
  <c r="A8" i="17"/>
  <c r="A11" i="17"/>
  <c r="A12" i="17"/>
  <c r="A14" i="17"/>
  <c r="A16" i="17"/>
  <c r="A18" i="17"/>
  <c r="A2" i="16"/>
  <c r="G31" i="9"/>
  <c r="D18" i="9"/>
  <c r="D26" i="9"/>
  <c r="G2" i="9"/>
  <c r="G23" i="9" s="1"/>
  <c r="G3" i="9"/>
  <c r="G4" i="9"/>
  <c r="G5" i="9"/>
  <c r="G6" i="9"/>
  <c r="G9" i="9"/>
  <c r="G10" i="9"/>
  <c r="G11" i="9"/>
  <c r="G12" i="9"/>
  <c r="G15" i="9"/>
  <c r="G16" i="9"/>
  <c r="G17" i="9"/>
  <c r="G18" i="9"/>
  <c r="J39" i="9"/>
  <c r="J38" i="9"/>
  <c r="J37" i="9"/>
  <c r="J36" i="9"/>
  <c r="J33" i="9"/>
  <c r="J32" i="9"/>
  <c r="J31" i="9"/>
  <c r="J30" i="9"/>
  <c r="J27" i="9"/>
  <c r="J26" i="9"/>
  <c r="J25" i="9"/>
  <c r="J24" i="9"/>
  <c r="J18" i="9"/>
  <c r="J17" i="9"/>
  <c r="J16" i="9"/>
  <c r="J15" i="9"/>
  <c r="J12" i="9"/>
  <c r="J11" i="9"/>
  <c r="J10" i="9"/>
  <c r="J9" i="9"/>
  <c r="J6" i="9"/>
  <c r="J4" i="9"/>
  <c r="J3" i="9"/>
  <c r="J42" i="9"/>
  <c r="J43" i="9"/>
  <c r="J44" i="9"/>
  <c r="J45" i="9"/>
  <c r="G45" i="9"/>
  <c r="G44" i="9"/>
  <c r="G43" i="9"/>
  <c r="G42" i="9"/>
  <c r="G39" i="9"/>
  <c r="G38" i="9"/>
  <c r="G37" i="9"/>
  <c r="G36" i="9"/>
  <c r="G33" i="9"/>
  <c r="G32" i="9"/>
  <c r="G30" i="9"/>
  <c r="G27" i="9"/>
  <c r="G26" i="9"/>
  <c r="G25" i="9"/>
  <c r="G24" i="9"/>
  <c r="D45" i="9"/>
  <c r="D44" i="9"/>
  <c r="D43" i="9"/>
  <c r="D42" i="9"/>
  <c r="D5" i="9"/>
  <c r="D6" i="9"/>
  <c r="J2" i="9"/>
  <c r="J23" i="9" s="1"/>
  <c r="G2" i="22"/>
  <c r="E2" i="22"/>
  <c r="A42" i="9"/>
  <c r="A18" i="16"/>
  <c r="A18" i="15"/>
  <c r="A18" i="7"/>
  <c r="A9" i="9"/>
  <c r="D2" i="9"/>
  <c r="D23" i="9" s="1"/>
  <c r="C2" i="22"/>
  <c r="A16" i="16"/>
  <c r="A14" i="16"/>
  <c r="A12" i="16"/>
  <c r="A11" i="16"/>
  <c r="A8" i="16"/>
  <c r="A7" i="16"/>
  <c r="A6" i="16"/>
  <c r="A5" i="16"/>
  <c r="A4" i="16"/>
  <c r="A3" i="16"/>
  <c r="A16" i="15"/>
  <c r="A14" i="15"/>
  <c r="A12" i="15"/>
  <c r="A11" i="15"/>
  <c r="A8" i="15"/>
  <c r="A7" i="15"/>
  <c r="A6" i="15"/>
  <c r="A5" i="15"/>
  <c r="A4" i="15"/>
  <c r="A3" i="15"/>
  <c r="A2" i="15"/>
  <c r="D39" i="9"/>
  <c r="D38" i="9"/>
  <c r="D37" i="9"/>
  <c r="D36" i="9"/>
  <c r="D33" i="9"/>
  <c r="D32" i="9"/>
  <c r="D31" i="9"/>
  <c r="D30" i="9"/>
  <c r="D27" i="9"/>
  <c r="D25" i="9"/>
  <c r="D24" i="9"/>
  <c r="A36" i="9"/>
  <c r="A14" i="7"/>
  <c r="A16" i="7"/>
  <c r="A30" i="9"/>
  <c r="A24" i="9"/>
  <c r="A23" i="9"/>
  <c r="A2" i="9"/>
  <c r="A12" i="7"/>
  <c r="A7" i="7"/>
  <c r="A8" i="7"/>
  <c r="A5" i="7"/>
  <c r="A6" i="7"/>
  <c r="A3" i="7"/>
  <c r="A4" i="7"/>
  <c r="A11" i="7"/>
  <c r="A2" i="7"/>
  <c r="D17" i="9"/>
  <c r="D12" i="9"/>
  <c r="D11" i="9"/>
  <c r="A15" i="9"/>
  <c r="A3" i="9"/>
  <c r="D10" i="9"/>
  <c r="D9" i="9"/>
  <c r="D16" i="9"/>
  <c r="D15" i="9"/>
  <c r="D54" i="9" l="1"/>
  <c r="C4" i="22" s="1"/>
  <c r="D21" i="9"/>
  <c r="C3" i="22" s="1"/>
  <c r="J54" i="9"/>
  <c r="G4" i="22" s="1"/>
  <c r="G54" i="9"/>
  <c r="E4" i="22" s="1"/>
  <c r="J21" i="9"/>
  <c r="G3" i="22" s="1"/>
  <c r="G21" i="9"/>
  <c r="E3" i="22" s="1"/>
  <c r="C5" i="22" l="1"/>
  <c r="C9" i="22" s="1"/>
  <c r="G5" i="22"/>
  <c r="G9" i="22" s="1"/>
  <c r="E5" i="22"/>
  <c r="E9" i="22" s="1"/>
</calcChain>
</file>

<file path=xl/sharedStrings.xml><?xml version="1.0" encoding="utf-8"?>
<sst xmlns="http://schemas.openxmlformats.org/spreadsheetml/2006/main" count="324" uniqueCount="45">
  <si>
    <t>Beoordeling criterium Open vragen</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</si>
  <si>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scoort. Alle antwoorden van een Inschrijver dienen realistisch en uitvoerbaar te zijn. Een honorering van de antwoorden zal nimmer leiden tot een verplichte afname van datgene wat Inschrijver heeft ingediend. </t>
  </si>
  <si>
    <t>Score:</t>
  </si>
  <si>
    <t>Zie bijlage 6 - Kwaliteit</t>
  </si>
  <si>
    <t>Uitmuntend</t>
  </si>
  <si>
    <t>Goed</t>
  </si>
  <si>
    <t>Voldoende</t>
  </si>
  <si>
    <t>Matig</t>
  </si>
  <si>
    <t>Onvoldoende</t>
  </si>
  <si>
    <t>Beoordeling criterium Interview</t>
  </si>
  <si>
    <t>Vraag 1</t>
  </si>
  <si>
    <t>Vraag 2</t>
  </si>
  <si>
    <t>Vraag 3</t>
  </si>
  <si>
    <t>Vraag 4</t>
  </si>
  <si>
    <t>&lt;MOTIVATIE&gt;</t>
  </si>
  <si>
    <t>&lt;&lt;MOTIVATIE&gt;&gt;</t>
  </si>
  <si>
    <t>Consensus:</t>
  </si>
  <si>
    <t>Onderdeel</t>
  </si>
  <si>
    <t>6.1 Open vragen + toelichting</t>
  </si>
  <si>
    <t xml:space="preserve">6.2 Interview </t>
  </si>
  <si>
    <t>Inschrijver 1</t>
  </si>
  <si>
    <t>Inschrijver 2</t>
  </si>
  <si>
    <t>Inschrijver 3</t>
  </si>
  <si>
    <t>Vraag 5</t>
  </si>
  <si>
    <t xml:space="preserve">Om vast te kunnen stellen dat de Inschrijver beschikt over deskundige adviseurs en medewerkers om de (nadere) opdrachten te kunnen uitvoeren zullen de beoordelaars een aantal vragen stellen, deze vragen zijn opgesteld VOOR publicatie van deze aanbesteding en in bewaring gesteld bij het begeleidende adviesbureau. </t>
  </si>
  <si>
    <t>Behaalde score vraag 1:</t>
  </si>
  <si>
    <t>Behaalde score vraag 2:</t>
  </si>
  <si>
    <t>Behaalde score vraag 3:</t>
  </si>
  <si>
    <t>Totaal behaalde score subcriterium open vragen:</t>
  </si>
  <si>
    <t>Behaalde score vraag 4:</t>
  </si>
  <si>
    <t>Behaalde score vraag 5:</t>
  </si>
  <si>
    <t>Totaal behaalde score subcriterium interview:</t>
  </si>
  <si>
    <t>Totaalscores open vragen</t>
  </si>
  <si>
    <t>Totaalscores</t>
  </si>
  <si>
    <t>Totaal behaalde score criterium kwaliteit:</t>
  </si>
  <si>
    <t>Totaal behaalde score criterium prijs:</t>
  </si>
  <si>
    <t>Eindscore:</t>
  </si>
  <si>
    <t xml:space="preserve">6.1.2 ADVIESROL/KENNIS OP AANDACHTSGEBIEDEN </t>
  </si>
  <si>
    <t xml:space="preserve">6.1.3 MVO, DIVERSITEIT EN INCLUSIVITEIT	</t>
  </si>
  <si>
    <t xml:space="preserve">Beoordelaar 1: Controller </t>
  </si>
  <si>
    <t>Beoordelaar 2: Manager bedrijfsvoering</t>
  </si>
  <si>
    <t>Beoordelaar 3: Lid Audit Commissie PO-Raad</t>
  </si>
  <si>
    <t>Beoordelaar 4: Lid Audit Commissie VO-Raad</t>
  </si>
  <si>
    <t>6.1.1	WERKWIJZE JAARREKENING (INTERIM- EN EINDEJAARSCONTROLE) EN BEKOSTIGINGSCONTROLE (ASSURANCERAPPORTEN)</t>
  </si>
  <si>
    <t>Indien Inschrijver tweemaal of meer matig scoort zal zij worden uitgesloten.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</si>
</sst>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quot;€&quot;\ \-#,##0"/>
    <numFmt numFmtId="165" formatCode="&quot;€&quot;\ #,##0_-"/>
    <numFmt numFmtId="166" formatCode="#,##0.00_ ;\-#,##0.00\ "/>
    <numFmt numFmtId="167" formatCode="#,##0_ ;\-#,##0\ "/>
  </numFmts>
  <fonts count="22" x14ac:knownFonts="1">
    <font>
      <sz val="11"/>
      <color theme="1"/>
      <name val="Calibri"/>
      <family val="2"/>
      <scheme val="minor"/>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0"/>
      <color theme="0"/>
      <name val="Verdana"/>
      <family val="2"/>
    </font>
    <font>
      <b/>
      <sz val="11"/>
      <color theme="1"/>
      <name val="Verdana"/>
      <family val="2"/>
    </font>
    <font>
      <sz val="10"/>
      <color theme="0"/>
      <name val="Verdana"/>
      <family val="2"/>
    </font>
    <font>
      <b/>
      <sz val="11"/>
      <color theme="1"/>
      <name val="Calibri"/>
      <family val="2"/>
      <scheme val="minor"/>
    </font>
    <font>
      <b/>
      <sz val="11"/>
      <color theme="0"/>
      <name val="Verdana"/>
      <family val="2"/>
    </font>
    <font>
      <sz val="10"/>
      <color theme="1"/>
      <name val="Calibri"/>
      <family val="2"/>
      <scheme val="minor"/>
    </font>
    <font>
      <sz val="10"/>
      <color rgb="FF454545"/>
      <name val="Helvetica Neue"/>
      <family val="2"/>
    </font>
    <font>
      <b/>
      <sz val="14"/>
      <color theme="1"/>
      <name val="Verdana"/>
      <family val="2"/>
    </font>
    <font>
      <b/>
      <sz val="16"/>
      <color theme="1"/>
      <name val="Verdana"/>
      <family val="2"/>
    </font>
    <font>
      <b/>
      <sz val="16"/>
      <color theme="0"/>
      <name val="Verdana"/>
      <family val="2"/>
    </font>
    <font>
      <sz val="10"/>
      <color rgb="FF000000"/>
      <name val="Verdana"/>
      <family val="2"/>
    </font>
    <font>
      <b/>
      <sz val="11"/>
      <color rgb="FF000000"/>
      <name val="Verdana"/>
      <family val="2"/>
    </font>
    <font>
      <b/>
      <sz val="14"/>
      <color theme="0"/>
      <name val="Verdana"/>
      <family val="2"/>
    </font>
    <font>
      <i/>
      <sz val="9"/>
      <color rgb="FFFF0000"/>
      <name val="Verdana"/>
      <family val="2"/>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bgColor theme="0"/>
      </patternFill>
    </fill>
    <fill>
      <patternFill patternType="solid">
        <fgColor rgb="FFEBF1DE"/>
        <bgColor rgb="FF000000"/>
      </patternFill>
    </fill>
    <fill>
      <patternFill patternType="solid">
        <fgColor rgb="FFFFFFFF"/>
        <bgColor rgb="FFFFFFFF"/>
      </patternFill>
    </fill>
    <fill>
      <patternFill patternType="solid">
        <fgColor rgb="FF346E3A"/>
        <bgColor indexed="64"/>
      </patternFill>
    </fill>
    <fill>
      <patternFill patternType="solid">
        <fgColor theme="1"/>
        <bgColor indexed="64"/>
      </patternFill>
    </fill>
    <fill>
      <patternFill patternType="solid">
        <fgColor theme="6" tint="0.79998168889431442"/>
        <bgColor rgb="FF000000"/>
      </patternFill>
    </fill>
    <fill>
      <patternFill patternType="solid">
        <fgColor rgb="FF346E3A"/>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02">
    <xf numFmtId="0" fontId="0" fillId="0" borderId="0" xfId="0"/>
    <xf numFmtId="0" fontId="3" fillId="0" borderId="0" xfId="0" applyFont="1"/>
    <xf numFmtId="0" fontId="0" fillId="0" borderId="0" xfId="0" applyAlignment="1">
      <alignment wrapText="1"/>
    </xf>
    <xf numFmtId="0" fontId="2" fillId="0" borderId="0" xfId="0" applyFont="1"/>
    <xf numFmtId="0" fontId="3" fillId="2" borderId="0" xfId="0" applyFont="1" applyFill="1"/>
    <xf numFmtId="0" fontId="4" fillId="2" borderId="7" xfId="0" applyFont="1" applyFill="1" applyBorder="1" applyAlignment="1">
      <alignment horizontal="left" vertical="center" indent="1"/>
    </xf>
    <xf numFmtId="0" fontId="3" fillId="2" borderId="7" xfId="0" applyFont="1" applyFill="1" applyBorder="1" applyAlignment="1">
      <alignment horizontal="left" vertical="center" wrapText="1" indent="1"/>
    </xf>
    <xf numFmtId="0" fontId="3" fillId="2" borderId="7" xfId="0" applyFont="1" applyFill="1" applyBorder="1"/>
    <xf numFmtId="165" fontId="3" fillId="0" borderId="0" xfId="0" applyNumberFormat="1" applyFont="1" applyAlignment="1">
      <alignment horizontal="center" wrapText="1"/>
    </xf>
    <xf numFmtId="0" fontId="3" fillId="0" borderId="0" xfId="0" applyFont="1" applyAlignment="1">
      <alignment wrapText="1"/>
    </xf>
    <xf numFmtId="0" fontId="10" fillId="0" borderId="0" xfId="0" applyFont="1" applyAlignment="1">
      <alignment wrapText="1"/>
    </xf>
    <xf numFmtId="0" fontId="5" fillId="2" borderId="7" xfId="0" applyFont="1" applyFill="1" applyBorder="1" applyAlignment="1">
      <alignment horizontal="left" vertical="center" indent="1"/>
    </xf>
    <xf numFmtId="0" fontId="3" fillId="3" borderId="1" xfId="0" applyFont="1" applyFill="1" applyBorder="1" applyAlignment="1">
      <alignment horizontal="left" vertical="center" wrapText="1"/>
    </xf>
    <xf numFmtId="0" fontId="8" fillId="0" borderId="0" xfId="0" applyFont="1" applyAlignment="1">
      <alignment wrapText="1"/>
    </xf>
    <xf numFmtId="0" fontId="11" fillId="0" borderId="0" xfId="0" applyFont="1" applyAlignment="1">
      <alignment wrapText="1"/>
    </xf>
    <xf numFmtId="0" fontId="4" fillId="0" borderId="0" xfId="0" applyFont="1" applyAlignment="1">
      <alignment wrapText="1"/>
    </xf>
    <xf numFmtId="0" fontId="1" fillId="0" borderId="0" xfId="0" applyFont="1"/>
    <xf numFmtId="165" fontId="4" fillId="3" borderId="1" xfId="0" applyNumberFormat="1" applyFont="1" applyFill="1" applyBorder="1" applyAlignment="1" applyProtection="1">
      <alignment horizontal="center" vertical="center" wrapText="1"/>
      <protection locked="0"/>
    </xf>
    <xf numFmtId="0" fontId="8" fillId="0" borderId="7" xfId="0" applyFont="1" applyBorder="1" applyAlignment="1">
      <alignment horizontal="left" vertical="center" indent="1"/>
    </xf>
    <xf numFmtId="0" fontId="13" fillId="0" borderId="0" xfId="0" applyFont="1"/>
    <xf numFmtId="0" fontId="13" fillId="0" borderId="0" xfId="0" applyFont="1" applyAlignment="1">
      <alignment wrapText="1"/>
    </xf>
    <xf numFmtId="0" fontId="14" fillId="0" borderId="0" xfId="0" applyFont="1"/>
    <xf numFmtId="0" fontId="3" fillId="4" borderId="7" xfId="0" applyFont="1" applyFill="1" applyBorder="1" applyAlignment="1">
      <alignment vertical="center" wrapText="1"/>
    </xf>
    <xf numFmtId="0" fontId="9" fillId="4" borderId="7" xfId="0" applyFont="1" applyFill="1" applyBorder="1" applyAlignment="1">
      <alignment horizontal="right" vertical="center" wrapText="1"/>
    </xf>
    <xf numFmtId="0" fontId="5" fillId="4" borderId="7" xfId="0" applyFont="1" applyFill="1" applyBorder="1" applyAlignment="1">
      <alignment horizontal="left" vertical="center" wrapText="1"/>
    </xf>
    <xf numFmtId="0" fontId="18" fillId="6" borderId="10" xfId="0" applyFont="1" applyFill="1" applyBorder="1" applyAlignment="1">
      <alignment vertical="center" wrapText="1"/>
    </xf>
    <xf numFmtId="0" fontId="19" fillId="6" borderId="10" xfId="0" applyFont="1" applyFill="1" applyBorder="1" applyAlignment="1">
      <alignment horizontal="right" vertical="center" wrapText="1"/>
    </xf>
    <xf numFmtId="0" fontId="15" fillId="4" borderId="8" xfId="0" applyFont="1" applyFill="1" applyBorder="1" applyAlignment="1">
      <alignment vertical="center" wrapText="1"/>
    </xf>
    <xf numFmtId="0" fontId="16" fillId="4" borderId="8" xfId="0" applyFont="1" applyFill="1" applyBorder="1" applyAlignment="1">
      <alignment vertical="center" wrapText="1"/>
    </xf>
    <xf numFmtId="0" fontId="4" fillId="3"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vertical="center" wrapText="1"/>
    </xf>
    <xf numFmtId="1" fontId="8" fillId="7" borderId="1" xfId="0" applyNumberFormat="1" applyFont="1" applyFill="1" applyBorder="1" applyAlignment="1" applyProtection="1">
      <alignment horizontal="center" vertical="center" wrapText="1"/>
      <protection locked="0"/>
    </xf>
    <xf numFmtId="165" fontId="17" fillId="8" borderId="1" xfId="0" applyNumberFormat="1" applyFont="1" applyFill="1" applyBorder="1" applyAlignment="1" applyProtection="1">
      <alignment horizontal="center" vertical="center" wrapText="1"/>
      <protection locked="0"/>
    </xf>
    <xf numFmtId="0" fontId="17" fillId="8" borderId="2" xfId="0" applyFont="1" applyFill="1" applyBorder="1" applyAlignment="1" applyProtection="1">
      <alignment horizontal="left" vertical="center" indent="1"/>
      <protection locked="0"/>
    </xf>
    <xf numFmtId="0" fontId="3" fillId="3" borderId="6" xfId="0" applyFont="1" applyFill="1" applyBorder="1" applyAlignment="1">
      <alignment vertical="center" wrapText="1"/>
    </xf>
    <xf numFmtId="0" fontId="4" fillId="3" borderId="1" xfId="0" applyFont="1" applyFill="1" applyBorder="1" applyAlignment="1">
      <alignment vertical="center" wrapText="1"/>
    </xf>
    <xf numFmtId="0" fontId="3" fillId="7" borderId="2" xfId="0" applyFont="1" applyFill="1" applyBorder="1"/>
    <xf numFmtId="0" fontId="3" fillId="7" borderId="1" xfId="0" applyFont="1" applyFill="1" applyBorder="1" applyAlignment="1">
      <alignment wrapText="1"/>
    </xf>
    <xf numFmtId="0" fontId="3" fillId="8" borderId="2" xfId="0" applyFont="1" applyFill="1" applyBorder="1"/>
    <xf numFmtId="0" fontId="3" fillId="8" borderId="1" xfId="0" applyFont="1" applyFill="1" applyBorder="1" applyAlignment="1">
      <alignment wrapText="1"/>
    </xf>
    <xf numFmtId="0" fontId="17" fillId="8" borderId="2" xfId="0" applyFont="1" applyFill="1" applyBorder="1" applyAlignment="1">
      <alignment horizontal="left" vertical="center" indent="1"/>
    </xf>
    <xf numFmtId="165" fontId="8" fillId="8" borderId="1" xfId="0" applyNumberFormat="1" applyFont="1" applyFill="1" applyBorder="1" applyAlignment="1">
      <alignment horizontal="center" vertical="center" wrapText="1"/>
    </xf>
    <xf numFmtId="0" fontId="5" fillId="8" borderId="2" xfId="0" applyFont="1" applyFill="1" applyBorder="1" applyAlignment="1">
      <alignment horizontal="center" vertical="center"/>
    </xf>
    <xf numFmtId="0" fontId="17" fillId="8" borderId="0" xfId="0" applyFont="1" applyFill="1" applyAlignment="1">
      <alignment horizontal="center" vertical="center" wrapText="1"/>
    </xf>
    <xf numFmtId="0" fontId="3" fillId="3" borderId="1" xfId="0" applyFont="1" applyFill="1" applyBorder="1" applyAlignment="1">
      <alignment vertical="center" wrapText="1"/>
    </xf>
    <xf numFmtId="166" fontId="3" fillId="3" borderId="1" xfId="0" applyNumberFormat="1" applyFont="1" applyFill="1" applyBorder="1" applyAlignment="1">
      <alignment horizontal="center" vertical="center" wrapText="1"/>
    </xf>
    <xf numFmtId="0" fontId="12" fillId="7" borderId="5" xfId="0" applyFont="1" applyFill="1" applyBorder="1" applyAlignment="1">
      <alignment horizontal="right" vertical="center" wrapText="1"/>
    </xf>
    <xf numFmtId="0" fontId="12" fillId="7" borderId="3" xfId="0" applyFont="1" applyFill="1" applyBorder="1" applyAlignment="1">
      <alignment horizontal="right" vertical="center" wrapText="1"/>
    </xf>
    <xf numFmtId="167" fontId="8" fillId="7" borderId="1" xfId="0" applyNumberFormat="1" applyFont="1" applyFill="1" applyBorder="1" applyAlignment="1" applyProtection="1">
      <alignment horizontal="center" vertical="center" wrapText="1"/>
      <protection locked="0"/>
    </xf>
    <xf numFmtId="164" fontId="8" fillId="7"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166" fontId="18" fillId="9" borderId="3" xfId="0" applyNumberFormat="1" applyFont="1" applyFill="1" applyBorder="1" applyAlignment="1">
      <alignment horizontal="center" vertical="center" wrapText="1"/>
    </xf>
    <xf numFmtId="166" fontId="18" fillId="9" borderId="11" xfId="0" applyNumberFormat="1" applyFont="1" applyFill="1" applyBorder="1" applyAlignment="1">
      <alignment horizontal="center" vertical="center"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7" borderId="1" xfId="0" applyFont="1" applyFill="1" applyBorder="1" applyAlignment="1">
      <alignment horizontal="left" vertical="center"/>
    </xf>
    <xf numFmtId="0" fontId="8" fillId="7" borderId="1" xfId="0" applyFont="1" applyFill="1" applyBorder="1" applyAlignment="1">
      <alignment horizontal="center" vertical="center"/>
    </xf>
    <xf numFmtId="0" fontId="8" fillId="7" borderId="1" xfId="0" applyFont="1" applyFill="1" applyBorder="1" applyAlignment="1">
      <alignment horizontal="right" vertical="center"/>
    </xf>
    <xf numFmtId="0" fontId="4" fillId="3" borderId="1" xfId="0" applyFont="1" applyFill="1" applyBorder="1" applyAlignment="1">
      <alignment horizontal="right" vertical="center"/>
    </xf>
    <xf numFmtId="0" fontId="8" fillId="8" borderId="1" xfId="0" applyFont="1" applyFill="1" applyBorder="1" applyAlignment="1">
      <alignment horizontal="left" vertical="center"/>
    </xf>
    <xf numFmtId="2" fontId="4" fillId="3" borderId="8" xfId="0" applyNumberFormat="1" applyFont="1" applyFill="1" applyBorder="1" applyAlignment="1">
      <alignment horizontal="center" vertical="center" wrapText="1"/>
    </xf>
    <xf numFmtId="2" fontId="8" fillId="0" borderId="7" xfId="0" applyNumberFormat="1" applyFont="1" applyBorder="1" applyAlignment="1">
      <alignment horizontal="left" vertical="center" indent="1"/>
    </xf>
    <xf numFmtId="2" fontId="4" fillId="3" borderId="1" xfId="0" applyNumberFormat="1" applyFont="1" applyFill="1" applyBorder="1" applyAlignment="1">
      <alignment horizontal="center" vertical="center" wrapText="1"/>
    </xf>
    <xf numFmtId="2" fontId="8" fillId="7" borderId="1" xfId="0" applyNumberFormat="1" applyFont="1" applyFill="1" applyBorder="1" applyAlignment="1">
      <alignment horizontal="center" vertical="center"/>
    </xf>
    <xf numFmtId="2" fontId="13" fillId="0" borderId="0" xfId="0" applyNumberFormat="1" applyFont="1"/>
    <xf numFmtId="2" fontId="4" fillId="3" borderId="1" xfId="0" applyNumberFormat="1" applyFont="1" applyFill="1" applyBorder="1" applyAlignment="1" applyProtection="1">
      <alignment horizontal="center" vertical="center"/>
      <protection locked="0"/>
    </xf>
    <xf numFmtId="4" fontId="8" fillId="8" borderId="1" xfId="0" applyNumberFormat="1" applyFont="1" applyFill="1" applyBorder="1" applyAlignment="1">
      <alignment horizontal="center" vertical="center"/>
    </xf>
    <xf numFmtId="2" fontId="5" fillId="8" borderId="1" xfId="0" applyNumberFormat="1" applyFont="1" applyFill="1" applyBorder="1" applyAlignment="1">
      <alignment horizontal="center" vertical="center" wrapText="1"/>
    </xf>
    <xf numFmtId="2" fontId="5" fillId="4" borderId="7" xfId="0" applyNumberFormat="1" applyFont="1" applyFill="1" applyBorder="1" applyAlignment="1">
      <alignment horizontal="left" vertical="center" wrapText="1"/>
    </xf>
    <xf numFmtId="0" fontId="21" fillId="0" borderId="0" xfId="0" applyFont="1" applyAlignment="1">
      <alignment wrapText="1"/>
    </xf>
    <xf numFmtId="0" fontId="21" fillId="0" borderId="0" xfId="0" applyFont="1" applyAlignment="1">
      <alignment horizontal="center" wrapText="1"/>
    </xf>
    <xf numFmtId="166" fontId="3" fillId="3" borderId="8" xfId="0" applyNumberFormat="1" applyFont="1" applyFill="1" applyBorder="1" applyAlignment="1">
      <alignment horizontal="center" vertical="center" wrapText="1"/>
    </xf>
    <xf numFmtId="166" fontId="3" fillId="3" borderId="7"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166" fontId="18" fillId="9" borderId="8" xfId="0" applyNumberFormat="1" applyFont="1" applyFill="1" applyBorder="1" applyAlignment="1">
      <alignment horizontal="center" vertical="center" wrapText="1"/>
    </xf>
    <xf numFmtId="166" fontId="18" fillId="9" borderId="7" xfId="0" applyNumberFormat="1" applyFont="1" applyFill="1" applyBorder="1" applyAlignment="1">
      <alignment horizontal="center" vertical="center" wrapText="1"/>
    </xf>
    <xf numFmtId="166" fontId="18" fillId="9" borderId="9"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0" fontId="12" fillId="7" borderId="2" xfId="0" applyFont="1" applyFill="1" applyBorder="1" applyAlignment="1">
      <alignment horizontal="right" vertical="center" wrapText="1"/>
    </xf>
    <xf numFmtId="0" fontId="12" fillId="7" borderId="3" xfId="0" applyFont="1" applyFill="1" applyBorder="1" applyAlignment="1">
      <alignment horizontal="right"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19" fillId="9" borderId="8" xfId="0" applyFont="1" applyFill="1" applyBorder="1" applyAlignment="1">
      <alignment horizontal="left" vertical="center" wrapText="1"/>
    </xf>
    <xf numFmtId="0" fontId="19" fillId="9" borderId="7" xfId="0" applyFont="1" applyFill="1" applyBorder="1" applyAlignment="1">
      <alignment horizontal="left" vertical="center" wrapText="1"/>
    </xf>
    <xf numFmtId="166" fontId="18" fillId="5" borderId="8" xfId="0" applyNumberFormat="1" applyFont="1" applyFill="1" applyBorder="1" applyAlignment="1">
      <alignment horizontal="center" vertical="center" wrapText="1"/>
    </xf>
    <xf numFmtId="166" fontId="18" fillId="5" borderId="7" xfId="0" applyNumberFormat="1" applyFont="1" applyFill="1" applyBorder="1" applyAlignment="1">
      <alignment horizontal="center" vertical="center" wrapText="1"/>
    </xf>
    <xf numFmtId="166" fontId="18" fillId="5" borderId="9" xfId="0" applyNumberFormat="1" applyFont="1" applyFill="1" applyBorder="1" applyAlignment="1">
      <alignment horizontal="center" vertical="center" wrapText="1"/>
    </xf>
    <xf numFmtId="0" fontId="12" fillId="10" borderId="2" xfId="0" applyFont="1" applyFill="1" applyBorder="1" applyAlignment="1">
      <alignment horizontal="right" vertical="center" wrapText="1"/>
    </xf>
    <xf numFmtId="0" fontId="12" fillId="10" borderId="12" xfId="0" applyFont="1" applyFill="1" applyBorder="1" applyAlignment="1">
      <alignment horizontal="right" vertical="center" wrapText="1"/>
    </xf>
    <xf numFmtId="0" fontId="17" fillId="8" borderId="2"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20" fillId="7" borderId="2" xfId="0" applyFont="1" applyFill="1" applyBorder="1" applyAlignment="1">
      <alignment horizontal="left" vertical="center" wrapText="1"/>
    </xf>
    <xf numFmtId="0" fontId="20" fillId="7"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cellXfs>
  <cellStyles count="57">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s>
  <dxfs count="0"/>
  <tableStyles count="0" defaultTableStyle="TableStyleMedium2" defaultPivotStyle="PivotStyleMedium9"/>
  <colors>
    <mruColors>
      <color rgb="FF346E3A"/>
      <color rgb="FF4F6228"/>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107461</xdr:colOff>
      <xdr:row>0</xdr:row>
      <xdr:rowOff>0</xdr:rowOff>
    </xdr:from>
    <xdr:to>
      <xdr:col>2</xdr:col>
      <xdr:colOff>498231</xdr:colOff>
      <xdr:row>1</xdr:row>
      <xdr:rowOff>225783</xdr:rowOff>
    </xdr:to>
    <xdr:pic>
      <xdr:nvPicPr>
        <xdr:cNvPr id="2" name="Afbeelding 1" descr="Goed bestuur - VO-raad">
          <a:extLst>
            <a:ext uri="{FF2B5EF4-FFF2-40B4-BE49-F238E27FC236}">
              <a16:creationId xmlns:a16="http://schemas.microsoft.com/office/drawing/2014/main" id="{CA69020B-8FB2-F20F-12DA-EB702A252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1384" y="0"/>
          <a:ext cx="1064847" cy="606783"/>
        </a:xfrm>
        <a:prstGeom prst="rect">
          <a:avLst/>
        </a:prstGeom>
        <a:noFill/>
        <a:ln>
          <a:noFill/>
        </a:ln>
      </xdr:spPr>
    </xdr:pic>
    <xdr:clientData/>
  </xdr:twoCellAnchor>
  <xdr:twoCellAnchor editAs="oneCell">
    <xdr:from>
      <xdr:col>2</xdr:col>
      <xdr:colOff>556846</xdr:colOff>
      <xdr:row>0</xdr:row>
      <xdr:rowOff>39077</xdr:rowOff>
    </xdr:from>
    <xdr:to>
      <xdr:col>4</xdr:col>
      <xdr:colOff>346801</xdr:colOff>
      <xdr:row>1</xdr:row>
      <xdr:rowOff>156308</xdr:rowOff>
    </xdr:to>
    <xdr:pic>
      <xdr:nvPicPr>
        <xdr:cNvPr id="4" name="Afbeelding 3" descr="INLOGGEN">
          <a:extLst>
            <a:ext uri="{FF2B5EF4-FFF2-40B4-BE49-F238E27FC236}">
              <a16:creationId xmlns:a16="http://schemas.microsoft.com/office/drawing/2014/main" id="{913D98D8-2677-C86A-A875-F915AEBA3EB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8684846" y="39077"/>
          <a:ext cx="1138109" cy="49823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117230</xdr:colOff>
      <xdr:row>0</xdr:row>
      <xdr:rowOff>0</xdr:rowOff>
    </xdr:from>
    <xdr:to>
      <xdr:col>2</xdr:col>
      <xdr:colOff>302846</xdr:colOff>
      <xdr:row>1</xdr:row>
      <xdr:rowOff>225783</xdr:rowOff>
    </xdr:to>
    <xdr:pic>
      <xdr:nvPicPr>
        <xdr:cNvPr id="2" name="Afbeelding 1" descr="Goed bestuur - VO-raad">
          <a:extLst>
            <a:ext uri="{FF2B5EF4-FFF2-40B4-BE49-F238E27FC236}">
              <a16:creationId xmlns:a16="http://schemas.microsoft.com/office/drawing/2014/main" id="{627A612C-0691-B94C-B419-FF583FDD6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1153" y="0"/>
          <a:ext cx="1064847" cy="606783"/>
        </a:xfrm>
        <a:prstGeom prst="rect">
          <a:avLst/>
        </a:prstGeom>
        <a:noFill/>
        <a:ln>
          <a:noFill/>
        </a:ln>
      </xdr:spPr>
    </xdr:pic>
    <xdr:clientData/>
  </xdr:twoCellAnchor>
  <xdr:twoCellAnchor editAs="oneCell">
    <xdr:from>
      <xdr:col>2</xdr:col>
      <xdr:colOff>302846</xdr:colOff>
      <xdr:row>0</xdr:row>
      <xdr:rowOff>9769</xdr:rowOff>
    </xdr:from>
    <xdr:to>
      <xdr:col>3</xdr:col>
      <xdr:colOff>561724</xdr:colOff>
      <xdr:row>1</xdr:row>
      <xdr:rowOff>127000</xdr:rowOff>
    </xdr:to>
    <xdr:pic>
      <xdr:nvPicPr>
        <xdr:cNvPr id="4" name="Afbeelding 3" descr="INLOGGEN">
          <a:extLst>
            <a:ext uri="{FF2B5EF4-FFF2-40B4-BE49-F238E27FC236}">
              <a16:creationId xmlns:a16="http://schemas.microsoft.com/office/drawing/2014/main" id="{8C51D6D4-6D43-F04C-A2D8-10CDE1C6B4E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8636000" y="9769"/>
          <a:ext cx="1138109" cy="49823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114299</xdr:colOff>
      <xdr:row>0</xdr:row>
      <xdr:rowOff>0</xdr:rowOff>
    </xdr:from>
    <xdr:to>
      <xdr:col>9</xdr:col>
      <xdr:colOff>254000</xdr:colOff>
      <xdr:row>1</xdr:row>
      <xdr:rowOff>207741</xdr:rowOff>
    </xdr:to>
    <xdr:pic>
      <xdr:nvPicPr>
        <xdr:cNvPr id="2" name="Afbeelding 1" descr="Goed bestuur - VO-raad">
          <a:extLst>
            <a:ext uri="{FF2B5EF4-FFF2-40B4-BE49-F238E27FC236}">
              <a16:creationId xmlns:a16="http://schemas.microsoft.com/office/drawing/2014/main" id="{2C8C2A73-B820-932A-38EA-B38AFA46A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499" y="0"/>
          <a:ext cx="1701801" cy="969741"/>
        </a:xfrm>
        <a:prstGeom prst="rect">
          <a:avLst/>
        </a:prstGeom>
        <a:noFill/>
        <a:ln>
          <a:noFill/>
        </a:ln>
      </xdr:spPr>
    </xdr:pic>
    <xdr:clientData/>
  </xdr:twoCellAnchor>
  <xdr:twoCellAnchor editAs="oneCell">
    <xdr:from>
      <xdr:col>9</xdr:col>
      <xdr:colOff>254000</xdr:colOff>
      <xdr:row>0</xdr:row>
      <xdr:rowOff>63500</xdr:rowOff>
    </xdr:from>
    <xdr:to>
      <xdr:col>12</xdr:col>
      <xdr:colOff>50800</xdr:colOff>
      <xdr:row>1</xdr:row>
      <xdr:rowOff>96535</xdr:rowOff>
    </xdr:to>
    <xdr:pic>
      <xdr:nvPicPr>
        <xdr:cNvPr id="4" name="Afbeelding 3" descr="INLOGGEN">
          <a:extLst>
            <a:ext uri="{FF2B5EF4-FFF2-40B4-BE49-F238E27FC236}">
              <a16:creationId xmlns:a16="http://schemas.microsoft.com/office/drawing/2014/main" id="{A54D1B19-1225-03C4-4869-4AF0F1EAA7E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19799300" y="63500"/>
          <a:ext cx="1816100" cy="79503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152399</xdr:colOff>
      <xdr:row>0</xdr:row>
      <xdr:rowOff>0</xdr:rowOff>
    </xdr:from>
    <xdr:to>
      <xdr:col>9</xdr:col>
      <xdr:colOff>304800</xdr:colOff>
      <xdr:row>1</xdr:row>
      <xdr:rowOff>214977</xdr:rowOff>
    </xdr:to>
    <xdr:pic>
      <xdr:nvPicPr>
        <xdr:cNvPr id="3" name="Afbeelding 2" descr="Goed bestuur - VO-raad">
          <a:extLst>
            <a:ext uri="{FF2B5EF4-FFF2-40B4-BE49-F238E27FC236}">
              <a16:creationId xmlns:a16="http://schemas.microsoft.com/office/drawing/2014/main" id="{A01F0FDE-76C5-AA33-7E59-A402B1C6D3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35599" y="0"/>
          <a:ext cx="1714501" cy="976977"/>
        </a:xfrm>
        <a:prstGeom prst="rect">
          <a:avLst/>
        </a:prstGeom>
        <a:noFill/>
        <a:ln>
          <a:noFill/>
        </a:ln>
      </xdr:spPr>
    </xdr:pic>
    <xdr:clientData/>
  </xdr:twoCellAnchor>
  <xdr:twoCellAnchor editAs="oneCell">
    <xdr:from>
      <xdr:col>9</xdr:col>
      <xdr:colOff>330201</xdr:colOff>
      <xdr:row>0</xdr:row>
      <xdr:rowOff>76200</xdr:rowOff>
    </xdr:from>
    <xdr:to>
      <xdr:col>11</xdr:col>
      <xdr:colOff>660400</xdr:colOff>
      <xdr:row>1</xdr:row>
      <xdr:rowOff>48078</xdr:rowOff>
    </xdr:to>
    <xdr:pic>
      <xdr:nvPicPr>
        <xdr:cNvPr id="4" name="Afbeelding 3" descr="INLOGGEN">
          <a:extLst>
            <a:ext uri="{FF2B5EF4-FFF2-40B4-BE49-F238E27FC236}">
              <a16:creationId xmlns:a16="http://schemas.microsoft.com/office/drawing/2014/main" id="{82C9B794-17E0-F9C2-A14B-5544C33DAD5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19875501" y="76200"/>
          <a:ext cx="1676399" cy="73387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269629</xdr:colOff>
      <xdr:row>0</xdr:row>
      <xdr:rowOff>38100</xdr:rowOff>
    </xdr:from>
    <xdr:to>
      <xdr:col>9</xdr:col>
      <xdr:colOff>241300</xdr:colOff>
      <xdr:row>1</xdr:row>
      <xdr:rowOff>152503</xdr:rowOff>
    </xdr:to>
    <xdr:pic>
      <xdr:nvPicPr>
        <xdr:cNvPr id="5" name="Afbeelding 4" descr="Goed bestuur - VO-raad">
          <a:extLst>
            <a:ext uri="{FF2B5EF4-FFF2-40B4-BE49-F238E27FC236}">
              <a16:creationId xmlns:a16="http://schemas.microsoft.com/office/drawing/2014/main" id="{B6A2412C-2CE7-634C-AB60-470F4D714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52829" y="38100"/>
          <a:ext cx="1533771" cy="876403"/>
        </a:xfrm>
        <a:prstGeom prst="rect">
          <a:avLst/>
        </a:prstGeom>
        <a:noFill/>
        <a:ln>
          <a:noFill/>
        </a:ln>
      </xdr:spPr>
    </xdr:pic>
    <xdr:clientData/>
  </xdr:twoCellAnchor>
  <xdr:twoCellAnchor editAs="oneCell">
    <xdr:from>
      <xdr:col>9</xdr:col>
      <xdr:colOff>277445</xdr:colOff>
      <xdr:row>0</xdr:row>
      <xdr:rowOff>111369</xdr:rowOff>
    </xdr:from>
    <xdr:to>
      <xdr:col>11</xdr:col>
      <xdr:colOff>384718</xdr:colOff>
      <xdr:row>0</xdr:row>
      <xdr:rowOff>749300</xdr:rowOff>
    </xdr:to>
    <xdr:pic>
      <xdr:nvPicPr>
        <xdr:cNvPr id="6" name="Afbeelding 5" descr="INLOGGEN">
          <a:extLst>
            <a:ext uri="{FF2B5EF4-FFF2-40B4-BE49-F238E27FC236}">
              <a16:creationId xmlns:a16="http://schemas.microsoft.com/office/drawing/2014/main" id="{FFAD920A-6646-E14C-B015-FE26B676A2B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19822745" y="111369"/>
          <a:ext cx="1453473" cy="63793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317500</xdr:colOff>
      <xdr:row>0</xdr:row>
      <xdr:rowOff>25400</xdr:rowOff>
    </xdr:from>
    <xdr:to>
      <xdr:col>10</xdr:col>
      <xdr:colOff>609600</xdr:colOff>
      <xdr:row>1</xdr:row>
      <xdr:rowOff>196955</xdr:rowOff>
    </xdr:to>
    <xdr:pic>
      <xdr:nvPicPr>
        <xdr:cNvPr id="3" name="Afbeelding 2" descr="Goed bestuur - VO-raad">
          <a:extLst>
            <a:ext uri="{FF2B5EF4-FFF2-40B4-BE49-F238E27FC236}">
              <a16:creationId xmlns:a16="http://schemas.microsoft.com/office/drawing/2014/main" id="{A326676D-9CA8-E045-215C-E67E3D2529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89700" y="25400"/>
          <a:ext cx="1638300" cy="933555"/>
        </a:xfrm>
        <a:prstGeom prst="rect">
          <a:avLst/>
        </a:prstGeom>
        <a:noFill/>
        <a:ln>
          <a:noFill/>
        </a:ln>
      </xdr:spPr>
    </xdr:pic>
    <xdr:clientData/>
  </xdr:twoCellAnchor>
  <xdr:twoCellAnchor editAs="oneCell">
    <xdr:from>
      <xdr:col>10</xdr:col>
      <xdr:colOff>584200</xdr:colOff>
      <xdr:row>0</xdr:row>
      <xdr:rowOff>127000</xdr:rowOff>
    </xdr:from>
    <xdr:to>
      <xdr:col>13</xdr:col>
      <xdr:colOff>218507</xdr:colOff>
      <xdr:row>1</xdr:row>
      <xdr:rowOff>88900</xdr:rowOff>
    </xdr:to>
    <xdr:pic>
      <xdr:nvPicPr>
        <xdr:cNvPr id="4" name="Afbeelding 3" descr="INLOGGEN">
          <a:extLst>
            <a:ext uri="{FF2B5EF4-FFF2-40B4-BE49-F238E27FC236}">
              <a16:creationId xmlns:a16="http://schemas.microsoft.com/office/drawing/2014/main" id="{AA9C66A6-AE90-7641-1648-C13E03D79D4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20802600" y="127000"/>
          <a:ext cx="1653607"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317500</xdr:colOff>
      <xdr:row>0</xdr:row>
      <xdr:rowOff>25400</xdr:rowOff>
    </xdr:from>
    <xdr:to>
      <xdr:col>13</xdr:col>
      <xdr:colOff>609600</xdr:colOff>
      <xdr:row>2</xdr:row>
      <xdr:rowOff>95355</xdr:rowOff>
    </xdr:to>
    <xdr:pic>
      <xdr:nvPicPr>
        <xdr:cNvPr id="3" name="Afbeelding 2" descr="Goed bestuur - VO-raad">
          <a:extLst>
            <a:ext uri="{FF2B5EF4-FFF2-40B4-BE49-F238E27FC236}">
              <a16:creationId xmlns:a16="http://schemas.microsoft.com/office/drawing/2014/main" id="{98CF7886-DA03-F043-8FF1-C927CD3BDE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89700" y="25400"/>
          <a:ext cx="1638300" cy="933555"/>
        </a:xfrm>
        <a:prstGeom prst="rect">
          <a:avLst/>
        </a:prstGeom>
        <a:noFill/>
        <a:ln>
          <a:noFill/>
        </a:ln>
      </xdr:spPr>
    </xdr:pic>
    <xdr:clientData/>
  </xdr:twoCellAnchor>
  <xdr:twoCellAnchor editAs="oneCell">
    <xdr:from>
      <xdr:col>13</xdr:col>
      <xdr:colOff>584200</xdr:colOff>
      <xdr:row>0</xdr:row>
      <xdr:rowOff>127000</xdr:rowOff>
    </xdr:from>
    <xdr:to>
      <xdr:col>16</xdr:col>
      <xdr:colOff>218507</xdr:colOff>
      <xdr:row>1</xdr:row>
      <xdr:rowOff>215900</xdr:rowOff>
    </xdr:to>
    <xdr:pic>
      <xdr:nvPicPr>
        <xdr:cNvPr id="4" name="Afbeelding 3" descr="INLOGGEN">
          <a:extLst>
            <a:ext uri="{FF2B5EF4-FFF2-40B4-BE49-F238E27FC236}">
              <a16:creationId xmlns:a16="http://schemas.microsoft.com/office/drawing/2014/main" id="{175BD74A-3E56-0348-B0A4-CDD908622DD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20802600" y="127000"/>
          <a:ext cx="1653607"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317500</xdr:colOff>
      <xdr:row>0</xdr:row>
      <xdr:rowOff>25400</xdr:rowOff>
    </xdr:from>
    <xdr:to>
      <xdr:col>9</xdr:col>
      <xdr:colOff>304800</xdr:colOff>
      <xdr:row>2</xdr:row>
      <xdr:rowOff>69955</xdr:rowOff>
    </xdr:to>
    <xdr:pic>
      <xdr:nvPicPr>
        <xdr:cNvPr id="2" name="Afbeelding 1" descr="Goed bestuur - VO-raad">
          <a:extLst>
            <a:ext uri="{FF2B5EF4-FFF2-40B4-BE49-F238E27FC236}">
              <a16:creationId xmlns:a16="http://schemas.microsoft.com/office/drawing/2014/main" id="{17811EBE-12C4-434B-BCF3-12CE775DB5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89700" y="25400"/>
          <a:ext cx="1638300" cy="933555"/>
        </a:xfrm>
        <a:prstGeom prst="rect">
          <a:avLst/>
        </a:prstGeom>
        <a:noFill/>
        <a:ln>
          <a:noFill/>
        </a:ln>
      </xdr:spPr>
    </xdr:pic>
    <xdr:clientData/>
  </xdr:twoCellAnchor>
  <xdr:twoCellAnchor editAs="oneCell">
    <xdr:from>
      <xdr:col>9</xdr:col>
      <xdr:colOff>584200</xdr:colOff>
      <xdr:row>0</xdr:row>
      <xdr:rowOff>127000</xdr:rowOff>
    </xdr:from>
    <xdr:to>
      <xdr:col>11</xdr:col>
      <xdr:colOff>586807</xdr:colOff>
      <xdr:row>1</xdr:row>
      <xdr:rowOff>406400</xdr:rowOff>
    </xdr:to>
    <xdr:pic>
      <xdr:nvPicPr>
        <xdr:cNvPr id="4" name="Afbeelding 3" descr="INLOGGEN">
          <a:extLst>
            <a:ext uri="{FF2B5EF4-FFF2-40B4-BE49-F238E27FC236}">
              <a16:creationId xmlns:a16="http://schemas.microsoft.com/office/drawing/2014/main" id="{7671C536-56C6-1248-B897-A4C9C762EFC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20802600" y="127000"/>
          <a:ext cx="1653607" cy="7239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27"/>
  <sheetViews>
    <sheetView showGridLines="0" zoomScale="130" zoomScaleNormal="130" workbookViewId="0">
      <selection activeCell="A6" sqref="A6"/>
    </sheetView>
  </sheetViews>
  <sheetFormatPr baseColWidth="10" defaultColWidth="8.83203125" defaultRowHeight="15" x14ac:dyDescent="0.2"/>
  <cols>
    <col min="1" max="1" width="97.83203125" customWidth="1"/>
  </cols>
  <sheetData>
    <row r="1" spans="1:2" ht="30" customHeight="1" x14ac:dyDescent="0.2">
      <c r="A1" s="43" t="s">
        <v>0</v>
      </c>
      <c r="B1" s="1"/>
    </row>
    <row r="2" spans="1:2" s="2" customFormat="1" ht="90" customHeight="1" x14ac:dyDescent="0.2">
      <c r="A2" s="29" t="s">
        <v>1</v>
      </c>
      <c r="B2" s="9"/>
    </row>
    <row r="3" spans="1:2" s="14" customFormat="1" ht="30" customHeight="1" x14ac:dyDescent="0.2">
      <c r="A3" s="30" t="s">
        <v>43</v>
      </c>
      <c r="B3" s="13" t="s">
        <v>2</v>
      </c>
    </row>
    <row r="4" spans="1:2" s="2" customFormat="1" ht="60" customHeight="1" x14ac:dyDescent="0.2">
      <c r="A4" s="12" t="s">
        <v>3</v>
      </c>
      <c r="B4" s="10" t="s">
        <v>4</v>
      </c>
    </row>
    <row r="5" spans="1:2" s="14" customFormat="1" ht="30" customHeight="1" x14ac:dyDescent="0.2">
      <c r="A5" s="30" t="s">
        <v>37</v>
      </c>
      <c r="B5" s="13" t="s">
        <v>5</v>
      </c>
    </row>
    <row r="6" spans="1:2" s="2" customFormat="1" ht="60" customHeight="1" x14ac:dyDescent="0.2">
      <c r="A6" s="12" t="s">
        <v>3</v>
      </c>
      <c r="B6" s="10" t="s">
        <v>6</v>
      </c>
    </row>
    <row r="7" spans="1:2" s="14" customFormat="1" ht="30" customHeight="1" x14ac:dyDescent="0.2">
      <c r="A7" s="30" t="s">
        <v>38</v>
      </c>
      <c r="B7" s="13" t="s">
        <v>7</v>
      </c>
    </row>
    <row r="8" spans="1:2" s="2" customFormat="1" ht="60" customHeight="1" x14ac:dyDescent="0.2">
      <c r="A8" s="12" t="s">
        <v>3</v>
      </c>
      <c r="B8" s="10" t="s">
        <v>8</v>
      </c>
    </row>
    <row r="9" spans="1:2" s="2" customFormat="1" ht="15" customHeight="1" x14ac:dyDescent="0.2">
      <c r="A9"/>
      <c r="B9"/>
    </row>
    <row r="10" spans="1:2" s="2" customFormat="1" ht="15" customHeight="1" x14ac:dyDescent="0.2">
      <c r="A10"/>
      <c r="B10"/>
    </row>
    <row r="11" spans="1:2" s="2" customFormat="1" ht="15" customHeight="1" x14ac:dyDescent="0.2">
      <c r="A11"/>
      <c r="B11"/>
    </row>
    <row r="12" spans="1:2" s="2" customFormat="1" ht="15" customHeight="1" x14ac:dyDescent="0.2">
      <c r="A12"/>
      <c r="B12"/>
    </row>
    <row r="13" spans="1:2" s="2" customFormat="1" ht="15" customHeight="1" x14ac:dyDescent="0.2">
      <c r="A13"/>
      <c r="B13"/>
    </row>
    <row r="14" spans="1:2" s="2" customFormat="1" ht="15" customHeight="1" x14ac:dyDescent="0.2">
      <c r="A14"/>
      <c r="B14"/>
    </row>
    <row r="15" spans="1:2" s="2" customFormat="1" ht="15" customHeight="1" x14ac:dyDescent="0.2">
      <c r="A15"/>
      <c r="B15"/>
    </row>
    <row r="16" spans="1:2" s="2" customFormat="1" ht="15" customHeight="1" x14ac:dyDescent="0.2">
      <c r="A16"/>
      <c r="B16"/>
    </row>
    <row r="17" spans="1:2" s="2" customFormat="1" ht="15" customHeight="1" x14ac:dyDescent="0.2">
      <c r="A17"/>
      <c r="B17"/>
    </row>
    <row r="18" spans="1:2" s="2" customFormat="1" ht="15" customHeight="1" x14ac:dyDescent="0.2">
      <c r="A18"/>
      <c r="B18"/>
    </row>
    <row r="19" spans="1:2" s="2" customFormat="1" ht="15" customHeight="1" x14ac:dyDescent="0.2">
      <c r="A19"/>
      <c r="B19"/>
    </row>
    <row r="20" spans="1:2" s="2" customFormat="1" ht="15" customHeight="1" x14ac:dyDescent="0.2">
      <c r="A20"/>
      <c r="B20"/>
    </row>
    <row r="21" spans="1:2" ht="20" customHeight="1" x14ac:dyDescent="0.2"/>
    <row r="22" spans="1:2" ht="35" customHeight="1" x14ac:dyDescent="0.2"/>
    <row r="23" spans="1:2" ht="35" customHeight="1" x14ac:dyDescent="0.2"/>
    <row r="24" spans="1:2" ht="35" customHeight="1" x14ac:dyDescent="0.2"/>
    <row r="25" spans="1:2" ht="35" customHeight="1" x14ac:dyDescent="0.2"/>
    <row r="26" spans="1:2" ht="35" customHeight="1" x14ac:dyDescent="0.2"/>
    <row r="27" spans="1:2" ht="20" customHeight="1" x14ac:dyDescent="0.2"/>
  </sheetData>
  <sheetProtection algorithmName="SHA-512" hashValue="XOEoncKevVDPKJSK4GVYm48OcdFyUSanB00ybB8+aRLnJjyHWQ2rTwRVfeD/3ahiAzhNPXRFo1M7dUPSWj0eDg==" saltValue="CcquJGJDmE2CF6sPkKrOrw=="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1DDF-2608-BC4C-91AF-D0EC6302C640}">
  <dimension ref="A1:B7"/>
  <sheetViews>
    <sheetView showGridLines="0" zoomScale="130" zoomScaleNormal="130" workbookViewId="0">
      <selection activeCell="A3" sqref="A3"/>
    </sheetView>
  </sheetViews>
  <sheetFormatPr baseColWidth="10" defaultColWidth="11.5" defaultRowHeight="15" x14ac:dyDescent="0.2"/>
  <cols>
    <col min="1" max="1" width="97.83203125" customWidth="1"/>
  </cols>
  <sheetData>
    <row r="1" spans="1:2" ht="30" customHeight="1" x14ac:dyDescent="0.2">
      <c r="A1" s="43" t="s">
        <v>9</v>
      </c>
      <c r="B1" s="1"/>
    </row>
    <row r="2" spans="1:2" s="2" customFormat="1" ht="90" customHeight="1" x14ac:dyDescent="0.2">
      <c r="A2" s="29" t="s">
        <v>24</v>
      </c>
      <c r="B2" s="9"/>
    </row>
    <row r="3" spans="1:2" s="14" customFormat="1" ht="30" customHeight="1" x14ac:dyDescent="0.2">
      <c r="A3" s="30" t="s">
        <v>10</v>
      </c>
      <c r="B3" s="13"/>
    </row>
    <row r="4" spans="1:2" s="14" customFormat="1" ht="30" customHeight="1" x14ac:dyDescent="0.2">
      <c r="A4" s="30" t="s">
        <v>11</v>
      </c>
      <c r="B4" s="15"/>
    </row>
    <row r="5" spans="1:2" s="14" customFormat="1" ht="30" customHeight="1" x14ac:dyDescent="0.2">
      <c r="A5" s="30" t="s">
        <v>12</v>
      </c>
      <c r="B5" s="15"/>
    </row>
    <row r="6" spans="1:2" ht="30" customHeight="1" x14ac:dyDescent="0.2">
      <c r="A6" s="30" t="s">
        <v>13</v>
      </c>
    </row>
    <row r="7" spans="1:2" ht="30" customHeight="1" x14ac:dyDescent="0.2">
      <c r="A7" s="30" t="s">
        <v>23</v>
      </c>
    </row>
  </sheetData>
  <sheetProtection algorithmName="SHA-512" hashValue="Q9b/r4dO3l6H+as8R3MP7LgE1hTKx8RD+6IxKP0aojXgHurt4yuGnv5EentEe7oepgTEQBiXdZt17QLqLDzSFg==" saltValue="4b9QxOn3dbmQF2n9PVTdh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H22"/>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sheetView>
  </sheetViews>
  <sheetFormatPr baseColWidth="10" defaultColWidth="8.83203125" defaultRowHeight="13" x14ac:dyDescent="0.15"/>
  <cols>
    <col min="1" max="1" width="90.5" style="1" customWidth="1"/>
    <col min="2" max="2" width="2.6640625" style="4" customWidth="1"/>
    <col min="3" max="3" width="45.83203125" style="8" customWidth="1"/>
    <col min="4" max="4" width="2.6640625" style="4" customWidth="1"/>
    <col min="5" max="5" width="45.83203125" style="8" customWidth="1"/>
    <col min="6" max="6" width="2.6640625" style="4" customWidth="1"/>
    <col min="7" max="7" width="45.83203125" style="8" customWidth="1"/>
    <col min="8" max="8" width="11.6640625" style="1" bestFit="1" customWidth="1"/>
    <col min="9" max="16384" width="8.83203125" style="1"/>
  </cols>
  <sheetData>
    <row r="1" spans="1:8" ht="60" customHeight="1" x14ac:dyDescent="0.2">
      <c r="A1" s="34" t="s">
        <v>39</v>
      </c>
      <c r="B1" s="11"/>
      <c r="C1" s="33" t="s">
        <v>20</v>
      </c>
      <c r="D1" s="11" t="s">
        <v>21</v>
      </c>
      <c r="E1" s="33" t="s">
        <v>21</v>
      </c>
      <c r="F1" s="11"/>
      <c r="G1" s="33" t="s">
        <v>22</v>
      </c>
      <c r="H1" s="3"/>
    </row>
    <row r="2" spans="1:8" ht="40" customHeight="1" x14ac:dyDescent="0.15">
      <c r="A2" s="41" t="str">
        <f>'Beoordelen open vragen'!A1</f>
        <v>Beoordeling criterium Open vragen</v>
      </c>
      <c r="B2" s="5"/>
      <c r="C2" s="42"/>
      <c r="D2" s="5"/>
      <c r="E2" s="42"/>
      <c r="F2" s="5"/>
      <c r="G2" s="42"/>
    </row>
    <row r="3" spans="1:8" ht="35" customHeight="1" x14ac:dyDescent="0.15">
      <c r="A3" s="31" t="str">
        <f>'Beoordelen open vragen'!A3</f>
        <v>6.1.1	WERKWIJZE JAARREKENING (INTERIM- EN EINDEJAARSCONTROLE) EN BEKOSTIGINGSCONTROLE (ASSURANCERAPPORTEN)</v>
      </c>
      <c r="B3" s="6"/>
      <c r="C3" s="32" t="s">
        <v>2</v>
      </c>
      <c r="D3" s="6"/>
      <c r="E3" s="32" t="s">
        <v>2</v>
      </c>
      <c r="F3" s="6"/>
      <c r="G3" s="32" t="s">
        <v>2</v>
      </c>
    </row>
    <row r="4" spans="1:8" ht="160" customHeight="1" x14ac:dyDescent="0.15">
      <c r="A4" s="35" t="str">
        <f>'Beoordelen open vragen'!A4</f>
        <v>Zie bijlage 6 - Kwaliteit</v>
      </c>
      <c r="B4" s="6"/>
      <c r="C4" s="17" t="s">
        <v>14</v>
      </c>
      <c r="D4" s="6"/>
      <c r="E4" s="17" t="s">
        <v>14</v>
      </c>
      <c r="F4" s="6"/>
      <c r="G4" s="17" t="s">
        <v>14</v>
      </c>
    </row>
    <row r="5" spans="1:8" ht="35" customHeight="1" x14ac:dyDescent="0.15">
      <c r="A5" s="31" t="str">
        <f>'Beoordelen open vragen'!A5</f>
        <v xml:space="preserve">6.1.2 ADVIESROL/KENNIS OP AANDACHTSGEBIEDEN </v>
      </c>
      <c r="B5" s="6"/>
      <c r="C5" s="32" t="s">
        <v>2</v>
      </c>
      <c r="D5" s="6"/>
      <c r="E5" s="32" t="s">
        <v>2</v>
      </c>
      <c r="F5" s="6"/>
      <c r="G5" s="32" t="s">
        <v>2</v>
      </c>
    </row>
    <row r="6" spans="1:8" ht="160" customHeight="1" x14ac:dyDescent="0.15">
      <c r="A6" s="35" t="str">
        <f>'Beoordelen open vragen'!A6</f>
        <v>Zie bijlage 6 - Kwaliteit</v>
      </c>
      <c r="B6" s="6"/>
      <c r="C6" s="17" t="s">
        <v>14</v>
      </c>
      <c r="D6" s="6"/>
      <c r="E6" s="17" t="s">
        <v>14</v>
      </c>
      <c r="F6" s="6"/>
      <c r="G6" s="17" t="s">
        <v>14</v>
      </c>
    </row>
    <row r="7" spans="1:8" ht="35" customHeight="1" x14ac:dyDescent="0.15">
      <c r="A7" s="31" t="str">
        <f>'Beoordelen open vragen'!A7</f>
        <v xml:space="preserve">6.1.3 MVO, DIVERSITEIT EN INCLUSIVITEIT	</v>
      </c>
      <c r="B7" s="6"/>
      <c r="C7" s="32" t="s">
        <v>2</v>
      </c>
      <c r="D7" s="6"/>
      <c r="E7" s="32" t="s">
        <v>2</v>
      </c>
      <c r="F7" s="6"/>
      <c r="G7" s="32" t="s">
        <v>2</v>
      </c>
    </row>
    <row r="8" spans="1:8" ht="160" customHeight="1" x14ac:dyDescent="0.15">
      <c r="A8" s="35" t="str">
        <f>'Beoordelen open vragen'!A8</f>
        <v>Zie bijlage 6 - Kwaliteit</v>
      </c>
      <c r="B8" s="6"/>
      <c r="C8" s="17" t="s">
        <v>14</v>
      </c>
      <c r="D8" s="6"/>
      <c r="E8" s="17" t="s">
        <v>14</v>
      </c>
      <c r="F8" s="6"/>
      <c r="G8" s="17" t="s">
        <v>14</v>
      </c>
    </row>
    <row r="9" spans="1:8" ht="20" customHeight="1" x14ac:dyDescent="0.15">
      <c r="A9" s="37"/>
      <c r="B9" s="7"/>
      <c r="C9" s="38"/>
      <c r="D9" s="7"/>
      <c r="E9" s="38"/>
      <c r="F9" s="7"/>
      <c r="G9" s="38"/>
    </row>
    <row r="11" spans="1:8" ht="40" customHeight="1" x14ac:dyDescent="0.15">
      <c r="A11" s="41" t="str">
        <f>'Beoordelen interview'!A1</f>
        <v>Beoordeling criterium Interview</v>
      </c>
      <c r="B11" s="5"/>
      <c r="C11" s="42"/>
      <c r="D11" s="5"/>
      <c r="E11" s="42"/>
      <c r="F11" s="5"/>
      <c r="G11" s="42"/>
    </row>
    <row r="12" spans="1:8" ht="35" customHeight="1" x14ac:dyDescent="0.15">
      <c r="A12" s="100" t="str">
        <f>'Beoordelen interview'!A3</f>
        <v>Vraag 1</v>
      </c>
      <c r="B12" s="6"/>
      <c r="C12" s="32" t="s">
        <v>2</v>
      </c>
      <c r="D12" s="6"/>
      <c r="E12" s="32" t="s">
        <v>2</v>
      </c>
      <c r="F12" s="6"/>
      <c r="G12" s="32" t="s">
        <v>2</v>
      </c>
    </row>
    <row r="13" spans="1:8" ht="160" customHeight="1" x14ac:dyDescent="0.15">
      <c r="A13" s="101"/>
      <c r="B13" s="6"/>
      <c r="C13" s="17" t="s">
        <v>14</v>
      </c>
      <c r="D13" s="6"/>
      <c r="E13" s="17" t="s">
        <v>14</v>
      </c>
      <c r="F13" s="6"/>
      <c r="G13" s="17" t="s">
        <v>14</v>
      </c>
    </row>
    <row r="14" spans="1:8" ht="35" customHeight="1" x14ac:dyDescent="0.15">
      <c r="A14" s="100" t="str">
        <f>'Beoordelen interview'!A4</f>
        <v>Vraag 2</v>
      </c>
      <c r="B14" s="6"/>
      <c r="C14" s="32" t="s">
        <v>2</v>
      </c>
      <c r="D14" s="6"/>
      <c r="E14" s="32" t="s">
        <v>2</v>
      </c>
      <c r="F14" s="6"/>
      <c r="G14" s="32" t="s">
        <v>2</v>
      </c>
    </row>
    <row r="15" spans="1:8" ht="160" customHeight="1" x14ac:dyDescent="0.15">
      <c r="A15" s="101"/>
      <c r="B15" s="6"/>
      <c r="C15" s="17" t="s">
        <v>14</v>
      </c>
      <c r="D15" s="6"/>
      <c r="E15" s="17" t="s">
        <v>14</v>
      </c>
      <c r="F15" s="6"/>
      <c r="G15" s="17" t="s">
        <v>14</v>
      </c>
    </row>
    <row r="16" spans="1:8" ht="35" customHeight="1" x14ac:dyDescent="0.15">
      <c r="A16" s="100" t="str">
        <f>'Beoordelen interview'!A5</f>
        <v>Vraag 3</v>
      </c>
      <c r="B16" s="6"/>
      <c r="C16" s="32" t="s">
        <v>2</v>
      </c>
      <c r="D16" s="6"/>
      <c r="E16" s="32" t="s">
        <v>2</v>
      </c>
      <c r="F16" s="6"/>
      <c r="G16" s="32" t="s">
        <v>2</v>
      </c>
    </row>
    <row r="17" spans="1:7" ht="160" customHeight="1" x14ac:dyDescent="0.15">
      <c r="A17" s="101"/>
      <c r="B17" s="6"/>
      <c r="C17" s="17" t="s">
        <v>14</v>
      </c>
      <c r="D17" s="6"/>
      <c r="E17" s="17" t="s">
        <v>14</v>
      </c>
      <c r="F17" s="6"/>
      <c r="G17" s="17" t="s">
        <v>14</v>
      </c>
    </row>
    <row r="18" spans="1:7" ht="35" customHeight="1" x14ac:dyDescent="0.15">
      <c r="A18" s="100" t="str">
        <f>'Beoordelen interview'!A6</f>
        <v>Vraag 4</v>
      </c>
      <c r="B18" s="6"/>
      <c r="C18" s="32" t="s">
        <v>2</v>
      </c>
      <c r="D18" s="6"/>
      <c r="E18" s="32" t="s">
        <v>2</v>
      </c>
      <c r="F18" s="6"/>
      <c r="G18" s="32" t="s">
        <v>2</v>
      </c>
    </row>
    <row r="19" spans="1:7" ht="160" customHeight="1" x14ac:dyDescent="0.15">
      <c r="A19" s="101"/>
      <c r="B19" s="6"/>
      <c r="C19" s="17" t="s">
        <v>14</v>
      </c>
      <c r="D19" s="6"/>
      <c r="E19" s="17" t="s">
        <v>14</v>
      </c>
      <c r="F19" s="6"/>
      <c r="G19" s="17" t="s">
        <v>14</v>
      </c>
    </row>
    <row r="20" spans="1:7" ht="35" customHeight="1" x14ac:dyDescent="0.15">
      <c r="A20" s="100" t="str">
        <f>'Beoordelen interview'!A7</f>
        <v>Vraag 5</v>
      </c>
      <c r="B20" s="6"/>
      <c r="C20" s="32" t="s">
        <v>2</v>
      </c>
      <c r="D20" s="6"/>
      <c r="E20" s="32" t="s">
        <v>2</v>
      </c>
      <c r="F20" s="6"/>
      <c r="G20" s="32" t="s">
        <v>2</v>
      </c>
    </row>
    <row r="21" spans="1:7" ht="160" customHeight="1" x14ac:dyDescent="0.15">
      <c r="A21" s="101"/>
      <c r="B21" s="6"/>
      <c r="C21" s="17" t="s">
        <v>14</v>
      </c>
      <c r="D21" s="6"/>
      <c r="E21" s="17" t="s">
        <v>14</v>
      </c>
      <c r="F21" s="6"/>
      <c r="G21" s="17" t="s">
        <v>14</v>
      </c>
    </row>
    <row r="22" spans="1:7" ht="20" customHeight="1" x14ac:dyDescent="0.15">
      <c r="A22" s="39"/>
      <c r="B22" s="7"/>
      <c r="C22" s="40"/>
      <c r="D22" s="7"/>
      <c r="E22" s="40"/>
      <c r="F22" s="7"/>
      <c r="G22" s="40"/>
    </row>
  </sheetData>
  <sheetProtection algorithmName="SHA-512" hashValue="mnaemmZnF/ZhjKh4UPuE0gbnKHszOnkDP9FsSvoI/accAnjOkQxxSWA9VBcm/ZObcaQlYaj7pDcqgYKjoZhFqg==" saltValue="lbLqhz8WfjNMb3ogpVHSQw==" spinCount="100000" sheet="1" objects="1" scenarios="1"/>
  <mergeCells count="5">
    <mergeCell ref="A12:A13"/>
    <mergeCell ref="A14:A15"/>
    <mergeCell ref="A16:A17"/>
    <mergeCell ref="A18:A19"/>
    <mergeCell ref="A20:A21"/>
  </mergeCells>
  <dataValidations count="1">
    <dataValidation type="list" errorStyle="warning" allowBlank="1" showErrorMessage="1" error="Voer juiste waarde in. " sqref="C7 C5 C14 C16 C18 C9 C22 C3 E5 E14 E16 E18 E9 E22 E3 E7 G5 G14 G16 G18 G9 G22 G3 G7 C20 E20 G20" xr:uid="{AA36DC38-670C-6D44-8E92-80431CBDBE59}">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2"/>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sheetView>
  </sheetViews>
  <sheetFormatPr baseColWidth="10" defaultColWidth="8.83203125" defaultRowHeight="13" x14ac:dyDescent="0.15"/>
  <cols>
    <col min="1" max="1" width="90.5" style="1" customWidth="1"/>
    <col min="2" max="2" width="2.6640625" style="4" customWidth="1"/>
    <col min="3" max="3" width="45.83203125" style="8" customWidth="1"/>
    <col min="4" max="4" width="2.6640625" style="4" customWidth="1"/>
    <col min="5" max="5" width="45.83203125" style="8" customWidth="1"/>
    <col min="6" max="6" width="2.6640625" style="4" customWidth="1"/>
    <col min="7" max="7" width="45.83203125" style="8" customWidth="1"/>
    <col min="8" max="8" width="11.6640625" style="1" bestFit="1" customWidth="1"/>
    <col min="9" max="16384" width="8.83203125" style="1"/>
  </cols>
  <sheetData>
    <row r="1" spans="1:8" ht="60" customHeight="1" x14ac:dyDescent="0.2">
      <c r="A1" s="34" t="s">
        <v>40</v>
      </c>
      <c r="B1" s="11"/>
      <c r="C1" s="33" t="s">
        <v>20</v>
      </c>
      <c r="D1" s="11"/>
      <c r="E1" s="33" t="s">
        <v>21</v>
      </c>
      <c r="F1" s="11"/>
      <c r="G1" s="33" t="s">
        <v>22</v>
      </c>
      <c r="H1" s="3"/>
    </row>
    <row r="2" spans="1:8" ht="40" customHeight="1" x14ac:dyDescent="0.15">
      <c r="A2" s="41" t="str">
        <f>'Beoordelen open vragen'!A1</f>
        <v>Beoordeling criterium Open vragen</v>
      </c>
      <c r="B2" s="5"/>
      <c r="C2" s="42" t="s">
        <v>2</v>
      </c>
      <c r="D2" s="5"/>
      <c r="E2" s="42" t="s">
        <v>2</v>
      </c>
      <c r="F2" s="5"/>
      <c r="G2" s="42" t="s">
        <v>2</v>
      </c>
    </row>
    <row r="3" spans="1:8" ht="35" customHeight="1" x14ac:dyDescent="0.15">
      <c r="A3" s="31" t="str">
        <f>'Beoordelen open vragen'!A3</f>
        <v>6.1.1	WERKWIJZE JAARREKENING (INTERIM- EN EINDEJAARSCONTROLE) EN BEKOSTIGINGSCONTROLE (ASSURANCERAPPORTEN)</v>
      </c>
      <c r="B3" s="6"/>
      <c r="C3" s="32" t="s">
        <v>2</v>
      </c>
      <c r="D3" s="6"/>
      <c r="E3" s="32" t="s">
        <v>2</v>
      </c>
      <c r="F3" s="6"/>
      <c r="G3" s="32" t="s">
        <v>2</v>
      </c>
    </row>
    <row r="4" spans="1:8" ht="160" customHeight="1" x14ac:dyDescent="0.15">
      <c r="A4" s="35" t="str">
        <f>'Beoordelen open vragen'!A4</f>
        <v>Zie bijlage 6 - Kwaliteit</v>
      </c>
      <c r="B4" s="6"/>
      <c r="C4" s="17" t="s">
        <v>14</v>
      </c>
      <c r="D4" s="6"/>
      <c r="E4" s="17" t="s">
        <v>14</v>
      </c>
      <c r="F4" s="6"/>
      <c r="G4" s="17" t="s">
        <v>14</v>
      </c>
    </row>
    <row r="5" spans="1:8" ht="35" customHeight="1" x14ac:dyDescent="0.15">
      <c r="A5" s="31" t="str">
        <f>'Beoordelen open vragen'!A5</f>
        <v xml:space="preserve">6.1.2 ADVIESROL/KENNIS OP AANDACHTSGEBIEDEN </v>
      </c>
      <c r="B5" s="6"/>
      <c r="C5" s="32" t="s">
        <v>2</v>
      </c>
      <c r="D5" s="6"/>
      <c r="E5" s="32" t="s">
        <v>2</v>
      </c>
      <c r="F5" s="6"/>
      <c r="G5" s="32" t="s">
        <v>2</v>
      </c>
    </row>
    <row r="6" spans="1:8" ht="160" customHeight="1" x14ac:dyDescent="0.15">
      <c r="A6" s="35" t="str">
        <f>'Beoordelen open vragen'!A6</f>
        <v>Zie bijlage 6 - Kwaliteit</v>
      </c>
      <c r="B6" s="6"/>
      <c r="C6" s="17" t="s">
        <v>14</v>
      </c>
      <c r="D6" s="6"/>
      <c r="E6" s="17" t="s">
        <v>14</v>
      </c>
      <c r="F6" s="6"/>
      <c r="G6" s="17" t="s">
        <v>14</v>
      </c>
    </row>
    <row r="7" spans="1:8" ht="35" customHeight="1" x14ac:dyDescent="0.15">
      <c r="A7" s="31" t="str">
        <f>'Beoordelen open vragen'!A7</f>
        <v xml:space="preserve">6.1.3 MVO, DIVERSITEIT EN INCLUSIVITEIT	</v>
      </c>
      <c r="B7" s="6"/>
      <c r="C7" s="32" t="s">
        <v>2</v>
      </c>
      <c r="D7" s="6"/>
      <c r="E7" s="32" t="s">
        <v>2</v>
      </c>
      <c r="F7" s="6"/>
      <c r="G7" s="32" t="s">
        <v>2</v>
      </c>
    </row>
    <row r="8" spans="1:8" ht="160" customHeight="1" x14ac:dyDescent="0.15">
      <c r="A8" s="35" t="str">
        <f>'Beoordelen open vragen'!A8</f>
        <v>Zie bijlage 6 - Kwaliteit</v>
      </c>
      <c r="B8" s="6"/>
      <c r="C8" s="17" t="s">
        <v>14</v>
      </c>
      <c r="D8" s="6"/>
      <c r="E8" s="17" t="s">
        <v>14</v>
      </c>
      <c r="F8" s="6"/>
      <c r="G8" s="17" t="s">
        <v>14</v>
      </c>
    </row>
    <row r="9" spans="1:8" ht="20" customHeight="1" x14ac:dyDescent="0.15">
      <c r="A9" s="37"/>
      <c r="B9" s="7"/>
      <c r="C9" s="38"/>
      <c r="D9" s="7"/>
      <c r="E9" s="38"/>
      <c r="F9" s="7"/>
      <c r="G9" s="38"/>
    </row>
    <row r="11" spans="1:8" ht="40" customHeight="1" x14ac:dyDescent="0.15">
      <c r="A11" s="41" t="str">
        <f>'Beoordelen interview'!A1</f>
        <v>Beoordeling criterium Interview</v>
      </c>
      <c r="B11" s="5"/>
      <c r="C11" s="42" t="s">
        <v>2</v>
      </c>
      <c r="D11" s="5"/>
      <c r="E11" s="42" t="s">
        <v>2</v>
      </c>
      <c r="F11" s="5"/>
      <c r="G11" s="42" t="s">
        <v>2</v>
      </c>
    </row>
    <row r="12" spans="1:8" ht="35" customHeight="1" x14ac:dyDescent="0.15">
      <c r="A12" s="100" t="str">
        <f>'Beoordelen interview'!A3</f>
        <v>Vraag 1</v>
      </c>
      <c r="B12" s="6"/>
      <c r="C12" s="32" t="s">
        <v>2</v>
      </c>
      <c r="D12" s="6"/>
      <c r="E12" s="32" t="s">
        <v>2</v>
      </c>
      <c r="F12" s="6"/>
      <c r="G12" s="32" t="s">
        <v>2</v>
      </c>
    </row>
    <row r="13" spans="1:8" ht="160" customHeight="1" x14ac:dyDescent="0.15">
      <c r="A13" s="101"/>
      <c r="B13" s="6"/>
      <c r="C13" s="17" t="s">
        <v>14</v>
      </c>
      <c r="D13" s="6"/>
      <c r="E13" s="17" t="s">
        <v>14</v>
      </c>
      <c r="F13" s="6"/>
      <c r="G13" s="17" t="s">
        <v>14</v>
      </c>
    </row>
    <row r="14" spans="1:8" ht="35" customHeight="1" x14ac:dyDescent="0.15">
      <c r="A14" s="100" t="str">
        <f>'Beoordelen interview'!A4</f>
        <v>Vraag 2</v>
      </c>
      <c r="B14" s="6"/>
      <c r="C14" s="32" t="s">
        <v>2</v>
      </c>
      <c r="D14" s="6"/>
      <c r="E14" s="32" t="s">
        <v>2</v>
      </c>
      <c r="F14" s="6"/>
      <c r="G14" s="32" t="s">
        <v>2</v>
      </c>
    </row>
    <row r="15" spans="1:8" ht="160" customHeight="1" x14ac:dyDescent="0.15">
      <c r="A15" s="101"/>
      <c r="B15" s="6"/>
      <c r="C15" s="17" t="s">
        <v>14</v>
      </c>
      <c r="D15" s="6"/>
      <c r="E15" s="17" t="s">
        <v>14</v>
      </c>
      <c r="F15" s="6"/>
      <c r="G15" s="17" t="s">
        <v>14</v>
      </c>
    </row>
    <row r="16" spans="1:8" ht="35" customHeight="1" x14ac:dyDescent="0.15">
      <c r="A16" s="100" t="str">
        <f>'Beoordelen interview'!A5</f>
        <v>Vraag 3</v>
      </c>
      <c r="B16" s="6"/>
      <c r="C16" s="32" t="s">
        <v>2</v>
      </c>
      <c r="D16" s="6"/>
      <c r="E16" s="32" t="s">
        <v>2</v>
      </c>
      <c r="F16" s="6"/>
      <c r="G16" s="32" t="s">
        <v>2</v>
      </c>
    </row>
    <row r="17" spans="1:7" ht="160" customHeight="1" x14ac:dyDescent="0.15">
      <c r="A17" s="101"/>
      <c r="B17" s="6"/>
      <c r="C17" s="17" t="s">
        <v>14</v>
      </c>
      <c r="D17" s="6"/>
      <c r="E17" s="17" t="s">
        <v>14</v>
      </c>
      <c r="F17" s="6"/>
      <c r="G17" s="17" t="s">
        <v>14</v>
      </c>
    </row>
    <row r="18" spans="1:7" ht="35" customHeight="1" x14ac:dyDescent="0.15">
      <c r="A18" s="100" t="str">
        <f>'Beoordelen interview'!A6</f>
        <v>Vraag 4</v>
      </c>
      <c r="B18" s="6"/>
      <c r="C18" s="32" t="s">
        <v>2</v>
      </c>
      <c r="D18" s="6"/>
      <c r="E18" s="32" t="s">
        <v>2</v>
      </c>
      <c r="F18" s="6"/>
      <c r="G18" s="32" t="s">
        <v>2</v>
      </c>
    </row>
    <row r="19" spans="1:7" ht="160" customHeight="1" x14ac:dyDescent="0.15">
      <c r="A19" s="101"/>
      <c r="B19" s="6"/>
      <c r="C19" s="17" t="s">
        <v>14</v>
      </c>
      <c r="D19" s="6"/>
      <c r="E19" s="17" t="s">
        <v>14</v>
      </c>
      <c r="F19" s="6"/>
      <c r="G19" s="17" t="s">
        <v>14</v>
      </c>
    </row>
    <row r="20" spans="1:7" ht="35" customHeight="1" x14ac:dyDescent="0.15">
      <c r="A20" s="100" t="str">
        <f>'Beoordelen interview'!A7</f>
        <v>Vraag 5</v>
      </c>
      <c r="B20" s="6"/>
      <c r="C20" s="32" t="s">
        <v>2</v>
      </c>
      <c r="D20" s="6"/>
      <c r="E20" s="32" t="s">
        <v>2</v>
      </c>
      <c r="F20" s="6"/>
      <c r="G20" s="32" t="s">
        <v>2</v>
      </c>
    </row>
    <row r="21" spans="1:7" ht="160" customHeight="1" x14ac:dyDescent="0.15">
      <c r="A21" s="101"/>
      <c r="B21" s="6"/>
      <c r="C21" s="17" t="s">
        <v>14</v>
      </c>
      <c r="D21" s="6"/>
      <c r="E21" s="17" t="s">
        <v>14</v>
      </c>
      <c r="F21" s="6"/>
      <c r="G21" s="17" t="s">
        <v>14</v>
      </c>
    </row>
    <row r="22" spans="1:7" ht="20" customHeight="1" x14ac:dyDescent="0.15">
      <c r="A22" s="39"/>
      <c r="B22" s="7"/>
      <c r="C22" s="40"/>
      <c r="D22" s="7"/>
      <c r="E22" s="40"/>
      <c r="F22" s="7"/>
      <c r="G22" s="40"/>
    </row>
  </sheetData>
  <sheetProtection algorithmName="SHA-512" hashValue="9nFSFH47MrfHSRH1KMzDg7uy816+nny/9o6kqWTdwns1Kl8YYqr2X1Ryx7Nd+14KqDhwR+PSekccG51Qq+oTtQ==" saltValue="BTmfJ33uJUBP/6cSv2nWcw==" spinCount="100000" sheet="1" objects="1" scenarios="1"/>
  <mergeCells count="5">
    <mergeCell ref="A16:A17"/>
    <mergeCell ref="A12:A13"/>
    <mergeCell ref="A14:A15"/>
    <mergeCell ref="A18:A19"/>
    <mergeCell ref="A20:A21"/>
  </mergeCells>
  <dataValidations count="1">
    <dataValidation type="list" errorStyle="warning" allowBlank="1" showErrorMessage="1" error="Voer juiste waarde in. " sqref="C7 C5 C14 C16 C18 C9 C22 C3 E5 E14 E16 E18 E9 E22 E3 E7 G5 G14 G16 G18 G9 G22 G3 G7 C20 E20 G20" xr:uid="{5E53DFA2-08D3-BB4C-9F1C-8330CC94FD85}">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
  <sheetViews>
    <sheetView showGridLines="0" zoomScaleNormal="100" zoomScalePageLayoutView="85" workbookViewId="0">
      <pane xSplit="1" ySplit="1" topLeftCell="C2" activePane="bottomRight" state="frozen"/>
      <selection pane="topRight" activeCell="B1" sqref="B1"/>
      <selection pane="bottomLeft" activeCell="A2" sqref="A2"/>
      <selection pane="bottomRight" activeCell="E10" sqref="E10"/>
    </sheetView>
  </sheetViews>
  <sheetFormatPr baseColWidth="10" defaultColWidth="8.83203125" defaultRowHeight="13" x14ac:dyDescent="0.15"/>
  <cols>
    <col min="1" max="1" width="90.5" style="1" customWidth="1"/>
    <col min="2" max="2" width="2.6640625" style="4" customWidth="1"/>
    <col min="3" max="3" width="45.83203125" style="8" customWidth="1"/>
    <col min="4" max="4" width="2.6640625" style="4" customWidth="1"/>
    <col min="5" max="5" width="45.83203125" style="8" customWidth="1"/>
    <col min="6" max="6" width="2.6640625" style="4" customWidth="1"/>
    <col min="7" max="7" width="45.83203125" style="8" customWidth="1"/>
    <col min="8" max="8" width="11.6640625" style="1" bestFit="1" customWidth="1"/>
    <col min="9" max="16384" width="8.83203125" style="1"/>
  </cols>
  <sheetData>
    <row r="1" spans="1:10" ht="60" customHeight="1" x14ac:dyDescent="0.2">
      <c r="A1" s="34" t="s">
        <v>41</v>
      </c>
      <c r="B1" s="11"/>
      <c r="C1" s="33" t="s">
        <v>20</v>
      </c>
      <c r="D1" s="11"/>
      <c r="E1" s="33" t="s">
        <v>21</v>
      </c>
      <c r="F1" s="11"/>
      <c r="G1" s="33" t="s">
        <v>22</v>
      </c>
      <c r="I1"/>
      <c r="J1"/>
    </row>
    <row r="2" spans="1:10" ht="40" customHeight="1" x14ac:dyDescent="0.2">
      <c r="A2" s="41" t="str">
        <f>'Beoordelen open vragen'!A1</f>
        <v>Beoordeling criterium Open vragen</v>
      </c>
      <c r="B2" s="5"/>
      <c r="C2" s="42" t="s">
        <v>2</v>
      </c>
      <c r="D2" s="5"/>
      <c r="E2" s="42" t="s">
        <v>2</v>
      </c>
      <c r="F2" s="5"/>
      <c r="G2" s="42" t="s">
        <v>2</v>
      </c>
      <c r="H2" s="9"/>
      <c r="I2" s="2"/>
      <c r="J2" s="2"/>
    </row>
    <row r="3" spans="1:10" ht="35" customHeight="1" x14ac:dyDescent="0.15">
      <c r="A3" s="31" t="str">
        <f>'Beoordelen open vragen'!A3</f>
        <v>6.1.1	WERKWIJZE JAARREKENING (INTERIM- EN EINDEJAARSCONTROLE) EN BEKOSTIGINGSCONTROLE (ASSURANCERAPPORTEN)</v>
      </c>
      <c r="B3" s="6"/>
      <c r="C3" s="32" t="s">
        <v>2</v>
      </c>
      <c r="D3" s="6"/>
      <c r="E3" s="32" t="s">
        <v>2</v>
      </c>
      <c r="F3" s="6"/>
      <c r="G3" s="32" t="s">
        <v>2</v>
      </c>
    </row>
    <row r="4" spans="1:10" ht="160" customHeight="1" x14ac:dyDescent="0.15">
      <c r="A4" s="35" t="str">
        <f>'Beoordelen open vragen'!A4</f>
        <v>Zie bijlage 6 - Kwaliteit</v>
      </c>
      <c r="B4" s="6"/>
      <c r="C4" s="17" t="s">
        <v>14</v>
      </c>
      <c r="D4" s="6"/>
      <c r="E4" s="17" t="s">
        <v>14</v>
      </c>
      <c r="F4" s="6"/>
      <c r="G4" s="17" t="s">
        <v>14</v>
      </c>
    </row>
    <row r="5" spans="1:10" ht="35" customHeight="1" x14ac:dyDescent="0.15">
      <c r="A5" s="31" t="str">
        <f>'Beoordelen open vragen'!A5</f>
        <v xml:space="preserve">6.1.2 ADVIESROL/KENNIS OP AANDACHTSGEBIEDEN </v>
      </c>
      <c r="B5" s="6"/>
      <c r="C5" s="32" t="s">
        <v>2</v>
      </c>
      <c r="D5" s="6"/>
      <c r="E5" s="32" t="s">
        <v>2</v>
      </c>
      <c r="F5" s="6"/>
      <c r="G5" s="32" t="s">
        <v>2</v>
      </c>
    </row>
    <row r="6" spans="1:10" ht="160" customHeight="1" x14ac:dyDescent="0.15">
      <c r="A6" s="35" t="str">
        <f>'Beoordelen open vragen'!A6</f>
        <v>Zie bijlage 6 - Kwaliteit</v>
      </c>
      <c r="B6" s="6"/>
      <c r="C6" s="17" t="s">
        <v>14</v>
      </c>
      <c r="D6" s="6"/>
      <c r="E6" s="17" t="s">
        <v>14</v>
      </c>
      <c r="F6" s="6"/>
      <c r="G6" s="17" t="s">
        <v>14</v>
      </c>
    </row>
    <row r="7" spans="1:10" ht="35" customHeight="1" x14ac:dyDescent="0.15">
      <c r="A7" s="31" t="str">
        <f>'Beoordelen open vragen'!A7</f>
        <v xml:space="preserve">6.1.3 MVO, DIVERSITEIT EN INCLUSIVITEIT	</v>
      </c>
      <c r="B7" s="6"/>
      <c r="C7" s="32" t="s">
        <v>2</v>
      </c>
      <c r="D7" s="6"/>
      <c r="E7" s="32" t="s">
        <v>2</v>
      </c>
      <c r="F7" s="6"/>
      <c r="G7" s="32" t="s">
        <v>2</v>
      </c>
    </row>
    <row r="8" spans="1:10" ht="160" customHeight="1" x14ac:dyDescent="0.15">
      <c r="A8" s="35" t="str">
        <f>'Beoordelen open vragen'!A8</f>
        <v>Zie bijlage 6 - Kwaliteit</v>
      </c>
      <c r="B8" s="6"/>
      <c r="C8" s="17" t="s">
        <v>14</v>
      </c>
      <c r="D8" s="6"/>
      <c r="E8" s="17" t="s">
        <v>14</v>
      </c>
      <c r="F8" s="6"/>
      <c r="G8" s="17" t="s">
        <v>14</v>
      </c>
    </row>
    <row r="9" spans="1:10" ht="20" customHeight="1" x14ac:dyDescent="0.15">
      <c r="A9" s="37"/>
      <c r="B9" s="7"/>
      <c r="C9" s="38"/>
      <c r="D9" s="7"/>
      <c r="E9" s="38"/>
      <c r="F9" s="7"/>
      <c r="G9" s="38"/>
    </row>
    <row r="11" spans="1:10" ht="40" customHeight="1" x14ac:dyDescent="0.15">
      <c r="A11" s="41" t="str">
        <f>'Beoordelen interview'!A1</f>
        <v>Beoordeling criterium Interview</v>
      </c>
      <c r="B11" s="5"/>
      <c r="C11" s="42" t="s">
        <v>2</v>
      </c>
      <c r="D11" s="5"/>
      <c r="E11" s="42" t="s">
        <v>2</v>
      </c>
      <c r="F11" s="5"/>
      <c r="G11" s="42" t="s">
        <v>2</v>
      </c>
    </row>
    <row r="12" spans="1:10" ht="35" customHeight="1" x14ac:dyDescent="0.15">
      <c r="A12" s="100" t="str">
        <f>'Beoordelen interview'!A3</f>
        <v>Vraag 1</v>
      </c>
      <c r="B12" s="6"/>
      <c r="C12" s="32" t="s">
        <v>2</v>
      </c>
      <c r="D12" s="6"/>
      <c r="E12" s="32" t="s">
        <v>2</v>
      </c>
      <c r="F12" s="6"/>
      <c r="G12" s="32" t="s">
        <v>2</v>
      </c>
    </row>
    <row r="13" spans="1:10" ht="160" customHeight="1" x14ac:dyDescent="0.15">
      <c r="A13" s="101"/>
      <c r="B13" s="6"/>
      <c r="C13" s="17" t="s">
        <v>14</v>
      </c>
      <c r="D13" s="6"/>
      <c r="E13" s="17" t="s">
        <v>14</v>
      </c>
      <c r="F13" s="6"/>
      <c r="G13" s="17" t="s">
        <v>14</v>
      </c>
    </row>
    <row r="14" spans="1:10" ht="35" customHeight="1" x14ac:dyDescent="0.15">
      <c r="A14" s="100" t="str">
        <f>'Beoordelen interview'!A4</f>
        <v>Vraag 2</v>
      </c>
      <c r="B14" s="6"/>
      <c r="C14" s="32" t="s">
        <v>2</v>
      </c>
      <c r="D14" s="6"/>
      <c r="E14" s="32" t="s">
        <v>2</v>
      </c>
      <c r="F14" s="6"/>
      <c r="G14" s="32" t="s">
        <v>2</v>
      </c>
    </row>
    <row r="15" spans="1:10" ht="160" customHeight="1" x14ac:dyDescent="0.15">
      <c r="A15" s="101"/>
      <c r="B15" s="6"/>
      <c r="C15" s="17" t="s">
        <v>14</v>
      </c>
      <c r="D15" s="6"/>
      <c r="E15" s="17" t="s">
        <v>14</v>
      </c>
      <c r="F15" s="6"/>
      <c r="G15" s="17" t="s">
        <v>14</v>
      </c>
    </row>
    <row r="16" spans="1:10" ht="35" customHeight="1" x14ac:dyDescent="0.15">
      <c r="A16" s="100" t="str">
        <f>'Beoordelen interview'!A5</f>
        <v>Vraag 3</v>
      </c>
      <c r="B16" s="6"/>
      <c r="C16" s="32" t="s">
        <v>2</v>
      </c>
      <c r="D16" s="6"/>
      <c r="E16" s="32" t="s">
        <v>2</v>
      </c>
      <c r="F16" s="6"/>
      <c r="G16" s="32" t="s">
        <v>2</v>
      </c>
    </row>
    <row r="17" spans="1:7" ht="160" customHeight="1" x14ac:dyDescent="0.15">
      <c r="A17" s="101"/>
      <c r="B17" s="6"/>
      <c r="C17" s="17" t="s">
        <v>14</v>
      </c>
      <c r="D17" s="6"/>
      <c r="E17" s="17" t="s">
        <v>14</v>
      </c>
      <c r="F17" s="6"/>
      <c r="G17" s="17" t="s">
        <v>14</v>
      </c>
    </row>
    <row r="18" spans="1:7" ht="35" customHeight="1" x14ac:dyDescent="0.15">
      <c r="A18" s="100" t="str">
        <f>'Beoordelen interview'!A6</f>
        <v>Vraag 4</v>
      </c>
      <c r="B18" s="6"/>
      <c r="C18" s="32" t="s">
        <v>2</v>
      </c>
      <c r="D18" s="6"/>
      <c r="E18" s="32" t="s">
        <v>2</v>
      </c>
      <c r="F18" s="6"/>
      <c r="G18" s="32" t="s">
        <v>2</v>
      </c>
    </row>
    <row r="19" spans="1:7" ht="160" customHeight="1" x14ac:dyDescent="0.15">
      <c r="A19" s="101"/>
      <c r="B19" s="6"/>
      <c r="C19" s="17" t="s">
        <v>14</v>
      </c>
      <c r="D19" s="6"/>
      <c r="E19" s="17" t="s">
        <v>14</v>
      </c>
      <c r="F19" s="6"/>
      <c r="G19" s="17" t="s">
        <v>14</v>
      </c>
    </row>
    <row r="20" spans="1:7" ht="35" customHeight="1" x14ac:dyDescent="0.15">
      <c r="A20" s="100" t="str">
        <f>'Beoordelen interview'!A7</f>
        <v>Vraag 5</v>
      </c>
      <c r="B20" s="6"/>
      <c r="C20" s="32" t="s">
        <v>2</v>
      </c>
      <c r="D20" s="6"/>
      <c r="E20" s="32" t="s">
        <v>2</v>
      </c>
      <c r="F20" s="6"/>
      <c r="G20" s="32" t="s">
        <v>2</v>
      </c>
    </row>
    <row r="21" spans="1:7" ht="160" customHeight="1" x14ac:dyDescent="0.15">
      <c r="A21" s="101"/>
      <c r="B21" s="6"/>
      <c r="C21" s="17" t="s">
        <v>14</v>
      </c>
      <c r="D21" s="6"/>
      <c r="E21" s="17" t="s">
        <v>14</v>
      </c>
      <c r="F21" s="6"/>
      <c r="G21" s="17" t="s">
        <v>14</v>
      </c>
    </row>
    <row r="22" spans="1:7" ht="20" customHeight="1" x14ac:dyDescent="0.15">
      <c r="A22" s="39"/>
      <c r="B22" s="7"/>
      <c r="C22" s="40"/>
      <c r="D22" s="7"/>
      <c r="E22" s="40"/>
      <c r="F22" s="7"/>
      <c r="G22" s="40"/>
    </row>
  </sheetData>
  <sheetProtection algorithmName="SHA-512" hashValue="IbA9ID2z4jxYXAcRSm45AiH/H7tv6u09gm7qjiHh9RO6L1/GsNgIaknaTFILJZERLgudassi4hapc1QmSdJzHg==" saltValue="uQqtEBD629Cxe9XqOZGT1g==" spinCount="100000" sheet="1" objects="1" scenarios="1"/>
  <mergeCells count="5">
    <mergeCell ref="A14:A15"/>
    <mergeCell ref="A16:A17"/>
    <mergeCell ref="A12:A13"/>
    <mergeCell ref="A18:A19"/>
    <mergeCell ref="A20:A21"/>
  </mergeCells>
  <dataValidations count="1">
    <dataValidation type="list" errorStyle="warning" allowBlank="1" showErrorMessage="1" error="Voer juiste waarde in. " sqref="C7 C5 C14 C16 C18 C9 C3 E5 E14 E16 E18 E9 E3 E7 G5 G14 G16 G18 G9 G3 G7 C20 E20 G20" xr:uid="{71F1EE3A-2C1F-3F48-A31D-652C5E7568D8}">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showGridLines="0" workbookViewId="0">
      <pane xSplit="1" ySplit="1" topLeftCell="B2" activePane="bottomRight" state="frozen"/>
      <selection pane="topRight" activeCell="B1" sqref="B1"/>
      <selection pane="bottomLeft" activeCell="A2" sqref="A2"/>
      <selection pane="bottomRight" activeCell="C5" sqref="C5"/>
    </sheetView>
  </sheetViews>
  <sheetFormatPr baseColWidth="10" defaultColWidth="8.83203125" defaultRowHeight="13" x14ac:dyDescent="0.15"/>
  <cols>
    <col min="1" max="1" width="90.5" style="1" customWidth="1"/>
    <col min="2" max="2" width="2.6640625" style="4" customWidth="1"/>
    <col min="3" max="3" width="45.83203125" style="8" customWidth="1"/>
    <col min="4" max="4" width="2.6640625" style="4" customWidth="1"/>
    <col min="5" max="5" width="45.83203125" style="8" customWidth="1"/>
    <col min="6" max="6" width="2.6640625" style="4" customWidth="1"/>
    <col min="7" max="7" width="45.83203125" style="8" customWidth="1"/>
    <col min="8" max="8" width="11.6640625" style="1" bestFit="1" customWidth="1"/>
    <col min="9" max="16384" width="8.83203125" style="1"/>
  </cols>
  <sheetData>
    <row r="1" spans="1:8" ht="60" customHeight="1" x14ac:dyDescent="0.2">
      <c r="A1" s="34" t="s">
        <v>42</v>
      </c>
      <c r="B1" s="11"/>
      <c r="C1" s="33" t="s">
        <v>20</v>
      </c>
      <c r="D1" s="11"/>
      <c r="E1" s="33" t="s">
        <v>21</v>
      </c>
      <c r="F1" s="11"/>
      <c r="G1" s="33" t="s">
        <v>22</v>
      </c>
      <c r="H1" s="3"/>
    </row>
    <row r="2" spans="1:8" ht="40" customHeight="1" x14ac:dyDescent="0.15">
      <c r="A2" s="41" t="str">
        <f>'Beoordelen open vragen'!A1</f>
        <v>Beoordeling criterium Open vragen</v>
      </c>
      <c r="B2" s="5"/>
      <c r="C2" s="42" t="s">
        <v>2</v>
      </c>
      <c r="D2" s="5"/>
      <c r="E2" s="42" t="s">
        <v>2</v>
      </c>
      <c r="F2" s="5"/>
      <c r="G2" s="42" t="s">
        <v>2</v>
      </c>
    </row>
    <row r="3" spans="1:8" ht="35" customHeight="1" x14ac:dyDescent="0.15">
      <c r="A3" s="31" t="str">
        <f>'Beoordelen open vragen'!A3</f>
        <v>6.1.1	WERKWIJZE JAARREKENING (INTERIM- EN EINDEJAARSCONTROLE) EN BEKOSTIGINGSCONTROLE (ASSURANCERAPPORTEN)</v>
      </c>
      <c r="B3" s="6"/>
      <c r="C3" s="32" t="s">
        <v>2</v>
      </c>
      <c r="D3" s="6"/>
      <c r="E3" s="32" t="s">
        <v>2</v>
      </c>
      <c r="F3" s="6"/>
      <c r="G3" s="32" t="s">
        <v>2</v>
      </c>
    </row>
    <row r="4" spans="1:8" ht="160" customHeight="1" x14ac:dyDescent="0.15">
      <c r="A4" s="35" t="str">
        <f>'Beoordelen open vragen'!A4</f>
        <v>Zie bijlage 6 - Kwaliteit</v>
      </c>
      <c r="B4" s="6"/>
      <c r="C4" s="17" t="s">
        <v>14</v>
      </c>
      <c r="D4" s="6"/>
      <c r="E4" s="17" t="s">
        <v>14</v>
      </c>
      <c r="F4" s="6"/>
      <c r="G4" s="17" t="s">
        <v>14</v>
      </c>
    </row>
    <row r="5" spans="1:8" ht="35" customHeight="1" x14ac:dyDescent="0.15">
      <c r="A5" s="31" t="str">
        <f>'Beoordelen open vragen'!A5</f>
        <v xml:space="preserve">6.1.2 ADVIESROL/KENNIS OP AANDACHTSGEBIEDEN </v>
      </c>
      <c r="B5" s="6"/>
      <c r="C5" s="32" t="s">
        <v>2</v>
      </c>
      <c r="D5" s="6"/>
      <c r="E5" s="32" t="s">
        <v>2</v>
      </c>
      <c r="F5" s="6"/>
      <c r="G5" s="32" t="s">
        <v>2</v>
      </c>
    </row>
    <row r="6" spans="1:8" ht="160" customHeight="1" x14ac:dyDescent="0.15">
      <c r="A6" s="35" t="str">
        <f>'Beoordelen open vragen'!A6</f>
        <v>Zie bijlage 6 - Kwaliteit</v>
      </c>
      <c r="B6" s="6"/>
      <c r="C6" s="17" t="s">
        <v>14</v>
      </c>
      <c r="D6" s="6"/>
      <c r="E6" s="17" t="s">
        <v>14</v>
      </c>
      <c r="F6" s="6"/>
      <c r="G6" s="17" t="s">
        <v>14</v>
      </c>
    </row>
    <row r="7" spans="1:8" ht="35" customHeight="1" x14ac:dyDescent="0.15">
      <c r="A7" s="31" t="str">
        <f>'Beoordelen open vragen'!A7</f>
        <v xml:space="preserve">6.1.3 MVO, DIVERSITEIT EN INCLUSIVITEIT	</v>
      </c>
      <c r="B7" s="6"/>
      <c r="C7" s="32" t="s">
        <v>2</v>
      </c>
      <c r="D7" s="6"/>
      <c r="E7" s="32" t="s">
        <v>2</v>
      </c>
      <c r="F7" s="6"/>
      <c r="G7" s="32" t="s">
        <v>2</v>
      </c>
    </row>
    <row r="8" spans="1:8" ht="160" customHeight="1" x14ac:dyDescent="0.15">
      <c r="A8" s="35" t="str">
        <f>'Beoordelen open vragen'!A8</f>
        <v>Zie bijlage 6 - Kwaliteit</v>
      </c>
      <c r="B8" s="6"/>
      <c r="C8" s="17" t="s">
        <v>14</v>
      </c>
      <c r="D8" s="6"/>
      <c r="E8" s="17" t="s">
        <v>14</v>
      </c>
      <c r="F8" s="6"/>
      <c r="G8" s="17" t="s">
        <v>14</v>
      </c>
    </row>
    <row r="9" spans="1:8" ht="20" customHeight="1" x14ac:dyDescent="0.15">
      <c r="A9" s="37"/>
      <c r="B9" s="7"/>
      <c r="C9" s="38"/>
      <c r="D9" s="7"/>
      <c r="E9" s="38"/>
      <c r="F9" s="7"/>
      <c r="G9" s="38"/>
    </row>
    <row r="11" spans="1:8" ht="40" customHeight="1" x14ac:dyDescent="0.15">
      <c r="A11" s="41" t="str">
        <f>'Beoordelen interview'!A1</f>
        <v>Beoordeling criterium Interview</v>
      </c>
      <c r="B11" s="5"/>
      <c r="C11" s="42" t="s">
        <v>2</v>
      </c>
      <c r="D11" s="5"/>
      <c r="E11" s="42" t="s">
        <v>2</v>
      </c>
      <c r="F11" s="5"/>
      <c r="G11" s="42" t="s">
        <v>2</v>
      </c>
    </row>
    <row r="12" spans="1:8" ht="35" customHeight="1" x14ac:dyDescent="0.15">
      <c r="A12" s="100" t="str">
        <f>'Beoordelen interview'!A3</f>
        <v>Vraag 1</v>
      </c>
      <c r="B12" s="6"/>
      <c r="C12" s="32" t="s">
        <v>2</v>
      </c>
      <c r="D12" s="6"/>
      <c r="E12" s="32" t="s">
        <v>2</v>
      </c>
      <c r="F12" s="6"/>
      <c r="G12" s="32" t="s">
        <v>2</v>
      </c>
    </row>
    <row r="13" spans="1:8" ht="160" customHeight="1" x14ac:dyDescent="0.15">
      <c r="A13" s="101"/>
      <c r="B13" s="6"/>
      <c r="C13" s="17" t="s">
        <v>14</v>
      </c>
      <c r="D13" s="6"/>
      <c r="E13" s="17" t="s">
        <v>14</v>
      </c>
      <c r="F13" s="6"/>
      <c r="G13" s="17" t="s">
        <v>14</v>
      </c>
    </row>
    <row r="14" spans="1:8" ht="35" customHeight="1" x14ac:dyDescent="0.15">
      <c r="A14" s="100" t="str">
        <f>'Beoordelen interview'!A4</f>
        <v>Vraag 2</v>
      </c>
      <c r="B14" s="6"/>
      <c r="C14" s="32" t="s">
        <v>2</v>
      </c>
      <c r="D14" s="6"/>
      <c r="E14" s="32" t="s">
        <v>2</v>
      </c>
      <c r="F14" s="6"/>
      <c r="G14" s="32" t="s">
        <v>2</v>
      </c>
    </row>
    <row r="15" spans="1:8" ht="160" customHeight="1" x14ac:dyDescent="0.15">
      <c r="A15" s="101"/>
      <c r="B15" s="6"/>
      <c r="C15" s="17" t="s">
        <v>14</v>
      </c>
      <c r="D15" s="6"/>
      <c r="E15" s="17" t="s">
        <v>14</v>
      </c>
      <c r="F15" s="6"/>
      <c r="G15" s="17" t="s">
        <v>14</v>
      </c>
    </row>
    <row r="16" spans="1:8" ht="35" customHeight="1" x14ac:dyDescent="0.15">
      <c r="A16" s="100" t="str">
        <f>'Beoordelen interview'!A5</f>
        <v>Vraag 3</v>
      </c>
      <c r="B16" s="6"/>
      <c r="C16" s="32" t="s">
        <v>2</v>
      </c>
      <c r="D16" s="6"/>
      <c r="E16" s="32" t="s">
        <v>2</v>
      </c>
      <c r="F16" s="6"/>
      <c r="G16" s="32" t="s">
        <v>2</v>
      </c>
    </row>
    <row r="17" spans="1:7" ht="160" customHeight="1" x14ac:dyDescent="0.15">
      <c r="A17" s="101"/>
      <c r="B17" s="6"/>
      <c r="C17" s="17" t="s">
        <v>14</v>
      </c>
      <c r="D17" s="6"/>
      <c r="E17" s="17" t="s">
        <v>14</v>
      </c>
      <c r="F17" s="6"/>
      <c r="G17" s="17" t="s">
        <v>14</v>
      </c>
    </row>
    <row r="18" spans="1:7" ht="35" customHeight="1" x14ac:dyDescent="0.15">
      <c r="A18" s="100" t="str">
        <f>'Beoordelen interview'!A6</f>
        <v>Vraag 4</v>
      </c>
      <c r="B18" s="6"/>
      <c r="C18" s="32" t="s">
        <v>2</v>
      </c>
      <c r="D18" s="6"/>
      <c r="E18" s="32" t="s">
        <v>2</v>
      </c>
      <c r="F18" s="6"/>
      <c r="G18" s="32" t="s">
        <v>2</v>
      </c>
    </row>
    <row r="19" spans="1:7" ht="160" customHeight="1" x14ac:dyDescent="0.15">
      <c r="A19" s="101"/>
      <c r="B19" s="6"/>
      <c r="C19" s="17" t="s">
        <v>14</v>
      </c>
      <c r="D19" s="6"/>
      <c r="E19" s="17" t="s">
        <v>14</v>
      </c>
      <c r="F19" s="6"/>
      <c r="G19" s="17" t="s">
        <v>14</v>
      </c>
    </row>
    <row r="20" spans="1:7" ht="35" customHeight="1" x14ac:dyDescent="0.15">
      <c r="A20" s="100" t="str">
        <f>'Beoordelen interview'!A7</f>
        <v>Vraag 5</v>
      </c>
      <c r="B20" s="6"/>
      <c r="C20" s="32" t="s">
        <v>2</v>
      </c>
      <c r="D20" s="6"/>
      <c r="E20" s="32" t="s">
        <v>2</v>
      </c>
      <c r="F20" s="6"/>
      <c r="G20" s="32" t="s">
        <v>2</v>
      </c>
    </row>
    <row r="21" spans="1:7" ht="160" customHeight="1" x14ac:dyDescent="0.15">
      <c r="A21" s="101"/>
      <c r="B21" s="6"/>
      <c r="C21" s="17" t="s">
        <v>14</v>
      </c>
      <c r="D21" s="6"/>
      <c r="E21" s="17" t="s">
        <v>14</v>
      </c>
      <c r="F21" s="6"/>
      <c r="G21" s="17" t="s">
        <v>14</v>
      </c>
    </row>
    <row r="22" spans="1:7" ht="20" customHeight="1" x14ac:dyDescent="0.15">
      <c r="A22" s="39"/>
      <c r="B22" s="7"/>
      <c r="C22" s="40"/>
      <c r="D22" s="7"/>
      <c r="E22" s="40"/>
      <c r="F22" s="7"/>
      <c r="G22" s="40"/>
    </row>
  </sheetData>
  <sheetProtection algorithmName="SHA-512" hashValue="nL5XJLG1AuxuT84tXAMIizOMx2vV45M9QPZjbjyAloYfEOaq3/IkbH7DjyG7iD3+z37kNBIVV/kIETDhzHxThg==" saltValue="rsxxeVVfb72PkKPI3oCD1A==" spinCount="100000" sheet="1" objects="1" scenarios="1"/>
  <mergeCells count="5">
    <mergeCell ref="A16:A17"/>
    <mergeCell ref="A12:A13"/>
    <mergeCell ref="A14:A15"/>
    <mergeCell ref="A18:A19"/>
    <mergeCell ref="A20:A21"/>
  </mergeCells>
  <dataValidations count="1">
    <dataValidation type="list" errorStyle="warning" allowBlank="1" showErrorMessage="1" error="Voer juiste waarde in. " sqref="C7 C5 C14 C16 C18 C9 C22 C3 E5 E14 E16 E18 E9 E22 E3 E7 G5 G14 G16 G18 G9 G22 G3 G7 C20 E20 G20" xr:uid="{372E1397-EE45-EC48-ABE2-931DD93E7DC1}">
      <formula1>Score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pageSetUpPr fitToPage="1"/>
  </sheetPr>
  <dimension ref="A1:Q56"/>
  <sheetViews>
    <sheetView showGridLines="0" tabSelected="1" zoomScale="170" zoomScaleNormal="170" workbookViewId="0">
      <selection activeCell="D56" sqref="D56:K56"/>
    </sheetView>
  </sheetViews>
  <sheetFormatPr baseColWidth="10" defaultColWidth="8.83203125" defaultRowHeight="15" x14ac:dyDescent="0.2"/>
  <cols>
    <col min="1" max="1" width="68.83203125" style="2" bestFit="1" customWidth="1"/>
    <col min="2" max="2" width="41.83203125" style="2" customWidth="1"/>
    <col min="3" max="3" width="1.83203125" style="2" customWidth="1"/>
    <col min="4" max="4" width="25.83203125" style="2" customWidth="1"/>
    <col min="5" max="5" width="38.33203125" style="2" customWidth="1"/>
    <col min="6" max="6" width="1.83203125" style="2" customWidth="1"/>
    <col min="7" max="7" width="25.83203125" style="2" customWidth="1"/>
    <col min="8" max="8" width="38.33203125" style="2" customWidth="1"/>
    <col min="9" max="9" width="1.83203125" style="2" customWidth="1"/>
    <col min="10" max="10" width="25.83203125" style="2" customWidth="1"/>
    <col min="11" max="11" width="38.33203125" style="2" customWidth="1"/>
  </cols>
  <sheetData>
    <row r="1" spans="1:17" ht="50" customHeight="1" x14ac:dyDescent="0.2">
      <c r="A1" s="96" t="s">
        <v>32</v>
      </c>
      <c r="B1" s="97"/>
      <c r="C1" s="97"/>
      <c r="D1" s="97"/>
      <c r="E1" s="97"/>
      <c r="F1" s="44"/>
      <c r="G1" s="44"/>
      <c r="H1" s="44"/>
      <c r="I1" s="44"/>
      <c r="J1" s="44"/>
      <c r="K1" s="44"/>
      <c r="L1" s="1"/>
      <c r="M1" s="1"/>
      <c r="N1" s="1"/>
      <c r="O1" s="1"/>
      <c r="P1" s="1"/>
      <c r="Q1" s="1"/>
    </row>
    <row r="2" spans="1:17" ht="18" x14ac:dyDescent="0.2">
      <c r="A2" s="98" t="str">
        <f>'Beoordelen open vragen'!A1</f>
        <v>Beoordeling criterium Open vragen</v>
      </c>
      <c r="B2" s="99"/>
      <c r="C2" s="27"/>
      <c r="D2" s="75" t="str">
        <f>Controller!C1</f>
        <v>Inschrijver 1</v>
      </c>
      <c r="E2" s="76"/>
      <c r="F2" s="27"/>
      <c r="G2" s="75" t="str">
        <f>Controller!E1</f>
        <v>Inschrijver 2</v>
      </c>
      <c r="H2" s="76"/>
      <c r="I2" s="27"/>
      <c r="J2" s="75" t="str">
        <f>Controller!G1</f>
        <v>Inschrijver 3</v>
      </c>
      <c r="K2" s="76"/>
      <c r="L2" s="1"/>
      <c r="M2" s="1"/>
      <c r="N2" s="1"/>
      <c r="O2" s="1"/>
      <c r="P2" s="1"/>
      <c r="Q2" s="1"/>
    </row>
    <row r="3" spans="1:17" x14ac:dyDescent="0.2">
      <c r="A3" s="87" t="str">
        <f>'Beoordelen open vragen'!A3</f>
        <v>6.1.1	WERKWIJZE JAARREKENING (INTERIM- EN EINDEJAARSCONTROLE) EN BEKOSTIGINGSCONTROLE (ASSURANCERAPPORTEN)</v>
      </c>
      <c r="B3" s="45" t="str">
        <f>Controller!$A$1</f>
        <v xml:space="preserve">Beoordelaar 1: Controller </v>
      </c>
      <c r="C3" s="22"/>
      <c r="D3" s="46" t="str">
        <f>Controller!C3</f>
        <v>Score:</v>
      </c>
      <c r="E3" s="72" t="s">
        <v>15</v>
      </c>
      <c r="F3" s="22"/>
      <c r="G3" s="46" t="str">
        <f>Controller!E3</f>
        <v>Score:</v>
      </c>
      <c r="H3" s="72" t="s">
        <v>15</v>
      </c>
      <c r="I3" s="22"/>
      <c r="J3" s="46" t="str">
        <f>Controller!G3</f>
        <v>Score:</v>
      </c>
      <c r="K3" s="72" t="s">
        <v>15</v>
      </c>
      <c r="L3" s="1"/>
      <c r="M3" s="1"/>
      <c r="N3" s="1"/>
      <c r="O3" s="1"/>
      <c r="P3" s="1"/>
      <c r="Q3" s="1"/>
    </row>
    <row r="4" spans="1:17" x14ac:dyDescent="0.2">
      <c r="A4" s="88"/>
      <c r="B4" s="45" t="str">
        <f>'Manager bedrijfsvoering'!$A$1</f>
        <v>Beoordelaar 2: Manager bedrijfsvoering</v>
      </c>
      <c r="C4" s="22"/>
      <c r="D4" s="46" t="str">
        <f>'Manager bedrijfsvoering'!C3</f>
        <v>Score:</v>
      </c>
      <c r="E4" s="73"/>
      <c r="F4" s="22"/>
      <c r="G4" s="46" t="str">
        <f>'Manager bedrijfsvoering'!E3</f>
        <v>Score:</v>
      </c>
      <c r="H4" s="73"/>
      <c r="I4" s="22"/>
      <c r="J4" s="46" t="str">
        <f>'Manager bedrijfsvoering'!G3</f>
        <v>Score:</v>
      </c>
      <c r="K4" s="73"/>
      <c r="L4" s="1"/>
      <c r="M4" s="1"/>
      <c r="N4" s="1"/>
      <c r="O4" s="1"/>
      <c r="P4" s="1"/>
      <c r="Q4" s="1"/>
    </row>
    <row r="5" spans="1:17" x14ac:dyDescent="0.2">
      <c r="A5" s="88"/>
      <c r="B5" s="45" t="str">
        <f>'Lid Audit Commissie PO-Raad'!$A$1</f>
        <v>Beoordelaar 3: Lid Audit Commissie PO-Raad</v>
      </c>
      <c r="C5" s="22"/>
      <c r="D5" s="46" t="str">
        <f>'Lid Audit Commissie PO-Raad'!C3</f>
        <v>Score:</v>
      </c>
      <c r="E5" s="73"/>
      <c r="F5" s="22"/>
      <c r="G5" s="46" t="str">
        <f>'Lid Audit Commissie PO-Raad'!E3</f>
        <v>Score:</v>
      </c>
      <c r="H5" s="73"/>
      <c r="I5" s="22"/>
      <c r="J5" s="46" t="str">
        <f>'Lid Audit Commissie PO-Raad'!G3</f>
        <v>Score:</v>
      </c>
      <c r="K5" s="73"/>
    </row>
    <row r="6" spans="1:17" x14ac:dyDescent="0.2">
      <c r="A6" s="88"/>
      <c r="B6" s="45" t="str">
        <f>'Lid Audit Commissie VO-Raad'!$A$1</f>
        <v>Beoordelaar 4: Lid Audit Commissie VO-Raad</v>
      </c>
      <c r="C6" s="22"/>
      <c r="D6" s="46" t="str">
        <f>'Lid Audit Commissie VO-Raad'!C3</f>
        <v>Score:</v>
      </c>
      <c r="E6" s="73"/>
      <c r="F6" s="22"/>
      <c r="G6" s="46" t="str">
        <f>'Lid Audit Commissie VO-Raad'!E3</f>
        <v>Score:</v>
      </c>
      <c r="H6" s="73"/>
      <c r="I6" s="22"/>
      <c r="J6" s="46" t="str">
        <f>'Lid Audit Commissie VO-Raad'!G3</f>
        <v>Score:</v>
      </c>
      <c r="K6" s="73"/>
    </row>
    <row r="7" spans="1:17" x14ac:dyDescent="0.2">
      <c r="A7" s="83" t="s">
        <v>16</v>
      </c>
      <c r="B7" s="84"/>
      <c r="C7" s="23"/>
      <c r="D7" s="49" t="s">
        <v>2</v>
      </c>
      <c r="E7" s="73"/>
      <c r="F7" s="23"/>
      <c r="G7" s="49" t="s">
        <v>2</v>
      </c>
      <c r="H7" s="73"/>
      <c r="I7" s="23"/>
      <c r="J7" s="49" t="s">
        <v>2</v>
      </c>
      <c r="K7" s="73"/>
    </row>
    <row r="8" spans="1:17" x14ac:dyDescent="0.2">
      <c r="A8" s="47"/>
      <c r="B8" s="48" t="s">
        <v>25</v>
      </c>
      <c r="C8" s="23"/>
      <c r="D8" s="50" t="str">
        <f>IF(D7="Onvoldoende","UITSLUITING",IF(D7="Matig","- 86,80",IF(D7="Voldoende","0",IF(D7="Goed","16,28",IF(D7="Uitmuntend","21,70"," ")))))</f>
        <v xml:space="preserve"> </v>
      </c>
      <c r="E8" s="74"/>
      <c r="F8" s="23"/>
      <c r="G8" s="50" t="str">
        <f>IF(G7="Onvoldoende","UITSLUITING",IF(G7="Matig","- 86,80",IF(G7="Voldoende","0",IF(G7="Goed","16,28",IF(G7="Uitmuntend","21,70"," ")))))</f>
        <v xml:space="preserve"> </v>
      </c>
      <c r="H8" s="74"/>
      <c r="I8" s="23"/>
      <c r="J8" s="50" t="str">
        <f>IF(J7="Onvoldoende","UITSLUITING",IF(J7="Matig","- 86,80",IF(J7="Voldoende","0",IF(J7="Goed","16,28",IF(J7="Uitmuntend","21,70"," ")))))</f>
        <v xml:space="preserve"> </v>
      </c>
      <c r="K8" s="74"/>
    </row>
    <row r="9" spans="1:17" x14ac:dyDescent="0.2">
      <c r="A9" s="87" t="str">
        <f>'Beoordelen open vragen'!A5</f>
        <v xml:space="preserve">6.1.2 ADVIESROL/KENNIS OP AANDACHTSGEBIEDEN </v>
      </c>
      <c r="B9" s="45" t="str">
        <f>Controller!$A$1</f>
        <v xml:space="preserve">Beoordelaar 1: Controller </v>
      </c>
      <c r="C9" s="22"/>
      <c r="D9" s="46" t="str">
        <f>Controller!C5</f>
        <v>Score:</v>
      </c>
      <c r="E9" s="72" t="s">
        <v>15</v>
      </c>
      <c r="F9" s="22"/>
      <c r="G9" s="46" t="str">
        <f>Controller!E5</f>
        <v>Score:</v>
      </c>
      <c r="H9" s="72" t="s">
        <v>15</v>
      </c>
      <c r="I9" s="22"/>
      <c r="J9" s="46" t="str">
        <f>Controller!G5</f>
        <v>Score:</v>
      </c>
      <c r="K9" s="72" t="s">
        <v>15</v>
      </c>
    </row>
    <row r="10" spans="1:17" x14ac:dyDescent="0.2">
      <c r="A10" s="88"/>
      <c r="B10" s="45" t="str">
        <f>'Manager bedrijfsvoering'!$A$1</f>
        <v>Beoordelaar 2: Manager bedrijfsvoering</v>
      </c>
      <c r="C10" s="22"/>
      <c r="D10" s="46" t="str">
        <f>'Manager bedrijfsvoering'!C5</f>
        <v>Score:</v>
      </c>
      <c r="E10" s="73"/>
      <c r="F10" s="22"/>
      <c r="G10" s="46" t="str">
        <f>'Manager bedrijfsvoering'!E5</f>
        <v>Score:</v>
      </c>
      <c r="H10" s="73"/>
      <c r="I10" s="22"/>
      <c r="J10" s="46" t="str">
        <f>'Manager bedrijfsvoering'!G5</f>
        <v>Score:</v>
      </c>
      <c r="K10" s="73"/>
    </row>
    <row r="11" spans="1:17" x14ac:dyDescent="0.2">
      <c r="A11" s="88"/>
      <c r="B11" s="45" t="str">
        <f>'Lid Audit Commissie PO-Raad'!$A$1</f>
        <v>Beoordelaar 3: Lid Audit Commissie PO-Raad</v>
      </c>
      <c r="C11" s="22"/>
      <c r="D11" s="46" t="str">
        <f>'Lid Audit Commissie PO-Raad'!C5</f>
        <v>Score:</v>
      </c>
      <c r="E11" s="73"/>
      <c r="F11" s="22"/>
      <c r="G11" s="46" t="str">
        <f>'Lid Audit Commissie PO-Raad'!E5</f>
        <v>Score:</v>
      </c>
      <c r="H11" s="73"/>
      <c r="I11" s="22"/>
      <c r="J11" s="46" t="str">
        <f>'Lid Audit Commissie PO-Raad'!G5</f>
        <v>Score:</v>
      </c>
      <c r="K11" s="73"/>
    </row>
    <row r="12" spans="1:17" x14ac:dyDescent="0.2">
      <c r="A12" s="88"/>
      <c r="B12" s="45" t="str">
        <f>'Lid Audit Commissie VO-Raad'!$A$1</f>
        <v>Beoordelaar 4: Lid Audit Commissie VO-Raad</v>
      </c>
      <c r="C12" s="22"/>
      <c r="D12" s="46" t="str">
        <f>'Lid Audit Commissie VO-Raad'!C5</f>
        <v>Score:</v>
      </c>
      <c r="E12" s="73"/>
      <c r="F12" s="22"/>
      <c r="G12" s="46" t="str">
        <f>'Lid Audit Commissie VO-Raad'!E5</f>
        <v>Score:</v>
      </c>
      <c r="H12" s="73"/>
      <c r="I12" s="22"/>
      <c r="J12" s="46" t="str">
        <f>'Lid Audit Commissie VO-Raad'!G5</f>
        <v>Score:</v>
      </c>
      <c r="K12" s="73"/>
    </row>
    <row r="13" spans="1:17" x14ac:dyDescent="0.2">
      <c r="A13" s="83" t="s">
        <v>16</v>
      </c>
      <c r="B13" s="84"/>
      <c r="C13" s="23"/>
      <c r="D13" s="49" t="s">
        <v>2</v>
      </c>
      <c r="E13" s="73"/>
      <c r="F13" s="23"/>
      <c r="G13" s="49" t="s">
        <v>2</v>
      </c>
      <c r="H13" s="73"/>
      <c r="I13" s="23"/>
      <c r="J13" s="49" t="s">
        <v>2</v>
      </c>
      <c r="K13" s="73"/>
    </row>
    <row r="14" spans="1:17" x14ac:dyDescent="0.2">
      <c r="A14" s="47"/>
      <c r="B14" s="48" t="s">
        <v>26</v>
      </c>
      <c r="C14" s="23"/>
      <c r="D14" s="50" t="str">
        <f>IF(D13="Onvoldoende","UITSLUITING",IF(D13="Matig","- 35,70",IF(D13="Voldoende","0",IF(D13="Goed","8,93",IF(D13="Uitmuntend","11,90"," ")))))</f>
        <v xml:space="preserve"> </v>
      </c>
      <c r="E14" s="74"/>
      <c r="F14" s="23"/>
      <c r="G14" s="50" t="str">
        <f>IF(G13="Onvoldoende","UITSLUITING",IF(G13="Matig","- 35,70",IF(G13="Voldoende","0",IF(G13="Goed","8,93",IF(G13="Uitmuntend","11,90"," ")))))</f>
        <v xml:space="preserve"> </v>
      </c>
      <c r="H14" s="74"/>
      <c r="I14" s="23"/>
      <c r="J14" s="50" t="str">
        <f>IF(J13="Onvoldoende","UITSLUITING",IF(J13="Matig","- 35,70",IF(J13="Voldoende","0",IF(J13="Goed","8,93",IF(J13="Uitmuntend","11,90"," ")))))</f>
        <v xml:space="preserve"> </v>
      </c>
      <c r="K14" s="74"/>
    </row>
    <row r="15" spans="1:17" x14ac:dyDescent="0.2">
      <c r="A15" s="87" t="str">
        <f>'Beoordelen open vragen'!A7</f>
        <v xml:space="preserve">6.1.3 MVO, DIVERSITEIT EN INCLUSIVITEIT	</v>
      </c>
      <c r="B15" s="45" t="str">
        <f>Controller!$A$1</f>
        <v xml:space="preserve">Beoordelaar 1: Controller </v>
      </c>
      <c r="C15" s="22"/>
      <c r="D15" s="46" t="str">
        <f>Controller!C7</f>
        <v>Score:</v>
      </c>
      <c r="E15" s="72" t="s">
        <v>15</v>
      </c>
      <c r="F15" s="22"/>
      <c r="G15" s="46" t="str">
        <f>Controller!E7</f>
        <v>Score:</v>
      </c>
      <c r="H15" s="72" t="s">
        <v>15</v>
      </c>
      <c r="I15" s="22"/>
      <c r="J15" s="46" t="str">
        <f>Controller!G7</f>
        <v>Score:</v>
      </c>
      <c r="K15" s="72" t="s">
        <v>15</v>
      </c>
    </row>
    <row r="16" spans="1:17" x14ac:dyDescent="0.2">
      <c r="A16" s="88"/>
      <c r="B16" s="45" t="str">
        <f>'Manager bedrijfsvoering'!$A$1</f>
        <v>Beoordelaar 2: Manager bedrijfsvoering</v>
      </c>
      <c r="C16" s="22"/>
      <c r="D16" s="46" t="str">
        <f>'Manager bedrijfsvoering'!C7</f>
        <v>Score:</v>
      </c>
      <c r="E16" s="73"/>
      <c r="F16" s="22"/>
      <c r="G16" s="46" t="str">
        <f>'Manager bedrijfsvoering'!E7</f>
        <v>Score:</v>
      </c>
      <c r="H16" s="73"/>
      <c r="I16" s="22"/>
      <c r="J16" s="46" t="str">
        <f>'Manager bedrijfsvoering'!G7</f>
        <v>Score:</v>
      </c>
      <c r="K16" s="73"/>
    </row>
    <row r="17" spans="1:11" x14ac:dyDescent="0.2">
      <c r="A17" s="88"/>
      <c r="B17" s="45" t="str">
        <f>'Lid Audit Commissie PO-Raad'!$A$1</f>
        <v>Beoordelaar 3: Lid Audit Commissie PO-Raad</v>
      </c>
      <c r="C17" s="22"/>
      <c r="D17" s="46" t="str">
        <f>'Lid Audit Commissie PO-Raad'!C7</f>
        <v>Score:</v>
      </c>
      <c r="E17" s="73"/>
      <c r="F17" s="22"/>
      <c r="G17" s="46" t="str">
        <f>'Lid Audit Commissie PO-Raad'!E7</f>
        <v>Score:</v>
      </c>
      <c r="H17" s="73"/>
      <c r="I17" s="22"/>
      <c r="J17" s="46" t="str">
        <f>'Lid Audit Commissie PO-Raad'!G7</f>
        <v>Score:</v>
      </c>
      <c r="K17" s="73"/>
    </row>
    <row r="18" spans="1:11" x14ac:dyDescent="0.2">
      <c r="A18" s="88"/>
      <c r="B18" s="45" t="str">
        <f>'Lid Audit Commissie VO-Raad'!$A$1</f>
        <v>Beoordelaar 4: Lid Audit Commissie VO-Raad</v>
      </c>
      <c r="C18" s="22"/>
      <c r="D18" s="46" t="str">
        <f>'Lid Audit Commissie VO-Raad'!C7</f>
        <v>Score:</v>
      </c>
      <c r="E18" s="73"/>
      <c r="F18" s="22"/>
      <c r="G18" s="46" t="str">
        <f>'Lid Audit Commissie VO-Raad'!E7</f>
        <v>Score:</v>
      </c>
      <c r="H18" s="73"/>
      <c r="I18" s="22"/>
      <c r="J18" s="46" t="str">
        <f>'Lid Audit Commissie VO-Raad'!G7</f>
        <v>Score:</v>
      </c>
      <c r="K18" s="73"/>
    </row>
    <row r="19" spans="1:11" x14ac:dyDescent="0.2">
      <c r="A19" s="83" t="s">
        <v>16</v>
      </c>
      <c r="B19" s="84"/>
      <c r="C19" s="23"/>
      <c r="D19" s="49" t="s">
        <v>2</v>
      </c>
      <c r="E19" s="73"/>
      <c r="F19" s="23"/>
      <c r="G19" s="49" t="s">
        <v>2</v>
      </c>
      <c r="H19" s="73"/>
      <c r="I19" s="23"/>
      <c r="J19" s="49" t="s">
        <v>2</v>
      </c>
      <c r="K19" s="73"/>
    </row>
    <row r="20" spans="1:11" ht="20" customHeight="1" x14ac:dyDescent="0.2">
      <c r="A20" s="47"/>
      <c r="B20" s="48" t="s">
        <v>27</v>
      </c>
      <c r="C20" s="23"/>
      <c r="D20" s="50" t="str">
        <f>IF(D19="Onvoldoende","UITSLUITING",IF(D19="Matig","- 25,20",IF(D19="Voldoende","0",IF(D19="Goed","6,30",IF(D19="Uitmuntend","8,40"," ")))))</f>
        <v xml:space="preserve"> </v>
      </c>
      <c r="E20" s="74"/>
      <c r="F20" s="23"/>
      <c r="G20" s="50" t="str">
        <f>IF(G19="Onvoldoende","UITSLUITING",IF(G19="Matig","- 25,20",IF(G19="Voldoende","0",IF(G19="Goed","6,30",IF(G19="Uitmuntend","8,40"," ")))))</f>
        <v xml:space="preserve"> </v>
      </c>
      <c r="H20" s="74"/>
      <c r="I20" s="23"/>
      <c r="J20" s="50" t="str">
        <f>IF(J19="Onvoldoende","UITSLUITING",IF(J19="Matig","- 25,20",IF(J19="Voldoende","0",IF(J19="Goed","6,30",IF(J19="Uitmuntend","8,40"," ")))))</f>
        <v xml:space="preserve"> </v>
      </c>
      <c r="K20" s="74"/>
    </row>
    <row r="21" spans="1:11" s="16" customFormat="1" ht="40" customHeight="1" x14ac:dyDescent="0.2">
      <c r="A21" s="82" t="s">
        <v>28</v>
      </c>
      <c r="B21" s="82"/>
      <c r="C21" s="24"/>
      <c r="D21" s="68" t="e">
        <f>D8+D14+D20</f>
        <v>#VALUE!</v>
      </c>
      <c r="E21" s="68"/>
      <c r="F21" s="69"/>
      <c r="G21" s="68" t="e">
        <f>G8+G14+G20</f>
        <v>#VALUE!</v>
      </c>
      <c r="H21" s="68"/>
      <c r="I21" s="69"/>
      <c r="J21" s="68" t="e">
        <f>J8+J14+J20</f>
        <v>#VALUE!</v>
      </c>
      <c r="K21" s="51"/>
    </row>
    <row r="22" spans="1:11" x14ac:dyDescent="0.2">
      <c r="D22" s="71" t="s">
        <v>44</v>
      </c>
      <c r="E22" s="71"/>
      <c r="F22" s="71"/>
      <c r="G22" s="71"/>
      <c r="H22" s="71"/>
      <c r="I22" s="71"/>
      <c r="J22" s="71"/>
      <c r="K22" s="71"/>
    </row>
    <row r="23" spans="1:11" ht="20" x14ac:dyDescent="0.2">
      <c r="A23" s="85" t="str">
        <f>'Beoordelen interview'!A1</f>
        <v>Beoordeling criterium Interview</v>
      </c>
      <c r="B23" s="86"/>
      <c r="C23" s="28"/>
      <c r="D23" s="77" t="str">
        <f>D2</f>
        <v>Inschrijver 1</v>
      </c>
      <c r="E23" s="78"/>
      <c r="F23" s="28"/>
      <c r="G23" s="77" t="str">
        <f>G2</f>
        <v>Inschrijver 2</v>
      </c>
      <c r="H23" s="78"/>
      <c r="I23" s="28"/>
      <c r="J23" s="77" t="str">
        <f>J2</f>
        <v>Inschrijver 3</v>
      </c>
      <c r="K23" s="78"/>
    </row>
    <row r="24" spans="1:11" x14ac:dyDescent="0.2">
      <c r="A24" s="87" t="str">
        <f>'Beoordelen interview'!A3</f>
        <v>Vraag 1</v>
      </c>
      <c r="B24" s="45" t="str">
        <f>Controller!$A$1</f>
        <v xml:space="preserve">Beoordelaar 1: Controller </v>
      </c>
      <c r="C24" s="22"/>
      <c r="D24" s="46" t="str">
        <f>Controller!C12</f>
        <v>Score:</v>
      </c>
      <c r="E24" s="72" t="s">
        <v>15</v>
      </c>
      <c r="F24" s="22"/>
      <c r="G24" s="46" t="str">
        <f>Controller!E12</f>
        <v>Score:</v>
      </c>
      <c r="H24" s="72" t="s">
        <v>15</v>
      </c>
      <c r="I24" s="22"/>
      <c r="J24" s="46" t="str">
        <f>Controller!G12</f>
        <v>Score:</v>
      </c>
      <c r="K24" s="72" t="s">
        <v>15</v>
      </c>
    </row>
    <row r="25" spans="1:11" x14ac:dyDescent="0.2">
      <c r="A25" s="88"/>
      <c r="B25" s="45" t="str">
        <f>'Manager bedrijfsvoering'!$A$1</f>
        <v>Beoordelaar 2: Manager bedrijfsvoering</v>
      </c>
      <c r="C25" s="22"/>
      <c r="D25" s="46" t="str">
        <f>'Manager bedrijfsvoering'!C12</f>
        <v>Score:</v>
      </c>
      <c r="E25" s="73"/>
      <c r="F25" s="22"/>
      <c r="G25" s="46" t="str">
        <f>'Manager bedrijfsvoering'!E12</f>
        <v>Score:</v>
      </c>
      <c r="H25" s="73"/>
      <c r="I25" s="22"/>
      <c r="J25" s="46" t="str">
        <f>'Manager bedrijfsvoering'!G12</f>
        <v>Score:</v>
      </c>
      <c r="K25" s="73"/>
    </row>
    <row r="26" spans="1:11" x14ac:dyDescent="0.2">
      <c r="A26" s="88"/>
      <c r="B26" s="45" t="str">
        <f>'Lid Audit Commissie PO-Raad'!$A$1</f>
        <v>Beoordelaar 3: Lid Audit Commissie PO-Raad</v>
      </c>
      <c r="C26" s="22"/>
      <c r="D26" s="46" t="str">
        <f>'Lid Audit Commissie PO-Raad'!C12</f>
        <v>Score:</v>
      </c>
      <c r="E26" s="73"/>
      <c r="F26" s="22"/>
      <c r="G26" s="46" t="str">
        <f>'Lid Audit Commissie PO-Raad'!E12</f>
        <v>Score:</v>
      </c>
      <c r="H26" s="73"/>
      <c r="I26" s="22"/>
      <c r="J26" s="46" t="str">
        <f>'Lid Audit Commissie PO-Raad'!G12</f>
        <v>Score:</v>
      </c>
      <c r="K26" s="73"/>
    </row>
    <row r="27" spans="1:11" x14ac:dyDescent="0.2">
      <c r="A27" s="88"/>
      <c r="B27" s="45" t="str">
        <f>'Lid Audit Commissie VO-Raad'!$A$1</f>
        <v>Beoordelaar 4: Lid Audit Commissie VO-Raad</v>
      </c>
      <c r="C27" s="22"/>
      <c r="D27" s="46" t="str">
        <f>'Lid Audit Commissie VO-Raad'!C12</f>
        <v>Score:</v>
      </c>
      <c r="E27" s="73"/>
      <c r="F27" s="22"/>
      <c r="G27" s="46" t="str">
        <f>'Lid Audit Commissie VO-Raad'!E12</f>
        <v>Score:</v>
      </c>
      <c r="H27" s="73"/>
      <c r="I27" s="22"/>
      <c r="J27" s="46" t="str">
        <f>'Lid Audit Commissie VO-Raad'!G12</f>
        <v>Score:</v>
      </c>
      <c r="K27" s="73"/>
    </row>
    <row r="28" spans="1:11" x14ac:dyDescent="0.2">
      <c r="A28" s="83" t="s">
        <v>16</v>
      </c>
      <c r="B28" s="84"/>
      <c r="C28" s="23"/>
      <c r="D28" s="49" t="s">
        <v>2</v>
      </c>
      <c r="E28" s="73"/>
      <c r="F28" s="23"/>
      <c r="G28" s="49" t="s">
        <v>2</v>
      </c>
      <c r="H28" s="73"/>
      <c r="I28" s="23"/>
      <c r="J28" s="49" t="s">
        <v>2</v>
      </c>
      <c r="K28" s="73"/>
    </row>
    <row r="29" spans="1:11" x14ac:dyDescent="0.2">
      <c r="A29" s="47"/>
      <c r="B29" s="48" t="s">
        <v>25</v>
      </c>
      <c r="C29" s="23"/>
      <c r="D29" s="50" t="str">
        <f>IF(D28="Onvoldoende","UITSLUITING",IF(D28="Matig","- 22,40",IF(D28="Voldoende","0",IF(D28="Goed","4,20",IF(D28="Uitmuntend","5,60"," ")))))</f>
        <v xml:space="preserve"> </v>
      </c>
      <c r="E29" s="74"/>
      <c r="F29" s="23"/>
      <c r="G29" s="50" t="str">
        <f>IF(G28="Onvoldoende","UITSLUITING",IF(G28="Matig","- 22,40",IF(G28="Voldoende","0",IF(G28="Goed","4,20",IF(G28="Uitmuntend","5,60"," ")))))</f>
        <v xml:space="preserve"> </v>
      </c>
      <c r="H29" s="74"/>
      <c r="I29" s="23"/>
      <c r="J29" s="50" t="str">
        <f>IF(J28="Onvoldoende","UITSLUITING",IF(J28="Matig","- 22,40",IF(J28="Voldoende","0",IF(J28="Goed","4,20",IF(J28="Uitmuntend","5,60"," ")))))</f>
        <v xml:space="preserve"> </v>
      </c>
      <c r="K29" s="74"/>
    </row>
    <row r="30" spans="1:11" x14ac:dyDescent="0.2">
      <c r="A30" s="87" t="str">
        <f>'Beoordelen interview'!A4</f>
        <v>Vraag 2</v>
      </c>
      <c r="B30" s="45" t="str">
        <f>Controller!$A$1</f>
        <v xml:space="preserve">Beoordelaar 1: Controller </v>
      </c>
      <c r="C30" s="22"/>
      <c r="D30" s="46" t="str">
        <f>Controller!C14</f>
        <v>Score:</v>
      </c>
      <c r="E30" s="72" t="s">
        <v>15</v>
      </c>
      <c r="F30" s="22"/>
      <c r="G30" s="46" t="str">
        <f>Controller!E14</f>
        <v>Score:</v>
      </c>
      <c r="H30" s="72" t="s">
        <v>15</v>
      </c>
      <c r="I30" s="22"/>
      <c r="J30" s="46" t="str">
        <f>Controller!G14</f>
        <v>Score:</v>
      </c>
      <c r="K30" s="72" t="s">
        <v>15</v>
      </c>
    </row>
    <row r="31" spans="1:11" x14ac:dyDescent="0.2">
      <c r="A31" s="88"/>
      <c r="B31" s="45" t="str">
        <f>'Manager bedrijfsvoering'!$A$1</f>
        <v>Beoordelaar 2: Manager bedrijfsvoering</v>
      </c>
      <c r="C31" s="22"/>
      <c r="D31" s="46" t="str">
        <f>'Manager bedrijfsvoering'!C14</f>
        <v>Score:</v>
      </c>
      <c r="E31" s="73"/>
      <c r="F31" s="22"/>
      <c r="G31" s="46" t="str">
        <f>'Manager bedrijfsvoering'!E14</f>
        <v>Score:</v>
      </c>
      <c r="H31" s="73"/>
      <c r="I31" s="22"/>
      <c r="J31" s="46" t="str">
        <f>'Manager bedrijfsvoering'!G14</f>
        <v>Score:</v>
      </c>
      <c r="K31" s="73"/>
    </row>
    <row r="32" spans="1:11" x14ac:dyDescent="0.2">
      <c r="A32" s="88"/>
      <c r="B32" s="45" t="str">
        <f>'Lid Audit Commissie PO-Raad'!$A$1</f>
        <v>Beoordelaar 3: Lid Audit Commissie PO-Raad</v>
      </c>
      <c r="C32" s="22"/>
      <c r="D32" s="46" t="str">
        <f>'Lid Audit Commissie PO-Raad'!C14</f>
        <v>Score:</v>
      </c>
      <c r="E32" s="73"/>
      <c r="F32" s="22"/>
      <c r="G32" s="46" t="str">
        <f>'Lid Audit Commissie PO-Raad'!E14</f>
        <v>Score:</v>
      </c>
      <c r="H32" s="73"/>
      <c r="I32" s="22"/>
      <c r="J32" s="46" t="str">
        <f>'Lid Audit Commissie PO-Raad'!G14</f>
        <v>Score:</v>
      </c>
      <c r="K32" s="73"/>
    </row>
    <row r="33" spans="1:11" x14ac:dyDescent="0.2">
      <c r="A33" s="88"/>
      <c r="B33" s="45" t="str">
        <f>'Lid Audit Commissie VO-Raad'!$A$1</f>
        <v>Beoordelaar 4: Lid Audit Commissie VO-Raad</v>
      </c>
      <c r="C33" s="22"/>
      <c r="D33" s="46" t="str">
        <f>'Lid Audit Commissie VO-Raad'!C14</f>
        <v>Score:</v>
      </c>
      <c r="E33" s="73"/>
      <c r="F33" s="22"/>
      <c r="G33" s="46" t="str">
        <f>'Lid Audit Commissie VO-Raad'!E14</f>
        <v>Score:</v>
      </c>
      <c r="H33" s="73"/>
      <c r="I33" s="22"/>
      <c r="J33" s="46" t="str">
        <f>'Lid Audit Commissie VO-Raad'!G14</f>
        <v>Score:</v>
      </c>
      <c r="K33" s="73"/>
    </row>
    <row r="34" spans="1:11" x14ac:dyDescent="0.2">
      <c r="A34" s="83" t="s">
        <v>16</v>
      </c>
      <c r="B34" s="84"/>
      <c r="C34" s="23"/>
      <c r="D34" s="49" t="s">
        <v>2</v>
      </c>
      <c r="E34" s="73"/>
      <c r="F34" s="23"/>
      <c r="G34" s="49" t="s">
        <v>2</v>
      </c>
      <c r="H34" s="73"/>
      <c r="I34" s="23"/>
      <c r="J34" s="49" t="s">
        <v>2</v>
      </c>
      <c r="K34" s="73"/>
    </row>
    <row r="35" spans="1:11" x14ac:dyDescent="0.2">
      <c r="A35" s="47"/>
      <c r="B35" s="48" t="s">
        <v>26</v>
      </c>
      <c r="C35" s="23"/>
      <c r="D35" s="50" t="str">
        <f>IF(D34="Onvoldoende","UITSLUITING",IF(D34="Matig","- 22,40",IF(D34="Voldoende","0",IF(D34="Goed","4,20",IF(D34="Uitmuntend","5,60"," ")))))</f>
        <v xml:space="preserve"> </v>
      </c>
      <c r="E35" s="74"/>
      <c r="F35" s="23"/>
      <c r="G35" s="50" t="str">
        <f>IF(G34="Onvoldoende","UITSLUITING",IF(G34="Matig","- 22,40",IF(G34="Voldoende","0",IF(G34="Goed","4,20",IF(G34="Uitmuntend","5,60"," ")))))</f>
        <v xml:space="preserve"> </v>
      </c>
      <c r="H35" s="74"/>
      <c r="I35" s="23"/>
      <c r="J35" s="50" t="str">
        <f>IF(J34="Onvoldoende","UITSLUITING",IF(J34="Matig","- 22,40",IF(J34="Voldoende","0",IF(J34="Goed","4,20",IF(J34="Uitmuntend","5,60"," ")))))</f>
        <v xml:space="preserve"> </v>
      </c>
      <c r="K35" s="74"/>
    </row>
    <row r="36" spans="1:11" x14ac:dyDescent="0.2">
      <c r="A36" s="87" t="str">
        <f>'Beoordelen interview'!A5</f>
        <v>Vraag 3</v>
      </c>
      <c r="B36" s="45" t="str">
        <f>Controller!$A$1</f>
        <v xml:space="preserve">Beoordelaar 1: Controller </v>
      </c>
      <c r="C36" s="22"/>
      <c r="D36" s="46" t="str">
        <f>Controller!C16</f>
        <v>Score:</v>
      </c>
      <c r="E36" s="72" t="s">
        <v>15</v>
      </c>
      <c r="F36" s="22"/>
      <c r="G36" s="46" t="str">
        <f>Controller!E16</f>
        <v>Score:</v>
      </c>
      <c r="H36" s="72" t="s">
        <v>15</v>
      </c>
      <c r="I36" s="22"/>
      <c r="J36" s="46" t="str">
        <f>Controller!G16</f>
        <v>Score:</v>
      </c>
      <c r="K36" s="72" t="s">
        <v>15</v>
      </c>
    </row>
    <row r="37" spans="1:11" x14ac:dyDescent="0.2">
      <c r="A37" s="88"/>
      <c r="B37" s="45" t="str">
        <f>'Manager bedrijfsvoering'!$A$1</f>
        <v>Beoordelaar 2: Manager bedrijfsvoering</v>
      </c>
      <c r="C37" s="22"/>
      <c r="D37" s="46" t="str">
        <f>'Manager bedrijfsvoering'!C16</f>
        <v>Score:</v>
      </c>
      <c r="E37" s="73"/>
      <c r="F37" s="22"/>
      <c r="G37" s="46" t="str">
        <f>'Manager bedrijfsvoering'!E16</f>
        <v>Score:</v>
      </c>
      <c r="H37" s="73"/>
      <c r="I37" s="22"/>
      <c r="J37" s="46" t="str">
        <f>'Manager bedrijfsvoering'!G16</f>
        <v>Score:</v>
      </c>
      <c r="K37" s="73"/>
    </row>
    <row r="38" spans="1:11" x14ac:dyDescent="0.2">
      <c r="A38" s="88"/>
      <c r="B38" s="45" t="str">
        <f>'Lid Audit Commissie PO-Raad'!$A$1</f>
        <v>Beoordelaar 3: Lid Audit Commissie PO-Raad</v>
      </c>
      <c r="C38" s="22"/>
      <c r="D38" s="46" t="str">
        <f>'Lid Audit Commissie PO-Raad'!C16</f>
        <v>Score:</v>
      </c>
      <c r="E38" s="73"/>
      <c r="F38" s="22"/>
      <c r="G38" s="46" t="str">
        <f>'Lid Audit Commissie PO-Raad'!E16</f>
        <v>Score:</v>
      </c>
      <c r="H38" s="73"/>
      <c r="I38" s="22"/>
      <c r="J38" s="46" t="str">
        <f>'Lid Audit Commissie PO-Raad'!G16</f>
        <v>Score:</v>
      </c>
      <c r="K38" s="73"/>
    </row>
    <row r="39" spans="1:11" x14ac:dyDescent="0.2">
      <c r="A39" s="88"/>
      <c r="B39" s="45" t="str">
        <f>'Lid Audit Commissie VO-Raad'!$A$1</f>
        <v>Beoordelaar 4: Lid Audit Commissie VO-Raad</v>
      </c>
      <c r="C39" s="22"/>
      <c r="D39" s="46" t="str">
        <f>'Lid Audit Commissie VO-Raad'!C16</f>
        <v>Score:</v>
      </c>
      <c r="E39" s="73"/>
      <c r="F39" s="22"/>
      <c r="G39" s="46" t="str">
        <f>'Lid Audit Commissie VO-Raad'!E16</f>
        <v>Score:</v>
      </c>
      <c r="H39" s="73"/>
      <c r="I39" s="22"/>
      <c r="J39" s="46" t="str">
        <f>'Lid Audit Commissie VO-Raad'!G16</f>
        <v>Score:</v>
      </c>
      <c r="K39" s="73"/>
    </row>
    <row r="40" spans="1:11" x14ac:dyDescent="0.2">
      <c r="A40" s="83" t="s">
        <v>16</v>
      </c>
      <c r="B40" s="84"/>
      <c r="C40" s="23"/>
      <c r="D40" s="49" t="s">
        <v>2</v>
      </c>
      <c r="E40" s="73"/>
      <c r="F40" s="23"/>
      <c r="G40" s="49" t="s">
        <v>2</v>
      </c>
      <c r="H40" s="73"/>
      <c r="I40" s="23"/>
      <c r="J40" s="49" t="s">
        <v>2</v>
      </c>
      <c r="K40" s="73"/>
    </row>
    <row r="41" spans="1:11" x14ac:dyDescent="0.2">
      <c r="A41" s="47"/>
      <c r="B41" s="48" t="s">
        <v>27</v>
      </c>
      <c r="C41" s="23"/>
      <c r="D41" s="50" t="str">
        <f>IF(D40="Onvoldoende","UITSLUITING",IF(D40="Matig","- 22,40",IF(D40="Voldoende","0",IF(D40="Goed","4,20",IF(D40="Uitmuntend","5,60"," ")))))</f>
        <v xml:space="preserve"> </v>
      </c>
      <c r="E41" s="74"/>
      <c r="F41" s="23"/>
      <c r="G41" s="50" t="str">
        <f>IF(G40="Onvoldoende","UITSLUITING",IF(G40="Matig","- 22,40",IF(G40="Voldoende","0",IF(G40="Goed","4,20",IF(G40="Uitmuntend","5,60"," ")))))</f>
        <v xml:space="preserve"> </v>
      </c>
      <c r="H41" s="74"/>
      <c r="I41" s="23"/>
      <c r="J41" s="50" t="str">
        <f>IF(J40="Onvoldoende","UITSLUITING",IF(J40="Matig","- 22,40",IF(J40="Voldoende","0",IF(J40="Goed","4,20",IF(J40="Uitmuntend","5,60"," ")))))</f>
        <v xml:space="preserve"> </v>
      </c>
      <c r="K41" s="74"/>
    </row>
    <row r="42" spans="1:11" x14ac:dyDescent="0.2">
      <c r="A42" s="89" t="str">
        <f>'Beoordelen interview'!A6</f>
        <v>Vraag 4</v>
      </c>
      <c r="B42" s="45" t="str">
        <f>Controller!$A$1</f>
        <v xml:space="preserve">Beoordelaar 1: Controller </v>
      </c>
      <c r="C42" s="25"/>
      <c r="D42" s="52" t="str">
        <f>Controller!C18</f>
        <v>Score:</v>
      </c>
      <c r="E42" s="91" t="s">
        <v>15</v>
      </c>
      <c r="F42" s="25"/>
      <c r="G42" s="46" t="str">
        <f>Controller!E18</f>
        <v>Score:</v>
      </c>
      <c r="H42" s="72" t="s">
        <v>15</v>
      </c>
      <c r="I42" s="25"/>
      <c r="J42" s="52" t="str">
        <f>Controller!G18</f>
        <v>Score:</v>
      </c>
      <c r="K42" s="79" t="s">
        <v>15</v>
      </c>
    </row>
    <row r="43" spans="1:11" x14ac:dyDescent="0.2">
      <c r="A43" s="90"/>
      <c r="B43" s="45" t="str">
        <f>'Manager bedrijfsvoering'!$A$1</f>
        <v>Beoordelaar 2: Manager bedrijfsvoering</v>
      </c>
      <c r="C43" s="25"/>
      <c r="D43" s="53" t="str">
        <f>'Manager bedrijfsvoering'!C18</f>
        <v>Score:</v>
      </c>
      <c r="E43" s="92"/>
      <c r="F43" s="25"/>
      <c r="G43" s="46" t="str">
        <f>'Manager bedrijfsvoering'!E18</f>
        <v>Score:</v>
      </c>
      <c r="H43" s="73"/>
      <c r="I43" s="25"/>
      <c r="J43" s="53" t="str">
        <f>'Manager bedrijfsvoering'!G18</f>
        <v>Score:</v>
      </c>
      <c r="K43" s="80"/>
    </row>
    <row r="44" spans="1:11" x14ac:dyDescent="0.2">
      <c r="A44" s="90"/>
      <c r="B44" s="45" t="str">
        <f>'Lid Audit Commissie PO-Raad'!$A$1</f>
        <v>Beoordelaar 3: Lid Audit Commissie PO-Raad</v>
      </c>
      <c r="C44" s="25"/>
      <c r="D44" s="53" t="str">
        <f>'Lid Audit Commissie PO-Raad'!C18</f>
        <v>Score:</v>
      </c>
      <c r="E44" s="92"/>
      <c r="F44" s="25"/>
      <c r="G44" s="46" t="str">
        <f>'Lid Audit Commissie PO-Raad'!E18</f>
        <v>Score:</v>
      </c>
      <c r="H44" s="73"/>
      <c r="I44" s="25"/>
      <c r="J44" s="53" t="str">
        <f>'Lid Audit Commissie PO-Raad'!G18</f>
        <v>Score:</v>
      </c>
      <c r="K44" s="80"/>
    </row>
    <row r="45" spans="1:11" x14ac:dyDescent="0.2">
      <c r="A45" s="90"/>
      <c r="B45" s="45" t="str">
        <f>'Lid Audit Commissie VO-Raad'!$A$1</f>
        <v>Beoordelaar 4: Lid Audit Commissie VO-Raad</v>
      </c>
      <c r="C45" s="25"/>
      <c r="D45" s="53" t="str">
        <f>'Lid Audit Commissie VO-Raad'!C18</f>
        <v>Score:</v>
      </c>
      <c r="E45" s="92"/>
      <c r="F45" s="25"/>
      <c r="G45" s="46" t="str">
        <f>'Lid Audit Commissie VO-Raad'!E18</f>
        <v>Score:</v>
      </c>
      <c r="H45" s="73"/>
      <c r="I45" s="25"/>
      <c r="J45" s="53" t="str">
        <f>'Lid Audit Commissie VO-Raad'!G18</f>
        <v>Score:</v>
      </c>
      <c r="K45" s="80"/>
    </row>
    <row r="46" spans="1:11" x14ac:dyDescent="0.2">
      <c r="A46" s="94" t="s">
        <v>16</v>
      </c>
      <c r="B46" s="95"/>
      <c r="C46" s="25"/>
      <c r="D46" s="49" t="s">
        <v>2</v>
      </c>
      <c r="E46" s="92"/>
      <c r="F46" s="25"/>
      <c r="G46" s="49" t="s">
        <v>2</v>
      </c>
      <c r="H46" s="73"/>
      <c r="I46" s="25"/>
      <c r="J46" s="49" t="s">
        <v>2</v>
      </c>
      <c r="K46" s="80"/>
    </row>
    <row r="47" spans="1:11" x14ac:dyDescent="0.2">
      <c r="A47" s="47"/>
      <c r="B47" s="48" t="s">
        <v>29</v>
      </c>
      <c r="C47" s="26"/>
      <c r="D47" s="50" t="str">
        <f>IF(D46="Onvoldoende","UITSLUITING",IF(D46="Matig","- 22,40",IF(D46="Voldoende","0",IF(D46="Goed","4,20",IF(D46="Uitmuntend","5,60"," ")))))</f>
        <v xml:space="preserve"> </v>
      </c>
      <c r="E47" s="93"/>
      <c r="F47" s="26"/>
      <c r="G47" s="50" t="str">
        <f>IF(G46="Onvoldoende","UITSLUITING",IF(G46="Matig","- 22,40",IF(G46="Voldoende","0",IF(G46="Goed","4,20",IF(G46="Uitmuntend","5,60"," ")))))</f>
        <v xml:space="preserve"> </v>
      </c>
      <c r="H47" s="74"/>
      <c r="I47" s="26"/>
      <c r="J47" s="50" t="str">
        <f>IF(J46="Onvoldoende","UITSLUITING",IF(J46="Matig","- 22,40",IF(J46="Voldoende","0",IF(J46="Goed","4,20",IF(J46="Uitmuntend","5,60"," ")))))</f>
        <v xml:space="preserve"> </v>
      </c>
      <c r="K47" s="81"/>
    </row>
    <row r="48" spans="1:11" x14ac:dyDescent="0.2">
      <c r="A48" s="89" t="str">
        <f>'Beoordelen interview'!A7</f>
        <v>Vraag 5</v>
      </c>
      <c r="B48" s="45" t="str">
        <f>Controller!$A$1</f>
        <v xml:space="preserve">Beoordelaar 1: Controller </v>
      </c>
      <c r="C48" s="25"/>
      <c r="D48" s="52" t="str">
        <f>Controller!C20</f>
        <v>Score:</v>
      </c>
      <c r="E48" s="91" t="s">
        <v>15</v>
      </c>
      <c r="F48" s="25"/>
      <c r="G48" s="46" t="str">
        <f>Controller!E20</f>
        <v>Score:</v>
      </c>
      <c r="H48" s="72" t="s">
        <v>15</v>
      </c>
      <c r="I48" s="25"/>
      <c r="J48" s="52" t="str">
        <f>Controller!G20</f>
        <v>Score:</v>
      </c>
      <c r="K48" s="79" t="s">
        <v>15</v>
      </c>
    </row>
    <row r="49" spans="1:11" x14ac:dyDescent="0.2">
      <c r="A49" s="90"/>
      <c r="B49" s="45" t="str">
        <f>'Manager bedrijfsvoering'!$A$1</f>
        <v>Beoordelaar 2: Manager bedrijfsvoering</v>
      </c>
      <c r="C49" s="25"/>
      <c r="D49" s="53" t="str">
        <f>'Manager bedrijfsvoering'!C20</f>
        <v>Score:</v>
      </c>
      <c r="E49" s="92"/>
      <c r="F49" s="25"/>
      <c r="G49" s="46" t="str">
        <f>'Manager bedrijfsvoering'!E20</f>
        <v>Score:</v>
      </c>
      <c r="H49" s="73"/>
      <c r="I49" s="25"/>
      <c r="J49" s="53" t="str">
        <f>'Manager bedrijfsvoering'!G20</f>
        <v>Score:</v>
      </c>
      <c r="K49" s="80"/>
    </row>
    <row r="50" spans="1:11" x14ac:dyDescent="0.2">
      <c r="A50" s="90"/>
      <c r="B50" s="45" t="str">
        <f>'Lid Audit Commissie PO-Raad'!$A$1</f>
        <v>Beoordelaar 3: Lid Audit Commissie PO-Raad</v>
      </c>
      <c r="C50" s="25"/>
      <c r="D50" s="53" t="str">
        <f>'Lid Audit Commissie PO-Raad'!C20</f>
        <v>Score:</v>
      </c>
      <c r="E50" s="92"/>
      <c r="F50" s="25"/>
      <c r="G50" s="46" t="str">
        <f>'Lid Audit Commissie PO-Raad'!E20</f>
        <v>Score:</v>
      </c>
      <c r="H50" s="73"/>
      <c r="I50" s="25"/>
      <c r="J50" s="53" t="str">
        <f>'Lid Audit Commissie PO-Raad'!G20</f>
        <v>Score:</v>
      </c>
      <c r="K50" s="80"/>
    </row>
    <row r="51" spans="1:11" x14ac:dyDescent="0.2">
      <c r="A51" s="90"/>
      <c r="B51" s="45" t="str">
        <f>'Lid Audit Commissie VO-Raad'!$A$1</f>
        <v>Beoordelaar 4: Lid Audit Commissie VO-Raad</v>
      </c>
      <c r="C51" s="25"/>
      <c r="D51" s="53" t="str">
        <f>'Lid Audit Commissie VO-Raad'!C20</f>
        <v>Score:</v>
      </c>
      <c r="E51" s="92"/>
      <c r="F51" s="25"/>
      <c r="G51" s="46" t="str">
        <f>'Lid Audit Commissie VO-Raad'!E20</f>
        <v>Score:</v>
      </c>
      <c r="H51" s="73"/>
      <c r="I51" s="25"/>
      <c r="J51" s="53" t="str">
        <f>'Lid Audit Commissie VO-Raad'!G20</f>
        <v>Score:</v>
      </c>
      <c r="K51" s="80"/>
    </row>
    <row r="52" spans="1:11" x14ac:dyDescent="0.2">
      <c r="A52" s="94" t="s">
        <v>16</v>
      </c>
      <c r="B52" s="95"/>
      <c r="C52" s="25"/>
      <c r="D52" s="49" t="s">
        <v>2</v>
      </c>
      <c r="E52" s="92"/>
      <c r="F52" s="25"/>
      <c r="G52" s="49" t="s">
        <v>2</v>
      </c>
      <c r="H52" s="73"/>
      <c r="I52" s="25"/>
      <c r="J52" s="49" t="s">
        <v>2</v>
      </c>
      <c r="K52" s="80"/>
    </row>
    <row r="53" spans="1:11" x14ac:dyDescent="0.2">
      <c r="A53" s="47"/>
      <c r="B53" s="48" t="s">
        <v>30</v>
      </c>
      <c r="C53" s="26"/>
      <c r="D53" s="50" t="str">
        <f>IF(D52="Onvoldoende","UITSLUITING",IF(D52="Matig","- 22,40",IF(D52="Voldoende","0",IF(D52="Goed","4,20",IF(D52="Uitmuntend","5,60"," ")))))</f>
        <v xml:space="preserve"> </v>
      </c>
      <c r="E53" s="93"/>
      <c r="F53" s="26"/>
      <c r="G53" s="50" t="str">
        <f>IF(G52="Onvoldoende","UITSLUITING",IF(G52="Matig","- 22,40",IF(G52="Voldoende","0",IF(G52="Goed","4,20",IF(G52="Uitmuntend","5,60"," ")))))</f>
        <v xml:space="preserve"> </v>
      </c>
      <c r="H53" s="74"/>
      <c r="I53" s="26"/>
      <c r="J53" s="50" t="str">
        <f>IF(J52="Onvoldoende","UITSLUITING",IF(J52="Matig","- 22,40",IF(J52="Voldoende","0",IF(J52="Goed","4,20",IF(J52="Uitmuntend","5,60"," ")))))</f>
        <v xml:space="preserve"> </v>
      </c>
      <c r="K53" s="81"/>
    </row>
    <row r="54" spans="1:11" s="16" customFormat="1" ht="40" customHeight="1" x14ac:dyDescent="0.2">
      <c r="A54" s="82" t="s">
        <v>31</v>
      </c>
      <c r="B54" s="82"/>
      <c r="C54" s="24"/>
      <c r="D54" s="68" t="e">
        <f>D29+D35+D41+D47+D53</f>
        <v>#VALUE!</v>
      </c>
      <c r="E54" s="68"/>
      <c r="F54" s="69"/>
      <c r="G54" s="68" t="e">
        <f>G29+G35+G41+G47+G53</f>
        <v>#VALUE!</v>
      </c>
      <c r="H54" s="68"/>
      <c r="I54" s="69"/>
      <c r="J54" s="68" t="e">
        <f>J29+J35+J41+J47+J53</f>
        <v>#VALUE!</v>
      </c>
      <c r="K54" s="51"/>
    </row>
    <row r="55" spans="1:11" x14ac:dyDescent="0.2">
      <c r="D55" s="71" t="s">
        <v>44</v>
      </c>
      <c r="E55" s="71"/>
      <c r="F55" s="71"/>
      <c r="G55" s="71"/>
      <c r="H55" s="71"/>
      <c r="I55" s="71"/>
      <c r="J55" s="71"/>
      <c r="K55" s="71"/>
    </row>
    <row r="56" spans="1:11" x14ac:dyDescent="0.2">
      <c r="D56" s="70"/>
      <c r="E56" s="70"/>
      <c r="F56" s="70"/>
      <c r="G56" s="70"/>
      <c r="H56" s="70"/>
      <c r="I56" s="70"/>
      <c r="J56" s="70"/>
      <c r="K56" s="70"/>
    </row>
  </sheetData>
  <sheetProtection algorithmName="SHA-512" hashValue="5ev5HqNb78pEi9pvmaKXU7+GsQOvPusF9hpv/SqK3278AHtVJny8bneIP/U5S2cFkMCs0sqzcBi61JFd/UOZ3A==" saltValue="l35rCZXRS3PdAvqqw1DSrA==" spinCount="100000" sheet="1" objects="1" scenarios="1"/>
  <mergeCells count="53">
    <mergeCell ref="H48:H53"/>
    <mergeCell ref="K48:K53"/>
    <mergeCell ref="A52:B52"/>
    <mergeCell ref="A1:E1"/>
    <mergeCell ref="D2:E2"/>
    <mergeCell ref="E3:E8"/>
    <mergeCell ref="E9:E14"/>
    <mergeCell ref="E15:E20"/>
    <mergeCell ref="A3:A6"/>
    <mergeCell ref="A9:A12"/>
    <mergeCell ref="A15:A18"/>
    <mergeCell ref="A13:B13"/>
    <mergeCell ref="A19:B19"/>
    <mergeCell ref="A7:B7"/>
    <mergeCell ref="A2:B2"/>
    <mergeCell ref="E36:E41"/>
    <mergeCell ref="A54:B54"/>
    <mergeCell ref="A36:A39"/>
    <mergeCell ref="A40:B40"/>
    <mergeCell ref="A42:A45"/>
    <mergeCell ref="E42:E47"/>
    <mergeCell ref="A46:B46"/>
    <mergeCell ref="A48:A51"/>
    <mergeCell ref="E48:E53"/>
    <mergeCell ref="H30:H35"/>
    <mergeCell ref="A30:A33"/>
    <mergeCell ref="E30:E35"/>
    <mergeCell ref="A34:B34"/>
    <mergeCell ref="D23:E23"/>
    <mergeCell ref="E24:E29"/>
    <mergeCell ref="A24:A27"/>
    <mergeCell ref="G23:H23"/>
    <mergeCell ref="A21:B21"/>
    <mergeCell ref="A28:B28"/>
    <mergeCell ref="A23:B23"/>
    <mergeCell ref="H24:H29"/>
    <mergeCell ref="D22:K22"/>
    <mergeCell ref="D55:K55"/>
    <mergeCell ref="H36:H41"/>
    <mergeCell ref="H42:H47"/>
    <mergeCell ref="J2:K2"/>
    <mergeCell ref="K3:K8"/>
    <mergeCell ref="K9:K14"/>
    <mergeCell ref="K15:K20"/>
    <mergeCell ref="J23:K23"/>
    <mergeCell ref="K24:K29"/>
    <mergeCell ref="K30:K35"/>
    <mergeCell ref="K36:K41"/>
    <mergeCell ref="K42:K47"/>
    <mergeCell ref="G2:H2"/>
    <mergeCell ref="H3:H8"/>
    <mergeCell ref="H9:H14"/>
    <mergeCell ref="H15:H20"/>
  </mergeCells>
  <dataValidations count="1">
    <dataValidation type="list" allowBlank="1" showInputMessage="1" showErrorMessage="1" sqref="D7 D13 D19 D28 D34 D40 D46 G7 G13 G19 G28 G34 G40 G46 J7 J13 J19 J28 J34 J40 J46 D52 G52 J52" xr:uid="{00000000-0002-0000-0800-000000000000}">
      <formula1>Score</formula1>
    </dataValidation>
  </dataValidations>
  <pageMargins left="0.7" right="0.7" top="0.75" bottom="0.75" header="0.3" footer="0.3"/>
  <pageSetup paperSize="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7205-0C06-2348-99C2-5A4B8D3EEDEC}">
  <dimension ref="A1:M19"/>
  <sheetViews>
    <sheetView showGridLines="0" zoomScale="170" zoomScaleNormal="170" workbookViewId="0">
      <selection activeCell="G9" sqref="G9"/>
    </sheetView>
  </sheetViews>
  <sheetFormatPr baseColWidth="10" defaultColWidth="10.83203125" defaultRowHeight="14" x14ac:dyDescent="0.2"/>
  <cols>
    <col min="1" max="1" width="65.83203125" style="19" customWidth="1"/>
    <col min="2" max="2" width="2.83203125" style="19" customWidth="1"/>
    <col min="3" max="3" width="33.83203125" style="19" customWidth="1"/>
    <col min="4" max="4" width="2.83203125" style="19" customWidth="1"/>
    <col min="5" max="5" width="33.83203125" style="19" customWidth="1"/>
    <col min="6" max="6" width="2.83203125" style="19" customWidth="1"/>
    <col min="7" max="7" width="33.83203125" style="19" customWidth="1"/>
    <col min="8" max="16384" width="10.83203125" style="19"/>
  </cols>
  <sheetData>
    <row r="1" spans="1:13" ht="35" customHeight="1" x14ac:dyDescent="0.2">
      <c r="A1" s="54" t="s">
        <v>33</v>
      </c>
      <c r="B1" s="18"/>
      <c r="C1" s="55"/>
      <c r="D1" s="18"/>
      <c r="E1" s="55"/>
      <c r="F1" s="18"/>
      <c r="G1" s="55"/>
      <c r="H1" s="1"/>
      <c r="I1" s="1"/>
      <c r="J1" s="1"/>
      <c r="K1" s="1"/>
      <c r="L1" s="1"/>
      <c r="M1" s="1"/>
    </row>
    <row r="2" spans="1:13" ht="35" customHeight="1" x14ac:dyDescent="0.2">
      <c r="A2" s="56" t="s">
        <v>17</v>
      </c>
      <c r="B2" s="18"/>
      <c r="C2" s="57" t="str">
        <f>Controller!C1</f>
        <v>Inschrijver 1</v>
      </c>
      <c r="D2" s="18"/>
      <c r="E2" s="57" t="str">
        <f>Controller!E1</f>
        <v>Inschrijver 2</v>
      </c>
      <c r="F2" s="18"/>
      <c r="G2" s="57" t="str">
        <f>Controller!G1</f>
        <v>Inschrijver 3</v>
      </c>
      <c r="H2" s="1"/>
      <c r="I2" s="1"/>
      <c r="J2" s="1"/>
      <c r="K2" s="1"/>
      <c r="L2" s="1"/>
      <c r="M2" s="1"/>
    </row>
    <row r="3" spans="1:13" s="20" customFormat="1" ht="35" customHeight="1" x14ac:dyDescent="0.2">
      <c r="A3" s="36" t="s">
        <v>18</v>
      </c>
      <c r="B3" s="18"/>
      <c r="C3" s="61" t="e">
        <f>Consensus!D21</f>
        <v>#VALUE!</v>
      </c>
      <c r="D3" s="62"/>
      <c r="E3" s="61" t="e">
        <f>Consensus!G21</f>
        <v>#VALUE!</v>
      </c>
      <c r="F3" s="62"/>
      <c r="G3" s="61" t="e">
        <f>Consensus!J21</f>
        <v>#VALUE!</v>
      </c>
    </row>
    <row r="4" spans="1:13" s="20" customFormat="1" ht="35" customHeight="1" x14ac:dyDescent="0.2">
      <c r="A4" s="36" t="s">
        <v>19</v>
      </c>
      <c r="B4" s="18"/>
      <c r="C4" s="63" t="e">
        <f>Consensus!D54</f>
        <v>#VALUE!</v>
      </c>
      <c r="D4" s="62"/>
      <c r="E4" s="63" t="e">
        <f>Consensus!G54</f>
        <v>#VALUE!</v>
      </c>
      <c r="F4" s="62"/>
      <c r="G4" s="63" t="e">
        <f>Consensus!J54</f>
        <v>#VALUE!</v>
      </c>
    </row>
    <row r="5" spans="1:13" ht="35" customHeight="1" x14ac:dyDescent="0.2">
      <c r="A5" s="58" t="s">
        <v>34</v>
      </c>
      <c r="B5" s="18"/>
      <c r="C5" s="64" t="e">
        <f>C3+C4</f>
        <v>#VALUE!</v>
      </c>
      <c r="D5" s="62"/>
      <c r="E5" s="64" t="e">
        <f>E3+E4</f>
        <v>#VALUE!</v>
      </c>
      <c r="F5" s="62"/>
      <c r="G5" s="64" t="e">
        <f>G3+G4</f>
        <v>#VALUE!</v>
      </c>
    </row>
    <row r="6" spans="1:13" x14ac:dyDescent="0.2">
      <c r="C6" s="65"/>
      <c r="D6" s="65"/>
      <c r="E6" s="65"/>
      <c r="F6" s="65"/>
      <c r="G6" s="65"/>
    </row>
    <row r="7" spans="1:13" ht="35" customHeight="1" x14ac:dyDescent="0.2">
      <c r="A7" s="59" t="s">
        <v>35</v>
      </c>
      <c r="B7" s="18"/>
      <c r="C7" s="66">
        <v>0</v>
      </c>
      <c r="D7" s="62"/>
      <c r="E7" s="66">
        <v>0</v>
      </c>
      <c r="F7" s="62"/>
      <c r="G7" s="66">
        <v>0</v>
      </c>
    </row>
    <row r="9" spans="1:13" ht="35" customHeight="1" x14ac:dyDescent="0.2">
      <c r="A9" s="60" t="s">
        <v>36</v>
      </c>
      <c r="B9" s="18"/>
      <c r="C9" s="67" t="e">
        <f>C5+C7</f>
        <v>#VALUE!</v>
      </c>
      <c r="D9" s="18"/>
      <c r="E9" s="67" t="e">
        <f>E5+E7</f>
        <v>#VALUE!</v>
      </c>
      <c r="F9" s="18"/>
      <c r="G9" s="67" t="e">
        <f>G5+G7</f>
        <v>#VALUE!</v>
      </c>
    </row>
    <row r="16" spans="1:13" x14ac:dyDescent="0.2">
      <c r="C16" s="21"/>
      <c r="E16" s="21"/>
      <c r="G16" s="21"/>
    </row>
    <row r="17" spans="3:7" x14ac:dyDescent="0.2">
      <c r="C17" s="21"/>
      <c r="E17" s="21"/>
      <c r="G17" s="21"/>
    </row>
    <row r="18" spans="3:7" x14ac:dyDescent="0.2">
      <c r="C18" s="21"/>
      <c r="E18" s="21"/>
      <c r="G18" s="21"/>
    </row>
    <row r="19" spans="3:7" x14ac:dyDescent="0.2">
      <c r="C19" s="21"/>
      <c r="E19" s="21"/>
      <c r="G19" s="21"/>
    </row>
  </sheetData>
  <sheetProtection algorithmName="SHA-512" hashValue="vudiK8pPzR1EnVjj4JOgJsEU9pc17v5l3/BPbob9WJWPtTMI1j3aOhdCWBVThz7GxIo29NUVOL0q/hz4dtq2Pw==" saltValue="oN8pX6za8IHsBkoDyPm8EA=="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88F2016F-7DB0-445A-90F8-05335409495F}">
  <ds:schemaRefs>
    <ds:schemaRef ds:uri="http://schemas.microsoft.com/sharepoint/v3/contenttype/forms"/>
  </ds:schemaRefs>
</ds:datastoreItem>
</file>

<file path=customXml/itemProps2.xml><?xml version="1.0" encoding="utf-8"?>
<ds:datastoreItem xmlns:ds="http://schemas.openxmlformats.org/officeDocument/2006/customXml" ds:itemID="{F7336E5D-9408-4A42-A25D-A8F2DDB09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D2E9B-F362-4FB2-A040-FCD7CFD8A0D1}">
  <ds:schemaRefs>
    <ds:schemaRef ds:uri="http://www.w3.org/XML/1998/namespace"/>
    <ds:schemaRef ds:uri="http://schemas.microsoft.com/office/2006/documentManagement/types"/>
    <ds:schemaRef ds:uri="04d4ff2e-cf62-40b0-a5cf-f8c6524922a9"/>
    <ds:schemaRef ds:uri="cdfd6af9-2027-427e-aee7-f2f3dc2ea940"/>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Beoordelen open vragen</vt:lpstr>
      <vt:lpstr>Beoordelen interview</vt:lpstr>
      <vt:lpstr>Controller</vt:lpstr>
      <vt:lpstr>Manager bedrijfsvoering</vt:lpstr>
      <vt:lpstr>Lid Audit Commissie PO-Raad</vt:lpstr>
      <vt:lpstr>Lid Audit Commissie VO-Raad</vt:lpstr>
      <vt:lpstr>Consensus</vt:lpstr>
      <vt:lpstr>Eindscores</vt:lpstr>
      <vt:lpstr>'Beoordelen open vragen'!OLE_LINK2</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2026-03-16T09:55:36Z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