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2"/>
  <workbookPr/>
  <mc:AlternateContent xmlns:mc="http://schemas.openxmlformats.org/markup-compatibility/2006">
    <mc:Choice Requires="x15">
      <x15ac:absPath xmlns:x15ac="http://schemas.microsoft.com/office/spreadsheetml/2010/11/ac" url="https://vrfgv.sharepoint.com/sites/Multifunctionals/Gedeelde documenten/General/3. Specificeren/Aanbestedingsdocumenten/Definitief bewerkbaar/"/>
    </mc:Choice>
  </mc:AlternateContent>
  <xr:revisionPtr revIDLastSave="457" documentId="11_DD40ED2649F378DAA30EC3509AB24B7480851BD2" xr6:coauthVersionLast="47" xr6:coauthVersionMax="47" xr10:uidLastSave="{4C883325-0CAE-4177-90CA-7341896CA877}"/>
  <bookViews>
    <workbookView xWindow="1920" yWindow="1920" windowWidth="17280" windowHeight="10008" activeTab="1" xr2:uid="{00000000-000D-0000-FFFF-FFFF00000000}"/>
  </bookViews>
  <sheets>
    <sheet name="Totaal + ondertekening" sheetId="4" r:id="rId1"/>
    <sheet name="Prijzenblad" sheetId="1" r:id="rId2"/>
    <sheet name="Locaties en type machine (2026)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3" l="1"/>
  <c r="E29" i="3"/>
  <c r="F16" i="3"/>
  <c r="F31" i="3" s="1"/>
  <c r="B40" i="1" s="1"/>
  <c r="E16" i="3"/>
  <c r="B45" i="1"/>
  <c r="B44" i="1"/>
  <c r="E31" i="3" l="1"/>
  <c r="B39" i="1" s="1"/>
  <c r="B47" i="1" l="1"/>
  <c r="B43" i="1"/>
  <c r="B46" i="1"/>
  <c r="B48" i="1" l="1"/>
  <c r="B3" i="4" s="1"/>
</calcChain>
</file>

<file path=xl/sharedStrings.xml><?xml version="1.0" encoding="utf-8"?>
<sst xmlns="http://schemas.openxmlformats.org/spreadsheetml/2006/main" count="164" uniqueCount="137">
  <si>
    <t xml:space="preserve">Bijlage 10 - Prijzenblad </t>
  </si>
  <si>
    <t xml:space="preserve">Inschrijfprijs </t>
  </si>
  <si>
    <t>Voor akkoord</t>
  </si>
  <si>
    <t>Naam organisatie:</t>
  </si>
  <si>
    <t>Naam rechtsgeldig vertegenwoordiger:</t>
  </si>
  <si>
    <t>Functie rechtsgeldig vertegenwoordiger:</t>
  </si>
  <si>
    <t>Datum:</t>
  </si>
  <si>
    <t>Handtekening:</t>
  </si>
  <si>
    <t>Invulblad prijs GC2</t>
  </si>
  <si>
    <t>Naam leverancier</t>
  </si>
  <si>
    <t>All-in afdrukprijs per A4 pagina zwart/wit</t>
  </si>
  <si>
    <t>All-in afdrukprijs per A4 pagina kleur</t>
  </si>
  <si>
    <t>Gegevens machine</t>
  </si>
  <si>
    <t>Klein</t>
  </si>
  <si>
    <t>Groot</t>
  </si>
  <si>
    <t>Merk machine</t>
  </si>
  <si>
    <t>Type machine (typeaanduiding &amp; nieuw/refurbished)</t>
  </si>
  <si>
    <t>Verhuis- en/of verplaatskosten per machine</t>
  </si>
  <si>
    <t>(Basis) leaseprijs machine en toebehoren (per maand)</t>
  </si>
  <si>
    <t>overige vaste lasten (per maand)</t>
  </si>
  <si>
    <t>Vaste eenmalige kosten</t>
  </si>
  <si>
    <t>Afleverkosten per machine</t>
  </si>
  <si>
    <t>Installatie en implementatiekosten per machine</t>
  </si>
  <si>
    <t>Paslezer (fysiek) per device t.b.v. follow me (eenmalig)</t>
  </si>
  <si>
    <t>Training en instructie (eenmalig)</t>
  </si>
  <si>
    <t>Booklet finisher (per stuk)</t>
  </si>
  <si>
    <t>Proof of Concept (eenmalig)</t>
  </si>
  <si>
    <t>Optiejaren 1,2 en 3 (prijs per jaar)</t>
  </si>
  <si>
    <t>All-in afdrukprijs per pagina zwart/wit</t>
  </si>
  <si>
    <t>All-in afdrukprijs per pagina kleur</t>
  </si>
  <si>
    <t>(Basis) huurprijs machine en toebehoren (per maand)</t>
  </si>
  <si>
    <t>Alle prijzen excl. BTW</t>
  </si>
  <si>
    <t>U dient alleen de gele vakken in te vullen.</t>
  </si>
  <si>
    <t>Indicatie zwart/wit volume A4 per maand</t>
  </si>
  <si>
    <t>Indicatie kleur volume A4 per maand</t>
  </si>
  <si>
    <t>Aantal machines 'Klein'</t>
  </si>
  <si>
    <t>Aantal machines 'Groot'</t>
  </si>
  <si>
    <t>Total Cost of ownership</t>
  </si>
  <si>
    <t>Huur (obv 48 maanden)</t>
  </si>
  <si>
    <t>Clicks zwart/wit (obv 48 maanden)</t>
  </si>
  <si>
    <t>Clicks kleur (obv 48 maanden)</t>
  </si>
  <si>
    <t>Eenmalige kosten</t>
  </si>
  <si>
    <t xml:space="preserve">Kosten Optiejaren 1,2 en 3 </t>
  </si>
  <si>
    <t>Totaal (gewogen prijs)</t>
  </si>
  <si>
    <t>Locatieoverzicht VRGV</t>
  </si>
  <si>
    <t>Naam</t>
  </si>
  <si>
    <t>Adres</t>
  </si>
  <si>
    <t>Postcode</t>
  </si>
  <si>
    <t>Plaats</t>
  </si>
  <si>
    <t>Aantal machines 'klein' (Type 1/A4)</t>
  </si>
  <si>
    <t>Aantal machines 'groot' (Type 2/A3)</t>
  </si>
  <si>
    <t>Booklet</t>
  </si>
  <si>
    <t>Kazerne Blaricum</t>
  </si>
  <si>
    <t>Singel 15A</t>
  </si>
  <si>
    <t>1261 XP</t>
  </si>
  <si>
    <t>Blaricum</t>
  </si>
  <si>
    <t>Nee</t>
  </si>
  <si>
    <t>Kazerne Bussum</t>
  </si>
  <si>
    <t>Brinklaan 140</t>
  </si>
  <si>
    <t>1404 GT</t>
  </si>
  <si>
    <t>Bussum</t>
  </si>
  <si>
    <t xml:space="preserve">Kazerne Hilversum </t>
  </si>
  <si>
    <t>Kamerlingh Onnesweg 148</t>
  </si>
  <si>
    <t>1223 JN</t>
  </si>
  <si>
    <t>Hilversum</t>
  </si>
  <si>
    <t>Ja, 1 x</t>
  </si>
  <si>
    <t>Kazerne Huizen</t>
  </si>
  <si>
    <t>Eemlandweg 30</t>
  </si>
  <si>
    <t>1271 KS</t>
  </si>
  <si>
    <t>Huizen</t>
  </si>
  <si>
    <t>Kazerne Kortenhoef</t>
  </si>
  <si>
    <t>Eslaan 2A</t>
  </si>
  <si>
    <t>1241 XC</t>
  </si>
  <si>
    <t>Kortenhoef</t>
  </si>
  <si>
    <t>Kazerne Loosdrecht</t>
  </si>
  <si>
    <t>Oud Loosdrechtsedijk 2</t>
  </si>
  <si>
    <t>1231 NA</t>
  </si>
  <si>
    <t>Loosdrecht</t>
  </si>
  <si>
    <t>Kazerne Muiden</t>
  </si>
  <si>
    <t>Weesperweg 2d</t>
  </si>
  <si>
    <t>1398 XD</t>
  </si>
  <si>
    <t>Muiden</t>
  </si>
  <si>
    <t>Kazerne Naarden</t>
  </si>
  <si>
    <t>Energiestraat 15</t>
  </si>
  <si>
    <t>1411 AP</t>
  </si>
  <si>
    <t>Naarden</t>
  </si>
  <si>
    <t>Ja</t>
  </si>
  <si>
    <t>Kazerne Nederhorst den Berg</t>
  </si>
  <si>
    <t>Blijklaan 1</t>
  </si>
  <si>
    <t>1394 KA</t>
  </si>
  <si>
    <t>Nederhorst den Berg</t>
  </si>
  <si>
    <t>Crisisbeheersing</t>
  </si>
  <si>
    <t>Groest 69</t>
  </si>
  <si>
    <t>1211 EA</t>
  </si>
  <si>
    <t>Kazerne Laren</t>
  </si>
  <si>
    <t>Groene Gerritsweg 2</t>
  </si>
  <si>
    <t>1251 JL</t>
  </si>
  <si>
    <t>Laren</t>
  </si>
  <si>
    <t>Kazerne Muiderberg</t>
  </si>
  <si>
    <t>Echolaan 1</t>
  </si>
  <si>
    <t>1399 GZ</t>
  </si>
  <si>
    <t>Muiderberg</t>
  </si>
  <si>
    <t>totaal VRGV</t>
  </si>
  <si>
    <t>Locatieoverzicht VRF</t>
  </si>
  <si>
    <t>Kazerne Almere Poort</t>
  </si>
  <si>
    <t>Argonweg  107</t>
  </si>
  <si>
    <t>1362 AD</t>
  </si>
  <si>
    <t>Almere</t>
  </si>
  <si>
    <t>Kazerne Almere-Buiten</t>
  </si>
  <si>
    <t>Makasserweg 61</t>
  </si>
  <si>
    <t>1335 HW</t>
  </si>
  <si>
    <t>Kazerne Almere-Veluwsekant</t>
  </si>
  <si>
    <t>Veluwezoom 52</t>
  </si>
  <si>
    <t>1327 AH</t>
  </si>
  <si>
    <t>Kazerne Zeewolde</t>
  </si>
  <si>
    <t>Mast 1</t>
  </si>
  <si>
    <t>3891 KE</t>
  </si>
  <si>
    <t>Zeewolde</t>
  </si>
  <si>
    <t>Kazerne Urk</t>
  </si>
  <si>
    <t>Industrierondweg  22</t>
  </si>
  <si>
    <t>8321 DV</t>
  </si>
  <si>
    <t>Urk</t>
  </si>
  <si>
    <t>Kazerne Lelystad</t>
  </si>
  <si>
    <t>Gordiaandreef 101</t>
  </si>
  <si>
    <t>8233 AB</t>
  </si>
  <si>
    <t>Lelystad</t>
  </si>
  <si>
    <t>Ja, 2x</t>
  </si>
  <si>
    <t>Kazerne Dronten</t>
  </si>
  <si>
    <t>Installatieweg 36</t>
  </si>
  <si>
    <t>8251 KP</t>
  </si>
  <si>
    <t>Dronten</t>
  </si>
  <si>
    <t>Kazerne Emmeloord</t>
  </si>
  <si>
    <t>Nijverheidsstraat 34</t>
  </si>
  <si>
    <t>9301 AD</t>
  </si>
  <si>
    <t>Emmeloord</t>
  </si>
  <si>
    <t>Totaal VRF</t>
  </si>
  <si>
    <t>Totaal beide regio's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</si>
</sst>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</font>
    <font>
      <sz val="20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1"/>
      <name val="Arial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3" fillId="0" borderId="0"/>
    <xf numFmtId="9" fontId="4" fillId="0" borderId="0" applyFont="0" applyFill="0" applyBorder="0" applyAlignment="0" applyProtection="0"/>
  </cellStyleXfs>
  <cellXfs count="62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2" fillId="0" borderId="0" xfId="0" applyFont="1"/>
    <xf numFmtId="0" fontId="0" fillId="6" borderId="1" xfId="0" applyFill="1" applyBorder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164" fontId="0" fillId="3" borderId="1" xfId="0" applyNumberFormat="1" applyFill="1" applyBorder="1"/>
    <xf numFmtId="164" fontId="0" fillId="6" borderId="1" xfId="0" applyNumberFormat="1" applyFill="1" applyBorder="1"/>
    <xf numFmtId="0" fontId="0" fillId="5" borderId="4" xfId="0" applyFill="1" applyBorder="1"/>
    <xf numFmtId="0" fontId="0" fillId="5" borderId="3" xfId="0" applyFill="1" applyBorder="1"/>
    <xf numFmtId="0" fontId="0" fillId="4" borderId="4" xfId="0" applyFill="1" applyBorder="1"/>
    <xf numFmtId="0" fontId="0" fillId="4" borderId="3" xfId="0" applyFill="1" applyBorder="1"/>
    <xf numFmtId="0" fontId="2" fillId="4" borderId="4" xfId="0" applyFont="1" applyFill="1" applyBorder="1"/>
    <xf numFmtId="0" fontId="2" fillId="4" borderId="1" xfId="0" applyFont="1" applyFill="1" applyBorder="1"/>
    <xf numFmtId="164" fontId="2" fillId="3" borderId="1" xfId="0" applyNumberFormat="1" applyFont="1" applyFill="1" applyBorder="1"/>
    <xf numFmtId="164" fontId="0" fillId="0" borderId="0" xfId="0" applyNumberFormat="1"/>
    <xf numFmtId="164" fontId="0" fillId="6" borderId="7" xfId="0" applyNumberFormat="1" applyFill="1" applyBorder="1"/>
    <xf numFmtId="164" fontId="0" fillId="6" borderId="8" xfId="0" applyNumberFormat="1" applyFill="1" applyBorder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4" borderId="0" xfId="0" applyNumberFormat="1" applyFill="1"/>
    <xf numFmtId="0" fontId="0" fillId="4" borderId="0" xfId="0" applyFill="1" applyAlignment="1">
      <alignment horizontal="center"/>
    </xf>
    <xf numFmtId="0" fontId="2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vertical="top"/>
    </xf>
    <xf numFmtId="0" fontId="2" fillId="2" borderId="8" xfId="0" applyFont="1" applyFill="1" applyBorder="1" applyAlignment="1">
      <alignment horizontal="center" vertical="top" wrapText="1"/>
    </xf>
    <xf numFmtId="0" fontId="0" fillId="4" borderId="8" xfId="0" applyFill="1" applyBorder="1" applyAlignment="1">
      <alignment horizontal="center"/>
    </xf>
    <xf numFmtId="0" fontId="0" fillId="0" borderId="8" xfId="0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5" fillId="8" borderId="8" xfId="0" applyFont="1" applyFill="1" applyBorder="1"/>
    <xf numFmtId="0" fontId="0" fillId="0" borderId="7" xfId="0" applyBorder="1" applyAlignment="1">
      <alignment vertical="top" wrapText="1"/>
    </xf>
    <xf numFmtId="0" fontId="0" fillId="0" borderId="7" xfId="0" applyBorder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8" xfId="0" applyBorder="1"/>
    <xf numFmtId="0" fontId="2" fillId="0" borderId="8" xfId="0" applyFont="1" applyBorder="1"/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1" xfId="0" applyFont="1" applyBorder="1"/>
    <xf numFmtId="164" fontId="0" fillId="9" borderId="1" xfId="0" applyNumberFormat="1" applyFill="1" applyBorder="1"/>
    <xf numFmtId="0" fontId="9" fillId="8" borderId="1" xfId="0" applyFont="1" applyFill="1" applyBorder="1"/>
    <xf numFmtId="0" fontId="9" fillId="8" borderId="9" xfId="0" applyFont="1" applyFill="1" applyBorder="1" applyAlignment="1">
      <alignment horizontal="left" vertical="top"/>
    </xf>
    <xf numFmtId="0" fontId="9" fillId="8" borderId="9" xfId="0" applyFont="1" applyFill="1" applyBorder="1"/>
    <xf numFmtId="0" fontId="9" fillId="10" borderId="8" xfId="0" applyFont="1" applyFill="1" applyBorder="1" applyAlignment="1">
      <alignment horizontal="center" vertical="top"/>
    </xf>
    <xf numFmtId="0" fontId="8" fillId="8" borderId="9" xfId="0" applyFont="1" applyFill="1" applyBorder="1" applyAlignment="1">
      <alignment horizontal="left"/>
    </xf>
    <xf numFmtId="0" fontId="8" fillId="8" borderId="10" xfId="0" applyFont="1" applyFill="1" applyBorder="1" applyAlignment="1">
      <alignment horizontal="left"/>
    </xf>
    <xf numFmtId="0" fontId="8" fillId="8" borderId="11" xfId="0" applyFont="1" applyFill="1" applyBorder="1" applyAlignment="1">
      <alignment horizontal="left"/>
    </xf>
    <xf numFmtId="0" fontId="9" fillId="10" borderId="1" xfId="0" applyFont="1" applyFill="1" applyBorder="1" applyAlignment="1">
      <alignment horizontal="center"/>
    </xf>
    <xf numFmtId="0" fontId="9" fillId="10" borderId="7" xfId="0" applyFont="1" applyFill="1" applyBorder="1" applyAlignment="1">
      <alignment horizontal="center"/>
    </xf>
    <xf numFmtId="0" fontId="9" fillId="10" borderId="12" xfId="0" applyFont="1" applyFill="1" applyBorder="1" applyAlignment="1">
      <alignment horizontal="center"/>
    </xf>
    <xf numFmtId="0" fontId="9" fillId="0" borderId="0" xfId="0" applyFont="1" applyAlignment="1">
      <alignment horizontal="center" vertical="top"/>
    </xf>
    <xf numFmtId="0" fontId="0" fillId="4" borderId="5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7" borderId="0" xfId="0" applyFont="1" applyFill="1" applyAlignment="1">
      <alignment horizontal="center"/>
    </xf>
  </cellXfs>
  <cellStyles count="3">
    <cellStyle name="Procent 2" xfId="2" xr:uid="{00000000-0005-0000-0000-000000000000}"/>
    <cellStyle name="Standaard" xfId="0" builtinId="0"/>
    <cellStyle name="Standaard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7BD53-5B10-4D79-9292-5C0A8C1043D2}">
  <dimension ref="A1:E17"/>
  <sheetViews>
    <sheetView workbookViewId="0">
      <selection activeCell="B10" sqref="B10:E10"/>
    </sheetView>
  </sheetViews>
  <sheetFormatPr defaultRowHeight="15"/>
  <cols>
    <col min="1" max="1" width="40.140625" bestFit="1" customWidth="1"/>
  </cols>
  <sheetData>
    <row r="1" spans="1:5" ht="26.25">
      <c r="A1" s="43" t="s">
        <v>0</v>
      </c>
    </row>
    <row r="3" spans="1:5" ht="15.75">
      <c r="A3" s="44" t="s">
        <v>1</v>
      </c>
      <c r="B3" s="45">
        <f>Prijzenblad!B48</f>
        <v>0</v>
      </c>
    </row>
    <row r="5" spans="1:5">
      <c r="A5" s="50" t="s">
        <v>2</v>
      </c>
      <c r="B5" s="51"/>
      <c r="C5" s="51"/>
      <c r="D5" s="51"/>
      <c r="E5" s="52"/>
    </row>
    <row r="6" spans="1:5">
      <c r="A6" s="46" t="s">
        <v>3</v>
      </c>
      <c r="B6" s="53"/>
      <c r="C6" s="53"/>
      <c r="D6" s="53"/>
      <c r="E6" s="53"/>
    </row>
    <row r="7" spans="1:5">
      <c r="A7" s="46" t="s">
        <v>4</v>
      </c>
      <c r="B7" s="53"/>
      <c r="C7" s="53"/>
      <c r="D7" s="53"/>
      <c r="E7" s="53"/>
    </row>
    <row r="8" spans="1:5">
      <c r="A8" s="46" t="s">
        <v>5</v>
      </c>
      <c r="B8" s="54"/>
      <c r="C8" s="54"/>
      <c r="D8" s="54"/>
      <c r="E8" s="54"/>
    </row>
    <row r="9" spans="1:5">
      <c r="A9" s="48" t="s">
        <v>6</v>
      </c>
      <c r="B9" s="55"/>
      <c r="C9" s="55"/>
      <c r="D9" s="55"/>
      <c r="E9" s="55"/>
    </row>
    <row r="10" spans="1:5" ht="108" customHeight="1">
      <c r="A10" s="47" t="s">
        <v>7</v>
      </c>
      <c r="B10" s="49"/>
      <c r="C10" s="49"/>
      <c r="D10" s="49"/>
      <c r="E10" s="49"/>
    </row>
    <row r="11" spans="1:5">
      <c r="B11" s="56"/>
      <c r="C11" s="56"/>
      <c r="D11" s="56"/>
      <c r="E11" s="56"/>
    </row>
    <row r="12" spans="1:5">
      <c r="B12" s="56"/>
      <c r="C12" s="56"/>
      <c r="D12" s="56"/>
      <c r="E12" s="56"/>
    </row>
    <row r="13" spans="1:5">
      <c r="B13" s="56"/>
      <c r="C13" s="56"/>
      <c r="D13" s="56"/>
      <c r="E13" s="56"/>
    </row>
    <row r="14" spans="1:5">
      <c r="B14" s="56"/>
      <c r="C14" s="56"/>
      <c r="D14" s="56"/>
      <c r="E14" s="56"/>
    </row>
    <row r="15" spans="1:5">
      <c r="B15" s="56"/>
      <c r="C15" s="56"/>
      <c r="D15" s="56"/>
      <c r="E15" s="56"/>
    </row>
    <row r="16" spans="1:5">
      <c r="B16" s="56"/>
      <c r="C16" s="56"/>
      <c r="D16" s="56"/>
      <c r="E16" s="56"/>
    </row>
    <row r="17" spans="2:5">
      <c r="B17" s="56"/>
      <c r="C17" s="56"/>
      <c r="D17" s="56"/>
      <c r="E17" s="56"/>
    </row>
  </sheetData>
  <sheetProtection algorithmName="SHA-512" hashValue="CZmzGgMZUw0vcPEwhM0xznXet3rz2Rvbwq14sCqnV7CC9+8PSl81v/BZfLSxjTbzH0TaGx+jOKuor3atMHnCWQ==" saltValue="l+vgD33MFsrG0oK5ceLlVg==" spinCount="100000" sheet="1" objects="1" scenarios="1"/>
  <protectedRanges>
    <protectedRange sqref="B6:E10" name="Bereik1"/>
  </protectedRanges>
  <mergeCells count="13">
    <mergeCell ref="B17:E17"/>
    <mergeCell ref="B11:E11"/>
    <mergeCell ref="B12:E12"/>
    <mergeCell ref="B13:E13"/>
    <mergeCell ref="B14:E14"/>
    <mergeCell ref="B15:E15"/>
    <mergeCell ref="B16:E16"/>
    <mergeCell ref="B10:E10"/>
    <mergeCell ref="A5:E5"/>
    <mergeCell ref="B6:E6"/>
    <mergeCell ref="B7:E7"/>
    <mergeCell ref="B8:E8"/>
    <mergeCell ref="B9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8"/>
  <sheetViews>
    <sheetView tabSelected="1" topLeftCell="A6" workbookViewId="0">
      <selection activeCell="M37" sqref="M37"/>
    </sheetView>
  </sheetViews>
  <sheetFormatPr defaultColWidth="8.7109375" defaultRowHeight="14.45"/>
  <cols>
    <col min="1" max="1" width="54.28515625" customWidth="1"/>
    <col min="2" max="2" width="14.140625" customWidth="1"/>
    <col min="3" max="3" width="11.7109375" customWidth="1"/>
    <col min="4" max="4" width="10.7109375" customWidth="1"/>
    <col min="12" max="12" width="10.42578125" bestFit="1" customWidth="1"/>
  </cols>
  <sheetData>
    <row r="2" spans="1:4">
      <c r="A2" s="57" t="s">
        <v>8</v>
      </c>
      <c r="B2" s="58"/>
      <c r="C2" s="58"/>
      <c r="D2" s="59"/>
    </row>
    <row r="3" spans="1:4">
      <c r="A3" s="10"/>
      <c r="B3" s="6"/>
      <c r="C3" s="6"/>
      <c r="D3" s="11"/>
    </row>
    <row r="4" spans="1:4">
      <c r="A4" s="12" t="s">
        <v>9</v>
      </c>
      <c r="B4" s="4"/>
      <c r="C4" s="6"/>
      <c r="D4" s="11"/>
    </row>
    <row r="5" spans="1:4">
      <c r="A5" s="12" t="s">
        <v>10</v>
      </c>
      <c r="B5" s="9"/>
      <c r="C5" s="6"/>
      <c r="D5" s="11"/>
    </row>
    <row r="6" spans="1:4">
      <c r="A6" s="12" t="s">
        <v>11</v>
      </c>
      <c r="B6" s="9"/>
      <c r="C6" s="6"/>
      <c r="D6" s="11"/>
    </row>
    <row r="7" spans="1:4">
      <c r="A7" s="10"/>
      <c r="B7" s="6"/>
      <c r="C7" s="6"/>
      <c r="D7" s="11"/>
    </row>
    <row r="8" spans="1:4">
      <c r="A8" s="12" t="s">
        <v>12</v>
      </c>
      <c r="B8" s="5" t="s">
        <v>13</v>
      </c>
      <c r="C8" s="5"/>
      <c r="D8" s="13" t="s">
        <v>14</v>
      </c>
    </row>
    <row r="9" spans="1:4">
      <c r="A9" s="12" t="s">
        <v>15</v>
      </c>
      <c r="B9" s="9"/>
      <c r="C9" s="6"/>
      <c r="D9" s="9"/>
    </row>
    <row r="10" spans="1:4">
      <c r="A10" s="12" t="s">
        <v>16</v>
      </c>
      <c r="B10" s="9"/>
      <c r="C10" s="6"/>
      <c r="D10" s="9"/>
    </row>
    <row r="11" spans="1:4">
      <c r="A11" s="12" t="s">
        <v>17</v>
      </c>
      <c r="B11" s="9"/>
      <c r="C11" s="6"/>
      <c r="D11" s="9"/>
    </row>
    <row r="12" spans="1:4">
      <c r="A12" s="12"/>
      <c r="B12" s="5"/>
      <c r="C12" s="5"/>
      <c r="D12" s="13"/>
    </row>
    <row r="13" spans="1:4">
      <c r="A13" s="12" t="s">
        <v>18</v>
      </c>
      <c r="B13" s="9"/>
      <c r="C13" s="6"/>
      <c r="D13" s="9"/>
    </row>
    <row r="14" spans="1:4">
      <c r="A14" s="12" t="s">
        <v>19</v>
      </c>
      <c r="B14" s="9"/>
      <c r="C14" s="6"/>
      <c r="D14" s="9"/>
    </row>
    <row r="15" spans="1:4">
      <c r="A15" s="12"/>
      <c r="B15" s="5"/>
      <c r="C15" s="5"/>
      <c r="D15" s="13"/>
    </row>
    <row r="16" spans="1:4">
      <c r="A16" s="14" t="s">
        <v>20</v>
      </c>
      <c r="B16" s="5"/>
      <c r="C16" s="5"/>
      <c r="D16" s="13"/>
    </row>
    <row r="17" spans="1:4">
      <c r="A17" s="12" t="s">
        <v>21</v>
      </c>
      <c r="B17" s="9"/>
      <c r="C17" s="6"/>
      <c r="D17" s="9"/>
    </row>
    <row r="18" spans="1:4">
      <c r="A18" s="12" t="s">
        <v>22</v>
      </c>
      <c r="B18" s="9"/>
      <c r="C18" s="6"/>
      <c r="D18" s="9"/>
    </row>
    <row r="19" spans="1:4">
      <c r="A19" s="12" t="s">
        <v>23</v>
      </c>
      <c r="B19" s="18"/>
      <c r="C19" s="6"/>
      <c r="D19" s="9"/>
    </row>
    <row r="20" spans="1:4">
      <c r="A20" s="12" t="s">
        <v>24</v>
      </c>
      <c r="B20" s="19"/>
      <c r="C20" s="6"/>
      <c r="D20" s="9"/>
    </row>
    <row r="21" spans="1:4">
      <c r="A21" s="5" t="s">
        <v>25</v>
      </c>
      <c r="B21" s="25"/>
      <c r="C21" s="6"/>
      <c r="D21" s="9"/>
    </row>
    <row r="22" spans="1:4">
      <c r="A22" s="5" t="s">
        <v>26</v>
      </c>
      <c r="B22" s="25"/>
      <c r="C22" s="6"/>
      <c r="D22" s="9"/>
    </row>
    <row r="23" spans="1:4">
      <c r="A23" s="14" t="s">
        <v>27</v>
      </c>
      <c r="B23" s="5"/>
      <c r="C23" s="5"/>
      <c r="D23" s="5"/>
    </row>
    <row r="24" spans="1:4">
      <c r="A24" s="12" t="s">
        <v>28</v>
      </c>
      <c r="B24" s="9"/>
      <c r="C24" s="5"/>
      <c r="D24" s="5"/>
    </row>
    <row r="25" spans="1:4">
      <c r="A25" s="12" t="s">
        <v>29</v>
      </c>
      <c r="B25" s="9"/>
      <c r="C25" s="5"/>
      <c r="D25" s="5"/>
    </row>
    <row r="26" spans="1:4">
      <c r="A26" s="12"/>
      <c r="B26" s="5" t="s">
        <v>13</v>
      </c>
      <c r="C26" s="5"/>
      <c r="D26" s="5" t="s">
        <v>14</v>
      </c>
    </row>
    <row r="27" spans="1:4">
      <c r="A27" s="12" t="s">
        <v>30</v>
      </c>
      <c r="B27" s="18"/>
      <c r="C27" s="6"/>
      <c r="D27" s="18"/>
    </row>
    <row r="28" spans="1:4">
      <c r="A28" s="12" t="s">
        <v>19</v>
      </c>
      <c r="B28" s="19"/>
      <c r="C28" s="6"/>
      <c r="D28" s="19"/>
    </row>
    <row r="29" spans="1:4">
      <c r="A29" s="3"/>
    </row>
    <row r="31" spans="1:4" ht="15.75" customHeight="1">
      <c r="A31" s="60" t="s">
        <v>31</v>
      </c>
      <c r="B31" s="60"/>
      <c r="C31" s="60"/>
      <c r="D31" s="60"/>
    </row>
    <row r="32" spans="1:4">
      <c r="A32" s="61" t="s">
        <v>32</v>
      </c>
      <c r="B32" s="61"/>
      <c r="C32" s="61"/>
      <c r="D32" s="61"/>
    </row>
    <row r="35" spans="1:12">
      <c r="L35" s="17"/>
    </row>
    <row r="36" spans="1:12">
      <c r="A36" s="7" t="s">
        <v>33</v>
      </c>
      <c r="B36" s="7">
        <v>19000</v>
      </c>
    </row>
    <row r="37" spans="1:12">
      <c r="A37" s="7" t="s">
        <v>34</v>
      </c>
      <c r="B37" s="7">
        <v>30000</v>
      </c>
    </row>
    <row r="39" spans="1:12">
      <c r="A39" s="7" t="s">
        <v>35</v>
      </c>
      <c r="B39" s="7">
        <f>'Locaties en type machine (2026)'!E31</f>
        <v>3</v>
      </c>
    </row>
    <row r="40" spans="1:12">
      <c r="A40" s="7" t="s">
        <v>36</v>
      </c>
      <c r="B40" s="7">
        <f>'Locaties en type machine (2026)'!F31</f>
        <v>24</v>
      </c>
    </row>
    <row r="42" spans="1:12">
      <c r="A42" s="15" t="s">
        <v>37</v>
      </c>
      <c r="B42" s="7"/>
    </row>
    <row r="43" spans="1:12">
      <c r="A43" s="7" t="s">
        <v>38</v>
      </c>
      <c r="B43" s="8">
        <f>((B39*(B13+B14))*48)+((B40*(D13+D14))*48)</f>
        <v>0</v>
      </c>
      <c r="C43" s="17"/>
    </row>
    <row r="44" spans="1:12">
      <c r="A44" s="7" t="s">
        <v>39</v>
      </c>
      <c r="B44" s="8">
        <f>(B36*48)*B5</f>
        <v>0</v>
      </c>
      <c r="C44" s="17"/>
    </row>
    <row r="45" spans="1:12">
      <c r="A45" s="7" t="s">
        <v>40</v>
      </c>
      <c r="B45" s="8">
        <f>(B37*48)*B6</f>
        <v>0</v>
      </c>
      <c r="C45" s="17"/>
    </row>
    <row r="46" spans="1:12">
      <c r="A46" s="7" t="s">
        <v>41</v>
      </c>
      <c r="B46" s="8">
        <f>(B17*B39)+(B40*D17)+(B39*B18)+(D18*B40)+(B19*B39)+(D19*B40)+(B20*B39)+(B21*B39)+(D20*B40)+(D21*B40)+(D22*B40)</f>
        <v>0</v>
      </c>
    </row>
    <row r="47" spans="1:12">
      <c r="A47" s="7" t="s">
        <v>42</v>
      </c>
      <c r="B47" s="8">
        <f>(((B36*12)*B24)+((B37*12)*B25)+((B39*B27)*12)+((B39*B28)*12)+(((D27+D28)*12)*B40))*3</f>
        <v>0</v>
      </c>
    </row>
    <row r="48" spans="1:12">
      <c r="A48" s="15" t="s">
        <v>43</v>
      </c>
      <c r="B48" s="16">
        <f>SUM(B43:B47)</f>
        <v>0</v>
      </c>
    </row>
  </sheetData>
  <sheetProtection algorithmName="SHA-512" hashValue="Yxnidf9+qzBHpzJHrxaLswz7fuccthVV3N4kzQy3NUtp2f6g1U0W0GWTO+0eAoodg0ch1lZUr30TrBDHURxqpA==" saltValue="d5icK2gvAlz8U4G7m2ltkA==" spinCount="100000" sheet="1" objects="1" scenarios="1"/>
  <protectedRanges>
    <protectedRange sqref="B4:B6" name="Bereik1"/>
    <protectedRange sqref="B9:B11" name="Bereik2"/>
    <protectedRange sqref="D9:D11" name="Bereik3"/>
    <protectedRange sqref="B13:B14" name="Bereik4"/>
    <protectedRange sqref="D13:D14" name="Bereik5"/>
    <protectedRange sqref="B17:B20" name="Bereik6"/>
    <protectedRange sqref="D17:D22" name="Bereik7"/>
    <protectedRange sqref="B24:B25" name="Bereik8"/>
    <protectedRange sqref="B27:B28" name="Bereik9"/>
    <protectedRange sqref="D27:D28" name="Bereik10"/>
  </protectedRanges>
  <mergeCells count="3">
    <mergeCell ref="A2:D2"/>
    <mergeCell ref="A31:D31"/>
    <mergeCell ref="A32:D3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A0B44-AEFB-4E7E-AC7C-6BBCD83798C1}">
  <dimension ref="A1:G31"/>
  <sheetViews>
    <sheetView workbookViewId="0">
      <selection activeCell="K15" sqref="K15"/>
    </sheetView>
  </sheetViews>
  <sheetFormatPr defaultColWidth="8.7109375" defaultRowHeight="14.45"/>
  <cols>
    <col min="1" max="1" width="37.7109375" bestFit="1" customWidth="1"/>
    <col min="2" max="2" width="25.7109375" bestFit="1" customWidth="1"/>
    <col min="4" max="4" width="19.7109375" bestFit="1" customWidth="1"/>
    <col min="5" max="5" width="21" style="20" customWidth="1"/>
    <col min="6" max="6" width="21.7109375" style="20" customWidth="1"/>
    <col min="7" max="7" width="12.140625" style="20" customWidth="1"/>
  </cols>
  <sheetData>
    <row r="1" spans="1:7">
      <c r="A1" s="27" t="s">
        <v>44</v>
      </c>
      <c r="B1" s="28"/>
      <c r="C1" s="28"/>
      <c r="D1" s="27"/>
      <c r="E1" s="29"/>
      <c r="F1" s="29"/>
      <c r="G1" s="30"/>
    </row>
    <row r="2" spans="1:7">
      <c r="A2" s="36"/>
      <c r="B2" s="37"/>
      <c r="C2" s="37"/>
      <c r="D2" s="37"/>
    </row>
    <row r="3" spans="1:7" ht="28.9">
      <c r="A3" s="27" t="s">
        <v>45</v>
      </c>
      <c r="B3" s="32" t="s">
        <v>46</v>
      </c>
      <c r="C3" s="32" t="s">
        <v>47</v>
      </c>
      <c r="D3" s="27" t="s">
        <v>48</v>
      </c>
      <c r="E3" s="29" t="s">
        <v>49</v>
      </c>
      <c r="F3" s="29" t="s">
        <v>50</v>
      </c>
      <c r="G3" s="29" t="s">
        <v>51</v>
      </c>
    </row>
    <row r="4" spans="1:7">
      <c r="A4" s="33" t="s">
        <v>52</v>
      </c>
      <c r="B4" s="33" t="s">
        <v>53</v>
      </c>
      <c r="C4" s="31" t="s">
        <v>54</v>
      </c>
      <c r="D4" s="33" t="s">
        <v>55</v>
      </c>
      <c r="E4" s="24"/>
      <c r="F4" s="24">
        <v>1</v>
      </c>
      <c r="G4" s="23" t="s">
        <v>56</v>
      </c>
    </row>
    <row r="5" spans="1:7">
      <c r="A5" s="33" t="s">
        <v>57</v>
      </c>
      <c r="B5" s="33" t="s">
        <v>58</v>
      </c>
      <c r="C5" s="31" t="s">
        <v>59</v>
      </c>
      <c r="D5" s="33" t="s">
        <v>60</v>
      </c>
      <c r="E5" s="24">
        <v>1</v>
      </c>
      <c r="F5" s="24">
        <v>1</v>
      </c>
      <c r="G5" s="23" t="s">
        <v>56</v>
      </c>
    </row>
    <row r="6" spans="1:7">
      <c r="A6" s="33" t="s">
        <v>61</v>
      </c>
      <c r="B6" s="33" t="s">
        <v>62</v>
      </c>
      <c r="C6" s="31" t="s">
        <v>63</v>
      </c>
      <c r="D6" s="33" t="s">
        <v>64</v>
      </c>
      <c r="E6" s="24"/>
      <c r="F6" s="24">
        <v>4</v>
      </c>
      <c r="G6" s="23" t="s">
        <v>65</v>
      </c>
    </row>
    <row r="7" spans="1:7">
      <c r="A7" s="33" t="s">
        <v>66</v>
      </c>
      <c r="B7" s="33" t="s">
        <v>67</v>
      </c>
      <c r="C7" s="31" t="s">
        <v>68</v>
      </c>
      <c r="D7" s="33" t="s">
        <v>69</v>
      </c>
      <c r="E7" s="24"/>
      <c r="F7" s="24">
        <v>1</v>
      </c>
      <c r="G7" s="23" t="s">
        <v>56</v>
      </c>
    </row>
    <row r="8" spans="1:7">
      <c r="A8" s="33" t="s">
        <v>70</v>
      </c>
      <c r="B8" s="33" t="s">
        <v>71</v>
      </c>
      <c r="C8" s="31" t="s">
        <v>72</v>
      </c>
      <c r="D8" s="33" t="s">
        <v>73</v>
      </c>
      <c r="E8" s="24"/>
      <c r="F8" s="24">
        <v>1</v>
      </c>
      <c r="G8" s="23" t="s">
        <v>56</v>
      </c>
    </row>
    <row r="9" spans="1:7">
      <c r="A9" s="33" t="s">
        <v>74</v>
      </c>
      <c r="B9" s="33" t="s">
        <v>75</v>
      </c>
      <c r="C9" s="31" t="s">
        <v>76</v>
      </c>
      <c r="D9" s="33" t="s">
        <v>77</v>
      </c>
      <c r="E9" s="24"/>
      <c r="F9" s="24">
        <v>1</v>
      </c>
      <c r="G9" s="23" t="s">
        <v>56</v>
      </c>
    </row>
    <row r="10" spans="1:7">
      <c r="A10" s="33" t="s">
        <v>78</v>
      </c>
      <c r="B10" s="33" t="s">
        <v>79</v>
      </c>
      <c r="C10" s="31" t="s">
        <v>80</v>
      </c>
      <c r="D10" s="33" t="s">
        <v>81</v>
      </c>
      <c r="E10" s="24">
        <v>1</v>
      </c>
      <c r="F10" s="24"/>
      <c r="G10" s="23" t="s">
        <v>56</v>
      </c>
    </row>
    <row r="11" spans="1:7">
      <c r="A11" s="33" t="s">
        <v>82</v>
      </c>
      <c r="B11" s="33" t="s">
        <v>83</v>
      </c>
      <c r="C11" s="31" t="s">
        <v>84</v>
      </c>
      <c r="D11" s="33" t="s">
        <v>85</v>
      </c>
      <c r="E11" s="24"/>
      <c r="F11" s="24">
        <v>1</v>
      </c>
      <c r="G11" s="23" t="s">
        <v>86</v>
      </c>
    </row>
    <row r="12" spans="1:7">
      <c r="A12" s="33" t="s">
        <v>87</v>
      </c>
      <c r="B12" s="33" t="s">
        <v>88</v>
      </c>
      <c r="C12" s="31" t="s">
        <v>89</v>
      </c>
      <c r="D12" s="33" t="s">
        <v>90</v>
      </c>
      <c r="E12" s="24"/>
      <c r="F12" s="24">
        <v>1</v>
      </c>
      <c r="G12" s="23" t="s">
        <v>86</v>
      </c>
    </row>
    <row r="13" spans="1:7">
      <c r="A13" s="33" t="s">
        <v>91</v>
      </c>
      <c r="B13" s="33" t="s">
        <v>92</v>
      </c>
      <c r="C13" s="31" t="s">
        <v>93</v>
      </c>
      <c r="D13" s="33" t="s">
        <v>64</v>
      </c>
      <c r="E13" s="24"/>
      <c r="F13" s="24">
        <v>1</v>
      </c>
      <c r="G13" s="23" t="s">
        <v>56</v>
      </c>
    </row>
    <row r="14" spans="1:7">
      <c r="A14" s="40" t="s">
        <v>94</v>
      </c>
      <c r="B14" s="40" t="s">
        <v>95</v>
      </c>
      <c r="C14" s="31" t="s">
        <v>96</v>
      </c>
      <c r="D14" s="40" t="s">
        <v>97</v>
      </c>
      <c r="E14" s="24"/>
      <c r="F14" s="24">
        <v>1</v>
      </c>
      <c r="G14" s="41"/>
    </row>
    <row r="15" spans="1:7">
      <c r="A15" s="40" t="s">
        <v>98</v>
      </c>
      <c r="B15" s="40" t="s">
        <v>99</v>
      </c>
      <c r="C15" s="31" t="s">
        <v>100</v>
      </c>
      <c r="D15" s="40" t="s">
        <v>101</v>
      </c>
      <c r="E15" s="24">
        <v>1</v>
      </c>
      <c r="F15" s="24"/>
      <c r="G15" s="41"/>
    </row>
    <row r="16" spans="1:7">
      <c r="A16" s="3" t="s">
        <v>102</v>
      </c>
      <c r="B16" s="3"/>
      <c r="C16" s="3"/>
      <c r="D16" s="3"/>
      <c r="E16" s="22">
        <f>SUM(E4:E15)</f>
        <v>3</v>
      </c>
      <c r="F16" s="22">
        <f>SUM(F4:F15)</f>
        <v>13</v>
      </c>
    </row>
    <row r="18" spans="1:7">
      <c r="A18" s="1" t="s">
        <v>103</v>
      </c>
      <c r="B18" s="2"/>
      <c r="C18" s="2"/>
      <c r="D18" s="1"/>
      <c r="E18" s="21"/>
      <c r="F18" s="21"/>
      <c r="G18" s="26"/>
    </row>
    <row r="19" spans="1:7">
      <c r="A19" s="34"/>
      <c r="B19" s="35"/>
      <c r="C19" s="35"/>
      <c r="D19" s="35"/>
    </row>
    <row r="20" spans="1:7" ht="28.9">
      <c r="A20" s="27" t="s">
        <v>45</v>
      </c>
      <c r="B20" s="32" t="s">
        <v>46</v>
      </c>
      <c r="C20" s="32" t="s">
        <v>47</v>
      </c>
      <c r="D20" s="27" t="s">
        <v>48</v>
      </c>
      <c r="E20" s="29" t="s">
        <v>49</v>
      </c>
      <c r="F20" s="29" t="s">
        <v>50</v>
      </c>
      <c r="G20" s="29" t="s">
        <v>51</v>
      </c>
    </row>
    <row r="21" spans="1:7">
      <c r="A21" s="33" t="s">
        <v>104</v>
      </c>
      <c r="B21" s="33" t="s">
        <v>105</v>
      </c>
      <c r="C21" s="31" t="s">
        <v>106</v>
      </c>
      <c r="D21" s="33" t="s">
        <v>107</v>
      </c>
      <c r="E21" s="24"/>
      <c r="F21" s="24">
        <v>2</v>
      </c>
      <c r="G21" s="23" t="s">
        <v>86</v>
      </c>
    </row>
    <row r="22" spans="1:7">
      <c r="A22" s="33" t="s">
        <v>108</v>
      </c>
      <c r="B22" s="33" t="s">
        <v>109</v>
      </c>
      <c r="C22" s="31" t="s">
        <v>110</v>
      </c>
      <c r="D22" s="33" t="s">
        <v>107</v>
      </c>
      <c r="E22" s="24"/>
      <c r="F22" s="24">
        <v>1</v>
      </c>
      <c r="G22" s="23" t="s">
        <v>56</v>
      </c>
    </row>
    <row r="23" spans="1:7">
      <c r="A23" s="33" t="s">
        <v>111</v>
      </c>
      <c r="B23" s="33" t="s">
        <v>112</v>
      </c>
      <c r="C23" s="31" t="s">
        <v>113</v>
      </c>
      <c r="D23" s="33" t="s">
        <v>107</v>
      </c>
      <c r="E23" s="24"/>
      <c r="F23" s="24">
        <v>1</v>
      </c>
      <c r="G23" s="23" t="s">
        <v>56</v>
      </c>
    </row>
    <row r="24" spans="1:7">
      <c r="A24" s="33" t="s">
        <v>114</v>
      </c>
      <c r="B24" s="33" t="s">
        <v>115</v>
      </c>
      <c r="C24" s="31" t="s">
        <v>116</v>
      </c>
      <c r="D24" s="33" t="s">
        <v>117</v>
      </c>
      <c r="E24" s="24"/>
      <c r="F24" s="24">
        <v>1</v>
      </c>
      <c r="G24" s="23" t="s">
        <v>56</v>
      </c>
    </row>
    <row r="25" spans="1:7">
      <c r="A25" s="33" t="s">
        <v>118</v>
      </c>
      <c r="B25" s="33" t="s">
        <v>119</v>
      </c>
      <c r="C25" s="31" t="s">
        <v>120</v>
      </c>
      <c r="D25" s="33" t="s">
        <v>121</v>
      </c>
      <c r="E25" s="24"/>
      <c r="F25" s="24">
        <v>1</v>
      </c>
      <c r="G25" s="23" t="s">
        <v>56</v>
      </c>
    </row>
    <row r="26" spans="1:7">
      <c r="A26" s="33" t="s">
        <v>122</v>
      </c>
      <c r="B26" s="33" t="s">
        <v>123</v>
      </c>
      <c r="C26" s="31" t="s">
        <v>124</v>
      </c>
      <c r="D26" s="33" t="s">
        <v>125</v>
      </c>
      <c r="E26" s="24"/>
      <c r="F26" s="24">
        <v>3</v>
      </c>
      <c r="G26" s="24" t="s">
        <v>126</v>
      </c>
    </row>
    <row r="27" spans="1:7">
      <c r="A27" s="33" t="s">
        <v>127</v>
      </c>
      <c r="B27" s="33" t="s">
        <v>128</v>
      </c>
      <c r="C27" s="31" t="s">
        <v>129</v>
      </c>
      <c r="D27" s="33" t="s">
        <v>130</v>
      </c>
      <c r="E27" s="24"/>
      <c r="F27" s="24">
        <v>1</v>
      </c>
      <c r="G27" s="23" t="s">
        <v>86</v>
      </c>
    </row>
    <row r="28" spans="1:7">
      <c r="A28" s="33" t="s">
        <v>131</v>
      </c>
      <c r="B28" s="33" t="s">
        <v>132</v>
      </c>
      <c r="C28" s="31" t="s">
        <v>133</v>
      </c>
      <c r="D28" s="33" t="s">
        <v>134</v>
      </c>
      <c r="E28" s="24"/>
      <c r="F28" s="24">
        <v>1</v>
      </c>
      <c r="G28" s="23" t="s">
        <v>86</v>
      </c>
    </row>
    <row r="29" spans="1:7">
      <c r="A29" s="3" t="s">
        <v>135</v>
      </c>
      <c r="E29" s="22">
        <f>SUM(E21:E28)</f>
        <v>0</v>
      </c>
      <c r="F29" s="22">
        <f>SUM(F21:F28)</f>
        <v>11</v>
      </c>
    </row>
    <row r="31" spans="1:7">
      <c r="A31" s="39" t="s">
        <v>136</v>
      </c>
      <c r="B31" s="38"/>
      <c r="C31" s="38"/>
      <c r="D31" s="38"/>
      <c r="E31" s="42">
        <f>E29+E16</f>
        <v>3</v>
      </c>
      <c r="F31" s="42">
        <f>F16+F29</f>
        <v>24</v>
      </c>
      <c r="G31" s="24"/>
    </row>
  </sheetData>
  <sheetProtection algorithmName="SHA-512" hashValue="Sg8ZvIDazdefym30wdh0nh8vnL5HiYOpdYSKmYeKXfMVfON9VXHTBD0u6J48hVCf64e2moKXHq8xYLEqf6ii9A==" saltValue="8lPtc4fJRhGA9jEmk9Le4w==" spinCount="100000" sheet="1" objects="1" scenarios="1"/>
  <sortState xmlns:xlrd2="http://schemas.microsoft.com/office/spreadsheetml/2017/richdata2" ref="A4:G15">
    <sortCondition ref="A4:A15"/>
  </sortState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4D33534A149B4A81D3A8DFBFEFFDB8" ma:contentTypeVersion="4" ma:contentTypeDescription="Een nieuw document maken." ma:contentTypeScope="" ma:versionID="f359edcde962be506a5d9fff7652d685">
  <xsd:schema xmlns:xsd="http://www.w3.org/2001/XMLSchema" xmlns:xs="http://www.w3.org/2001/XMLSchema" xmlns:p="http://schemas.microsoft.com/office/2006/metadata/properties" xmlns:ns2="6e7cfdc3-2a54-487c-a17c-1a090e9034da" targetNamespace="http://schemas.microsoft.com/office/2006/metadata/properties" ma:root="true" ma:fieldsID="a9964272149875afb516f57d1246af91" ns2:_="">
    <xsd:import namespace="6e7cfdc3-2a54-487c-a17c-1a090e9034da"/>
    <xsd:element name="properties">
      <xsd:complexType>
        <xsd:sequence>
          <xsd:element name="documentManagement">
            <xsd:complexType>
              <xsd:all>
                <xsd:element ref="ns2:Archiefwaardig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cfdc3-2a54-487c-a17c-1a090e9034da" elementFormDefault="qualified">
    <xsd:import namespace="http://schemas.microsoft.com/office/2006/documentManagement/types"/>
    <xsd:import namespace="http://schemas.microsoft.com/office/infopath/2007/PartnerControls"/>
    <xsd:element name="Archiefwaardig" ma:index="8" nillable="true" ma:displayName="Archiefwaardig" ma:internalName="Archiefwaardig" ma:readOnly="false">
      <xsd:simpleType>
        <xsd:restriction base="dms:Boolean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efwaardig xmlns="6e7cfdc3-2a54-487c-a17c-1a090e9034da">false</Archiefwaardig>
  </documentManagement>
</p:properties>
</file>

<file path=customXml/itemProps1.xml><?xml version="1.0" encoding="utf-8"?>
<ds:datastoreItem xmlns:ds="http://schemas.openxmlformats.org/officeDocument/2006/customXml" ds:itemID="{7E92A47A-83E8-4E5C-9FA3-05BFAACCE7F5}"/>
</file>

<file path=customXml/itemProps2.xml><?xml version="1.0" encoding="utf-8"?>
<ds:datastoreItem xmlns:ds="http://schemas.openxmlformats.org/officeDocument/2006/customXml" ds:itemID="{8E7E722A-F126-47D6-9BE1-0346999710DB}"/>
</file>

<file path=customXml/itemProps3.xml><?xml version="1.0" encoding="utf-8"?>
<ds:datastoreItem xmlns:ds="http://schemas.openxmlformats.org/officeDocument/2006/customXml" ds:itemID="{6D8A3BCA-77DD-4A92-AD9B-1BA23F675B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 Noordzij</dc:creator>
  <cp:keywords/>
  <dc:description/>
  <cp:lastModifiedBy>Wesley Wellner</cp:lastModifiedBy>
  <cp:revision/>
  <dcterms:created xsi:type="dcterms:W3CDTF">2016-07-12T12:50:48Z</dcterms:created>
  <dcterms:modified xsi:type="dcterms:W3CDTF">2026-03-24T08:09:44Z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0x0101004F4D33534A149B4A81D3A8DFBFEFFDB8</vt:lpwstr>
  </property>
  <property fmtid="{D5CDD505-2E9C-101B-9397-08002B2CF9AE}" pid="3" name="Order">
    <vt:r8>1892800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</Properties>
</file>