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5hl.sharepoint.com/sites/Aanbestedingvervangingtelefonieomgeving/Shared Documents/Algemeen/03. Aanbesteding/"/>
    </mc:Choice>
  </mc:AlternateContent>
  <xr:revisionPtr revIDLastSave="810" documentId="8_{C72D425C-8DFB-40E2-8E38-3AFD22100AC8}" xr6:coauthVersionLast="47" xr6:coauthVersionMax="47" xr10:uidLastSave="{3BEC1126-D21E-4881-ABC9-AB2E15BC8DED}"/>
  <bookViews>
    <workbookView xWindow="32811" yWindow="-103" windowWidth="33120" windowHeight="18000" xr2:uid="{468CB6DC-8E8B-4F85-8FD6-BBC3CE272FC0}"/>
  </bookViews>
  <sheets>
    <sheet name="Prijsinvulformulier CX enTeams " sheetId="1" r:id="rId1"/>
    <sheet name="Prijsinvulform. vaste telefonie" sheetId="3" r:id="rId2"/>
    <sheet name="TCO"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G21" i="1"/>
  <c r="H20" i="1"/>
  <c r="G20" i="1"/>
  <c r="H19" i="1"/>
  <c r="G19" i="1"/>
  <c r="H8" i="3"/>
  <c r="F8" i="3"/>
  <c r="H7" i="3"/>
  <c r="F7" i="3"/>
  <c r="H24" i="3"/>
  <c r="F24" i="3"/>
  <c r="H23" i="3"/>
  <c r="F23" i="3"/>
  <c r="H22" i="3"/>
  <c r="F22" i="3"/>
  <c r="H5" i="3"/>
  <c r="F5" i="3"/>
  <c r="H12" i="3"/>
  <c r="F12" i="3"/>
  <c r="H10" i="3"/>
  <c r="F10" i="3"/>
  <c r="H9" i="3"/>
  <c r="F9" i="3"/>
  <c r="H30" i="1"/>
  <c r="G30" i="1"/>
  <c r="H27" i="1"/>
  <c r="G27" i="1"/>
  <c r="H17" i="1"/>
  <c r="G17" i="1"/>
  <c r="G66" i="1"/>
  <c r="G40" i="1"/>
  <c r="H15" i="3"/>
  <c r="F15" i="3"/>
  <c r="H14" i="3"/>
  <c r="F14" i="3"/>
  <c r="H13" i="3"/>
  <c r="F13" i="3"/>
  <c r="H11" i="3" l="1"/>
  <c r="F11" i="3"/>
  <c r="H6" i="3"/>
  <c r="H25" i="3" s="1"/>
  <c r="F6" i="3"/>
  <c r="F25" i="3" s="1"/>
  <c r="I9" i="5" s="1"/>
  <c r="K9" i="5" s="1"/>
  <c r="H29" i="3" l="1"/>
  <c r="H33" i="3" s="1"/>
  <c r="I7" i="5" l="1"/>
  <c r="H32" i="3"/>
  <c r="H36" i="3" s="1"/>
  <c r="G55" i="1"/>
  <c r="G58" i="1"/>
  <c r="G57" i="1"/>
  <c r="G56" i="1"/>
  <c r="G54" i="1"/>
  <c r="G53" i="1"/>
  <c r="G52" i="1"/>
  <c r="G51" i="1"/>
  <c r="G50" i="1"/>
  <c r="G48" i="1"/>
  <c r="G47" i="1"/>
  <c r="G46" i="1"/>
  <c r="K7" i="5" l="1"/>
  <c r="K11" i="5" s="1"/>
  <c r="H35" i="1"/>
  <c r="G35" i="1"/>
  <c r="H34" i="1"/>
  <c r="G34" i="1"/>
  <c r="H33" i="1"/>
  <c r="G33" i="1"/>
  <c r="H31" i="1"/>
  <c r="G31" i="1"/>
  <c r="G14" i="1"/>
  <c r="H14" i="1"/>
  <c r="G15" i="1"/>
  <c r="H15" i="1"/>
  <c r="H18" i="1"/>
  <c r="G18" i="1"/>
  <c r="H16" i="1"/>
  <c r="G16" i="1"/>
  <c r="H79" i="1" l="1"/>
  <c r="G79" i="1"/>
  <c r="G78" i="1"/>
  <c r="G77" i="1"/>
  <c r="G76" i="1"/>
  <c r="G75" i="1"/>
  <c r="G72" i="1"/>
  <c r="G71" i="1"/>
  <c r="G70" i="1"/>
  <c r="G69" i="1"/>
  <c r="G68" i="1"/>
  <c r="G67" i="1"/>
  <c r="G65" i="1"/>
  <c r="G64" i="1"/>
  <c r="G63" i="1"/>
  <c r="G60" i="1"/>
  <c r="G59" i="1"/>
  <c r="H45" i="1"/>
  <c r="G43" i="1"/>
  <c r="G42" i="1"/>
  <c r="G41" i="1"/>
  <c r="H32" i="1"/>
  <c r="G32" i="1"/>
  <c r="H29" i="1"/>
  <c r="G29" i="1"/>
  <c r="H28" i="1"/>
  <c r="G28" i="1"/>
  <c r="H26" i="1"/>
  <c r="G26" i="1"/>
  <c r="H24" i="1"/>
  <c r="G24" i="1"/>
  <c r="H23" i="1"/>
  <c r="G23" i="1"/>
  <c r="H22" i="1"/>
  <c r="G22" i="1"/>
  <c r="H11" i="1"/>
  <c r="G11" i="1"/>
  <c r="H13" i="1"/>
  <c r="G13" i="1"/>
  <c r="H12" i="1"/>
  <c r="G12" i="1"/>
  <c r="H83" i="1" l="1"/>
  <c r="F7" i="5" s="1"/>
  <c r="H7" i="5" s="1"/>
  <c r="G81" i="1"/>
  <c r="F9" i="5" s="1"/>
  <c r="H9" i="5" s="1"/>
  <c r="H11" i="5" l="1"/>
  <c r="I13" i="5" s="1"/>
  <c r="H90" i="1"/>
  <c r="H86" i="1"/>
</calcChain>
</file>

<file path=xl/sharedStrings.xml><?xml version="1.0" encoding="utf-8"?>
<sst xmlns="http://schemas.openxmlformats.org/spreadsheetml/2006/main" count="204" uniqueCount="122">
  <si>
    <t>Invulinstructie:</t>
  </si>
  <si>
    <t xml:space="preserve">De verrekenprijs per stuk omvat alle kosten voor het leveren, installeren en implementeren van het genoemde onderdeel, inclusief projectmanagement, reiskosten en verblijfkosten. Dit is inclusief eventuele benodigde licenties, hardware etc.. </t>
  </si>
  <si>
    <t>De overeengekomen abonnements- en variabele kosten van de diensten en verbindingen zijn van toepassing op de aansluitingen en diensten bij aanvang van de Overeenkomst en die tijdens de looptijd van de overeenkomst worden toegevoegd/aangesloten/opgeheven of beeindigd.</t>
  </si>
  <si>
    <t>"Zeker of optie"  geeft aan dat afname van deze techniek of functionaliteit is gegarandeerd bij 'zeker' en afname van de 'optie' optioneel is. De opgegeven aantallen blijven echter indicatief.</t>
  </si>
  <si>
    <t>Omschrijving</t>
  </si>
  <si>
    <t>Zeker/optie</t>
  </si>
  <si>
    <t>Indicatief aantal</t>
  </si>
  <si>
    <t>Eenmalig</t>
  </si>
  <si>
    <t>Netto tarief/ abo/maand</t>
  </si>
  <si>
    <t>Eenmalig totaal</t>
  </si>
  <si>
    <t>Totaalkosten/ maand</t>
  </si>
  <si>
    <t>Opmerkingen</t>
  </si>
  <si>
    <t>1. De profielen / licentie</t>
  </si>
  <si>
    <t>Zeker</t>
  </si>
  <si>
    <t>Optioneel</t>
  </si>
  <si>
    <t>Zeker d.1. of d.2</t>
  </si>
  <si>
    <t>e. CX applicatie supervisor</t>
  </si>
  <si>
    <t>g. Integratie met zaak-, klantcontact- of CRM applicatie en Gidso Regie</t>
  </si>
  <si>
    <t>b. Aantal spraakkanalen</t>
  </si>
  <si>
    <t>Eenmalige kosten</t>
  </si>
  <si>
    <t>5. Randapparatuur</t>
  </si>
  <si>
    <t>Overige kosten te relateren aan de offerte aanvraag (specificatie toevoegen)</t>
  </si>
  <si>
    <t>5. Instructie en opleiding (inclusief reis en verblijfkosten) algemeen</t>
  </si>
  <si>
    <t>Prijs per dagdeel</t>
  </si>
  <si>
    <t>b. Keyuser training voor 40 medewerkers</t>
  </si>
  <si>
    <t>Optie</t>
  </si>
  <si>
    <t>c. Opleiden bellen met MS Teams. Sessie op locatie 10 gebruikers per sessie. 
    Totaal 400 medewerkers (aan te geven in dagdelen)</t>
  </si>
  <si>
    <t>d.  Webinar instructie bellen met Teams met opvolging.</t>
  </si>
  <si>
    <t>e. Training voor 20 gebruikers van contactcenter applicatie</t>
  </si>
  <si>
    <t>g  Beheer Session boarder controller (indien van toepassing)</t>
  </si>
  <si>
    <t xml:space="preserve">h. Supervisor training voor  contactcenter applicatie bij KCC (2 personen) </t>
  </si>
  <si>
    <t>i.  Admintraining  contactcenter applicatie  (2 personen)</t>
  </si>
  <si>
    <t xml:space="preserve">j.  Adoptie traject </t>
  </si>
  <si>
    <t>6. Implementatie en installatiekosten</t>
  </si>
  <si>
    <t xml:space="preserve">a. Implementatie volgens inschrijving </t>
  </si>
  <si>
    <t>b. Realiseren Integratie met zaaksysteem.nl en Gidso Regie</t>
  </si>
  <si>
    <t xml:space="preserve">Tarief </t>
  </si>
  <si>
    <t>Totaalkosten /maand</t>
  </si>
  <si>
    <t xml:space="preserve">a. Strippenkaart voor 20 uur ondersteuning </t>
  </si>
  <si>
    <t>Totale eenmalige kosten</t>
  </si>
  <si>
    <t xml:space="preserve">Totaal maandelijkse kosten </t>
  </si>
  <si>
    <t>Totaalkosten 1e jaar</t>
  </si>
  <si>
    <t>Totaal 8  jaarlijkse kosten</t>
  </si>
  <si>
    <t>Aldus naar waarheid ingevuld,</t>
  </si>
  <si>
    <t>Naam inschrijver</t>
  </si>
  <si>
    <t> </t>
  </si>
  <si>
    <t>Naam (tekenbevoegde) functionaris</t>
  </si>
  <si>
    <t>Functie:</t>
  </si>
  <si>
    <t>Handtekening:</t>
  </si>
  <si>
    <t>Datum:</t>
  </si>
  <si>
    <t>A. Vaste kosten/abonnementen</t>
  </si>
  <si>
    <t>Aantal</t>
  </si>
  <si>
    <t>Kosten Eenmalig</t>
  </si>
  <si>
    <t>Kosten per maand</t>
  </si>
  <si>
    <t>Totaal netto per maand inclusief korting</t>
  </si>
  <si>
    <t>Aantal SIP kanalen (prijs per kanaal)</t>
  </si>
  <si>
    <t>Nummerblok 1000 nummers (nieuw of inporteren)</t>
  </si>
  <si>
    <t>Nummerblok 100 nummers (nieuw of inporteren)</t>
  </si>
  <si>
    <t>Enkelvoudig nummer (nieuw of inporteren)</t>
  </si>
  <si>
    <t>B. Gesprekskosten</t>
  </si>
  <si>
    <t>Gespreks duur (min)</t>
  </si>
  <si>
    <t>Start tarief</t>
  </si>
  <si>
    <t>Minuut tarief</t>
  </si>
  <si>
    <t>Totaal netto per maand</t>
  </si>
  <si>
    <t>Totaal netto kosten</t>
  </si>
  <si>
    <t xml:space="preserve">C. Factuurkorting </t>
  </si>
  <si>
    <t>Korting per maand</t>
  </si>
  <si>
    <t>Korting over de vaste/abonnementskosten en de belkosten (%)</t>
  </si>
  <si>
    <t>Totaalkosten 1e jaar eenmalige en  vaste/abonnementskosten en de belkosten</t>
  </si>
  <si>
    <t>Totaalkosten 2e jaar  vaste/abonnementskosten en de belkosten</t>
  </si>
  <si>
    <t>Totaal 8 jaarlijkse kosten</t>
  </si>
  <si>
    <t xml:space="preserve">        </t>
  </si>
  <si>
    <t>2. Vaste telefonie</t>
  </si>
  <si>
    <t>d.1. CX gebruiker (named user)</t>
  </si>
  <si>
    <t>d.2. CX gebruiker (concurrent user)</t>
  </si>
  <si>
    <t>a. Vast toestelaansluiting MS Teams</t>
  </si>
  <si>
    <t>b. Standaard MS Teams gebruiker</t>
  </si>
  <si>
    <t>c. Standaard MS Teams gebruiker + piketfunctie</t>
  </si>
  <si>
    <t>f.  Admin CX applicatie</t>
  </si>
  <si>
    <t>Indicatief aantal in dagdelen</t>
  </si>
  <si>
    <t>a. Extra hands-on ondersteuning bij gebruikers, KCC's direct na migratie (in
   dagdelen)</t>
  </si>
  <si>
    <t>f.  Beheer training bellen met Teams, instellen en inrichten MS Teams phone 
    system en functionaliteit (5 personen)</t>
  </si>
  <si>
    <t>c. Advies en met medewerkers inrichten rapportages op basis van de data in 
    de CX applicatie over de performance van de drie kcc's.</t>
  </si>
  <si>
    <t>d. Advies en met medewerkers inrichten rapportages op basis van de data in MS
   Teams over de bereikbaarheid van de MS Teams gebruikers en belgroepen.</t>
  </si>
  <si>
    <t>e. Netwerk readyscan. (zie aanbestedingsleidraad)</t>
  </si>
  <si>
    <t>a. Vaste toestellen met ingebouwde bleutooth</t>
  </si>
  <si>
    <t>7. beheerkosten / strippenkaart / tarieven</t>
  </si>
  <si>
    <t>SIP-aansluiting vaste telefonie</t>
  </si>
  <si>
    <t>zeker</t>
  </si>
  <si>
    <t>optie</t>
  </si>
  <si>
    <t>Bellen naar mobiele nummers</t>
  </si>
  <si>
    <t>Bellen naar vaste nummers</t>
  </si>
  <si>
    <t>Onbeperkt</t>
  </si>
  <si>
    <t>Zeker of otie</t>
  </si>
  <si>
    <t>indicatieve aantallen</t>
  </si>
  <si>
    <t>Omchrijving</t>
  </si>
  <si>
    <t>Looptijd</t>
  </si>
  <si>
    <t>Subtotaal</t>
  </si>
  <si>
    <t>Implementatie  (eenmalige kosten)</t>
  </si>
  <si>
    <t>Totale fictieve kosten over de looptijd incl. opties</t>
  </si>
  <si>
    <t>Alle tarieven dienen exclusief BTW te worden opgenomen.</t>
  </si>
  <si>
    <t>Teams en en CX applicatie totaalprijs  / per jaar, exclusief BTW</t>
  </si>
  <si>
    <t>Vaste telefonie / per jaar, exclusief BTW</t>
  </si>
  <si>
    <t>Subtotaal 8 jaar</t>
  </si>
  <si>
    <t xml:space="preserve">It. </t>
  </si>
  <si>
    <t>Structurele kosten ALL inclusief waaronder Gebruikersrechten, Onderhoud, Hosting  etc.</t>
  </si>
  <si>
    <t>De inschrijver verklaart deze aanbieding te doen met inachtneming van de bepalingen en de gegevens, zoals deze zijn omschreven in het beschrijvend document.</t>
  </si>
  <si>
    <t xml:space="preserve">Inschrijver dient enkel de GELE cellen in te vullen. Een niet ingevulde cel geldt als "€ 0,-". De rose cellen en rode worden berekend. Inschrijver verklaart door in te schrijven dat de Inschrijving volledig is gebaseerd op en voldoet aan de bepalingen in het programma van eisen, de nota van inlichting en de eigen beantwoording van de wensen en kwaliteitsvragen. De geoffreerde prijzen zijn zonder voorbehoud. De in het overzicht opgenomen aantallen en door de inschrijver ingevulde aantallen zijn een indicatie voor de beoordeling en gunning. Er kan derhalve nooit sprake zijn van meer- danwel minderwerk, zonder uitdrukkelijke toestemming van de opdrachtgever.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</si>
  <si>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b. Uurtarief projectleider</t>
  </si>
  <si>
    <t>c. Uurtarief consultant</t>
  </si>
  <si>
    <t>d.Uurtarief systeemspecialist/engineer/beheerder</t>
  </si>
  <si>
    <t>Korting % maandelijkse kosten</t>
  </si>
  <si>
    <t>a. Aansluiten SIP trunk vaste telefonie</t>
  </si>
  <si>
    <t>Totaalkosten eenmalig</t>
  </si>
  <si>
    <t>Contract 4 jaar en optie van 4 x 1 jaar</t>
  </si>
  <si>
    <t xml:space="preserve"> </t>
  </si>
  <si>
    <t>F.1 Het prijsinvulformulier CX en Teams</t>
  </si>
  <si>
    <t>F.2 Het prijsinvulformulier CX en Teams</t>
  </si>
  <si>
    <t xml:space="preserve">TCO Europese Aanbesteding‘vervanging telefonie’  met kenmerk IBMN-2025-VIJ-CM-001 </t>
  </si>
  <si>
    <t>h. WhatsApp integratie in de CX applicatie</t>
  </si>
  <si>
    <t>i. Webchat integratie in de CX applicatie</t>
  </si>
  <si>
    <t>j. Mail integratie in de CX applicatie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</si>
</sst>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quot;€&quot;\ #,##0.00_-"/>
    <numFmt numFmtId="165" formatCode="&quot;€&quot;\ #,##0.00_-;[Red]&quot;€&quot;\ #,##0.00\-"/>
    <numFmt numFmtId="166" formatCode="_-&quot;€&quot;\ * #,##0.00_-;_-&quot;€&quot;\ * #,##0.00\-;_-&quot;€&quot;\ * &quot;-&quot;??_-;_-@_-"/>
    <numFmt numFmtId="167" formatCode="_ * #,##0_ ;_ * \-#,##0_ ;_ * &quot;-&quot;??_ ;_ @_ "/>
    <numFmt numFmtId="168" formatCode="_ [$€-2]\ * #,##0.00_ ;_ [$€-2]\ * \-#,##0.00_ ;_ [$€-2]\ * &quot;-&quot;??_ ;_ @_ "/>
    <numFmt numFmtId="169" formatCode="0_ ;\-0\ "/>
    <numFmt numFmtId="170" formatCode="#,##0.00_ ;\-#,##0.00\ "/>
  </numFmts>
  <fonts count="32" x14ac:knownFonts="1">
    <font>
      <sz val="11"/>
      <color theme="1"/>
      <name val="Aptos Narrow"/>
      <family val="2"/>
      <scheme val="minor"/>
    </font>
    <font>
      <sz val="11"/>
      <color theme="1"/>
      <name val="Aptos Narrow"/>
      <family val="2"/>
      <scheme val="minor"/>
    </font>
    <font>
      <sz val="11"/>
      <color rgb="FF9C0006"/>
      <name val="Aptos Narrow"/>
      <family val="2"/>
      <scheme val="minor"/>
    </font>
    <font>
      <b/>
      <sz val="11"/>
      <color theme="0"/>
      <name val="Aptos Narrow"/>
      <family val="2"/>
      <scheme val="minor"/>
    </font>
    <font>
      <sz val="11"/>
      <color theme="0"/>
      <name val="Aptos Narrow"/>
      <family val="2"/>
      <scheme val="minor"/>
    </font>
    <font>
      <sz val="10"/>
      <name val="Arial"/>
      <family val="2"/>
    </font>
    <font>
      <sz val="9.5"/>
      <name val="Arial"/>
      <family val="2"/>
    </font>
    <font>
      <b/>
      <sz val="9.5"/>
      <name val="Arial"/>
      <family val="2"/>
    </font>
    <font>
      <sz val="9.5"/>
      <color theme="1"/>
      <name val="Arial"/>
      <family val="2"/>
    </font>
    <font>
      <sz val="9.5"/>
      <color rgb="FF000000"/>
      <name val="Arial"/>
      <family val="2"/>
    </font>
    <font>
      <sz val="9.5"/>
      <color theme="1"/>
      <name val="Arial"/>
      <family val="2"/>
    </font>
    <font>
      <sz val="9.5"/>
      <color rgb="FF000000"/>
      <name val="Arial"/>
      <family val="2"/>
    </font>
    <font>
      <b/>
      <sz val="9.5"/>
      <color theme="0"/>
      <name val="Arial"/>
      <family val="2"/>
    </font>
    <font>
      <sz val="9.5"/>
      <color theme="0"/>
      <name val="Arial"/>
      <family val="2"/>
    </font>
    <font>
      <b/>
      <sz val="9.5"/>
      <color theme="1"/>
      <name val="Arial"/>
      <family val="2"/>
    </font>
    <font>
      <sz val="9"/>
      <color theme="1"/>
      <name val="Arial"/>
      <family val="2"/>
    </font>
    <font>
      <sz val="9"/>
      <name val="Arial"/>
      <family val="2"/>
    </font>
    <font>
      <sz val="14"/>
      <color theme="1"/>
      <name val="Arial"/>
      <family val="2"/>
    </font>
    <font>
      <b/>
      <sz val="9"/>
      <color theme="1"/>
      <name val="Arial"/>
      <family val="2"/>
    </font>
    <font>
      <sz val="11"/>
      <color theme="1"/>
      <name val="Arial"/>
      <family val="2"/>
    </font>
    <font>
      <sz val="11"/>
      <name val="Aptos Narrow"/>
      <family val="2"/>
      <scheme val="minor"/>
    </font>
    <font>
      <sz val="9"/>
      <color theme="1"/>
      <name val="Aptos Narrow"/>
      <family val="2"/>
      <scheme val="minor"/>
    </font>
    <font>
      <sz val="11"/>
      <color rgb="FF00B050"/>
      <name val="Aptos Narrow"/>
      <family val="2"/>
      <scheme val="minor"/>
    </font>
    <font>
      <b/>
      <sz val="9"/>
      <name val="Arial"/>
      <family val="2"/>
    </font>
    <font>
      <b/>
      <sz val="14"/>
      <name val="Arial"/>
      <family val="2"/>
    </font>
    <font>
      <b/>
      <sz val="16"/>
      <color rgb="FF000000"/>
      <name val="Calibri"/>
      <family val="2"/>
    </font>
    <font>
      <sz val="11"/>
      <color rgb="FF000000"/>
      <name val="Calibri"/>
      <family val="2"/>
    </font>
    <font>
      <b/>
      <sz val="11"/>
      <color rgb="FF000000"/>
      <name val="Verdana"/>
      <family val="2"/>
    </font>
    <font>
      <sz val="9"/>
      <color rgb="FF000000"/>
      <name val="Verdana"/>
      <family val="2"/>
    </font>
    <font>
      <sz val="9"/>
      <color rgb="FF000000"/>
      <name val="Calibri"/>
      <family val="2"/>
    </font>
    <font>
      <b/>
      <sz val="9"/>
      <color rgb="FF000000"/>
      <name val="Verdana"/>
      <family val="2"/>
    </font>
    <font>
      <sz val="9"/>
      <name val="Verdana"/>
      <family val="2"/>
    </font>
  </fonts>
  <fills count="16">
    <fill>
      <patternFill patternType="none"/>
    </fill>
    <fill>
      <patternFill patternType="gray125"/>
    </fill>
    <fill>
      <patternFill patternType="solid">
        <fgColor rgb="FFFFC7CE"/>
      </patternFill>
    </fill>
    <fill>
      <patternFill patternType="solid">
        <fgColor rgb="FF00B0F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C7CE"/>
        <bgColor indexed="64"/>
      </patternFill>
    </fill>
    <fill>
      <patternFill patternType="solid">
        <fgColor rgb="FFFF0000"/>
        <bgColor indexed="64"/>
      </patternFill>
    </fill>
    <fill>
      <patternFill patternType="solid">
        <fgColor rgb="FFBFBFBF"/>
        <bgColor rgb="FF000000"/>
      </patternFill>
    </fill>
    <fill>
      <patternFill patternType="solid">
        <fgColor rgb="FF9BC2E6"/>
        <bgColor rgb="FF000000"/>
      </patternFill>
    </fill>
    <fill>
      <patternFill patternType="solid">
        <fgColor rgb="FFFFFFFF"/>
        <bgColor rgb="FF000000"/>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0" borderId="0"/>
  </cellStyleXfs>
  <cellXfs count="223">
    <xf numFmtId="0" fontId="0" fillId="0" borderId="0" xfId="0"/>
    <xf numFmtId="44" fontId="6" fillId="2" borderId="6" xfId="4" applyNumberFormat="1" applyFont="1" applyBorder="1" applyAlignment="1" applyProtection="1">
      <alignment horizontal="center" vertical="center" wrapText="1"/>
    </xf>
    <xf numFmtId="44" fontId="6" fillId="0" borderId="6" xfId="4" applyNumberFormat="1" applyFont="1" applyFill="1" applyBorder="1" applyAlignment="1" applyProtection="1">
      <alignment horizontal="center" vertical="center" wrapText="1"/>
    </xf>
    <xf numFmtId="44" fontId="6" fillId="2" borderId="2" xfId="4" applyNumberFormat="1" applyFont="1" applyBorder="1" applyAlignment="1" applyProtection="1">
      <alignment horizontal="center" vertical="center" wrapText="1"/>
    </xf>
    <xf numFmtId="44" fontId="6" fillId="11" borderId="6" xfId="4" applyNumberFormat="1" applyFont="1" applyFill="1" applyBorder="1" applyAlignment="1" applyProtection="1">
      <alignment horizontal="center" vertical="center" wrapText="1"/>
    </xf>
    <xf numFmtId="44" fontId="6" fillId="10" borderId="6" xfId="4" applyNumberFormat="1" applyFont="1" applyFill="1" applyBorder="1" applyAlignment="1" applyProtection="1">
      <alignment horizontal="center" vertical="center" wrapText="1"/>
    </xf>
    <xf numFmtId="44" fontId="6" fillId="11" borderId="2" xfId="4" applyNumberFormat="1" applyFont="1" applyFill="1" applyBorder="1" applyAlignment="1" applyProtection="1">
      <alignment horizontal="center" vertical="center" wrapText="1"/>
    </xf>
    <xf numFmtId="166" fontId="7" fillId="2" borderId="2" xfId="4" applyNumberFormat="1" applyFont="1" applyBorder="1" applyAlignment="1" applyProtection="1">
      <alignment horizontal="center" vertical="center" wrapText="1"/>
    </xf>
    <xf numFmtId="44" fontId="7" fillId="2" borderId="2" xfId="4" applyNumberFormat="1" applyFont="1" applyBorder="1" applyAlignment="1" applyProtection="1">
      <alignment horizontal="center" vertical="center" wrapText="1"/>
    </xf>
    <xf numFmtId="0" fontId="6" fillId="2" borderId="2" xfId="4" applyFont="1" applyBorder="1" applyAlignment="1" applyProtection="1">
      <alignment horizontal="left" vertical="center" wrapText="1"/>
    </xf>
    <xf numFmtId="0" fontId="6" fillId="2" borderId="2" xfId="4" applyFont="1" applyBorder="1" applyAlignment="1" applyProtection="1">
      <alignment horizontal="center" vertical="center" wrapText="1"/>
    </xf>
    <xf numFmtId="164" fontId="6" fillId="2" borderId="2" xfId="4" applyNumberFormat="1" applyFont="1" applyBorder="1" applyAlignment="1" applyProtection="1">
      <alignment horizontal="center" vertical="center" wrapText="1"/>
    </xf>
    <xf numFmtId="0" fontId="16" fillId="11" borderId="2" xfId="4" applyFont="1" applyFill="1" applyBorder="1" applyAlignment="1" applyProtection="1">
      <alignment horizontal="left" vertical="center" wrapText="1"/>
    </xf>
    <xf numFmtId="44" fontId="16" fillId="11" borderId="2" xfId="4" applyNumberFormat="1" applyFont="1" applyFill="1" applyBorder="1" applyAlignment="1" applyProtection="1">
      <alignment horizontal="center" vertical="center" wrapText="1"/>
    </xf>
    <xf numFmtId="0" fontId="6" fillId="9" borderId="6" xfId="5" applyFont="1" applyFill="1" applyBorder="1" applyAlignment="1" applyProtection="1">
      <alignment horizontal="left" vertical="center" wrapText="1"/>
      <protection locked="0"/>
    </xf>
    <xf numFmtId="44" fontId="15" fillId="11" borderId="2" xfId="2" applyFont="1" applyFill="1" applyBorder="1" applyAlignment="1" applyProtection="1">
      <alignment vertical="center"/>
    </xf>
    <xf numFmtId="0" fontId="26" fillId="0" borderId="0" xfId="0" applyFont="1"/>
    <xf numFmtId="0" fontId="29" fillId="0" borderId="0" xfId="0" applyFont="1"/>
    <xf numFmtId="0" fontId="28" fillId="0" borderId="0" xfId="0" applyFont="1"/>
    <xf numFmtId="0" fontId="30" fillId="7" borderId="12" xfId="0" applyFont="1" applyFill="1" applyBorder="1" applyAlignment="1">
      <alignment horizontal="center" vertical="center"/>
    </xf>
    <xf numFmtId="0" fontId="30" fillId="13" borderId="12" xfId="0" applyFont="1" applyFill="1" applyBorder="1" applyAlignment="1">
      <alignment vertical="center" wrapText="1"/>
    </xf>
    <xf numFmtId="0" fontId="30" fillId="13" borderId="12" xfId="0" applyFont="1" applyFill="1" applyBorder="1" applyAlignment="1">
      <alignment horizontal="center" vertical="center"/>
    </xf>
    <xf numFmtId="0" fontId="30" fillId="13" borderId="12" xfId="0" applyFont="1" applyFill="1" applyBorder="1" applyAlignment="1">
      <alignment vertical="center"/>
    </xf>
    <xf numFmtId="0" fontId="26" fillId="0" borderId="0" xfId="0" applyFont="1" applyAlignment="1">
      <alignment vertical="top"/>
    </xf>
    <xf numFmtId="0" fontId="28" fillId="0" borderId="12" xfId="0" applyFont="1" applyBorder="1" applyAlignment="1">
      <alignment vertical="top"/>
    </xf>
    <xf numFmtId="44" fontId="31" fillId="14" borderId="12" xfId="0" applyNumberFormat="1" applyFont="1" applyFill="1" applyBorder="1" applyAlignment="1">
      <alignment vertical="top"/>
    </xf>
    <xf numFmtId="0" fontId="31" fillId="15" borderId="12" xfId="0" applyFont="1" applyFill="1" applyBorder="1" applyAlignment="1">
      <alignment horizontal="center" vertical="top"/>
    </xf>
    <xf numFmtId="44" fontId="28" fillId="0" borderId="12" xfId="0" applyNumberFormat="1" applyFont="1" applyBorder="1" applyAlignment="1">
      <alignment vertical="top"/>
    </xf>
    <xf numFmtId="0" fontId="31" fillId="15" borderId="12" xfId="0" applyFont="1" applyFill="1" applyBorder="1" applyAlignment="1">
      <alignment vertical="top"/>
    </xf>
    <xf numFmtId="0" fontId="30" fillId="0" borderId="12" xfId="0" applyFont="1" applyBorder="1" applyAlignment="1">
      <alignment horizontal="center" vertical="top"/>
    </xf>
    <xf numFmtId="0" fontId="30" fillId="0" borderId="12" xfId="0" applyFont="1" applyBorder="1" applyAlignment="1">
      <alignment vertical="top"/>
    </xf>
    <xf numFmtId="44" fontId="30" fillId="0" borderId="12" xfId="0" applyNumberFormat="1" applyFont="1" applyBorder="1" applyAlignment="1">
      <alignment vertical="top"/>
    </xf>
    <xf numFmtId="44" fontId="30" fillId="14" borderId="12" xfId="0" applyNumberFormat="1" applyFont="1" applyFill="1" applyBorder="1" applyAlignment="1">
      <alignment vertical="top"/>
    </xf>
    <xf numFmtId="0" fontId="30" fillId="14" borderId="12" xfId="0" applyFont="1" applyFill="1" applyBorder="1" applyAlignment="1">
      <alignment vertical="top"/>
    </xf>
    <xf numFmtId="0" fontId="28" fillId="14" borderId="12" xfId="0" applyFont="1" applyFill="1" applyBorder="1" applyAlignment="1">
      <alignment vertical="top"/>
    </xf>
    <xf numFmtId="0" fontId="31" fillId="0" borderId="19" xfId="0" applyFont="1" applyBorder="1"/>
    <xf numFmtId="0" fontId="6" fillId="0" borderId="0" xfId="5" applyFont="1" applyAlignment="1">
      <alignment vertical="top" wrapText="1"/>
    </xf>
    <xf numFmtId="0" fontId="7" fillId="0" borderId="0" xfId="5" applyFont="1" applyAlignment="1">
      <alignment horizontal="left" vertical="center" wrapText="1"/>
    </xf>
    <xf numFmtId="0" fontId="7" fillId="0" borderId="0" xfId="5" applyFont="1" applyAlignment="1">
      <alignment horizontal="center" vertical="center" wrapText="1"/>
    </xf>
    <xf numFmtId="0" fontId="7" fillId="0" borderId="0" xfId="5" applyFont="1" applyAlignment="1">
      <alignment vertical="center" wrapText="1"/>
    </xf>
    <xf numFmtId="0" fontId="6" fillId="0" borderId="0" xfId="5" applyFont="1" applyAlignment="1">
      <alignment wrapText="1"/>
    </xf>
    <xf numFmtId="1" fontId="6" fillId="0" borderId="0" xfId="5" applyNumberFormat="1" applyFont="1" applyAlignment="1">
      <alignment wrapText="1"/>
    </xf>
    <xf numFmtId="1" fontId="6" fillId="0" borderId="0" xfId="5" applyNumberFormat="1" applyFont="1" applyAlignment="1">
      <alignment vertical="center" wrapText="1"/>
    </xf>
    <xf numFmtId="0" fontId="6" fillId="0" borderId="0" xfId="5" applyFont="1" applyAlignment="1">
      <alignment vertical="center" wrapText="1"/>
    </xf>
    <xf numFmtId="0" fontId="6" fillId="0" borderId="0" xfId="0" applyFont="1"/>
    <xf numFmtId="1" fontId="6" fillId="0" borderId="0" xfId="0" applyNumberFormat="1" applyFont="1"/>
    <xf numFmtId="0" fontId="6" fillId="0" borderId="0" xfId="5" applyFont="1" applyAlignment="1">
      <alignment horizontal="left" vertical="center" wrapText="1"/>
    </xf>
    <xf numFmtId="0" fontId="6" fillId="0" borderId="0" xfId="5" applyFont="1" applyAlignment="1">
      <alignment horizontal="center" vertical="center" wrapText="1"/>
    </xf>
    <xf numFmtId="44" fontId="6" fillId="0" borderId="0" xfId="5" applyNumberFormat="1" applyFont="1" applyAlignment="1">
      <alignment horizontal="center" vertical="center" wrapText="1"/>
    </xf>
    <xf numFmtId="0" fontId="7" fillId="6" borderId="2" xfId="5" applyFont="1" applyFill="1" applyBorder="1" applyAlignment="1">
      <alignment horizontal="left" vertical="center" wrapText="1"/>
    </xf>
    <xf numFmtId="0" fontId="7" fillId="6" borderId="2" xfId="5" applyFont="1" applyFill="1" applyBorder="1" applyAlignment="1">
      <alignment horizontal="center" vertical="center" wrapText="1"/>
    </xf>
    <xf numFmtId="164" fontId="7" fillId="6" borderId="2" xfId="5" applyNumberFormat="1" applyFont="1" applyFill="1" applyBorder="1" applyAlignment="1">
      <alignment horizontal="center" vertical="center" wrapText="1"/>
    </xf>
    <xf numFmtId="44" fontId="7" fillId="6" borderId="4" xfId="5" applyNumberFormat="1" applyFont="1" applyFill="1" applyBorder="1" applyAlignment="1">
      <alignment horizontal="center" vertical="center" wrapText="1"/>
    </xf>
    <xf numFmtId="44" fontId="7" fillId="6" borderId="2" xfId="5" applyNumberFormat="1" applyFont="1" applyFill="1" applyBorder="1" applyAlignment="1">
      <alignment horizontal="center" vertical="center" wrapText="1"/>
    </xf>
    <xf numFmtId="0" fontId="7" fillId="7" borderId="5" xfId="5" applyFont="1" applyFill="1" applyBorder="1" applyAlignment="1">
      <alignment horizontal="left" vertical="center" wrapText="1"/>
    </xf>
    <xf numFmtId="44" fontId="7" fillId="0" borderId="6" xfId="5" applyNumberFormat="1" applyFont="1" applyBorder="1" applyAlignment="1">
      <alignment horizontal="center" vertical="center" wrapText="1"/>
    </xf>
    <xf numFmtId="0" fontId="6" fillId="0" borderId="2" xfId="5" applyFont="1" applyBorder="1" applyAlignment="1">
      <alignment vertical="top" wrapText="1"/>
    </xf>
    <xf numFmtId="44" fontId="6" fillId="0" borderId="6" xfId="5" applyNumberFormat="1" applyFont="1" applyBorder="1" applyAlignment="1">
      <alignment horizontal="center" vertical="center" wrapText="1"/>
    </xf>
    <xf numFmtId="0" fontId="6" fillId="0" borderId="6" xfId="5" applyFont="1" applyBorder="1" applyAlignment="1">
      <alignment horizontal="left" vertical="center" wrapText="1"/>
    </xf>
    <xf numFmtId="0" fontId="8" fillId="0" borderId="7" xfId="0" applyFont="1" applyBorder="1" applyAlignment="1">
      <alignment horizontal="center" vertical="center" wrapText="1"/>
    </xf>
    <xf numFmtId="0" fontId="9" fillId="0" borderId="4" xfId="5" applyFont="1" applyBorder="1" applyAlignment="1">
      <alignment horizontal="center" vertical="center" wrapText="1"/>
    </xf>
    <xf numFmtId="44" fontId="6" fillId="8" borderId="6" xfId="5" applyNumberFormat="1" applyFont="1" applyFill="1" applyBorder="1" applyAlignment="1">
      <alignment horizontal="center" vertical="center" wrapText="1"/>
    </xf>
    <xf numFmtId="0" fontId="6" fillId="9" borderId="6" xfId="5" applyFont="1" applyFill="1" applyBorder="1" applyAlignment="1">
      <alignment horizontal="left" vertical="center" wrapText="1"/>
    </xf>
    <xf numFmtId="0" fontId="15" fillId="0" borderId="2" xfId="0" applyFont="1" applyBorder="1" applyAlignment="1">
      <alignment vertical="center" wrapText="1"/>
    </xf>
    <xf numFmtId="0" fontId="8" fillId="0" borderId="4" xfId="0" applyFont="1" applyBorder="1" applyAlignment="1">
      <alignment horizontal="center" vertical="center" wrapText="1"/>
    </xf>
    <xf numFmtId="0" fontId="16" fillId="0" borderId="6" xfId="5" applyFont="1" applyBorder="1" applyAlignment="1">
      <alignment vertical="center" wrapText="1"/>
    </xf>
    <xf numFmtId="0" fontId="8" fillId="0" borderId="2" xfId="0" applyFont="1" applyBorder="1" applyAlignment="1">
      <alignment vertical="center" wrapText="1"/>
    </xf>
    <xf numFmtId="0" fontId="6" fillId="9" borderId="5" xfId="5" applyFont="1" applyFill="1" applyBorder="1" applyAlignment="1">
      <alignment horizontal="left" vertical="center" wrapText="1"/>
    </xf>
    <xf numFmtId="0" fontId="6" fillId="9" borderId="5" xfId="5" applyFont="1" applyFill="1" applyBorder="1" applyAlignment="1">
      <alignment horizontal="center" vertical="center" wrapText="1"/>
    </xf>
    <xf numFmtId="0" fontId="7" fillId="0" borderId="6" xfId="5" applyFont="1" applyBorder="1" applyAlignment="1">
      <alignment horizontal="left" vertical="center" wrapText="1"/>
    </xf>
    <xf numFmtId="0" fontId="6" fillId="0" borderId="5" xfId="5" applyFont="1" applyBorder="1" applyAlignment="1">
      <alignment horizontal="center" vertical="center" wrapText="1"/>
    </xf>
    <xf numFmtId="165" fontId="6" fillId="0" borderId="6" xfId="5" applyNumberFormat="1" applyFont="1" applyBorder="1" applyAlignment="1">
      <alignment horizontal="center" vertical="center" wrapText="1"/>
    </xf>
    <xf numFmtId="0" fontId="6" fillId="10" borderId="5" xfId="5" applyFont="1" applyFill="1" applyBorder="1" applyAlignment="1">
      <alignment horizontal="left" vertical="center" wrapText="1"/>
    </xf>
    <xf numFmtId="0" fontId="7" fillId="7" borderId="2" xfId="5" applyFont="1" applyFill="1" applyBorder="1" applyAlignment="1">
      <alignment horizontal="left" vertical="center" wrapText="1"/>
    </xf>
    <xf numFmtId="44" fontId="7" fillId="0" borderId="2" xfId="5" applyNumberFormat="1" applyFont="1" applyBorder="1" applyAlignment="1">
      <alignment horizontal="center" vertical="center" wrapText="1"/>
    </xf>
    <xf numFmtId="0" fontId="8" fillId="0" borderId="2" xfId="0" applyFont="1" applyBorder="1"/>
    <xf numFmtId="0" fontId="6" fillId="0" borderId="2" xfId="5" applyFont="1" applyBorder="1" applyAlignment="1">
      <alignment horizontal="center" vertical="center" wrapText="1"/>
    </xf>
    <xf numFmtId="0" fontId="9" fillId="0" borderId="2" xfId="5" applyFont="1" applyBorder="1" applyAlignment="1">
      <alignment horizontal="center" vertical="center" wrapText="1"/>
    </xf>
    <xf numFmtId="44" fontId="6" fillId="0" borderId="2" xfId="5" applyNumberFormat="1" applyFont="1" applyBorder="1" applyAlignment="1">
      <alignment horizontal="center" vertical="center" wrapText="1"/>
    </xf>
    <xf numFmtId="0" fontId="6" fillId="9" borderId="2" xfId="5" applyFont="1" applyFill="1" applyBorder="1" applyAlignment="1">
      <alignment horizontal="left" vertical="center" wrapText="1"/>
    </xf>
    <xf numFmtId="0" fontId="9" fillId="9" borderId="2" xfId="5" applyFont="1" applyFill="1" applyBorder="1" applyAlignment="1">
      <alignment horizontal="center" vertical="center" wrapText="1"/>
    </xf>
    <xf numFmtId="0" fontId="6" fillId="0" borderId="2" xfId="5" applyFont="1" applyBorder="1" applyAlignment="1">
      <alignment horizontal="left" vertical="center" wrapText="1"/>
    </xf>
    <xf numFmtId="0" fontId="7" fillId="0" borderId="2" xfId="5" applyFont="1" applyBorder="1" applyAlignment="1">
      <alignment horizontal="left" vertical="center" wrapText="1"/>
    </xf>
    <xf numFmtId="0" fontId="7" fillId="7" borderId="7" xfId="5" applyFont="1" applyFill="1" applyBorder="1" applyAlignment="1">
      <alignment horizontal="left" vertical="center" wrapText="1"/>
    </xf>
    <xf numFmtId="44" fontId="7" fillId="7" borderId="2" xfId="5" applyNumberFormat="1" applyFont="1" applyFill="1" applyBorder="1" applyAlignment="1">
      <alignment horizontal="center" vertical="center" wrapText="1"/>
    </xf>
    <xf numFmtId="44" fontId="6" fillId="7" borderId="9" xfId="5" applyNumberFormat="1" applyFont="1" applyFill="1" applyBorder="1" applyAlignment="1">
      <alignment horizontal="center" vertical="center" wrapText="1"/>
    </xf>
    <xf numFmtId="44" fontId="7" fillId="7" borderId="10" xfId="5" applyNumberFormat="1" applyFont="1" applyFill="1" applyBorder="1" applyAlignment="1">
      <alignment horizontal="center" vertical="center" wrapText="1"/>
    </xf>
    <xf numFmtId="44" fontId="7" fillId="7" borderId="0" xfId="5" applyNumberFormat="1" applyFont="1" applyFill="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left" vertical="center" wrapText="1"/>
    </xf>
    <xf numFmtId="0" fontId="9" fillId="0" borderId="2" xfId="0" applyFont="1" applyBorder="1" applyAlignment="1">
      <alignment vertical="center" wrapText="1"/>
    </xf>
    <xf numFmtId="0" fontId="9" fillId="0" borderId="2" xfId="0" applyFont="1" applyBorder="1" applyAlignment="1">
      <alignment vertical="center"/>
    </xf>
    <xf numFmtId="0" fontId="8" fillId="0" borderId="2" xfId="0" applyFont="1" applyBorder="1" applyAlignment="1">
      <alignment horizontal="center" vertical="center" wrapText="1"/>
    </xf>
    <xf numFmtId="0" fontId="9" fillId="0" borderId="5" xfId="0" applyFont="1" applyBorder="1" applyAlignment="1">
      <alignment vertical="center"/>
    </xf>
    <xf numFmtId="0" fontId="6" fillId="0" borderId="5" xfId="5" applyFont="1" applyBorder="1" applyAlignment="1">
      <alignment horizontal="left" vertical="center" wrapText="1"/>
    </xf>
    <xf numFmtId="43" fontId="7" fillId="7" borderId="2" xfId="0" applyNumberFormat="1" applyFont="1" applyFill="1" applyBorder="1" applyAlignment="1">
      <alignment vertical="top"/>
    </xf>
    <xf numFmtId="0" fontId="6" fillId="7" borderId="2" xfId="5" applyFont="1" applyFill="1" applyBorder="1" applyAlignment="1">
      <alignment horizontal="center" vertical="center" wrapText="1"/>
    </xf>
    <xf numFmtId="164" fontId="7" fillId="7" borderId="2" xfId="5" applyNumberFormat="1" applyFont="1" applyFill="1" applyBorder="1" applyAlignment="1">
      <alignment horizontal="center" vertical="center" wrapText="1"/>
    </xf>
    <xf numFmtId="44" fontId="6" fillId="7" borderId="2" xfId="5" applyNumberFormat="1" applyFont="1" applyFill="1" applyBorder="1" applyAlignment="1">
      <alignment horizontal="center" vertical="center" wrapText="1"/>
    </xf>
    <xf numFmtId="44" fontId="7" fillId="7" borderId="6" xfId="5"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5" applyFont="1" applyBorder="1" applyAlignment="1">
      <alignment horizontal="center" vertical="center" wrapText="1"/>
    </xf>
    <xf numFmtId="0" fontId="6" fillId="10" borderId="0" xfId="5" applyFont="1" applyFill="1" applyAlignment="1">
      <alignment vertical="top" wrapText="1"/>
    </xf>
    <xf numFmtId="0" fontId="6" fillId="10" borderId="2" xfId="5" applyFont="1" applyFill="1" applyBorder="1" applyAlignment="1">
      <alignment horizontal="left" vertical="center" wrapText="1"/>
    </xf>
    <xf numFmtId="0" fontId="6" fillId="10" borderId="2" xfId="5" applyFont="1" applyFill="1" applyBorder="1" applyAlignment="1">
      <alignment horizontal="center" vertical="center" wrapText="1"/>
    </xf>
    <xf numFmtId="44" fontId="6" fillId="10" borderId="2" xfId="5" applyNumberFormat="1" applyFont="1" applyFill="1" applyBorder="1" applyAlignment="1">
      <alignment horizontal="center" vertical="center" wrapText="1"/>
    </xf>
    <xf numFmtId="0" fontId="7" fillId="7" borderId="2" xfId="5" applyFont="1" applyFill="1" applyBorder="1" applyAlignment="1">
      <alignment horizontal="center" vertical="center" wrapText="1"/>
    </xf>
    <xf numFmtId="44" fontId="7" fillId="6" borderId="6" xfId="5" applyNumberFormat="1" applyFont="1" applyFill="1" applyBorder="1" applyAlignment="1">
      <alignment horizontal="center" vertical="center" wrapText="1"/>
    </xf>
    <xf numFmtId="0" fontId="8" fillId="0" borderId="11" xfId="0" applyFont="1" applyBorder="1" applyAlignment="1">
      <alignment vertical="center" wrapText="1"/>
    </xf>
    <xf numFmtId="0" fontId="6" fillId="0" borderId="2" xfId="0" applyFont="1" applyBorder="1" applyAlignment="1">
      <alignment horizontal="left" vertical="top" wrapText="1"/>
    </xf>
    <xf numFmtId="164" fontId="6" fillId="0" borderId="0" xfId="5" applyNumberFormat="1" applyFont="1" applyAlignment="1">
      <alignment horizontal="center" vertical="center" wrapText="1"/>
    </xf>
    <xf numFmtId="44" fontId="7" fillId="0" borderId="0" xfId="5" applyNumberFormat="1" applyFont="1" applyAlignment="1">
      <alignment horizontal="center" vertical="center" wrapText="1"/>
    </xf>
    <xf numFmtId="44" fontId="6" fillId="0" borderId="0" xfId="5" applyNumberFormat="1" applyFont="1" applyAlignment="1">
      <alignment vertical="top" wrapText="1"/>
    </xf>
    <xf numFmtId="0" fontId="7" fillId="10" borderId="2" xfId="5" applyFont="1" applyFill="1" applyBorder="1" applyAlignment="1">
      <alignment horizontal="left" vertical="center" wrapText="1"/>
    </xf>
    <xf numFmtId="164" fontId="7" fillId="10" borderId="2" xfId="5" applyNumberFormat="1" applyFont="1" applyFill="1" applyBorder="1" applyAlignment="1">
      <alignment horizontal="center" vertical="center" wrapText="1"/>
    </xf>
    <xf numFmtId="0" fontId="6" fillId="10" borderId="0" xfId="5" applyFont="1" applyFill="1" applyAlignment="1">
      <alignment horizontal="left" vertical="center" wrapText="1"/>
    </xf>
    <xf numFmtId="0" fontId="6" fillId="10" borderId="0" xfId="5" applyFont="1" applyFill="1" applyAlignment="1">
      <alignment horizontal="center" vertical="center" wrapText="1"/>
    </xf>
    <xf numFmtId="164" fontId="6" fillId="10" borderId="0" xfId="5" applyNumberFormat="1" applyFont="1" applyFill="1" applyAlignment="1">
      <alignment horizontal="center" vertical="center" wrapText="1"/>
    </xf>
    <xf numFmtId="44" fontId="6" fillId="10" borderId="0" xfId="5" applyNumberFormat="1" applyFont="1" applyFill="1" applyAlignment="1">
      <alignment horizontal="center" vertical="center" wrapText="1"/>
    </xf>
    <xf numFmtId="44" fontId="7" fillId="10" borderId="0" xfId="5" applyNumberFormat="1" applyFont="1" applyFill="1" applyAlignment="1">
      <alignment horizontal="center" vertical="center" wrapText="1"/>
    </xf>
    <xf numFmtId="164" fontId="6" fillId="10" borderId="2" xfId="5" applyNumberFormat="1" applyFont="1" applyFill="1" applyBorder="1" applyAlignment="1">
      <alignment horizontal="center" vertical="center" wrapText="1"/>
    </xf>
    <xf numFmtId="44" fontId="7" fillId="10" borderId="2" xfId="5" applyNumberFormat="1" applyFont="1" applyFill="1" applyBorder="1" applyAlignment="1">
      <alignment horizontal="center" vertical="center" wrapText="1"/>
    </xf>
    <xf numFmtId="0" fontId="7" fillId="10" borderId="0" xfId="5" applyFont="1" applyFill="1" applyAlignment="1">
      <alignment horizontal="left" vertical="center" wrapText="1"/>
    </xf>
    <xf numFmtId="0" fontId="12" fillId="12" borderId="2" xfId="5" applyFont="1" applyFill="1" applyBorder="1" applyAlignment="1">
      <alignment horizontal="left" vertical="center" wrapText="1"/>
    </xf>
    <xf numFmtId="0" fontId="13" fillId="12" borderId="2" xfId="5" applyFont="1" applyFill="1" applyBorder="1" applyAlignment="1">
      <alignment horizontal="center" vertical="center" wrapText="1"/>
    </xf>
    <xf numFmtId="164" fontId="13" fillId="12" borderId="2" xfId="5" applyNumberFormat="1" applyFont="1" applyFill="1" applyBorder="1" applyAlignment="1">
      <alignment horizontal="center" vertical="center" wrapText="1"/>
    </xf>
    <xf numFmtId="44" fontId="13" fillId="12" borderId="2" xfId="5" applyNumberFormat="1" applyFont="1" applyFill="1" applyBorder="1" applyAlignment="1">
      <alignment horizontal="center" vertical="center" wrapText="1"/>
    </xf>
    <xf numFmtId="44" fontId="12" fillId="12" borderId="2" xfId="5" applyNumberFormat="1" applyFont="1" applyFill="1" applyBorder="1" applyAlignment="1">
      <alignment horizontal="center" vertical="center" wrapText="1"/>
    </xf>
    <xf numFmtId="1" fontId="6" fillId="0" borderId="0" xfId="5" applyNumberFormat="1" applyFont="1" applyAlignment="1">
      <alignment horizontal="center" vertical="center" wrapText="1"/>
    </xf>
    <xf numFmtId="0" fontId="14" fillId="0" borderId="0" xfId="0" applyFont="1" applyAlignment="1">
      <alignment wrapText="1"/>
    </xf>
    <xf numFmtId="0" fontId="8" fillId="0" borderId="0" xfId="0" applyFont="1" applyAlignment="1">
      <alignment wrapText="1"/>
    </xf>
    <xf numFmtId="0" fontId="8" fillId="0" borderId="12" xfId="0" applyFont="1" applyBorder="1" applyAlignment="1">
      <alignment wrapText="1"/>
    </xf>
    <xf numFmtId="0" fontId="17" fillId="0" borderId="0" xfId="0" applyFont="1"/>
    <xf numFmtId="0" fontId="19" fillId="0" borderId="0" xfId="0" applyFont="1"/>
    <xf numFmtId="0" fontId="16" fillId="0" borderId="2" xfId="0" applyFont="1" applyBorder="1" applyAlignment="1">
      <alignment horizontal="left"/>
    </xf>
    <xf numFmtId="0" fontId="16" fillId="0" borderId="2" xfId="0" applyFont="1" applyBorder="1" applyAlignment="1">
      <alignment horizontal="center" vertical="center"/>
    </xf>
    <xf numFmtId="167" fontId="16" fillId="0" borderId="2" xfId="1" applyNumberFormat="1" applyFont="1" applyBorder="1" applyAlignment="1" applyProtection="1">
      <alignment horizontal="center" vertical="center"/>
    </xf>
    <xf numFmtId="44" fontId="16" fillId="11" borderId="2" xfId="3" applyNumberFormat="1" applyFont="1" applyFill="1" applyBorder="1" applyAlignment="1" applyProtection="1">
      <alignment horizontal="right" vertical="center"/>
    </xf>
    <xf numFmtId="44" fontId="16" fillId="11" borderId="2" xfId="2" applyFont="1" applyFill="1" applyBorder="1" applyAlignment="1" applyProtection="1">
      <alignment horizontal="left" vertical="center"/>
    </xf>
    <xf numFmtId="0" fontId="22" fillId="0" borderId="0" xfId="0" applyFont="1"/>
    <xf numFmtId="0" fontId="24" fillId="0" borderId="0" xfId="0" applyFont="1"/>
    <xf numFmtId="0" fontId="16" fillId="0" borderId="0" xfId="0" applyFont="1"/>
    <xf numFmtId="169" fontId="16" fillId="0" borderId="2" xfId="1" applyNumberFormat="1" applyFont="1" applyBorder="1" applyProtection="1"/>
    <xf numFmtId="44" fontId="16" fillId="0" borderId="2" xfId="2" applyFont="1" applyFill="1" applyBorder="1" applyAlignment="1" applyProtection="1">
      <alignment horizontal="right" vertical="center"/>
    </xf>
    <xf numFmtId="0" fontId="20" fillId="0" borderId="2" xfId="0" applyFont="1" applyBorder="1" applyAlignment="1">
      <alignment horizontal="center"/>
    </xf>
    <xf numFmtId="0" fontId="23" fillId="0" borderId="1" xfId="0" applyFont="1" applyBorder="1" applyAlignment="1">
      <alignment vertical="center"/>
    </xf>
    <xf numFmtId="0" fontId="23" fillId="0" borderId="14" xfId="0" applyFont="1" applyBorder="1" applyAlignment="1">
      <alignment vertical="center"/>
    </xf>
    <xf numFmtId="44" fontId="23" fillId="11" borderId="2" xfId="0" applyNumberFormat="1" applyFont="1" applyFill="1" applyBorder="1" applyAlignment="1">
      <alignment vertical="center"/>
    </xf>
    <xf numFmtId="0" fontId="23" fillId="0" borderId="4" xfId="0" applyFont="1" applyBorder="1" applyAlignment="1">
      <alignment vertical="center"/>
    </xf>
    <xf numFmtId="44" fontId="0" fillId="0" borderId="0" xfId="0" applyNumberFormat="1"/>
    <xf numFmtId="0" fontId="15" fillId="0" borderId="0" xfId="0" applyFont="1"/>
    <xf numFmtId="0" fontId="18" fillId="5" borderId="2" xfId="0" applyFont="1" applyFill="1" applyBorder="1" applyAlignment="1">
      <alignment vertical="center"/>
    </xf>
    <xf numFmtId="0" fontId="18" fillId="5" borderId="0" xfId="0" applyFont="1" applyFill="1" applyAlignment="1">
      <alignment horizontal="center" wrapText="1"/>
    </xf>
    <xf numFmtId="0" fontId="15" fillId="0" borderId="2" xfId="0" applyFont="1" applyBorder="1"/>
    <xf numFmtId="44" fontId="20" fillId="0" borderId="0" xfId="5" applyNumberFormat="1" applyFont="1" applyAlignment="1">
      <alignment vertical="top" wrapText="1"/>
    </xf>
    <xf numFmtId="1" fontId="20" fillId="0" borderId="0" xfId="5" applyNumberFormat="1" applyFont="1" applyAlignment="1">
      <alignment vertical="top" wrapText="1"/>
    </xf>
    <xf numFmtId="0" fontId="20" fillId="0" borderId="0" xfId="5" applyFont="1" applyAlignment="1">
      <alignment vertical="top" wrapText="1"/>
    </xf>
    <xf numFmtId="170" fontId="20" fillId="0" borderId="0" xfId="5" applyNumberFormat="1" applyFont="1" applyAlignment="1">
      <alignment vertical="top" wrapText="1"/>
    </xf>
    <xf numFmtId="44" fontId="15" fillId="11" borderId="2" xfId="0" applyNumberFormat="1" applyFont="1" applyFill="1" applyBorder="1"/>
    <xf numFmtId="0" fontId="3" fillId="12" borderId="2" xfId="5" applyFont="1" applyFill="1" applyBorder="1" applyAlignment="1">
      <alignment horizontal="left" vertical="center" wrapText="1"/>
    </xf>
    <xf numFmtId="0" fontId="4" fillId="12" borderId="2" xfId="5" applyFont="1" applyFill="1" applyBorder="1" applyAlignment="1">
      <alignment horizontal="center" vertical="center" wrapText="1"/>
    </xf>
    <xf numFmtId="164" fontId="4" fillId="12" borderId="2" xfId="5" applyNumberFormat="1" applyFont="1" applyFill="1" applyBorder="1" applyAlignment="1">
      <alignment horizontal="center" vertical="center" wrapText="1"/>
    </xf>
    <xf numFmtId="44" fontId="4" fillId="12" borderId="2" xfId="5" applyNumberFormat="1" applyFont="1" applyFill="1" applyBorder="1" applyAlignment="1">
      <alignment horizontal="center" vertical="center" wrapText="1"/>
    </xf>
    <xf numFmtId="44" fontId="3" fillId="12" borderId="2" xfId="5" applyNumberFormat="1" applyFont="1" applyFill="1" applyBorder="1" applyAlignment="1">
      <alignment horizontal="center" vertical="center" wrapText="1"/>
    </xf>
    <xf numFmtId="0" fontId="21" fillId="0" borderId="0" xfId="0" applyFont="1"/>
    <xf numFmtId="0" fontId="16" fillId="9" borderId="2" xfId="0" applyFont="1" applyFill="1" applyBorder="1" applyAlignment="1" applyProtection="1">
      <alignment horizontal="left"/>
      <protection locked="0"/>
    </xf>
    <xf numFmtId="0" fontId="16" fillId="9" borderId="2" xfId="0" applyFont="1" applyFill="1" applyBorder="1" applyAlignment="1" applyProtection="1">
      <alignment horizontal="center" vertical="center"/>
      <protection locked="0"/>
    </xf>
    <xf numFmtId="168" fontId="16" fillId="9" borderId="2" xfId="2" applyNumberFormat="1" applyFont="1" applyFill="1" applyBorder="1" applyAlignment="1" applyProtection="1">
      <alignment horizontal="left" vertical="center" wrapText="1"/>
      <protection locked="0"/>
    </xf>
    <xf numFmtId="169" fontId="16" fillId="9" borderId="2" xfId="1" applyNumberFormat="1" applyFont="1" applyFill="1" applyBorder="1" applyProtection="1">
      <protection locked="0"/>
    </xf>
    <xf numFmtId="9" fontId="16" fillId="9" borderId="2" xfId="3" applyFont="1" applyFill="1" applyBorder="1" applyAlignment="1" applyProtection="1">
      <alignment horizontal="right" vertical="center"/>
      <protection locked="0"/>
    </xf>
    <xf numFmtId="0" fontId="8" fillId="0" borderId="2" xfId="0" applyFont="1" applyBorder="1" applyAlignment="1">
      <alignment wrapText="1"/>
    </xf>
    <xf numFmtId="0" fontId="8" fillId="0" borderId="2" xfId="0" applyFont="1" applyBorder="1" applyAlignment="1">
      <alignment vertical="top" wrapText="1"/>
    </xf>
    <xf numFmtId="0" fontId="25" fillId="0" borderId="0" xfId="0" applyFont="1" applyAlignment="1">
      <alignment horizontal="left"/>
    </xf>
    <xf numFmtId="0" fontId="28" fillId="0" borderId="15" xfId="0" applyFont="1" applyBorder="1" applyAlignment="1">
      <alignment horizontal="left" vertical="top"/>
    </xf>
    <xf numFmtId="0" fontId="28" fillId="0" borderId="16" xfId="0" applyFont="1" applyBorder="1" applyAlignment="1">
      <alignment horizontal="left" vertical="top"/>
    </xf>
    <xf numFmtId="0" fontId="28" fillId="0" borderId="17" xfId="0" applyFont="1" applyBorder="1" applyAlignment="1">
      <alignment horizontal="left" vertical="top"/>
    </xf>
    <xf numFmtId="0" fontId="27" fillId="0" borderId="0" xfId="0" applyFont="1"/>
    <xf numFmtId="0" fontId="28" fillId="0" borderId="0" xfId="0" applyFont="1"/>
    <xf numFmtId="0" fontId="28" fillId="0" borderId="18" xfId="0" applyFont="1" applyBorder="1"/>
    <xf numFmtId="0" fontId="28" fillId="0" borderId="0" xfId="0" applyFont="1" applyAlignment="1">
      <alignment horizontal="left"/>
    </xf>
    <xf numFmtId="0" fontId="30" fillId="13" borderId="15" xfId="0" applyFont="1" applyFill="1" applyBorder="1" applyAlignment="1">
      <alignment horizontal="left" vertical="center" wrapText="1"/>
    </xf>
    <xf numFmtId="0" fontId="30" fillId="13" borderId="16" xfId="0" applyFont="1" applyFill="1" applyBorder="1" applyAlignment="1">
      <alignment horizontal="left" vertical="center" wrapText="1"/>
    </xf>
    <xf numFmtId="0" fontId="30" fillId="13" borderId="17" xfId="0" applyFont="1" applyFill="1" applyBorder="1" applyAlignment="1">
      <alignment horizontal="left" vertical="center" wrapText="1"/>
    </xf>
    <xf numFmtId="0" fontId="28" fillId="0" borderId="15" xfId="0" applyFont="1" applyBorder="1" applyAlignment="1">
      <alignment horizontal="center" vertical="top"/>
    </xf>
    <xf numFmtId="0" fontId="28" fillId="0" borderId="16" xfId="0" applyFont="1" applyBorder="1" applyAlignment="1">
      <alignment horizontal="center" vertical="top"/>
    </xf>
    <xf numFmtId="0" fontId="28" fillId="0" borderId="17" xfId="0" applyFont="1" applyBorder="1" applyAlignment="1">
      <alignment horizontal="center" vertical="top"/>
    </xf>
    <xf numFmtId="0" fontId="28" fillId="0" borderId="15" xfId="0" applyFont="1" applyBorder="1" applyAlignment="1">
      <alignment horizontal="left" vertical="top" wrapText="1"/>
    </xf>
    <xf numFmtId="0" fontId="28" fillId="0" borderId="16" xfId="0" applyFont="1" applyBorder="1" applyAlignment="1">
      <alignment horizontal="left" vertical="top" wrapText="1"/>
    </xf>
    <xf numFmtId="0" fontId="28" fillId="0" borderId="17" xfId="0" applyFont="1" applyBorder="1" applyAlignment="1">
      <alignment horizontal="left" vertical="top" wrapText="1"/>
    </xf>
    <xf numFmtId="0" fontId="30" fillId="14" borderId="15" xfId="0" applyFont="1" applyFill="1" applyBorder="1" applyAlignment="1">
      <alignment horizontal="left" vertical="top"/>
    </xf>
    <xf numFmtId="0" fontId="30" fillId="14" borderId="16" xfId="0" applyFont="1" applyFill="1" applyBorder="1" applyAlignment="1">
      <alignment horizontal="left" vertical="top"/>
    </xf>
    <xf numFmtId="0" fontId="30" fillId="14" borderId="17" xfId="0" applyFont="1" applyFill="1" applyBorder="1" applyAlignment="1">
      <alignment horizontal="left" vertical="top"/>
    </xf>
    <xf numFmtId="0" fontId="31" fillId="0" borderId="0" xfId="0" applyFont="1"/>
    <xf numFmtId="0" fontId="8" fillId="9" borderId="12" xfId="0" applyFont="1" applyFill="1" applyBorder="1" applyAlignment="1">
      <alignment horizont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6" fillId="0" borderId="0" xfId="5" applyFont="1" applyAlignment="1">
      <alignment horizontal="center" vertical="center" wrapText="1"/>
    </xf>
    <xf numFmtId="0" fontId="6" fillId="5" borderId="3" xfId="5" quotePrefix="1" applyFont="1" applyFill="1" applyBorder="1" applyAlignment="1">
      <alignment horizontal="left" vertical="center" wrapText="1"/>
    </xf>
    <xf numFmtId="0" fontId="7" fillId="0" borderId="0" xfId="5" applyFont="1" applyAlignment="1">
      <alignment horizontal="center" vertical="center" wrapText="1"/>
    </xf>
    <xf numFmtId="0" fontId="7" fillId="3" borderId="1" xfId="0" applyFont="1" applyFill="1" applyBorder="1" applyAlignment="1">
      <alignment horizontal="left" vertical="top" wrapText="1"/>
    </xf>
    <xf numFmtId="0" fontId="6"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3" borderId="2" xfId="5" applyFont="1" applyFill="1" applyBorder="1" applyAlignment="1">
      <alignment horizontal="left" vertical="center" wrapText="1"/>
    </xf>
    <xf numFmtId="0" fontId="8" fillId="9" borderId="2" xfId="0" applyFont="1" applyFill="1" applyBorder="1" applyAlignment="1">
      <alignment horizontal="center" wrapText="1"/>
    </xf>
    <xf numFmtId="44" fontId="7" fillId="5" borderId="7" xfId="5" applyNumberFormat="1" applyFont="1" applyFill="1" applyBorder="1" applyAlignment="1">
      <alignment horizontal="center" vertical="center" wrapText="1"/>
    </xf>
    <xf numFmtId="44" fontId="7" fillId="5" borderId="9" xfId="5" applyNumberFormat="1" applyFont="1" applyFill="1" applyBorder="1" applyAlignment="1">
      <alignment horizontal="center" vertical="center" wrapText="1"/>
    </xf>
    <xf numFmtId="44" fontId="7" fillId="5" borderId="5" xfId="5" applyNumberFormat="1"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5" xfId="0" applyFont="1" applyFill="1" applyBorder="1" applyAlignment="1">
      <alignment horizontal="center" vertical="center" wrapText="1"/>
    </xf>
    <xf numFmtId="3" fontId="18" fillId="5" borderId="8" xfId="0" applyNumberFormat="1" applyFont="1" applyFill="1" applyBorder="1" applyAlignment="1">
      <alignment horizontal="center" vertical="center"/>
    </xf>
    <xf numFmtId="3" fontId="18" fillId="5" borderId="13" xfId="0" applyNumberFormat="1" applyFont="1" applyFill="1" applyBorder="1" applyAlignment="1">
      <alignment horizontal="center" vertical="center"/>
    </xf>
    <xf numFmtId="0" fontId="16" fillId="11" borderId="2" xfId="4" applyFont="1" applyFill="1" applyBorder="1" applyAlignment="1" applyProtection="1">
      <alignment horizontal="center" vertical="center" wrapText="1"/>
    </xf>
    <xf numFmtId="0" fontId="23" fillId="5" borderId="7" xfId="0" applyFont="1" applyFill="1" applyBorder="1" applyAlignment="1">
      <alignment vertical="center"/>
    </xf>
    <xf numFmtId="0" fontId="23" fillId="5" borderId="9" xfId="0" applyFont="1" applyFill="1" applyBorder="1" applyAlignment="1">
      <alignment vertical="center"/>
    </xf>
    <xf numFmtId="0" fontId="23" fillId="5" borderId="5" xfId="0" applyFont="1" applyFill="1" applyBorder="1" applyAlignment="1">
      <alignment vertical="center"/>
    </xf>
    <xf numFmtId="0" fontId="23" fillId="5" borderId="7"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 xfId="0" applyFont="1" applyFill="1" applyBorder="1" applyAlignment="1">
      <alignment horizontal="center" vertical="center" wrapText="1"/>
    </xf>
    <xf numFmtId="44" fontId="6" fillId="8" borderId="6" xfId="5" applyNumberFormat="1" applyFont="1" applyFill="1" applyBorder="1" applyAlignment="1" applyProtection="1">
      <alignment horizontal="center" vertical="center" wrapText="1"/>
      <protection locked="0"/>
    </xf>
    <xf numFmtId="0" fontId="6" fillId="9" borderId="5" xfId="5" applyFont="1" applyFill="1" applyBorder="1" applyAlignment="1" applyProtection="1">
      <alignment horizontal="left" vertical="center" wrapText="1"/>
      <protection locked="0"/>
    </xf>
    <xf numFmtId="0" fontId="6" fillId="9" borderId="5" xfId="5" applyFont="1" applyFill="1" applyBorder="1" applyAlignment="1" applyProtection="1">
      <alignment horizontal="center" vertical="center" wrapText="1"/>
      <protection locked="0"/>
    </xf>
  </cellXfs>
  <cellStyles count="6">
    <cellStyle name="%" xfId="5" xr:uid="{4C87A5EC-8A3B-4B54-B2A1-2C1C641F6984}"/>
    <cellStyle name="Komma" xfId="1" builtinId="3"/>
    <cellStyle name="Ongeldig" xfId="4" builtinId="27"/>
    <cellStyle name="Procent" xfId="3" builtinId="5"/>
    <cellStyle name="Standaard" xfId="0" builtinId="0"/>
    <cellStyle name="Valuta" xfId="2" builtinId="4"/>
  </cellStyles>
  <dxfs count="0"/>
  <tableStyles count="0" defaultTableStyle="TableStyleMedium2" defaultPivotStyle="PivotStyleLight16"/>
  <colors>
    <mruColors>
      <color rgb="FFFFFF99"/>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05E6-19C8-4F0E-A6AF-9BF6720161B8}">
  <dimension ref="A1:IW100"/>
  <sheetViews>
    <sheetView tabSelected="1" topLeftCell="A92" zoomScale="130" zoomScaleNormal="130" workbookViewId="0">
      <selection activeCell="I11" sqref="I11"/>
    </sheetView>
  </sheetViews>
  <sheetFormatPr defaultColWidth="8.69140625" defaultRowHeight="12" x14ac:dyDescent="0.4"/>
  <cols>
    <col min="1" max="1" width="5.3046875" style="36" customWidth="1"/>
    <col min="2" max="2" width="63" style="46" customWidth="1"/>
    <col min="3" max="3" width="13.15234375" style="46" customWidth="1"/>
    <col min="4" max="4" width="17.15234375" style="47" customWidth="1"/>
    <col min="5" max="5" width="12.3828125" style="110" customWidth="1"/>
    <col min="6" max="6" width="14.3046875" style="48" customWidth="1"/>
    <col min="7" max="8" width="17.3046875" style="48" customWidth="1"/>
    <col min="9" max="9" width="43.3046875" style="36" customWidth="1"/>
    <col min="10" max="10" width="8.69140625" style="36"/>
    <col min="11" max="11" width="10.3828125" style="36" bestFit="1" customWidth="1"/>
    <col min="12" max="217" width="8.69140625" style="36"/>
    <col min="218" max="218" width="5.3046875" style="36" customWidth="1"/>
    <col min="219" max="219" width="49.3828125" style="36" bestFit="1" customWidth="1"/>
    <col min="220" max="220" width="18.3046875" style="36" customWidth="1"/>
    <col min="221" max="221" width="12.3046875" style="36" customWidth="1"/>
    <col min="222" max="222" width="12.3828125" style="36" customWidth="1"/>
    <col min="223" max="224" width="23.3828125" style="36" customWidth="1"/>
    <col min="225" max="225" width="21.69140625" style="36" bestFit="1" customWidth="1"/>
    <col min="226" max="226" width="63.69140625" style="36" customWidth="1"/>
    <col min="227" max="227" width="8.69140625" style="36"/>
    <col min="228" max="228" width="13" style="36" customWidth="1"/>
    <col min="229" max="473" width="8.69140625" style="36"/>
    <col min="474" max="474" width="5.3046875" style="36" customWidth="1"/>
    <col min="475" max="475" width="49.3828125" style="36" bestFit="1" customWidth="1"/>
    <col min="476" max="476" width="18.3046875" style="36" customWidth="1"/>
    <col min="477" max="477" width="12.3046875" style="36" customWidth="1"/>
    <col min="478" max="478" width="12.3828125" style="36" customWidth="1"/>
    <col min="479" max="480" width="23.3828125" style="36" customWidth="1"/>
    <col min="481" max="481" width="21.69140625" style="36" bestFit="1" customWidth="1"/>
    <col min="482" max="482" width="63.69140625" style="36" customWidth="1"/>
    <col min="483" max="483" width="8.69140625" style="36"/>
    <col min="484" max="484" width="13" style="36" customWidth="1"/>
    <col min="485" max="729" width="8.69140625" style="36"/>
    <col min="730" max="730" width="5.3046875" style="36" customWidth="1"/>
    <col min="731" max="731" width="49.3828125" style="36" bestFit="1" customWidth="1"/>
    <col min="732" max="732" width="18.3046875" style="36" customWidth="1"/>
    <col min="733" max="733" width="12.3046875" style="36" customWidth="1"/>
    <col min="734" max="734" width="12.3828125" style="36" customWidth="1"/>
    <col min="735" max="736" width="23.3828125" style="36" customWidth="1"/>
    <col min="737" max="737" width="21.69140625" style="36" bestFit="1" customWidth="1"/>
    <col min="738" max="738" width="63.69140625" style="36" customWidth="1"/>
    <col min="739" max="739" width="8.69140625" style="36"/>
    <col min="740" max="740" width="13" style="36" customWidth="1"/>
    <col min="741" max="985" width="8.69140625" style="36"/>
    <col min="986" max="986" width="5.3046875" style="36" customWidth="1"/>
    <col min="987" max="987" width="49.3828125" style="36" bestFit="1" customWidth="1"/>
    <col min="988" max="988" width="18.3046875" style="36" customWidth="1"/>
    <col min="989" max="989" width="12.3046875" style="36" customWidth="1"/>
    <col min="990" max="990" width="12.3828125" style="36" customWidth="1"/>
    <col min="991" max="992" width="23.3828125" style="36" customWidth="1"/>
    <col min="993" max="993" width="21.69140625" style="36" bestFit="1" customWidth="1"/>
    <col min="994" max="994" width="63.69140625" style="36" customWidth="1"/>
    <col min="995" max="995" width="8.69140625" style="36"/>
    <col min="996" max="996" width="13" style="36" customWidth="1"/>
    <col min="997" max="1241" width="8.69140625" style="36"/>
    <col min="1242" max="1242" width="5.3046875" style="36" customWidth="1"/>
    <col min="1243" max="1243" width="49.3828125" style="36" bestFit="1" customWidth="1"/>
    <col min="1244" max="1244" width="18.3046875" style="36" customWidth="1"/>
    <col min="1245" max="1245" width="12.3046875" style="36" customWidth="1"/>
    <col min="1246" max="1246" width="12.3828125" style="36" customWidth="1"/>
    <col min="1247" max="1248" width="23.3828125" style="36" customWidth="1"/>
    <col min="1249" max="1249" width="21.69140625" style="36" bestFit="1" customWidth="1"/>
    <col min="1250" max="1250" width="63.69140625" style="36" customWidth="1"/>
    <col min="1251" max="1251" width="8.69140625" style="36"/>
    <col min="1252" max="1252" width="13" style="36" customWidth="1"/>
    <col min="1253" max="1497" width="8.69140625" style="36"/>
    <col min="1498" max="1498" width="5.3046875" style="36" customWidth="1"/>
    <col min="1499" max="1499" width="49.3828125" style="36" bestFit="1" customWidth="1"/>
    <col min="1500" max="1500" width="18.3046875" style="36" customWidth="1"/>
    <col min="1501" max="1501" width="12.3046875" style="36" customWidth="1"/>
    <col min="1502" max="1502" width="12.3828125" style="36" customWidth="1"/>
    <col min="1503" max="1504" width="23.3828125" style="36" customWidth="1"/>
    <col min="1505" max="1505" width="21.69140625" style="36" bestFit="1" customWidth="1"/>
    <col min="1506" max="1506" width="63.69140625" style="36" customWidth="1"/>
    <col min="1507" max="1507" width="8.69140625" style="36"/>
    <col min="1508" max="1508" width="13" style="36" customWidth="1"/>
    <col min="1509" max="1753" width="8.69140625" style="36"/>
    <col min="1754" max="1754" width="5.3046875" style="36" customWidth="1"/>
    <col min="1755" max="1755" width="49.3828125" style="36" bestFit="1" customWidth="1"/>
    <col min="1756" max="1756" width="18.3046875" style="36" customWidth="1"/>
    <col min="1757" max="1757" width="12.3046875" style="36" customWidth="1"/>
    <col min="1758" max="1758" width="12.3828125" style="36" customWidth="1"/>
    <col min="1759" max="1760" width="23.3828125" style="36" customWidth="1"/>
    <col min="1761" max="1761" width="21.69140625" style="36" bestFit="1" customWidth="1"/>
    <col min="1762" max="1762" width="63.69140625" style="36" customWidth="1"/>
    <col min="1763" max="1763" width="8.69140625" style="36"/>
    <col min="1764" max="1764" width="13" style="36" customWidth="1"/>
    <col min="1765" max="2009" width="8.69140625" style="36"/>
    <col min="2010" max="2010" width="5.3046875" style="36" customWidth="1"/>
    <col min="2011" max="2011" width="49.3828125" style="36" bestFit="1" customWidth="1"/>
    <col min="2012" max="2012" width="18.3046875" style="36" customWidth="1"/>
    <col min="2013" max="2013" width="12.3046875" style="36" customWidth="1"/>
    <col min="2014" max="2014" width="12.3828125" style="36" customWidth="1"/>
    <col min="2015" max="2016" width="23.3828125" style="36" customWidth="1"/>
    <col min="2017" max="2017" width="21.69140625" style="36" bestFit="1" customWidth="1"/>
    <col min="2018" max="2018" width="63.69140625" style="36" customWidth="1"/>
    <col min="2019" max="2019" width="8.69140625" style="36"/>
    <col min="2020" max="2020" width="13" style="36" customWidth="1"/>
    <col min="2021" max="2265" width="8.69140625" style="36"/>
    <col min="2266" max="2266" width="5.3046875" style="36" customWidth="1"/>
    <col min="2267" max="2267" width="49.3828125" style="36" bestFit="1" customWidth="1"/>
    <col min="2268" max="2268" width="18.3046875" style="36" customWidth="1"/>
    <col min="2269" max="2269" width="12.3046875" style="36" customWidth="1"/>
    <col min="2270" max="2270" width="12.3828125" style="36" customWidth="1"/>
    <col min="2271" max="2272" width="23.3828125" style="36" customWidth="1"/>
    <col min="2273" max="2273" width="21.69140625" style="36" bestFit="1" customWidth="1"/>
    <col min="2274" max="2274" width="63.69140625" style="36" customWidth="1"/>
    <col min="2275" max="2275" width="8.69140625" style="36"/>
    <col min="2276" max="2276" width="13" style="36" customWidth="1"/>
    <col min="2277" max="2521" width="8.69140625" style="36"/>
    <col min="2522" max="2522" width="5.3046875" style="36" customWidth="1"/>
    <col min="2523" max="2523" width="49.3828125" style="36" bestFit="1" customWidth="1"/>
    <col min="2524" max="2524" width="18.3046875" style="36" customWidth="1"/>
    <col min="2525" max="2525" width="12.3046875" style="36" customWidth="1"/>
    <col min="2526" max="2526" width="12.3828125" style="36" customWidth="1"/>
    <col min="2527" max="2528" width="23.3828125" style="36" customWidth="1"/>
    <col min="2529" max="2529" width="21.69140625" style="36" bestFit="1" customWidth="1"/>
    <col min="2530" max="2530" width="63.69140625" style="36" customWidth="1"/>
    <col min="2531" max="2531" width="8.69140625" style="36"/>
    <col min="2532" max="2532" width="13" style="36" customWidth="1"/>
    <col min="2533" max="2777" width="8.69140625" style="36"/>
    <col min="2778" max="2778" width="5.3046875" style="36" customWidth="1"/>
    <col min="2779" max="2779" width="49.3828125" style="36" bestFit="1" customWidth="1"/>
    <col min="2780" max="2780" width="18.3046875" style="36" customWidth="1"/>
    <col min="2781" max="2781" width="12.3046875" style="36" customWidth="1"/>
    <col min="2782" max="2782" width="12.3828125" style="36" customWidth="1"/>
    <col min="2783" max="2784" width="23.3828125" style="36" customWidth="1"/>
    <col min="2785" max="2785" width="21.69140625" style="36" bestFit="1" customWidth="1"/>
    <col min="2786" max="2786" width="63.69140625" style="36" customWidth="1"/>
    <col min="2787" max="2787" width="8.69140625" style="36"/>
    <col min="2788" max="2788" width="13" style="36" customWidth="1"/>
    <col min="2789" max="3033" width="8.69140625" style="36"/>
    <col min="3034" max="3034" width="5.3046875" style="36" customWidth="1"/>
    <col min="3035" max="3035" width="49.3828125" style="36" bestFit="1" customWidth="1"/>
    <col min="3036" max="3036" width="18.3046875" style="36" customWidth="1"/>
    <col min="3037" max="3037" width="12.3046875" style="36" customWidth="1"/>
    <col min="3038" max="3038" width="12.3828125" style="36" customWidth="1"/>
    <col min="3039" max="3040" width="23.3828125" style="36" customWidth="1"/>
    <col min="3041" max="3041" width="21.69140625" style="36" bestFit="1" customWidth="1"/>
    <col min="3042" max="3042" width="63.69140625" style="36" customWidth="1"/>
    <col min="3043" max="3043" width="8.69140625" style="36"/>
    <col min="3044" max="3044" width="13" style="36" customWidth="1"/>
    <col min="3045" max="3289" width="8.69140625" style="36"/>
    <col min="3290" max="3290" width="5.3046875" style="36" customWidth="1"/>
    <col min="3291" max="3291" width="49.3828125" style="36" bestFit="1" customWidth="1"/>
    <col min="3292" max="3292" width="18.3046875" style="36" customWidth="1"/>
    <col min="3293" max="3293" width="12.3046875" style="36" customWidth="1"/>
    <col min="3294" max="3294" width="12.3828125" style="36" customWidth="1"/>
    <col min="3295" max="3296" width="23.3828125" style="36" customWidth="1"/>
    <col min="3297" max="3297" width="21.69140625" style="36" bestFit="1" customWidth="1"/>
    <col min="3298" max="3298" width="63.69140625" style="36" customWidth="1"/>
    <col min="3299" max="3299" width="8.69140625" style="36"/>
    <col min="3300" max="3300" width="13" style="36" customWidth="1"/>
    <col min="3301" max="3545" width="8.69140625" style="36"/>
    <col min="3546" max="3546" width="5.3046875" style="36" customWidth="1"/>
    <col min="3547" max="3547" width="49.3828125" style="36" bestFit="1" customWidth="1"/>
    <col min="3548" max="3548" width="18.3046875" style="36" customWidth="1"/>
    <col min="3549" max="3549" width="12.3046875" style="36" customWidth="1"/>
    <col min="3550" max="3550" width="12.3828125" style="36" customWidth="1"/>
    <col min="3551" max="3552" width="23.3828125" style="36" customWidth="1"/>
    <col min="3553" max="3553" width="21.69140625" style="36" bestFit="1" customWidth="1"/>
    <col min="3554" max="3554" width="63.69140625" style="36" customWidth="1"/>
    <col min="3555" max="3555" width="8.69140625" style="36"/>
    <col min="3556" max="3556" width="13" style="36" customWidth="1"/>
    <col min="3557" max="3801" width="8.69140625" style="36"/>
    <col min="3802" max="3802" width="5.3046875" style="36" customWidth="1"/>
    <col min="3803" max="3803" width="49.3828125" style="36" bestFit="1" customWidth="1"/>
    <col min="3804" max="3804" width="18.3046875" style="36" customWidth="1"/>
    <col min="3805" max="3805" width="12.3046875" style="36" customWidth="1"/>
    <col min="3806" max="3806" width="12.3828125" style="36" customWidth="1"/>
    <col min="3807" max="3808" width="23.3828125" style="36" customWidth="1"/>
    <col min="3809" max="3809" width="21.69140625" style="36" bestFit="1" customWidth="1"/>
    <col min="3810" max="3810" width="63.69140625" style="36" customWidth="1"/>
    <col min="3811" max="3811" width="8.69140625" style="36"/>
    <col min="3812" max="3812" width="13" style="36" customWidth="1"/>
    <col min="3813" max="4057" width="8.69140625" style="36"/>
    <col min="4058" max="4058" width="5.3046875" style="36" customWidth="1"/>
    <col min="4059" max="4059" width="49.3828125" style="36" bestFit="1" customWidth="1"/>
    <col min="4060" max="4060" width="18.3046875" style="36" customWidth="1"/>
    <col min="4061" max="4061" width="12.3046875" style="36" customWidth="1"/>
    <col min="4062" max="4062" width="12.3828125" style="36" customWidth="1"/>
    <col min="4063" max="4064" width="23.3828125" style="36" customWidth="1"/>
    <col min="4065" max="4065" width="21.69140625" style="36" bestFit="1" customWidth="1"/>
    <col min="4066" max="4066" width="63.69140625" style="36" customWidth="1"/>
    <col min="4067" max="4067" width="8.69140625" style="36"/>
    <col min="4068" max="4068" width="13" style="36" customWidth="1"/>
    <col min="4069" max="4313" width="8.69140625" style="36"/>
    <col min="4314" max="4314" width="5.3046875" style="36" customWidth="1"/>
    <col min="4315" max="4315" width="49.3828125" style="36" bestFit="1" customWidth="1"/>
    <col min="4316" max="4316" width="18.3046875" style="36" customWidth="1"/>
    <col min="4317" max="4317" width="12.3046875" style="36" customWidth="1"/>
    <col min="4318" max="4318" width="12.3828125" style="36" customWidth="1"/>
    <col min="4319" max="4320" width="23.3828125" style="36" customWidth="1"/>
    <col min="4321" max="4321" width="21.69140625" style="36" bestFit="1" customWidth="1"/>
    <col min="4322" max="4322" width="63.69140625" style="36" customWidth="1"/>
    <col min="4323" max="4323" width="8.69140625" style="36"/>
    <col min="4324" max="4324" width="13" style="36" customWidth="1"/>
    <col min="4325" max="4569" width="8.69140625" style="36"/>
    <col min="4570" max="4570" width="5.3046875" style="36" customWidth="1"/>
    <col min="4571" max="4571" width="49.3828125" style="36" bestFit="1" customWidth="1"/>
    <col min="4572" max="4572" width="18.3046875" style="36" customWidth="1"/>
    <col min="4573" max="4573" width="12.3046875" style="36" customWidth="1"/>
    <col min="4574" max="4574" width="12.3828125" style="36" customWidth="1"/>
    <col min="4575" max="4576" width="23.3828125" style="36" customWidth="1"/>
    <col min="4577" max="4577" width="21.69140625" style="36" bestFit="1" customWidth="1"/>
    <col min="4578" max="4578" width="63.69140625" style="36" customWidth="1"/>
    <col min="4579" max="4579" width="8.69140625" style="36"/>
    <col min="4580" max="4580" width="13" style="36" customWidth="1"/>
    <col min="4581" max="4825" width="8.69140625" style="36"/>
    <col min="4826" max="4826" width="5.3046875" style="36" customWidth="1"/>
    <col min="4827" max="4827" width="49.3828125" style="36" bestFit="1" customWidth="1"/>
    <col min="4828" max="4828" width="18.3046875" style="36" customWidth="1"/>
    <col min="4829" max="4829" width="12.3046875" style="36" customWidth="1"/>
    <col min="4830" max="4830" width="12.3828125" style="36" customWidth="1"/>
    <col min="4831" max="4832" width="23.3828125" style="36" customWidth="1"/>
    <col min="4833" max="4833" width="21.69140625" style="36" bestFit="1" customWidth="1"/>
    <col min="4834" max="4834" width="63.69140625" style="36" customWidth="1"/>
    <col min="4835" max="4835" width="8.69140625" style="36"/>
    <col min="4836" max="4836" width="13" style="36" customWidth="1"/>
    <col min="4837" max="5081" width="8.69140625" style="36"/>
    <col min="5082" max="5082" width="5.3046875" style="36" customWidth="1"/>
    <col min="5083" max="5083" width="49.3828125" style="36" bestFit="1" customWidth="1"/>
    <col min="5084" max="5084" width="18.3046875" style="36" customWidth="1"/>
    <col min="5085" max="5085" width="12.3046875" style="36" customWidth="1"/>
    <col min="5086" max="5086" width="12.3828125" style="36" customWidth="1"/>
    <col min="5087" max="5088" width="23.3828125" style="36" customWidth="1"/>
    <col min="5089" max="5089" width="21.69140625" style="36" bestFit="1" customWidth="1"/>
    <col min="5090" max="5090" width="63.69140625" style="36" customWidth="1"/>
    <col min="5091" max="5091" width="8.69140625" style="36"/>
    <col min="5092" max="5092" width="13" style="36" customWidth="1"/>
    <col min="5093" max="5337" width="8.69140625" style="36"/>
    <col min="5338" max="5338" width="5.3046875" style="36" customWidth="1"/>
    <col min="5339" max="5339" width="49.3828125" style="36" bestFit="1" customWidth="1"/>
    <col min="5340" max="5340" width="18.3046875" style="36" customWidth="1"/>
    <col min="5341" max="5341" width="12.3046875" style="36" customWidth="1"/>
    <col min="5342" max="5342" width="12.3828125" style="36" customWidth="1"/>
    <col min="5343" max="5344" width="23.3828125" style="36" customWidth="1"/>
    <col min="5345" max="5345" width="21.69140625" style="36" bestFit="1" customWidth="1"/>
    <col min="5346" max="5346" width="63.69140625" style="36" customWidth="1"/>
    <col min="5347" max="5347" width="8.69140625" style="36"/>
    <col min="5348" max="5348" width="13" style="36" customWidth="1"/>
    <col min="5349" max="5593" width="8.69140625" style="36"/>
    <col min="5594" max="5594" width="5.3046875" style="36" customWidth="1"/>
    <col min="5595" max="5595" width="49.3828125" style="36" bestFit="1" customWidth="1"/>
    <col min="5596" max="5596" width="18.3046875" style="36" customWidth="1"/>
    <col min="5597" max="5597" width="12.3046875" style="36" customWidth="1"/>
    <col min="5598" max="5598" width="12.3828125" style="36" customWidth="1"/>
    <col min="5599" max="5600" width="23.3828125" style="36" customWidth="1"/>
    <col min="5601" max="5601" width="21.69140625" style="36" bestFit="1" customWidth="1"/>
    <col min="5602" max="5602" width="63.69140625" style="36" customWidth="1"/>
    <col min="5603" max="5603" width="8.69140625" style="36"/>
    <col min="5604" max="5604" width="13" style="36" customWidth="1"/>
    <col min="5605" max="5849" width="8.69140625" style="36"/>
    <col min="5850" max="5850" width="5.3046875" style="36" customWidth="1"/>
    <col min="5851" max="5851" width="49.3828125" style="36" bestFit="1" customWidth="1"/>
    <col min="5852" max="5852" width="18.3046875" style="36" customWidth="1"/>
    <col min="5853" max="5853" width="12.3046875" style="36" customWidth="1"/>
    <col min="5854" max="5854" width="12.3828125" style="36" customWidth="1"/>
    <col min="5855" max="5856" width="23.3828125" style="36" customWidth="1"/>
    <col min="5857" max="5857" width="21.69140625" style="36" bestFit="1" customWidth="1"/>
    <col min="5858" max="5858" width="63.69140625" style="36" customWidth="1"/>
    <col min="5859" max="5859" width="8.69140625" style="36"/>
    <col min="5860" max="5860" width="13" style="36" customWidth="1"/>
    <col min="5861" max="6105" width="8.69140625" style="36"/>
    <col min="6106" max="6106" width="5.3046875" style="36" customWidth="1"/>
    <col min="6107" max="6107" width="49.3828125" style="36" bestFit="1" customWidth="1"/>
    <col min="6108" max="6108" width="18.3046875" style="36" customWidth="1"/>
    <col min="6109" max="6109" width="12.3046875" style="36" customWidth="1"/>
    <col min="6110" max="6110" width="12.3828125" style="36" customWidth="1"/>
    <col min="6111" max="6112" width="23.3828125" style="36" customWidth="1"/>
    <col min="6113" max="6113" width="21.69140625" style="36" bestFit="1" customWidth="1"/>
    <col min="6114" max="6114" width="63.69140625" style="36" customWidth="1"/>
    <col min="6115" max="6115" width="8.69140625" style="36"/>
    <col min="6116" max="6116" width="13" style="36" customWidth="1"/>
    <col min="6117" max="6361" width="8.69140625" style="36"/>
    <col min="6362" max="6362" width="5.3046875" style="36" customWidth="1"/>
    <col min="6363" max="6363" width="49.3828125" style="36" bestFit="1" customWidth="1"/>
    <col min="6364" max="6364" width="18.3046875" style="36" customWidth="1"/>
    <col min="6365" max="6365" width="12.3046875" style="36" customWidth="1"/>
    <col min="6366" max="6366" width="12.3828125" style="36" customWidth="1"/>
    <col min="6367" max="6368" width="23.3828125" style="36" customWidth="1"/>
    <col min="6369" max="6369" width="21.69140625" style="36" bestFit="1" customWidth="1"/>
    <col min="6370" max="6370" width="63.69140625" style="36" customWidth="1"/>
    <col min="6371" max="6371" width="8.69140625" style="36"/>
    <col min="6372" max="6372" width="13" style="36" customWidth="1"/>
    <col min="6373" max="6617" width="8.69140625" style="36"/>
    <col min="6618" max="6618" width="5.3046875" style="36" customWidth="1"/>
    <col min="6619" max="6619" width="49.3828125" style="36" bestFit="1" customWidth="1"/>
    <col min="6620" max="6620" width="18.3046875" style="36" customWidth="1"/>
    <col min="6621" max="6621" width="12.3046875" style="36" customWidth="1"/>
    <col min="6622" max="6622" width="12.3828125" style="36" customWidth="1"/>
    <col min="6623" max="6624" width="23.3828125" style="36" customWidth="1"/>
    <col min="6625" max="6625" width="21.69140625" style="36" bestFit="1" customWidth="1"/>
    <col min="6626" max="6626" width="63.69140625" style="36" customWidth="1"/>
    <col min="6627" max="6627" width="8.69140625" style="36"/>
    <col min="6628" max="6628" width="13" style="36" customWidth="1"/>
    <col min="6629" max="6873" width="8.69140625" style="36"/>
    <col min="6874" max="6874" width="5.3046875" style="36" customWidth="1"/>
    <col min="6875" max="6875" width="49.3828125" style="36" bestFit="1" customWidth="1"/>
    <col min="6876" max="6876" width="18.3046875" style="36" customWidth="1"/>
    <col min="6877" max="6877" width="12.3046875" style="36" customWidth="1"/>
    <col min="6878" max="6878" width="12.3828125" style="36" customWidth="1"/>
    <col min="6879" max="6880" width="23.3828125" style="36" customWidth="1"/>
    <col min="6881" max="6881" width="21.69140625" style="36" bestFit="1" customWidth="1"/>
    <col min="6882" max="6882" width="63.69140625" style="36" customWidth="1"/>
    <col min="6883" max="6883" width="8.69140625" style="36"/>
    <col min="6884" max="6884" width="13" style="36" customWidth="1"/>
    <col min="6885" max="7129" width="8.69140625" style="36"/>
    <col min="7130" max="7130" width="5.3046875" style="36" customWidth="1"/>
    <col min="7131" max="7131" width="49.3828125" style="36" bestFit="1" customWidth="1"/>
    <col min="7132" max="7132" width="18.3046875" style="36" customWidth="1"/>
    <col min="7133" max="7133" width="12.3046875" style="36" customWidth="1"/>
    <col min="7134" max="7134" width="12.3828125" style="36" customWidth="1"/>
    <col min="7135" max="7136" width="23.3828125" style="36" customWidth="1"/>
    <col min="7137" max="7137" width="21.69140625" style="36" bestFit="1" customWidth="1"/>
    <col min="7138" max="7138" width="63.69140625" style="36" customWidth="1"/>
    <col min="7139" max="7139" width="8.69140625" style="36"/>
    <col min="7140" max="7140" width="13" style="36" customWidth="1"/>
    <col min="7141" max="7385" width="8.69140625" style="36"/>
    <col min="7386" max="7386" width="5.3046875" style="36" customWidth="1"/>
    <col min="7387" max="7387" width="49.3828125" style="36" bestFit="1" customWidth="1"/>
    <col min="7388" max="7388" width="18.3046875" style="36" customWidth="1"/>
    <col min="7389" max="7389" width="12.3046875" style="36" customWidth="1"/>
    <col min="7390" max="7390" width="12.3828125" style="36" customWidth="1"/>
    <col min="7391" max="7392" width="23.3828125" style="36" customWidth="1"/>
    <col min="7393" max="7393" width="21.69140625" style="36" bestFit="1" customWidth="1"/>
    <col min="7394" max="7394" width="63.69140625" style="36" customWidth="1"/>
    <col min="7395" max="7395" width="8.69140625" style="36"/>
    <col min="7396" max="7396" width="13" style="36" customWidth="1"/>
    <col min="7397" max="7641" width="8.69140625" style="36"/>
    <col min="7642" max="7642" width="5.3046875" style="36" customWidth="1"/>
    <col min="7643" max="7643" width="49.3828125" style="36" bestFit="1" customWidth="1"/>
    <col min="7644" max="7644" width="18.3046875" style="36" customWidth="1"/>
    <col min="7645" max="7645" width="12.3046875" style="36" customWidth="1"/>
    <col min="7646" max="7646" width="12.3828125" style="36" customWidth="1"/>
    <col min="7647" max="7648" width="23.3828125" style="36" customWidth="1"/>
    <col min="7649" max="7649" width="21.69140625" style="36" bestFit="1" customWidth="1"/>
    <col min="7650" max="7650" width="63.69140625" style="36" customWidth="1"/>
    <col min="7651" max="7651" width="8.69140625" style="36"/>
    <col min="7652" max="7652" width="13" style="36" customWidth="1"/>
    <col min="7653" max="7897" width="8.69140625" style="36"/>
    <col min="7898" max="7898" width="5.3046875" style="36" customWidth="1"/>
    <col min="7899" max="7899" width="49.3828125" style="36" bestFit="1" customWidth="1"/>
    <col min="7900" max="7900" width="18.3046875" style="36" customWidth="1"/>
    <col min="7901" max="7901" width="12.3046875" style="36" customWidth="1"/>
    <col min="7902" max="7902" width="12.3828125" style="36" customWidth="1"/>
    <col min="7903" max="7904" width="23.3828125" style="36" customWidth="1"/>
    <col min="7905" max="7905" width="21.69140625" style="36" bestFit="1" customWidth="1"/>
    <col min="7906" max="7906" width="63.69140625" style="36" customWidth="1"/>
    <col min="7907" max="7907" width="8.69140625" style="36"/>
    <col min="7908" max="7908" width="13" style="36" customWidth="1"/>
    <col min="7909" max="8153" width="8.69140625" style="36"/>
    <col min="8154" max="8154" width="5.3046875" style="36" customWidth="1"/>
    <col min="8155" max="8155" width="49.3828125" style="36" bestFit="1" customWidth="1"/>
    <col min="8156" max="8156" width="18.3046875" style="36" customWidth="1"/>
    <col min="8157" max="8157" width="12.3046875" style="36" customWidth="1"/>
    <col min="8158" max="8158" width="12.3828125" style="36" customWidth="1"/>
    <col min="8159" max="8160" width="23.3828125" style="36" customWidth="1"/>
    <col min="8161" max="8161" width="21.69140625" style="36" bestFit="1" customWidth="1"/>
    <col min="8162" max="8162" width="63.69140625" style="36" customWidth="1"/>
    <col min="8163" max="8163" width="8.69140625" style="36"/>
    <col min="8164" max="8164" width="13" style="36" customWidth="1"/>
    <col min="8165" max="8409" width="8.69140625" style="36"/>
    <col min="8410" max="8410" width="5.3046875" style="36" customWidth="1"/>
    <col min="8411" max="8411" width="49.3828125" style="36" bestFit="1" customWidth="1"/>
    <col min="8412" max="8412" width="18.3046875" style="36" customWidth="1"/>
    <col min="8413" max="8413" width="12.3046875" style="36" customWidth="1"/>
    <col min="8414" max="8414" width="12.3828125" style="36" customWidth="1"/>
    <col min="8415" max="8416" width="23.3828125" style="36" customWidth="1"/>
    <col min="8417" max="8417" width="21.69140625" style="36" bestFit="1" customWidth="1"/>
    <col min="8418" max="8418" width="63.69140625" style="36" customWidth="1"/>
    <col min="8419" max="8419" width="8.69140625" style="36"/>
    <col min="8420" max="8420" width="13" style="36" customWidth="1"/>
    <col min="8421" max="8665" width="8.69140625" style="36"/>
    <col min="8666" max="8666" width="5.3046875" style="36" customWidth="1"/>
    <col min="8667" max="8667" width="49.3828125" style="36" bestFit="1" customWidth="1"/>
    <col min="8668" max="8668" width="18.3046875" style="36" customWidth="1"/>
    <col min="8669" max="8669" width="12.3046875" style="36" customWidth="1"/>
    <col min="8670" max="8670" width="12.3828125" style="36" customWidth="1"/>
    <col min="8671" max="8672" width="23.3828125" style="36" customWidth="1"/>
    <col min="8673" max="8673" width="21.69140625" style="36" bestFit="1" customWidth="1"/>
    <col min="8674" max="8674" width="63.69140625" style="36" customWidth="1"/>
    <col min="8675" max="8675" width="8.69140625" style="36"/>
    <col min="8676" max="8676" width="13" style="36" customWidth="1"/>
    <col min="8677" max="8921" width="8.69140625" style="36"/>
    <col min="8922" max="8922" width="5.3046875" style="36" customWidth="1"/>
    <col min="8923" max="8923" width="49.3828125" style="36" bestFit="1" customWidth="1"/>
    <col min="8924" max="8924" width="18.3046875" style="36" customWidth="1"/>
    <col min="8925" max="8925" width="12.3046875" style="36" customWidth="1"/>
    <col min="8926" max="8926" width="12.3828125" style="36" customWidth="1"/>
    <col min="8927" max="8928" width="23.3828125" style="36" customWidth="1"/>
    <col min="8929" max="8929" width="21.69140625" style="36" bestFit="1" customWidth="1"/>
    <col min="8930" max="8930" width="63.69140625" style="36" customWidth="1"/>
    <col min="8931" max="8931" width="8.69140625" style="36"/>
    <col min="8932" max="8932" width="13" style="36" customWidth="1"/>
    <col min="8933" max="9177" width="8.69140625" style="36"/>
    <col min="9178" max="9178" width="5.3046875" style="36" customWidth="1"/>
    <col min="9179" max="9179" width="49.3828125" style="36" bestFit="1" customWidth="1"/>
    <col min="9180" max="9180" width="18.3046875" style="36" customWidth="1"/>
    <col min="9181" max="9181" width="12.3046875" style="36" customWidth="1"/>
    <col min="9182" max="9182" width="12.3828125" style="36" customWidth="1"/>
    <col min="9183" max="9184" width="23.3828125" style="36" customWidth="1"/>
    <col min="9185" max="9185" width="21.69140625" style="36" bestFit="1" customWidth="1"/>
    <col min="9186" max="9186" width="63.69140625" style="36" customWidth="1"/>
    <col min="9187" max="9187" width="8.69140625" style="36"/>
    <col min="9188" max="9188" width="13" style="36" customWidth="1"/>
    <col min="9189" max="9433" width="8.69140625" style="36"/>
    <col min="9434" max="9434" width="5.3046875" style="36" customWidth="1"/>
    <col min="9435" max="9435" width="49.3828125" style="36" bestFit="1" customWidth="1"/>
    <col min="9436" max="9436" width="18.3046875" style="36" customWidth="1"/>
    <col min="9437" max="9437" width="12.3046875" style="36" customWidth="1"/>
    <col min="9438" max="9438" width="12.3828125" style="36" customWidth="1"/>
    <col min="9439" max="9440" width="23.3828125" style="36" customWidth="1"/>
    <col min="9441" max="9441" width="21.69140625" style="36" bestFit="1" customWidth="1"/>
    <col min="9442" max="9442" width="63.69140625" style="36" customWidth="1"/>
    <col min="9443" max="9443" width="8.69140625" style="36"/>
    <col min="9444" max="9444" width="13" style="36" customWidth="1"/>
    <col min="9445" max="9689" width="8.69140625" style="36"/>
    <col min="9690" max="9690" width="5.3046875" style="36" customWidth="1"/>
    <col min="9691" max="9691" width="49.3828125" style="36" bestFit="1" customWidth="1"/>
    <col min="9692" max="9692" width="18.3046875" style="36" customWidth="1"/>
    <col min="9693" max="9693" width="12.3046875" style="36" customWidth="1"/>
    <col min="9694" max="9694" width="12.3828125" style="36" customWidth="1"/>
    <col min="9695" max="9696" width="23.3828125" style="36" customWidth="1"/>
    <col min="9697" max="9697" width="21.69140625" style="36" bestFit="1" customWidth="1"/>
    <col min="9698" max="9698" width="63.69140625" style="36" customWidth="1"/>
    <col min="9699" max="9699" width="8.69140625" style="36"/>
    <col min="9700" max="9700" width="13" style="36" customWidth="1"/>
    <col min="9701" max="9945" width="8.69140625" style="36"/>
    <col min="9946" max="9946" width="5.3046875" style="36" customWidth="1"/>
    <col min="9947" max="9947" width="49.3828125" style="36" bestFit="1" customWidth="1"/>
    <col min="9948" max="9948" width="18.3046875" style="36" customWidth="1"/>
    <col min="9949" max="9949" width="12.3046875" style="36" customWidth="1"/>
    <col min="9950" max="9950" width="12.3828125" style="36" customWidth="1"/>
    <col min="9951" max="9952" width="23.3828125" style="36" customWidth="1"/>
    <col min="9953" max="9953" width="21.69140625" style="36" bestFit="1" customWidth="1"/>
    <col min="9954" max="9954" width="63.69140625" style="36" customWidth="1"/>
    <col min="9955" max="9955" width="8.69140625" style="36"/>
    <col min="9956" max="9956" width="13" style="36" customWidth="1"/>
    <col min="9957" max="10201" width="8.69140625" style="36"/>
    <col min="10202" max="10202" width="5.3046875" style="36" customWidth="1"/>
    <col min="10203" max="10203" width="49.3828125" style="36" bestFit="1" customWidth="1"/>
    <col min="10204" max="10204" width="18.3046875" style="36" customWidth="1"/>
    <col min="10205" max="10205" width="12.3046875" style="36" customWidth="1"/>
    <col min="10206" max="10206" width="12.3828125" style="36" customWidth="1"/>
    <col min="10207" max="10208" width="23.3828125" style="36" customWidth="1"/>
    <col min="10209" max="10209" width="21.69140625" style="36" bestFit="1" customWidth="1"/>
    <col min="10210" max="10210" width="63.69140625" style="36" customWidth="1"/>
    <col min="10211" max="10211" width="8.69140625" style="36"/>
    <col min="10212" max="10212" width="13" style="36" customWidth="1"/>
    <col min="10213" max="10457" width="8.69140625" style="36"/>
    <col min="10458" max="10458" width="5.3046875" style="36" customWidth="1"/>
    <col min="10459" max="10459" width="49.3828125" style="36" bestFit="1" customWidth="1"/>
    <col min="10460" max="10460" width="18.3046875" style="36" customWidth="1"/>
    <col min="10461" max="10461" width="12.3046875" style="36" customWidth="1"/>
    <col min="10462" max="10462" width="12.3828125" style="36" customWidth="1"/>
    <col min="10463" max="10464" width="23.3828125" style="36" customWidth="1"/>
    <col min="10465" max="10465" width="21.69140625" style="36" bestFit="1" customWidth="1"/>
    <col min="10466" max="10466" width="63.69140625" style="36" customWidth="1"/>
    <col min="10467" max="10467" width="8.69140625" style="36"/>
    <col min="10468" max="10468" width="13" style="36" customWidth="1"/>
    <col min="10469" max="10713" width="8.69140625" style="36"/>
    <col min="10714" max="10714" width="5.3046875" style="36" customWidth="1"/>
    <col min="10715" max="10715" width="49.3828125" style="36" bestFit="1" customWidth="1"/>
    <col min="10716" max="10716" width="18.3046875" style="36" customWidth="1"/>
    <col min="10717" max="10717" width="12.3046875" style="36" customWidth="1"/>
    <col min="10718" max="10718" width="12.3828125" style="36" customWidth="1"/>
    <col min="10719" max="10720" width="23.3828125" style="36" customWidth="1"/>
    <col min="10721" max="10721" width="21.69140625" style="36" bestFit="1" customWidth="1"/>
    <col min="10722" max="10722" width="63.69140625" style="36" customWidth="1"/>
    <col min="10723" max="10723" width="8.69140625" style="36"/>
    <col min="10724" max="10724" width="13" style="36" customWidth="1"/>
    <col min="10725" max="10969" width="8.69140625" style="36"/>
    <col min="10970" max="10970" width="5.3046875" style="36" customWidth="1"/>
    <col min="10971" max="10971" width="49.3828125" style="36" bestFit="1" customWidth="1"/>
    <col min="10972" max="10972" width="18.3046875" style="36" customWidth="1"/>
    <col min="10973" max="10973" width="12.3046875" style="36" customWidth="1"/>
    <col min="10974" max="10974" width="12.3828125" style="36" customWidth="1"/>
    <col min="10975" max="10976" width="23.3828125" style="36" customWidth="1"/>
    <col min="10977" max="10977" width="21.69140625" style="36" bestFit="1" customWidth="1"/>
    <col min="10978" max="10978" width="63.69140625" style="36" customWidth="1"/>
    <col min="10979" max="10979" width="8.69140625" style="36"/>
    <col min="10980" max="10980" width="13" style="36" customWidth="1"/>
    <col min="10981" max="11225" width="8.69140625" style="36"/>
    <col min="11226" max="11226" width="5.3046875" style="36" customWidth="1"/>
    <col min="11227" max="11227" width="49.3828125" style="36" bestFit="1" customWidth="1"/>
    <col min="11228" max="11228" width="18.3046875" style="36" customWidth="1"/>
    <col min="11229" max="11229" width="12.3046875" style="36" customWidth="1"/>
    <col min="11230" max="11230" width="12.3828125" style="36" customWidth="1"/>
    <col min="11231" max="11232" width="23.3828125" style="36" customWidth="1"/>
    <col min="11233" max="11233" width="21.69140625" style="36" bestFit="1" customWidth="1"/>
    <col min="11234" max="11234" width="63.69140625" style="36" customWidth="1"/>
    <col min="11235" max="11235" width="8.69140625" style="36"/>
    <col min="11236" max="11236" width="13" style="36" customWidth="1"/>
    <col min="11237" max="11481" width="8.69140625" style="36"/>
    <col min="11482" max="11482" width="5.3046875" style="36" customWidth="1"/>
    <col min="11483" max="11483" width="49.3828125" style="36" bestFit="1" customWidth="1"/>
    <col min="11484" max="11484" width="18.3046875" style="36" customWidth="1"/>
    <col min="11485" max="11485" width="12.3046875" style="36" customWidth="1"/>
    <col min="11486" max="11486" width="12.3828125" style="36" customWidth="1"/>
    <col min="11487" max="11488" width="23.3828125" style="36" customWidth="1"/>
    <col min="11489" max="11489" width="21.69140625" style="36" bestFit="1" customWidth="1"/>
    <col min="11490" max="11490" width="63.69140625" style="36" customWidth="1"/>
    <col min="11491" max="11491" width="8.69140625" style="36"/>
    <col min="11492" max="11492" width="13" style="36" customWidth="1"/>
    <col min="11493" max="11737" width="8.69140625" style="36"/>
    <col min="11738" max="11738" width="5.3046875" style="36" customWidth="1"/>
    <col min="11739" max="11739" width="49.3828125" style="36" bestFit="1" customWidth="1"/>
    <col min="11740" max="11740" width="18.3046875" style="36" customWidth="1"/>
    <col min="11741" max="11741" width="12.3046875" style="36" customWidth="1"/>
    <col min="11742" max="11742" width="12.3828125" style="36" customWidth="1"/>
    <col min="11743" max="11744" width="23.3828125" style="36" customWidth="1"/>
    <col min="11745" max="11745" width="21.69140625" style="36" bestFit="1" customWidth="1"/>
    <col min="11746" max="11746" width="63.69140625" style="36" customWidth="1"/>
    <col min="11747" max="11747" width="8.69140625" style="36"/>
    <col min="11748" max="11748" width="13" style="36" customWidth="1"/>
    <col min="11749" max="11993" width="8.69140625" style="36"/>
    <col min="11994" max="11994" width="5.3046875" style="36" customWidth="1"/>
    <col min="11995" max="11995" width="49.3828125" style="36" bestFit="1" customWidth="1"/>
    <col min="11996" max="11996" width="18.3046875" style="36" customWidth="1"/>
    <col min="11997" max="11997" width="12.3046875" style="36" customWidth="1"/>
    <col min="11998" max="11998" width="12.3828125" style="36" customWidth="1"/>
    <col min="11999" max="12000" width="23.3828125" style="36" customWidth="1"/>
    <col min="12001" max="12001" width="21.69140625" style="36" bestFit="1" customWidth="1"/>
    <col min="12002" max="12002" width="63.69140625" style="36" customWidth="1"/>
    <col min="12003" max="12003" width="8.69140625" style="36"/>
    <col min="12004" max="12004" width="13" style="36" customWidth="1"/>
    <col min="12005" max="12249" width="8.69140625" style="36"/>
    <col min="12250" max="12250" width="5.3046875" style="36" customWidth="1"/>
    <col min="12251" max="12251" width="49.3828125" style="36" bestFit="1" customWidth="1"/>
    <col min="12252" max="12252" width="18.3046875" style="36" customWidth="1"/>
    <col min="12253" max="12253" width="12.3046875" style="36" customWidth="1"/>
    <col min="12254" max="12254" width="12.3828125" style="36" customWidth="1"/>
    <col min="12255" max="12256" width="23.3828125" style="36" customWidth="1"/>
    <col min="12257" max="12257" width="21.69140625" style="36" bestFit="1" customWidth="1"/>
    <col min="12258" max="12258" width="63.69140625" style="36" customWidth="1"/>
    <col min="12259" max="12259" width="8.69140625" style="36"/>
    <col min="12260" max="12260" width="13" style="36" customWidth="1"/>
    <col min="12261" max="12505" width="8.69140625" style="36"/>
    <col min="12506" max="12506" width="5.3046875" style="36" customWidth="1"/>
    <col min="12507" max="12507" width="49.3828125" style="36" bestFit="1" customWidth="1"/>
    <col min="12508" max="12508" width="18.3046875" style="36" customWidth="1"/>
    <col min="12509" max="12509" width="12.3046875" style="36" customWidth="1"/>
    <col min="12510" max="12510" width="12.3828125" style="36" customWidth="1"/>
    <col min="12511" max="12512" width="23.3828125" style="36" customWidth="1"/>
    <col min="12513" max="12513" width="21.69140625" style="36" bestFit="1" customWidth="1"/>
    <col min="12514" max="12514" width="63.69140625" style="36" customWidth="1"/>
    <col min="12515" max="12515" width="8.69140625" style="36"/>
    <col min="12516" max="12516" width="13" style="36" customWidth="1"/>
    <col min="12517" max="12761" width="8.69140625" style="36"/>
    <col min="12762" max="12762" width="5.3046875" style="36" customWidth="1"/>
    <col min="12763" max="12763" width="49.3828125" style="36" bestFit="1" customWidth="1"/>
    <col min="12764" max="12764" width="18.3046875" style="36" customWidth="1"/>
    <col min="12765" max="12765" width="12.3046875" style="36" customWidth="1"/>
    <col min="12766" max="12766" width="12.3828125" style="36" customWidth="1"/>
    <col min="12767" max="12768" width="23.3828125" style="36" customWidth="1"/>
    <col min="12769" max="12769" width="21.69140625" style="36" bestFit="1" customWidth="1"/>
    <col min="12770" max="12770" width="63.69140625" style="36" customWidth="1"/>
    <col min="12771" max="12771" width="8.69140625" style="36"/>
    <col min="12772" max="12772" width="13" style="36" customWidth="1"/>
    <col min="12773" max="13017" width="8.69140625" style="36"/>
    <col min="13018" max="13018" width="5.3046875" style="36" customWidth="1"/>
    <col min="13019" max="13019" width="49.3828125" style="36" bestFit="1" customWidth="1"/>
    <col min="13020" max="13020" width="18.3046875" style="36" customWidth="1"/>
    <col min="13021" max="13021" width="12.3046875" style="36" customWidth="1"/>
    <col min="13022" max="13022" width="12.3828125" style="36" customWidth="1"/>
    <col min="13023" max="13024" width="23.3828125" style="36" customWidth="1"/>
    <col min="13025" max="13025" width="21.69140625" style="36" bestFit="1" customWidth="1"/>
    <col min="13026" max="13026" width="63.69140625" style="36" customWidth="1"/>
    <col min="13027" max="13027" width="8.69140625" style="36"/>
    <col min="13028" max="13028" width="13" style="36" customWidth="1"/>
    <col min="13029" max="13273" width="8.69140625" style="36"/>
    <col min="13274" max="13274" width="5.3046875" style="36" customWidth="1"/>
    <col min="13275" max="13275" width="49.3828125" style="36" bestFit="1" customWidth="1"/>
    <col min="13276" max="13276" width="18.3046875" style="36" customWidth="1"/>
    <col min="13277" max="13277" width="12.3046875" style="36" customWidth="1"/>
    <col min="13278" max="13278" width="12.3828125" style="36" customWidth="1"/>
    <col min="13279" max="13280" width="23.3828125" style="36" customWidth="1"/>
    <col min="13281" max="13281" width="21.69140625" style="36" bestFit="1" customWidth="1"/>
    <col min="13282" max="13282" width="63.69140625" style="36" customWidth="1"/>
    <col min="13283" max="13283" width="8.69140625" style="36"/>
    <col min="13284" max="13284" width="13" style="36" customWidth="1"/>
    <col min="13285" max="13529" width="8.69140625" style="36"/>
    <col min="13530" max="13530" width="5.3046875" style="36" customWidth="1"/>
    <col min="13531" max="13531" width="49.3828125" style="36" bestFit="1" customWidth="1"/>
    <col min="13532" max="13532" width="18.3046875" style="36" customWidth="1"/>
    <col min="13533" max="13533" width="12.3046875" style="36" customWidth="1"/>
    <col min="13534" max="13534" width="12.3828125" style="36" customWidth="1"/>
    <col min="13535" max="13536" width="23.3828125" style="36" customWidth="1"/>
    <col min="13537" max="13537" width="21.69140625" style="36" bestFit="1" customWidth="1"/>
    <col min="13538" max="13538" width="63.69140625" style="36" customWidth="1"/>
    <col min="13539" max="13539" width="8.69140625" style="36"/>
    <col min="13540" max="13540" width="13" style="36" customWidth="1"/>
    <col min="13541" max="13785" width="8.69140625" style="36"/>
    <col min="13786" max="13786" width="5.3046875" style="36" customWidth="1"/>
    <col min="13787" max="13787" width="49.3828125" style="36" bestFit="1" customWidth="1"/>
    <col min="13788" max="13788" width="18.3046875" style="36" customWidth="1"/>
    <col min="13789" max="13789" width="12.3046875" style="36" customWidth="1"/>
    <col min="13790" max="13790" width="12.3828125" style="36" customWidth="1"/>
    <col min="13791" max="13792" width="23.3828125" style="36" customWidth="1"/>
    <col min="13793" max="13793" width="21.69140625" style="36" bestFit="1" customWidth="1"/>
    <col min="13794" max="13794" width="63.69140625" style="36" customWidth="1"/>
    <col min="13795" max="13795" width="8.69140625" style="36"/>
    <col min="13796" max="13796" width="13" style="36" customWidth="1"/>
    <col min="13797" max="14041" width="8.69140625" style="36"/>
    <col min="14042" max="14042" width="5.3046875" style="36" customWidth="1"/>
    <col min="14043" max="14043" width="49.3828125" style="36" bestFit="1" customWidth="1"/>
    <col min="14044" max="14044" width="18.3046875" style="36" customWidth="1"/>
    <col min="14045" max="14045" width="12.3046875" style="36" customWidth="1"/>
    <col min="14046" max="14046" width="12.3828125" style="36" customWidth="1"/>
    <col min="14047" max="14048" width="23.3828125" style="36" customWidth="1"/>
    <col min="14049" max="14049" width="21.69140625" style="36" bestFit="1" customWidth="1"/>
    <col min="14050" max="14050" width="63.69140625" style="36" customWidth="1"/>
    <col min="14051" max="14051" width="8.69140625" style="36"/>
    <col min="14052" max="14052" width="13" style="36" customWidth="1"/>
    <col min="14053" max="14297" width="8.69140625" style="36"/>
    <col min="14298" max="14298" width="5.3046875" style="36" customWidth="1"/>
    <col min="14299" max="14299" width="49.3828125" style="36" bestFit="1" customWidth="1"/>
    <col min="14300" max="14300" width="18.3046875" style="36" customWidth="1"/>
    <col min="14301" max="14301" width="12.3046875" style="36" customWidth="1"/>
    <col min="14302" max="14302" width="12.3828125" style="36" customWidth="1"/>
    <col min="14303" max="14304" width="23.3828125" style="36" customWidth="1"/>
    <col min="14305" max="14305" width="21.69140625" style="36" bestFit="1" customWidth="1"/>
    <col min="14306" max="14306" width="63.69140625" style="36" customWidth="1"/>
    <col min="14307" max="14307" width="8.69140625" style="36"/>
    <col min="14308" max="14308" width="13" style="36" customWidth="1"/>
    <col min="14309" max="14553" width="8.69140625" style="36"/>
    <col min="14554" max="14554" width="5.3046875" style="36" customWidth="1"/>
    <col min="14555" max="14555" width="49.3828125" style="36" bestFit="1" customWidth="1"/>
    <col min="14556" max="14556" width="18.3046875" style="36" customWidth="1"/>
    <col min="14557" max="14557" width="12.3046875" style="36" customWidth="1"/>
    <col min="14558" max="14558" width="12.3828125" style="36" customWidth="1"/>
    <col min="14559" max="14560" width="23.3828125" style="36" customWidth="1"/>
    <col min="14561" max="14561" width="21.69140625" style="36" bestFit="1" customWidth="1"/>
    <col min="14562" max="14562" width="63.69140625" style="36" customWidth="1"/>
    <col min="14563" max="14563" width="8.69140625" style="36"/>
    <col min="14564" max="14564" width="13" style="36" customWidth="1"/>
    <col min="14565" max="14809" width="8.69140625" style="36"/>
    <col min="14810" max="14810" width="5.3046875" style="36" customWidth="1"/>
    <col min="14811" max="14811" width="49.3828125" style="36" bestFit="1" customWidth="1"/>
    <col min="14812" max="14812" width="18.3046875" style="36" customWidth="1"/>
    <col min="14813" max="14813" width="12.3046875" style="36" customWidth="1"/>
    <col min="14814" max="14814" width="12.3828125" style="36" customWidth="1"/>
    <col min="14815" max="14816" width="23.3828125" style="36" customWidth="1"/>
    <col min="14817" max="14817" width="21.69140625" style="36" bestFit="1" customWidth="1"/>
    <col min="14818" max="14818" width="63.69140625" style="36" customWidth="1"/>
    <col min="14819" max="14819" width="8.69140625" style="36"/>
    <col min="14820" max="14820" width="13" style="36" customWidth="1"/>
    <col min="14821" max="15065" width="8.69140625" style="36"/>
    <col min="15066" max="15066" width="5.3046875" style="36" customWidth="1"/>
    <col min="15067" max="15067" width="49.3828125" style="36" bestFit="1" customWidth="1"/>
    <col min="15068" max="15068" width="18.3046875" style="36" customWidth="1"/>
    <col min="15069" max="15069" width="12.3046875" style="36" customWidth="1"/>
    <col min="15070" max="15070" width="12.3828125" style="36" customWidth="1"/>
    <col min="15071" max="15072" width="23.3828125" style="36" customWidth="1"/>
    <col min="15073" max="15073" width="21.69140625" style="36" bestFit="1" customWidth="1"/>
    <col min="15074" max="15074" width="63.69140625" style="36" customWidth="1"/>
    <col min="15075" max="15075" width="8.69140625" style="36"/>
    <col min="15076" max="15076" width="13" style="36" customWidth="1"/>
    <col min="15077" max="15321" width="8.69140625" style="36"/>
    <col min="15322" max="15322" width="5.3046875" style="36" customWidth="1"/>
    <col min="15323" max="15323" width="49.3828125" style="36" bestFit="1" customWidth="1"/>
    <col min="15324" max="15324" width="18.3046875" style="36" customWidth="1"/>
    <col min="15325" max="15325" width="12.3046875" style="36" customWidth="1"/>
    <col min="15326" max="15326" width="12.3828125" style="36" customWidth="1"/>
    <col min="15327" max="15328" width="23.3828125" style="36" customWidth="1"/>
    <col min="15329" max="15329" width="21.69140625" style="36" bestFit="1" customWidth="1"/>
    <col min="15330" max="15330" width="63.69140625" style="36" customWidth="1"/>
    <col min="15331" max="15331" width="8.69140625" style="36"/>
    <col min="15332" max="15332" width="13" style="36" customWidth="1"/>
    <col min="15333" max="15577" width="8.69140625" style="36"/>
    <col min="15578" max="15578" width="5.3046875" style="36" customWidth="1"/>
    <col min="15579" max="15579" width="49.3828125" style="36" bestFit="1" customWidth="1"/>
    <col min="15580" max="15580" width="18.3046875" style="36" customWidth="1"/>
    <col min="15581" max="15581" width="12.3046875" style="36" customWidth="1"/>
    <col min="15582" max="15582" width="12.3828125" style="36" customWidth="1"/>
    <col min="15583" max="15584" width="23.3828125" style="36" customWidth="1"/>
    <col min="15585" max="15585" width="21.69140625" style="36" bestFit="1" customWidth="1"/>
    <col min="15586" max="15586" width="63.69140625" style="36" customWidth="1"/>
    <col min="15587" max="15587" width="8.69140625" style="36"/>
    <col min="15588" max="15588" width="13" style="36" customWidth="1"/>
    <col min="15589" max="15833" width="8.69140625" style="36"/>
    <col min="15834" max="15834" width="5.3046875" style="36" customWidth="1"/>
    <col min="15835" max="15835" width="49.3828125" style="36" bestFit="1" customWidth="1"/>
    <col min="15836" max="15836" width="18.3046875" style="36" customWidth="1"/>
    <col min="15837" max="15837" width="12.3046875" style="36" customWidth="1"/>
    <col min="15838" max="15838" width="12.3828125" style="36" customWidth="1"/>
    <col min="15839" max="15840" width="23.3828125" style="36" customWidth="1"/>
    <col min="15841" max="15841" width="21.69140625" style="36" bestFit="1" customWidth="1"/>
    <col min="15842" max="15842" width="63.69140625" style="36" customWidth="1"/>
    <col min="15843" max="15843" width="8.69140625" style="36"/>
    <col min="15844" max="15844" width="13" style="36" customWidth="1"/>
    <col min="15845" max="16089" width="8.69140625" style="36"/>
    <col min="16090" max="16090" width="5.3046875" style="36" customWidth="1"/>
    <col min="16091" max="16091" width="49.3828125" style="36" bestFit="1" customWidth="1"/>
    <col min="16092" max="16092" width="18.3046875" style="36" customWidth="1"/>
    <col min="16093" max="16093" width="12.3046875" style="36" customWidth="1"/>
    <col min="16094" max="16094" width="12.3828125" style="36" customWidth="1"/>
    <col min="16095" max="16096" width="23.3828125" style="36" customWidth="1"/>
    <col min="16097" max="16097" width="21.69140625" style="36" bestFit="1" customWidth="1"/>
    <col min="16098" max="16098" width="63.69140625" style="36" customWidth="1"/>
    <col min="16099" max="16099" width="8.69140625" style="36"/>
    <col min="16100" max="16100" width="13" style="36" customWidth="1"/>
    <col min="16101" max="16384" width="8.69140625" style="36"/>
  </cols>
  <sheetData>
    <row r="1" spans="1:257" ht="27" customHeight="1" x14ac:dyDescent="0.4">
      <c r="B1" s="37" t="s">
        <v>116</v>
      </c>
      <c r="C1" s="37"/>
      <c r="D1" s="198" t="s">
        <v>114</v>
      </c>
      <c r="E1" s="198"/>
      <c r="F1" s="198"/>
      <c r="G1" s="198"/>
      <c r="H1" s="39"/>
    </row>
    <row r="2" spans="1:257" ht="9" customHeight="1" x14ac:dyDescent="0.4">
      <c r="B2" s="37"/>
      <c r="C2" s="37"/>
      <c r="D2" s="38"/>
      <c r="E2" s="38"/>
      <c r="F2" s="38"/>
      <c r="G2" s="38"/>
      <c r="H2" s="39"/>
    </row>
    <row r="3" spans="1:257" ht="27.75" customHeight="1" x14ac:dyDescent="0.3">
      <c r="A3" s="40"/>
      <c r="B3" s="199" t="s">
        <v>0</v>
      </c>
      <c r="C3" s="199"/>
      <c r="D3" s="199"/>
      <c r="E3" s="199"/>
      <c r="F3" s="199"/>
      <c r="G3" s="199"/>
      <c r="H3" s="199"/>
      <c r="I3" s="4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row>
    <row r="4" spans="1:257" ht="131.25" customHeight="1" x14ac:dyDescent="0.3">
      <c r="A4" s="40"/>
      <c r="B4" s="200" t="s">
        <v>107</v>
      </c>
      <c r="C4" s="200"/>
      <c r="D4" s="200"/>
      <c r="E4" s="200"/>
      <c r="F4" s="200"/>
      <c r="G4" s="200"/>
      <c r="H4" s="200"/>
      <c r="I4" s="42"/>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row>
    <row r="5" spans="1:257" ht="36" customHeight="1" x14ac:dyDescent="0.3">
      <c r="A5" s="40"/>
      <c r="B5" s="201" t="s">
        <v>1</v>
      </c>
      <c r="C5" s="201"/>
      <c r="D5" s="201"/>
      <c r="E5" s="201"/>
      <c r="F5" s="201"/>
      <c r="G5" s="201"/>
      <c r="H5" s="201"/>
      <c r="I5" s="42"/>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row>
    <row r="6" spans="1:257" ht="39" customHeight="1" x14ac:dyDescent="0.3">
      <c r="A6" s="44"/>
      <c r="B6" s="202" t="s">
        <v>2</v>
      </c>
      <c r="C6" s="202"/>
      <c r="D6" s="202"/>
      <c r="E6" s="202"/>
      <c r="F6" s="202"/>
      <c r="G6" s="202"/>
      <c r="H6" s="202"/>
      <c r="I6" s="45"/>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row>
    <row r="7" spans="1:257" ht="24.75" customHeight="1" x14ac:dyDescent="0.3">
      <c r="A7" s="44"/>
      <c r="B7" s="197" t="s">
        <v>3</v>
      </c>
      <c r="C7" s="197"/>
      <c r="D7" s="197"/>
      <c r="E7" s="197"/>
      <c r="F7" s="197"/>
      <c r="G7" s="197"/>
      <c r="H7" s="197"/>
      <c r="I7" s="45"/>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spans="1:257" x14ac:dyDescent="0.4">
      <c r="E8" s="196"/>
      <c r="F8" s="196"/>
      <c r="G8" s="47"/>
    </row>
    <row r="9" spans="1:257" ht="58.2" customHeight="1" x14ac:dyDescent="0.4">
      <c r="B9" s="49" t="s">
        <v>4</v>
      </c>
      <c r="C9" s="50" t="s">
        <v>5</v>
      </c>
      <c r="D9" s="50" t="s">
        <v>6</v>
      </c>
      <c r="E9" s="51" t="s">
        <v>7</v>
      </c>
      <c r="F9" s="52" t="s">
        <v>8</v>
      </c>
      <c r="G9" s="53" t="s">
        <v>9</v>
      </c>
      <c r="H9" s="53" t="s">
        <v>10</v>
      </c>
      <c r="I9" s="53" t="s">
        <v>11</v>
      </c>
    </row>
    <row r="10" spans="1:257" x14ac:dyDescent="0.4">
      <c r="B10" s="54" t="s">
        <v>12</v>
      </c>
      <c r="C10" s="55"/>
      <c r="D10" s="55"/>
      <c r="E10" s="55"/>
      <c r="F10" s="55"/>
      <c r="G10" s="55"/>
      <c r="H10" s="55"/>
      <c r="I10" s="56"/>
    </row>
    <row r="11" spans="1:257" x14ac:dyDescent="0.4">
      <c r="A11" s="57"/>
      <c r="B11" s="58" t="s">
        <v>75</v>
      </c>
      <c r="C11" s="59" t="s">
        <v>13</v>
      </c>
      <c r="D11" s="60">
        <v>5</v>
      </c>
      <c r="E11" s="220"/>
      <c r="F11" s="220"/>
      <c r="G11" s="4">
        <f>D11*E11</f>
        <v>0</v>
      </c>
      <c r="H11" s="1">
        <f>D11*F11</f>
        <v>0</v>
      </c>
      <c r="I11" s="62"/>
    </row>
    <row r="12" spans="1:257" x14ac:dyDescent="0.4">
      <c r="B12" s="63" t="s">
        <v>76</v>
      </c>
      <c r="C12" s="64" t="s">
        <v>13</v>
      </c>
      <c r="D12" s="60">
        <v>600</v>
      </c>
      <c r="E12" s="220"/>
      <c r="F12" s="220"/>
      <c r="G12" s="1">
        <f t="shared" ref="G12:G13" si="0">D12*E12</f>
        <v>0</v>
      </c>
      <c r="H12" s="1">
        <f t="shared" ref="H12:H13" si="1">D12*F12</f>
        <v>0</v>
      </c>
      <c r="I12" s="62"/>
    </row>
    <row r="13" spans="1:257" x14ac:dyDescent="0.4">
      <c r="A13" s="57"/>
      <c r="B13" s="63" t="s">
        <v>77</v>
      </c>
      <c r="C13" s="59" t="s">
        <v>14</v>
      </c>
      <c r="D13" s="60">
        <v>50</v>
      </c>
      <c r="E13" s="220"/>
      <c r="F13" s="220"/>
      <c r="G13" s="1">
        <f t="shared" si="0"/>
        <v>0</v>
      </c>
      <c r="H13" s="1">
        <f t="shared" si="1"/>
        <v>0</v>
      </c>
      <c r="I13" s="62"/>
    </row>
    <row r="14" spans="1:257" x14ac:dyDescent="0.4">
      <c r="A14" s="57"/>
      <c r="B14" s="65" t="s">
        <v>73</v>
      </c>
      <c r="C14" s="194" t="s">
        <v>15</v>
      </c>
      <c r="D14" s="60">
        <v>21</v>
      </c>
      <c r="E14" s="220"/>
      <c r="F14" s="220"/>
      <c r="G14" s="1">
        <f t="shared" ref="G14:G15" si="2">D14*E14</f>
        <v>0</v>
      </c>
      <c r="H14" s="1">
        <f t="shared" ref="H14:H15" si="3">D14*F14</f>
        <v>0</v>
      </c>
      <c r="I14" s="62"/>
    </row>
    <row r="15" spans="1:257" x14ac:dyDescent="0.4">
      <c r="A15" s="57"/>
      <c r="B15" s="65" t="s">
        <v>74</v>
      </c>
      <c r="C15" s="195"/>
      <c r="D15" s="60">
        <v>15</v>
      </c>
      <c r="E15" s="220"/>
      <c r="F15" s="220"/>
      <c r="G15" s="1">
        <f t="shared" si="2"/>
        <v>0</v>
      </c>
      <c r="H15" s="1">
        <f t="shared" si="3"/>
        <v>0</v>
      </c>
      <c r="I15" s="62" t="s">
        <v>115</v>
      </c>
    </row>
    <row r="16" spans="1:257" x14ac:dyDescent="0.4">
      <c r="B16" s="66" t="s">
        <v>16</v>
      </c>
      <c r="C16" s="64" t="s">
        <v>13</v>
      </c>
      <c r="D16" s="60">
        <v>3</v>
      </c>
      <c r="E16" s="220"/>
      <c r="F16" s="220"/>
      <c r="G16" s="1">
        <f>D16*E16</f>
        <v>0</v>
      </c>
      <c r="H16" s="1">
        <f>D16*F16</f>
        <v>0</v>
      </c>
      <c r="I16" s="62"/>
    </row>
    <row r="17" spans="2:9" x14ac:dyDescent="0.4">
      <c r="B17" s="46" t="s">
        <v>78</v>
      </c>
      <c r="C17" s="59" t="s">
        <v>14</v>
      </c>
      <c r="D17" s="60">
        <v>1</v>
      </c>
      <c r="E17" s="220"/>
      <c r="F17" s="220"/>
      <c r="G17" s="1">
        <f>D17*E17</f>
        <v>0</v>
      </c>
      <c r="H17" s="1">
        <f>D17*F17</f>
        <v>0</v>
      </c>
      <c r="I17" s="62"/>
    </row>
    <row r="18" spans="2:9" x14ac:dyDescent="0.4">
      <c r="B18" s="66" t="s">
        <v>17</v>
      </c>
      <c r="C18" s="59" t="s">
        <v>14</v>
      </c>
      <c r="D18" s="60">
        <v>1</v>
      </c>
      <c r="E18" s="220"/>
      <c r="F18" s="220"/>
      <c r="G18" s="1">
        <f>D18*E18</f>
        <v>0</v>
      </c>
      <c r="H18" s="1">
        <f>D18*F18</f>
        <v>0</v>
      </c>
      <c r="I18" s="62"/>
    </row>
    <row r="19" spans="2:9" x14ac:dyDescent="0.4">
      <c r="B19" s="66" t="s">
        <v>119</v>
      </c>
      <c r="C19" s="59" t="s">
        <v>14</v>
      </c>
      <c r="D19" s="60">
        <v>1</v>
      </c>
      <c r="E19" s="220"/>
      <c r="F19" s="220"/>
      <c r="G19" s="1">
        <f>D19*E19</f>
        <v>0</v>
      </c>
      <c r="H19" s="1">
        <f>D19*F19</f>
        <v>0</v>
      </c>
      <c r="I19" s="14"/>
    </row>
    <row r="20" spans="2:9" x14ac:dyDescent="0.4">
      <c r="B20" s="66" t="s">
        <v>120</v>
      </c>
      <c r="C20" s="59" t="s">
        <v>14</v>
      </c>
      <c r="D20" s="60">
        <v>1</v>
      </c>
      <c r="E20" s="220"/>
      <c r="F20" s="220"/>
      <c r="G20" s="1">
        <f>D20*E20</f>
        <v>0</v>
      </c>
      <c r="H20" s="1">
        <f>D20*F20</f>
        <v>0</v>
      </c>
      <c r="I20" s="14"/>
    </row>
    <row r="21" spans="2:9" x14ac:dyDescent="0.4">
      <c r="B21" s="66" t="s">
        <v>121</v>
      </c>
      <c r="C21" s="59" t="s">
        <v>14</v>
      </c>
      <c r="D21" s="60">
        <v>1</v>
      </c>
      <c r="E21" s="220"/>
      <c r="F21" s="220"/>
      <c r="G21" s="1">
        <f>D21*E21</f>
        <v>0</v>
      </c>
      <c r="H21" s="1">
        <f>D21*F21</f>
        <v>0</v>
      </c>
      <c r="I21" s="14"/>
    </row>
    <row r="22" spans="2:9" x14ac:dyDescent="0.4">
      <c r="B22" s="221"/>
      <c r="C22" s="222"/>
      <c r="D22" s="222"/>
      <c r="E22" s="220"/>
      <c r="F22" s="220"/>
      <c r="G22" s="1">
        <f t="shared" ref="G21:G24" si="4">D22*E22</f>
        <v>0</v>
      </c>
      <c r="H22" s="1">
        <f t="shared" ref="H21:H24" si="5">D22*F22</f>
        <v>0</v>
      </c>
      <c r="I22" s="14"/>
    </row>
    <row r="23" spans="2:9" x14ac:dyDescent="0.4">
      <c r="B23" s="221" t="s">
        <v>115</v>
      </c>
      <c r="C23" s="222"/>
      <c r="D23" s="222"/>
      <c r="E23" s="220"/>
      <c r="F23" s="220"/>
      <c r="G23" s="1">
        <f t="shared" si="4"/>
        <v>0</v>
      </c>
      <c r="H23" s="1">
        <f t="shared" si="5"/>
        <v>0</v>
      </c>
      <c r="I23" s="14"/>
    </row>
    <row r="24" spans="2:9" x14ac:dyDescent="0.4">
      <c r="B24" s="221"/>
      <c r="C24" s="222"/>
      <c r="D24" s="222"/>
      <c r="E24" s="220"/>
      <c r="F24" s="220"/>
      <c r="G24" s="1">
        <f t="shared" si="4"/>
        <v>0</v>
      </c>
      <c r="H24" s="1">
        <f t="shared" si="5"/>
        <v>0</v>
      </c>
      <c r="I24" s="14"/>
    </row>
    <row r="25" spans="2:9" x14ac:dyDescent="0.4">
      <c r="B25" s="54" t="s">
        <v>72</v>
      </c>
      <c r="C25" s="69"/>
      <c r="D25" s="70"/>
      <c r="E25" s="71"/>
      <c r="F25" s="71"/>
      <c r="G25" s="2"/>
      <c r="H25" s="2"/>
      <c r="I25" s="56"/>
    </row>
    <row r="26" spans="2:9" x14ac:dyDescent="0.4">
      <c r="B26" s="72" t="s">
        <v>112</v>
      </c>
      <c r="C26" s="64" t="s">
        <v>13</v>
      </c>
      <c r="D26" s="60">
        <v>1</v>
      </c>
      <c r="E26" s="61"/>
      <c r="F26" s="61"/>
      <c r="G26" s="1">
        <f t="shared" ref="G26:G31" si="6">D26*E26</f>
        <v>0</v>
      </c>
      <c r="H26" s="1">
        <f t="shared" ref="H26:H31" si="7">D26*F26</f>
        <v>0</v>
      </c>
      <c r="I26" s="62"/>
    </row>
    <row r="27" spans="2:9" x14ac:dyDescent="0.4">
      <c r="B27" s="72" t="s">
        <v>18</v>
      </c>
      <c r="C27" s="64" t="s">
        <v>13</v>
      </c>
      <c r="D27" s="60">
        <v>50</v>
      </c>
      <c r="E27" s="61"/>
      <c r="F27" s="61"/>
      <c r="G27" s="1">
        <f t="shared" ref="G27" si="8">D27*E27</f>
        <v>0</v>
      </c>
      <c r="H27" s="1">
        <f t="shared" ref="H27" si="9">D27*F27</f>
        <v>0</v>
      </c>
      <c r="I27" s="62"/>
    </row>
    <row r="28" spans="2:9" x14ac:dyDescent="0.4">
      <c r="B28" s="67"/>
      <c r="C28" s="68"/>
      <c r="D28" s="68"/>
      <c r="E28" s="61"/>
      <c r="F28" s="61"/>
      <c r="G28" s="1">
        <f t="shared" si="6"/>
        <v>0</v>
      </c>
      <c r="H28" s="1">
        <f t="shared" si="7"/>
        <v>0</v>
      </c>
      <c r="I28" s="62"/>
    </row>
    <row r="29" spans="2:9" x14ac:dyDescent="0.4">
      <c r="B29" s="67"/>
      <c r="C29" s="68"/>
      <c r="D29" s="68"/>
      <c r="E29" s="61"/>
      <c r="F29" s="61"/>
      <c r="G29" s="1">
        <f t="shared" si="6"/>
        <v>0</v>
      </c>
      <c r="H29" s="1">
        <f t="shared" si="7"/>
        <v>0</v>
      </c>
      <c r="I29" s="62"/>
    </row>
    <row r="30" spans="2:9" x14ac:dyDescent="0.4">
      <c r="B30" s="67"/>
      <c r="C30" s="68"/>
      <c r="D30" s="68"/>
      <c r="E30" s="61"/>
      <c r="F30" s="61"/>
      <c r="G30" s="1">
        <f t="shared" ref="G30" si="10">D30*E30</f>
        <v>0</v>
      </c>
      <c r="H30" s="1">
        <f t="shared" ref="H30" si="11">D30*F30</f>
        <v>0</v>
      </c>
      <c r="I30" s="62"/>
    </row>
    <row r="31" spans="2:9" x14ac:dyDescent="0.4">
      <c r="B31" s="67"/>
      <c r="C31" s="68"/>
      <c r="D31" s="68"/>
      <c r="E31" s="61"/>
      <c r="F31" s="61"/>
      <c r="G31" s="1">
        <f t="shared" si="6"/>
        <v>0</v>
      </c>
      <c r="H31" s="1">
        <f t="shared" si="7"/>
        <v>0</v>
      </c>
      <c r="I31" s="62"/>
    </row>
    <row r="32" spans="2:9" x14ac:dyDescent="0.4">
      <c r="B32" s="67"/>
      <c r="C32" s="68"/>
      <c r="D32" s="68"/>
      <c r="E32" s="61"/>
      <c r="F32" s="61"/>
      <c r="G32" s="1">
        <f t="shared" ref="G32" si="12">D32*E32</f>
        <v>0</v>
      </c>
      <c r="H32" s="1">
        <f t="shared" ref="H32" si="13">D32*F32</f>
        <v>0</v>
      </c>
      <c r="I32" s="62"/>
    </row>
    <row r="33" spans="1:9" x14ac:dyDescent="0.4">
      <c r="B33" s="67"/>
      <c r="C33" s="68"/>
      <c r="D33" s="68"/>
      <c r="E33" s="61"/>
      <c r="F33" s="61"/>
      <c r="G33" s="1">
        <f t="shared" ref="G33:G35" si="14">D33*E33</f>
        <v>0</v>
      </c>
      <c r="H33" s="1">
        <f t="shared" ref="H33:H35" si="15">D33*F33</f>
        <v>0</v>
      </c>
      <c r="I33" s="62"/>
    </row>
    <row r="34" spans="1:9" x14ac:dyDescent="0.4">
      <c r="B34" s="67"/>
      <c r="C34" s="68"/>
      <c r="D34" s="68"/>
      <c r="E34" s="61"/>
      <c r="F34" s="61"/>
      <c r="G34" s="1">
        <f t="shared" si="14"/>
        <v>0</v>
      </c>
      <c r="H34" s="1">
        <f t="shared" si="15"/>
        <v>0</v>
      </c>
      <c r="I34" s="62"/>
    </row>
    <row r="35" spans="1:9" x14ac:dyDescent="0.4">
      <c r="B35" s="67"/>
      <c r="C35" s="68"/>
      <c r="D35" s="68"/>
      <c r="E35" s="61"/>
      <c r="F35" s="61"/>
      <c r="G35" s="1">
        <f t="shared" si="14"/>
        <v>0</v>
      </c>
      <c r="H35" s="1">
        <f t="shared" si="15"/>
        <v>0</v>
      </c>
      <c r="I35" s="62"/>
    </row>
    <row r="38" spans="1:9" ht="24" x14ac:dyDescent="0.4">
      <c r="B38" s="49" t="s">
        <v>19</v>
      </c>
      <c r="C38" s="50" t="s">
        <v>5</v>
      </c>
      <c r="D38" s="50" t="s">
        <v>6</v>
      </c>
      <c r="E38" s="51" t="s">
        <v>7</v>
      </c>
      <c r="F38" s="53"/>
      <c r="G38" s="53" t="s">
        <v>9</v>
      </c>
      <c r="H38" s="53" t="s">
        <v>10</v>
      </c>
      <c r="I38" s="53" t="s">
        <v>11</v>
      </c>
    </row>
    <row r="39" spans="1:9" x14ac:dyDescent="0.4">
      <c r="B39" s="73" t="s">
        <v>20</v>
      </c>
      <c r="C39" s="56"/>
      <c r="D39" s="56"/>
      <c r="E39" s="56"/>
      <c r="F39" s="56"/>
      <c r="G39" s="56"/>
      <c r="H39" s="74"/>
    </row>
    <row r="40" spans="1:9" s="43" customFormat="1" x14ac:dyDescent="0.3">
      <c r="A40" s="36"/>
      <c r="B40" s="75" t="s">
        <v>85</v>
      </c>
      <c r="C40" s="76" t="s">
        <v>13</v>
      </c>
      <c r="D40" s="77">
        <v>5</v>
      </c>
      <c r="E40" s="61"/>
      <c r="F40" s="78"/>
      <c r="G40" s="3">
        <f>D40*E40</f>
        <v>0</v>
      </c>
      <c r="H40" s="78"/>
      <c r="I40" s="62"/>
    </row>
    <row r="41" spans="1:9" x14ac:dyDescent="0.4">
      <c r="B41" s="79" t="s">
        <v>21</v>
      </c>
      <c r="C41" s="79"/>
      <c r="D41" s="80"/>
      <c r="E41" s="61"/>
      <c r="F41" s="78"/>
      <c r="G41" s="3">
        <f>D41*E41</f>
        <v>0</v>
      </c>
      <c r="H41" s="78"/>
      <c r="I41" s="62"/>
    </row>
    <row r="42" spans="1:9" x14ac:dyDescent="0.4">
      <c r="B42" s="67" t="s">
        <v>21</v>
      </c>
      <c r="C42" s="68"/>
      <c r="D42" s="68"/>
      <c r="E42" s="61"/>
      <c r="F42" s="78"/>
      <c r="G42" s="3">
        <f t="shared" ref="G42:G43" si="16">D42*E42</f>
        <v>0</v>
      </c>
      <c r="H42" s="78"/>
      <c r="I42" s="62"/>
    </row>
    <row r="43" spans="1:9" x14ac:dyDescent="0.4">
      <c r="B43" s="67" t="s">
        <v>21</v>
      </c>
      <c r="C43" s="68"/>
      <c r="D43" s="68"/>
      <c r="E43" s="61"/>
      <c r="F43" s="78"/>
      <c r="G43" s="3">
        <f t="shared" si="16"/>
        <v>0</v>
      </c>
      <c r="H43" s="78"/>
      <c r="I43" s="62"/>
    </row>
    <row r="44" spans="1:9" x14ac:dyDescent="0.4">
      <c r="B44" s="81"/>
      <c r="C44" s="81"/>
      <c r="D44" s="82"/>
      <c r="E44" s="82"/>
      <c r="F44" s="82"/>
      <c r="G44" s="82"/>
      <c r="H44" s="82"/>
    </row>
    <row r="45" spans="1:9" ht="24" x14ac:dyDescent="0.4">
      <c r="A45" s="43"/>
      <c r="B45" s="83" t="s">
        <v>22</v>
      </c>
      <c r="C45" s="50" t="s">
        <v>5</v>
      </c>
      <c r="D45" s="50" t="s">
        <v>79</v>
      </c>
      <c r="E45" s="84" t="s">
        <v>23</v>
      </c>
      <c r="F45" s="85"/>
      <c r="G45" s="86" t="s">
        <v>9</v>
      </c>
      <c r="H45" s="87" t="str">
        <f>H38</f>
        <v>Totaalkosten/ maand</v>
      </c>
      <c r="I45" s="53" t="s">
        <v>11</v>
      </c>
    </row>
    <row r="46" spans="1:9" ht="24" x14ac:dyDescent="0.4">
      <c r="B46" s="66" t="s">
        <v>80</v>
      </c>
      <c r="C46" s="64" t="s">
        <v>13</v>
      </c>
      <c r="D46" s="77">
        <v>4</v>
      </c>
      <c r="E46" s="61"/>
      <c r="F46" s="78"/>
      <c r="G46" s="3">
        <f>E46*D46</f>
        <v>0</v>
      </c>
      <c r="H46" s="78"/>
      <c r="I46" s="62"/>
    </row>
    <row r="47" spans="1:9" x14ac:dyDescent="0.4">
      <c r="B47" s="88" t="s">
        <v>24</v>
      </c>
      <c r="C47" s="64" t="s">
        <v>25</v>
      </c>
      <c r="D47" s="68"/>
      <c r="E47" s="61"/>
      <c r="F47" s="78"/>
      <c r="G47" s="3">
        <f>E47*D47</f>
        <v>0</v>
      </c>
      <c r="H47" s="78"/>
      <c r="I47" s="62"/>
    </row>
    <row r="48" spans="1:9" ht="27.75" customHeight="1" x14ac:dyDescent="0.4">
      <c r="B48" s="89" t="s">
        <v>26</v>
      </c>
      <c r="C48" s="64" t="s">
        <v>25</v>
      </c>
      <c r="D48" s="68"/>
      <c r="E48" s="61"/>
      <c r="F48" s="78"/>
      <c r="G48" s="3">
        <f t="shared" ref="G48:G51" si="17">E48*D48</f>
        <v>0</v>
      </c>
      <c r="H48" s="78"/>
      <c r="I48" s="62"/>
    </row>
    <row r="49" spans="2:9" x14ac:dyDescent="0.4">
      <c r="B49" s="89" t="s">
        <v>27</v>
      </c>
      <c r="C49" s="64" t="s">
        <v>25</v>
      </c>
      <c r="D49" s="68"/>
      <c r="E49" s="61"/>
      <c r="F49" s="78"/>
      <c r="G49" s="3"/>
      <c r="H49" s="78"/>
      <c r="I49" s="62"/>
    </row>
    <row r="50" spans="2:9" x14ac:dyDescent="0.4">
      <c r="B50" s="66" t="s">
        <v>28</v>
      </c>
      <c r="C50" s="64" t="s">
        <v>13</v>
      </c>
      <c r="D50" s="68"/>
      <c r="E50" s="61"/>
      <c r="F50" s="78"/>
      <c r="G50" s="3">
        <f t="shared" si="17"/>
        <v>0</v>
      </c>
      <c r="H50" s="78"/>
      <c r="I50" s="62"/>
    </row>
    <row r="51" spans="2:9" ht="24" x14ac:dyDescent="0.4">
      <c r="B51" s="90" t="s">
        <v>81</v>
      </c>
      <c r="C51" s="64" t="s">
        <v>13</v>
      </c>
      <c r="D51" s="77">
        <v>1</v>
      </c>
      <c r="E51" s="61"/>
      <c r="F51" s="78"/>
      <c r="G51" s="3">
        <f t="shared" si="17"/>
        <v>0</v>
      </c>
      <c r="H51" s="78"/>
      <c r="I51" s="62"/>
    </row>
    <row r="52" spans="2:9" x14ac:dyDescent="0.4">
      <c r="B52" s="91" t="s">
        <v>29</v>
      </c>
      <c r="C52" s="92" t="s">
        <v>25</v>
      </c>
      <c r="D52" s="77">
        <v>1</v>
      </c>
      <c r="E52" s="61"/>
      <c r="F52" s="78"/>
      <c r="G52" s="3">
        <f t="shared" ref="G52:G58" si="18">E52*D52</f>
        <v>0</v>
      </c>
      <c r="H52" s="78"/>
      <c r="I52" s="62"/>
    </row>
    <row r="53" spans="2:9" x14ac:dyDescent="0.4">
      <c r="B53" s="91" t="s">
        <v>30</v>
      </c>
      <c r="C53" s="64" t="s">
        <v>13</v>
      </c>
      <c r="D53" s="77">
        <v>1</v>
      </c>
      <c r="E53" s="61"/>
      <c r="F53" s="78"/>
      <c r="G53" s="3">
        <f t="shared" si="18"/>
        <v>0</v>
      </c>
      <c r="H53" s="78"/>
      <c r="I53" s="62"/>
    </row>
    <row r="54" spans="2:9" x14ac:dyDescent="0.4">
      <c r="B54" s="93" t="s">
        <v>31</v>
      </c>
      <c r="C54" s="92" t="s">
        <v>25</v>
      </c>
      <c r="D54" s="77">
        <v>1</v>
      </c>
      <c r="E54" s="61"/>
      <c r="F54" s="78"/>
      <c r="G54" s="3">
        <f t="shared" si="18"/>
        <v>0</v>
      </c>
      <c r="H54" s="78"/>
      <c r="I54" s="62"/>
    </row>
    <row r="55" spans="2:9" x14ac:dyDescent="0.4">
      <c r="B55" s="94" t="s">
        <v>32</v>
      </c>
      <c r="C55" s="92" t="s">
        <v>25</v>
      </c>
      <c r="D55" s="77">
        <v>1</v>
      </c>
      <c r="E55" s="61"/>
      <c r="F55" s="78"/>
      <c r="G55" s="3">
        <f>E55*D55</f>
        <v>0</v>
      </c>
      <c r="H55" s="78"/>
      <c r="I55" s="62"/>
    </row>
    <row r="56" spans="2:9" x14ac:dyDescent="0.4">
      <c r="B56" s="67"/>
      <c r="C56" s="68"/>
      <c r="D56" s="68"/>
      <c r="E56" s="61"/>
      <c r="F56" s="78"/>
      <c r="G56" s="3">
        <f t="shared" si="18"/>
        <v>0</v>
      </c>
      <c r="H56" s="78"/>
      <c r="I56" s="62"/>
    </row>
    <row r="57" spans="2:9" x14ac:dyDescent="0.4">
      <c r="B57" s="67"/>
      <c r="C57" s="68"/>
      <c r="D57" s="68"/>
      <c r="E57" s="61"/>
      <c r="F57" s="78"/>
      <c r="G57" s="3">
        <f t="shared" si="18"/>
        <v>0</v>
      </c>
      <c r="H57" s="78"/>
      <c r="I57" s="62"/>
    </row>
    <row r="58" spans="2:9" x14ac:dyDescent="0.4">
      <c r="B58" s="67"/>
      <c r="C58" s="68"/>
      <c r="D58" s="68"/>
      <c r="E58" s="61"/>
      <c r="F58" s="78"/>
      <c r="G58" s="3">
        <f t="shared" si="18"/>
        <v>0</v>
      </c>
      <c r="H58" s="78"/>
      <c r="I58" s="62"/>
    </row>
    <row r="59" spans="2:9" x14ac:dyDescent="0.4">
      <c r="B59" s="67"/>
      <c r="C59" s="68"/>
      <c r="D59" s="68"/>
      <c r="E59" s="61"/>
      <c r="F59" s="78"/>
      <c r="G59" s="3">
        <f t="shared" ref="G59:G60" si="19">E59*D59</f>
        <v>0</v>
      </c>
      <c r="H59" s="78"/>
      <c r="I59" s="62"/>
    </row>
    <row r="60" spans="2:9" x14ac:dyDescent="0.4">
      <c r="B60" s="67"/>
      <c r="C60" s="68"/>
      <c r="D60" s="68"/>
      <c r="E60" s="61"/>
      <c r="F60" s="78"/>
      <c r="G60" s="3">
        <f t="shared" si="19"/>
        <v>0</v>
      </c>
      <c r="H60" s="78"/>
      <c r="I60" s="62"/>
    </row>
    <row r="61" spans="2:9" x14ac:dyDescent="0.4">
      <c r="B61" s="81"/>
      <c r="C61" s="81"/>
      <c r="D61" s="81"/>
      <c r="E61" s="81"/>
      <c r="F61" s="94"/>
      <c r="G61" s="94"/>
    </row>
    <row r="62" spans="2:9" x14ac:dyDescent="0.4">
      <c r="B62" s="95" t="s">
        <v>33</v>
      </c>
      <c r="C62" s="50" t="s">
        <v>5</v>
      </c>
      <c r="D62" s="96"/>
      <c r="E62" s="97" t="s">
        <v>7</v>
      </c>
      <c r="F62" s="98"/>
      <c r="G62" s="99" t="s">
        <v>9</v>
      </c>
      <c r="H62" s="85"/>
      <c r="I62" s="53" t="s">
        <v>11</v>
      </c>
    </row>
    <row r="63" spans="2:9" x14ac:dyDescent="0.4">
      <c r="B63" s="66" t="s">
        <v>34</v>
      </c>
      <c r="C63" s="100" t="s">
        <v>13</v>
      </c>
      <c r="D63" s="77">
        <v>1</v>
      </c>
      <c r="E63" s="61"/>
      <c r="F63" s="78"/>
      <c r="G63" s="3">
        <f t="shared" ref="G63:G64" si="20">E63*D63</f>
        <v>0</v>
      </c>
      <c r="H63" s="81"/>
      <c r="I63" s="62"/>
    </row>
    <row r="64" spans="2:9" x14ac:dyDescent="0.4">
      <c r="B64" s="81" t="s">
        <v>35</v>
      </c>
      <c r="C64" s="92" t="s">
        <v>25</v>
      </c>
      <c r="D64" s="77">
        <v>1</v>
      </c>
      <c r="E64" s="61"/>
      <c r="F64" s="78"/>
      <c r="G64" s="3">
        <f t="shared" si="20"/>
        <v>0</v>
      </c>
      <c r="H64" s="78"/>
      <c r="I64" s="62"/>
    </row>
    <row r="65" spans="1:11" ht="24" x14ac:dyDescent="0.4">
      <c r="B65" s="81" t="s">
        <v>82</v>
      </c>
      <c r="C65" s="92" t="s">
        <v>25</v>
      </c>
      <c r="D65" s="77">
        <v>1</v>
      </c>
      <c r="E65" s="61"/>
      <c r="F65" s="78"/>
      <c r="G65" s="3">
        <f>E65*D65</f>
        <v>0</v>
      </c>
      <c r="H65" s="78"/>
      <c r="I65" s="62"/>
    </row>
    <row r="66" spans="1:11" ht="24" x14ac:dyDescent="0.4">
      <c r="B66" s="94" t="s">
        <v>83</v>
      </c>
      <c r="C66" s="92" t="s">
        <v>25</v>
      </c>
      <c r="D66" s="77">
        <v>1</v>
      </c>
      <c r="E66" s="61"/>
      <c r="F66" s="78"/>
      <c r="G66" s="3">
        <f>E66*D66</f>
        <v>0</v>
      </c>
      <c r="H66" s="78"/>
      <c r="I66" s="62"/>
    </row>
    <row r="67" spans="1:11" x14ac:dyDescent="0.4">
      <c r="B67" s="94" t="s">
        <v>84</v>
      </c>
      <c r="C67" s="100" t="s">
        <v>13</v>
      </c>
      <c r="D67" s="101">
        <v>1</v>
      </c>
      <c r="E67" s="61"/>
      <c r="F67" s="78"/>
      <c r="G67" s="4">
        <f>D67*E67</f>
        <v>0</v>
      </c>
      <c r="H67" s="78"/>
      <c r="I67" s="62"/>
    </row>
    <row r="68" spans="1:11" s="102" customFormat="1" x14ac:dyDescent="0.4">
      <c r="A68" s="36"/>
      <c r="B68" s="67"/>
      <c r="C68" s="68"/>
      <c r="D68" s="68"/>
      <c r="E68" s="61"/>
      <c r="F68" s="78"/>
      <c r="G68" s="4">
        <f t="shared" ref="G68:G72" si="21">D68*E68</f>
        <v>0</v>
      </c>
      <c r="H68" s="78"/>
      <c r="I68" s="62"/>
    </row>
    <row r="69" spans="1:11" ht="45.65" customHeight="1" x14ac:dyDescent="0.4">
      <c r="B69" s="67"/>
      <c r="C69" s="68" t="s">
        <v>115</v>
      </c>
      <c r="D69" s="68"/>
      <c r="E69" s="61"/>
      <c r="F69" s="78"/>
      <c r="G69" s="4">
        <f t="shared" si="21"/>
        <v>0</v>
      </c>
      <c r="H69" s="78"/>
      <c r="I69" s="62"/>
    </row>
    <row r="70" spans="1:11" x14ac:dyDescent="0.4">
      <c r="B70" s="67"/>
      <c r="C70" s="68"/>
      <c r="D70" s="68"/>
      <c r="E70" s="61"/>
      <c r="F70" s="78"/>
      <c r="G70" s="4">
        <f t="shared" si="21"/>
        <v>0</v>
      </c>
      <c r="H70" s="78"/>
      <c r="I70" s="62"/>
    </row>
    <row r="71" spans="1:11" x14ac:dyDescent="0.4">
      <c r="B71" s="67"/>
      <c r="C71" s="68"/>
      <c r="D71" s="68"/>
      <c r="E71" s="61"/>
      <c r="F71" s="78"/>
      <c r="G71" s="4">
        <f t="shared" si="21"/>
        <v>0</v>
      </c>
      <c r="H71" s="78"/>
      <c r="I71" s="62"/>
    </row>
    <row r="72" spans="1:11" x14ac:dyDescent="0.4">
      <c r="B72" s="67"/>
      <c r="C72" s="68"/>
      <c r="D72" s="68"/>
      <c r="E72" s="61"/>
      <c r="F72" s="78"/>
      <c r="G72" s="4">
        <f t="shared" si="21"/>
        <v>0</v>
      </c>
      <c r="H72" s="78"/>
      <c r="I72" s="62"/>
    </row>
    <row r="73" spans="1:11" x14ac:dyDescent="0.4">
      <c r="A73" s="102"/>
      <c r="B73" s="103"/>
      <c r="C73" s="103"/>
      <c r="D73" s="104"/>
      <c r="E73" s="105"/>
      <c r="F73" s="105"/>
      <c r="G73" s="5"/>
      <c r="H73" s="105"/>
      <c r="I73" s="102"/>
    </row>
    <row r="74" spans="1:11" ht="24" x14ac:dyDescent="0.4">
      <c r="B74" s="73" t="s">
        <v>86</v>
      </c>
      <c r="C74" s="73"/>
      <c r="D74" s="106" t="s">
        <v>6</v>
      </c>
      <c r="E74" s="97" t="s">
        <v>36</v>
      </c>
      <c r="F74" s="52" t="s">
        <v>8</v>
      </c>
      <c r="G74" s="84" t="s">
        <v>9</v>
      </c>
      <c r="H74" s="107" t="s">
        <v>37</v>
      </c>
      <c r="I74" s="53" t="s">
        <v>11</v>
      </c>
    </row>
    <row r="75" spans="1:11" ht="12.45" thickBot="1" x14ac:dyDescent="0.45">
      <c r="B75" s="108" t="s">
        <v>38</v>
      </c>
      <c r="C75" s="92" t="s">
        <v>25</v>
      </c>
      <c r="D75" s="76">
        <v>20</v>
      </c>
      <c r="E75" s="61"/>
      <c r="F75" s="78"/>
      <c r="G75" s="6">
        <f t="shared" ref="G75:G77" si="22">D75*E75</f>
        <v>0</v>
      </c>
      <c r="H75" s="78"/>
      <c r="I75" s="79"/>
    </row>
    <row r="76" spans="1:11" x14ac:dyDescent="0.4">
      <c r="B76" s="109" t="s">
        <v>108</v>
      </c>
      <c r="C76" s="92" t="s">
        <v>25</v>
      </c>
      <c r="D76" s="76">
        <v>50</v>
      </c>
      <c r="E76" s="61"/>
      <c r="F76" s="78"/>
      <c r="G76" s="6">
        <f t="shared" si="22"/>
        <v>0</v>
      </c>
      <c r="H76" s="78"/>
      <c r="I76" s="62"/>
    </row>
    <row r="77" spans="1:11" x14ac:dyDescent="0.4">
      <c r="B77" s="109" t="s">
        <v>109</v>
      </c>
      <c r="C77" s="92" t="s">
        <v>25</v>
      </c>
      <c r="D77" s="76">
        <v>100</v>
      </c>
      <c r="E77" s="61"/>
      <c r="F77" s="78"/>
      <c r="G77" s="6">
        <f t="shared" si="22"/>
        <v>0</v>
      </c>
      <c r="H77" s="78"/>
      <c r="I77" s="62"/>
    </row>
    <row r="78" spans="1:11" x14ac:dyDescent="0.4">
      <c r="B78" s="109" t="s">
        <v>110</v>
      </c>
      <c r="C78" s="92" t="s">
        <v>25</v>
      </c>
      <c r="D78" s="76">
        <v>100</v>
      </c>
      <c r="E78" s="61"/>
      <c r="F78" s="78"/>
      <c r="G78" s="6">
        <f>D78*E78</f>
        <v>0</v>
      </c>
      <c r="H78" s="78"/>
      <c r="I78" s="62"/>
    </row>
    <row r="79" spans="1:11" x14ac:dyDescent="0.4">
      <c r="B79" s="67"/>
      <c r="C79" s="68"/>
      <c r="D79" s="68"/>
      <c r="E79" s="61"/>
      <c r="F79" s="61"/>
      <c r="G79" s="6">
        <f>D79*E79</f>
        <v>0</v>
      </c>
      <c r="H79" s="1">
        <f t="shared" ref="H79" si="23">D79*F79</f>
        <v>0</v>
      </c>
      <c r="I79" s="62"/>
    </row>
    <row r="80" spans="1:11" x14ac:dyDescent="0.4">
      <c r="H80" s="111"/>
      <c r="K80" s="112"/>
    </row>
    <row r="81" spans="2:8" x14ac:dyDescent="0.4">
      <c r="B81" s="113" t="s">
        <v>39</v>
      </c>
      <c r="C81" s="113"/>
      <c r="D81" s="104"/>
      <c r="E81" s="114"/>
      <c r="F81" s="105"/>
      <c r="G81" s="7">
        <f>SUM(G11:G79)</f>
        <v>0</v>
      </c>
      <c r="H81" s="74"/>
    </row>
    <row r="82" spans="2:8" x14ac:dyDescent="0.4">
      <c r="B82" s="115"/>
      <c r="C82" s="115"/>
      <c r="D82" s="116"/>
      <c r="E82" s="117"/>
      <c r="F82" s="118"/>
      <c r="G82" s="119"/>
      <c r="H82" s="111"/>
    </row>
    <row r="83" spans="2:8" x14ac:dyDescent="0.4">
      <c r="B83" s="113" t="s">
        <v>40</v>
      </c>
      <c r="C83" s="113"/>
      <c r="D83" s="104"/>
      <c r="E83" s="120"/>
      <c r="F83" s="105"/>
      <c r="G83" s="121"/>
      <c r="H83" s="7">
        <f>SUM(H11:H81)</f>
        <v>0</v>
      </c>
    </row>
    <row r="84" spans="2:8" x14ac:dyDescent="0.4">
      <c r="B84" s="122"/>
      <c r="C84" s="122"/>
      <c r="D84" s="116"/>
      <c r="E84" s="117"/>
      <c r="F84" s="118"/>
      <c r="G84" s="119"/>
      <c r="H84" s="119"/>
    </row>
    <row r="85" spans="2:8" x14ac:dyDescent="0.4">
      <c r="B85" s="37"/>
      <c r="C85" s="37"/>
      <c r="G85" s="111"/>
      <c r="H85" s="111"/>
    </row>
    <row r="86" spans="2:8" x14ac:dyDescent="0.4">
      <c r="B86" s="9" t="s">
        <v>41</v>
      </c>
      <c r="C86" s="9"/>
      <c r="D86" s="10"/>
      <c r="E86" s="11"/>
      <c r="F86" s="3"/>
      <c r="G86" s="8"/>
      <c r="H86" s="8">
        <f>12*H83+G81</f>
        <v>0</v>
      </c>
    </row>
    <row r="87" spans="2:8" x14ac:dyDescent="0.4">
      <c r="H87" s="111"/>
    </row>
    <row r="90" spans="2:8" x14ac:dyDescent="0.4">
      <c r="B90" s="123" t="s">
        <v>42</v>
      </c>
      <c r="C90" s="123"/>
      <c r="D90" s="124"/>
      <c r="E90" s="125"/>
      <c r="F90" s="126"/>
      <c r="G90" s="126"/>
      <c r="H90" s="127">
        <f>12*8*(H83)+G81</f>
        <v>0</v>
      </c>
    </row>
    <row r="91" spans="2:8" x14ac:dyDescent="0.4">
      <c r="D91" s="128"/>
      <c r="F91" s="110"/>
    </row>
    <row r="92" spans="2:8" ht="67.5" customHeight="1" x14ac:dyDescent="0.4"/>
    <row r="93" spans="2:8" x14ac:dyDescent="0.3">
      <c r="B93" s="129" t="s">
        <v>43</v>
      </c>
      <c r="C93" s="130"/>
    </row>
    <row r="94" spans="2:8" x14ac:dyDescent="0.3">
      <c r="B94" s="131" t="s">
        <v>44</v>
      </c>
      <c r="C94" s="193" t="s">
        <v>45</v>
      </c>
      <c r="D94" s="193"/>
    </row>
    <row r="95" spans="2:8" x14ac:dyDescent="0.3">
      <c r="B95" s="131" t="s">
        <v>46</v>
      </c>
      <c r="C95" s="193" t="s">
        <v>45</v>
      </c>
      <c r="D95" s="193"/>
    </row>
    <row r="96" spans="2:8" x14ac:dyDescent="0.3">
      <c r="B96" s="131" t="s">
        <v>47</v>
      </c>
      <c r="C96" s="193" t="s">
        <v>45</v>
      </c>
      <c r="D96" s="193"/>
    </row>
    <row r="97" spans="2:4" x14ac:dyDescent="0.3">
      <c r="B97" s="131" t="s">
        <v>48</v>
      </c>
      <c r="C97" s="193" t="s">
        <v>45</v>
      </c>
      <c r="D97" s="193"/>
    </row>
    <row r="98" spans="2:4" x14ac:dyDescent="0.3">
      <c r="B98" s="131" t="s">
        <v>49</v>
      </c>
      <c r="C98" s="193" t="s">
        <v>45</v>
      </c>
      <c r="D98" s="193"/>
    </row>
    <row r="99" spans="2:4" x14ac:dyDescent="0.3">
      <c r="B99" s="130" t="s">
        <v>45</v>
      </c>
      <c r="C99" s="130"/>
    </row>
    <row r="100" spans="2:4" x14ac:dyDescent="0.3">
      <c r="B100" s="130" t="s">
        <v>45</v>
      </c>
      <c r="C100" s="130"/>
    </row>
  </sheetData>
  <sheetProtection algorithmName="SHA-512" hashValue="DRlExGhYIyi7108cS0us1ZM0BnPINojegyPoXmqUbF9IJ4m6biGUwIvKMhWlLh3ON/BbN1oQKpDmyw5cepE55w==" saltValue="lZKBErzQEa87iQycIz8RaA==" spinCount="100000" sheet="1" objects="1" scenarios="1"/>
  <protectedRanges>
    <protectedRange sqref="C94:D98 B55 B22:D24 B28:D35 B41:D43 B56:D60 B68:D72 B79:D79 E26:F35 E40:E43 E46:E60 D47:D50 E63:E72 E75:E79 F79 I26:I35 I40:I43 I46:I60 I63:I72 B76:B78 I75:I79 E11:F24 I11:I24" name="Bereik1"/>
    <protectedRange sqref="A13 A14:B15 A11:B11" name="Bereik1_2"/>
  </protectedRanges>
  <mergeCells count="13">
    <mergeCell ref="B7:H7"/>
    <mergeCell ref="D1:G1"/>
    <mergeCell ref="B3:H3"/>
    <mergeCell ref="B4:H4"/>
    <mergeCell ref="B5:H5"/>
    <mergeCell ref="B6:H6"/>
    <mergeCell ref="C97:D97"/>
    <mergeCell ref="C98:D98"/>
    <mergeCell ref="C14:C15"/>
    <mergeCell ref="E8:F8"/>
    <mergeCell ref="C94:D94"/>
    <mergeCell ref="C95:D95"/>
    <mergeCell ref="C96:D9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4CB1-7FDD-46C1-BF81-010BB20006A6}">
  <dimension ref="A1:M113"/>
  <sheetViews>
    <sheetView zoomScale="115" zoomScaleNormal="115" workbookViewId="0">
      <selection activeCell="A6" sqref="A6"/>
    </sheetView>
  </sheetViews>
  <sheetFormatPr defaultColWidth="8.84375" defaultRowHeight="14.15" x14ac:dyDescent="0.35"/>
  <cols>
    <col min="1" max="1" width="57.53515625" style="133" customWidth="1"/>
    <col min="2" max="5" width="12.3828125" style="150" customWidth="1"/>
    <col min="6" max="6" width="18.3828125" style="150" customWidth="1"/>
    <col min="7" max="7" width="11.69140625" style="150" customWidth="1"/>
    <col min="8" max="8" width="17" style="150" customWidth="1"/>
    <col min="9" max="9" width="43.921875" style="133" customWidth="1"/>
    <col min="10" max="10" width="14.3046875" style="133" customWidth="1"/>
    <col min="11" max="11" width="30" style="133" customWidth="1"/>
    <col min="12" max="12" width="22.15234375" style="133" customWidth="1"/>
    <col min="13" max="16384" width="8.84375" style="133"/>
  </cols>
  <sheetData>
    <row r="1" spans="1:13" s="36" customFormat="1" ht="27" customHeight="1" x14ac:dyDescent="0.4">
      <c r="A1" s="37" t="s">
        <v>117</v>
      </c>
      <c r="B1" s="37"/>
      <c r="C1" s="198" t="s">
        <v>114</v>
      </c>
      <c r="D1" s="198"/>
      <c r="E1" s="198"/>
      <c r="F1" s="198"/>
      <c r="G1" s="39"/>
    </row>
    <row r="2" spans="1:13" ht="15" customHeight="1" x14ac:dyDescent="0.4">
      <c r="A2" s="213" t="s">
        <v>50</v>
      </c>
      <c r="B2" s="219" t="s">
        <v>94</v>
      </c>
      <c r="C2" s="216" t="s">
        <v>93</v>
      </c>
      <c r="D2" s="207" t="s">
        <v>52</v>
      </c>
      <c r="E2" s="207" t="s">
        <v>53</v>
      </c>
      <c r="F2" s="207" t="s">
        <v>113</v>
      </c>
      <c r="G2" s="207" t="s">
        <v>111</v>
      </c>
      <c r="H2" s="207" t="s">
        <v>54</v>
      </c>
      <c r="I2" s="204" t="s">
        <v>11</v>
      </c>
      <c r="J2"/>
      <c r="K2"/>
      <c r="L2"/>
      <c r="M2"/>
    </row>
    <row r="3" spans="1:13" ht="14.6" x14ac:dyDescent="0.4">
      <c r="A3" s="214"/>
      <c r="B3" s="219"/>
      <c r="C3" s="217"/>
      <c r="D3" s="208"/>
      <c r="E3" s="208"/>
      <c r="F3" s="208"/>
      <c r="G3" s="208"/>
      <c r="H3" s="208"/>
      <c r="I3" s="205"/>
      <c r="J3"/>
      <c r="K3"/>
      <c r="L3"/>
      <c r="M3"/>
    </row>
    <row r="4" spans="1:13" ht="15" customHeight="1" x14ac:dyDescent="0.4">
      <c r="A4" s="214"/>
      <c r="B4" s="219"/>
      <c r="C4" s="217"/>
      <c r="D4" s="208"/>
      <c r="E4" s="208"/>
      <c r="F4" s="209"/>
      <c r="G4" s="208"/>
      <c r="H4" s="209"/>
      <c r="I4" s="206"/>
      <c r="J4"/>
      <c r="K4"/>
      <c r="L4"/>
      <c r="M4"/>
    </row>
    <row r="5" spans="1:13" ht="14.6" x14ac:dyDescent="0.4">
      <c r="A5" s="134" t="s">
        <v>87</v>
      </c>
      <c r="B5" s="135">
        <v>1</v>
      </c>
      <c r="C5" s="136" t="s">
        <v>88</v>
      </c>
      <c r="D5" s="167"/>
      <c r="E5" s="167"/>
      <c r="F5" s="137">
        <f t="shared" ref="F5:F15" si="0">B5*D5</f>
        <v>0</v>
      </c>
      <c r="G5" s="169"/>
      <c r="H5" s="138">
        <f>B5*E5*(1-G5)</f>
        <v>0</v>
      </c>
      <c r="I5" s="62"/>
      <c r="J5"/>
      <c r="K5"/>
      <c r="L5"/>
      <c r="M5"/>
    </row>
    <row r="6" spans="1:13" ht="14.6" x14ac:dyDescent="0.4">
      <c r="A6" s="134" t="s">
        <v>55</v>
      </c>
      <c r="B6" s="135">
        <v>50</v>
      </c>
      <c r="C6" s="136" t="s">
        <v>88</v>
      </c>
      <c r="D6" s="167">
        <v>1</v>
      </c>
      <c r="E6" s="167">
        <v>1</v>
      </c>
      <c r="F6" s="137">
        <f t="shared" si="0"/>
        <v>50</v>
      </c>
      <c r="G6" s="169"/>
      <c r="H6" s="138">
        <f t="shared" ref="H6:H8" si="1">B6*E6*(1-G6)</f>
        <v>50</v>
      </c>
      <c r="I6" s="62"/>
      <c r="J6" s="139"/>
      <c r="K6"/>
      <c r="L6"/>
      <c r="M6"/>
    </row>
    <row r="7" spans="1:13" ht="14.6" x14ac:dyDescent="0.4">
      <c r="A7" s="165"/>
      <c r="B7" s="166"/>
      <c r="C7" s="166"/>
      <c r="D7" s="167"/>
      <c r="E7" s="167"/>
      <c r="F7" s="137">
        <f t="shared" si="0"/>
        <v>0</v>
      </c>
      <c r="G7" s="169"/>
      <c r="H7" s="138">
        <f t="shared" si="1"/>
        <v>0</v>
      </c>
      <c r="I7" s="62"/>
      <c r="J7"/>
      <c r="K7"/>
      <c r="L7"/>
      <c r="M7"/>
    </row>
    <row r="8" spans="1:13" ht="14.6" x14ac:dyDescent="0.4">
      <c r="A8" s="165"/>
      <c r="B8" s="166"/>
      <c r="C8" s="166"/>
      <c r="D8" s="167"/>
      <c r="E8" s="167"/>
      <c r="F8" s="137">
        <f t="shared" si="0"/>
        <v>0</v>
      </c>
      <c r="G8" s="169"/>
      <c r="H8" s="138">
        <f t="shared" si="1"/>
        <v>0</v>
      </c>
      <c r="I8" s="62"/>
      <c r="J8"/>
      <c r="K8"/>
      <c r="L8"/>
      <c r="M8"/>
    </row>
    <row r="9" spans="1:13" ht="14.6" x14ac:dyDescent="0.4">
      <c r="A9" s="165" t="s">
        <v>115</v>
      </c>
      <c r="B9" s="166"/>
      <c r="C9" s="166"/>
      <c r="D9" s="167"/>
      <c r="E9" s="167"/>
      <c r="F9" s="137">
        <f t="shared" si="0"/>
        <v>0</v>
      </c>
      <c r="G9" s="169"/>
      <c r="H9" s="138">
        <f t="shared" ref="H9:H10" si="2">B9*E9*(1-G9)</f>
        <v>0</v>
      </c>
      <c r="I9" s="14"/>
      <c r="J9"/>
      <c r="K9"/>
      <c r="L9"/>
      <c r="M9"/>
    </row>
    <row r="10" spans="1:13" ht="14.6" x14ac:dyDescent="0.4">
      <c r="A10" s="165"/>
      <c r="B10" s="166">
        <v>1</v>
      </c>
      <c r="C10" s="166"/>
      <c r="D10" s="167"/>
      <c r="E10" s="167"/>
      <c r="F10" s="137">
        <f t="shared" si="0"/>
        <v>0</v>
      </c>
      <c r="G10" s="169"/>
      <c r="H10" s="138">
        <f t="shared" si="2"/>
        <v>0</v>
      </c>
      <c r="I10" s="62"/>
      <c r="J10"/>
      <c r="K10"/>
      <c r="L10"/>
      <c r="M10"/>
    </row>
    <row r="11" spans="1:13" ht="14.6" x14ac:dyDescent="0.4">
      <c r="A11" s="134" t="s">
        <v>56</v>
      </c>
      <c r="B11" s="135">
        <v>1</v>
      </c>
      <c r="C11" s="136" t="s">
        <v>88</v>
      </c>
      <c r="D11" s="167"/>
      <c r="E11" s="167"/>
      <c r="F11" s="137">
        <f t="shared" si="0"/>
        <v>0</v>
      </c>
      <c r="G11" s="169"/>
      <c r="H11" s="138">
        <f t="shared" ref="H11:H12" si="3">B11*E11*(1-G11)</f>
        <v>0</v>
      </c>
      <c r="I11" s="62"/>
      <c r="J11"/>
      <c r="K11"/>
      <c r="L11"/>
      <c r="M11"/>
    </row>
    <row r="12" spans="1:13" ht="14.6" x14ac:dyDescent="0.4">
      <c r="A12" s="134" t="s">
        <v>57</v>
      </c>
      <c r="B12" s="135">
        <v>1</v>
      </c>
      <c r="C12" s="136" t="s">
        <v>89</v>
      </c>
      <c r="D12" s="167"/>
      <c r="E12" s="167"/>
      <c r="F12" s="137">
        <f t="shared" si="0"/>
        <v>0</v>
      </c>
      <c r="G12" s="169"/>
      <c r="H12" s="138">
        <f t="shared" si="3"/>
        <v>0</v>
      </c>
      <c r="I12" s="62"/>
      <c r="J12"/>
      <c r="K12"/>
      <c r="L12"/>
      <c r="M12"/>
    </row>
    <row r="13" spans="1:13" ht="14.6" x14ac:dyDescent="0.4">
      <c r="A13" s="134" t="s">
        <v>58</v>
      </c>
      <c r="B13" s="135">
        <v>1</v>
      </c>
      <c r="C13" s="136" t="s">
        <v>88</v>
      </c>
      <c r="D13" s="167"/>
      <c r="E13" s="167"/>
      <c r="F13" s="137">
        <f t="shared" si="0"/>
        <v>0</v>
      </c>
      <c r="G13" s="169"/>
      <c r="H13" s="138">
        <f t="shared" ref="H13:H15" si="4">B13*E13*(1-G13)</f>
        <v>0</v>
      </c>
      <c r="I13" s="62"/>
      <c r="J13"/>
      <c r="K13"/>
      <c r="L13"/>
      <c r="M13"/>
    </row>
    <row r="14" spans="1:13" ht="14.6" x14ac:dyDescent="0.4">
      <c r="A14" s="165"/>
      <c r="B14" s="166"/>
      <c r="C14" s="166"/>
      <c r="D14" s="167"/>
      <c r="E14" s="167"/>
      <c r="F14" s="137">
        <f t="shared" si="0"/>
        <v>0</v>
      </c>
      <c r="G14" s="169"/>
      <c r="H14" s="138">
        <f t="shared" si="4"/>
        <v>0</v>
      </c>
      <c r="I14" s="62" t="s">
        <v>115</v>
      </c>
      <c r="J14"/>
      <c r="K14"/>
      <c r="L14"/>
      <c r="M14"/>
    </row>
    <row r="15" spans="1:13" ht="14.6" x14ac:dyDescent="0.4">
      <c r="A15" s="165"/>
      <c r="B15" s="166"/>
      <c r="C15" s="166" t="s">
        <v>115</v>
      </c>
      <c r="D15" s="167"/>
      <c r="E15" s="167"/>
      <c r="F15" s="137">
        <f t="shared" si="0"/>
        <v>0</v>
      </c>
      <c r="G15" s="169"/>
      <c r="H15" s="138">
        <f t="shared" si="4"/>
        <v>0</v>
      </c>
      <c r="I15" s="62"/>
      <c r="J15"/>
      <c r="K15"/>
      <c r="L15"/>
      <c r="M15"/>
    </row>
    <row r="16" spans="1:13" s="132" customFormat="1" ht="17.600000000000001" x14ac:dyDescent="0.4">
      <c r="A16" s="140"/>
      <c r="B16" s="140"/>
      <c r="C16" s="141"/>
      <c r="D16" s="141"/>
      <c r="E16" s="141"/>
      <c r="F16" s="141"/>
      <c r="G16" s="141"/>
      <c r="H16" s="141"/>
      <c r="I16"/>
      <c r="J16"/>
      <c r="K16"/>
      <c r="L16"/>
      <c r="M16"/>
    </row>
    <row r="17" spans="1:13" s="132" customFormat="1" ht="15" customHeight="1" x14ac:dyDescent="0.4">
      <c r="A17" s="213" t="s">
        <v>59</v>
      </c>
      <c r="B17" s="216" t="s">
        <v>51</v>
      </c>
      <c r="C17" s="207" t="s">
        <v>60</v>
      </c>
      <c r="D17" s="207" t="s">
        <v>61</v>
      </c>
      <c r="E17" s="207" t="s">
        <v>62</v>
      </c>
      <c r="F17" s="207" t="s">
        <v>19</v>
      </c>
      <c r="G17" s="207" t="s">
        <v>111</v>
      </c>
      <c r="H17" s="207" t="s">
        <v>63</v>
      </c>
      <c r="I17" s="204" t="s">
        <v>11</v>
      </c>
      <c r="J17"/>
      <c r="K17"/>
      <c r="L17"/>
      <c r="M17"/>
    </row>
    <row r="18" spans="1:13" s="132" customFormat="1" ht="15" customHeight="1" x14ac:dyDescent="0.4">
      <c r="A18" s="214"/>
      <c r="B18" s="217"/>
      <c r="C18" s="208"/>
      <c r="D18" s="208"/>
      <c r="E18" s="208"/>
      <c r="F18" s="208"/>
      <c r="G18" s="208"/>
      <c r="H18" s="208"/>
      <c r="I18" s="205"/>
      <c r="J18"/>
      <c r="K18"/>
      <c r="L18"/>
      <c r="M18"/>
    </row>
    <row r="19" spans="1:13" ht="15" customHeight="1" x14ac:dyDescent="0.4">
      <c r="A19" s="215"/>
      <c r="B19" s="218"/>
      <c r="C19" s="209"/>
      <c r="D19" s="209"/>
      <c r="E19" s="209"/>
      <c r="F19" s="209"/>
      <c r="G19" s="208"/>
      <c r="H19" s="209"/>
      <c r="I19" s="206"/>
      <c r="J19"/>
      <c r="K19"/>
      <c r="L19"/>
      <c r="M19"/>
    </row>
    <row r="20" spans="1:13" ht="14.6" x14ac:dyDescent="0.4">
      <c r="A20" s="134" t="s">
        <v>91</v>
      </c>
      <c r="B20" s="142">
        <v>592</v>
      </c>
      <c r="C20" s="142">
        <v>3120</v>
      </c>
      <c r="D20" s="143"/>
      <c r="E20" s="143"/>
      <c r="F20" s="144" t="s">
        <v>92</v>
      </c>
      <c r="G20" s="143"/>
      <c r="H20" s="144" t="s">
        <v>92</v>
      </c>
      <c r="I20" s="14"/>
      <c r="J20" s="139"/>
      <c r="K20"/>
      <c r="L20"/>
      <c r="M20"/>
    </row>
    <row r="21" spans="1:13" ht="14.6" x14ac:dyDescent="0.4">
      <c r="A21" s="134" t="s">
        <v>90</v>
      </c>
      <c r="B21" s="142">
        <v>9875</v>
      </c>
      <c r="C21" s="142">
        <v>30237</v>
      </c>
      <c r="D21" s="143"/>
      <c r="E21" s="143"/>
      <c r="F21" s="144" t="s">
        <v>92</v>
      </c>
      <c r="G21" s="143"/>
      <c r="H21" s="144" t="s">
        <v>92</v>
      </c>
      <c r="I21" s="14"/>
      <c r="J21" s="139"/>
      <c r="K21"/>
      <c r="L21"/>
      <c r="M21"/>
    </row>
    <row r="22" spans="1:13" ht="14.6" x14ac:dyDescent="0.4">
      <c r="A22" s="165"/>
      <c r="B22" s="168"/>
      <c r="C22" s="168"/>
      <c r="D22" s="167"/>
      <c r="E22" s="167"/>
      <c r="F22" s="137">
        <f>B22*D22</f>
        <v>0</v>
      </c>
      <c r="G22" s="169"/>
      <c r="H22" s="138">
        <f t="shared" ref="H22:H24" si="5">B22*E22*(1-G22)</f>
        <v>0</v>
      </c>
      <c r="I22" s="14"/>
      <c r="J22"/>
      <c r="K22"/>
      <c r="L22"/>
      <c r="M22"/>
    </row>
    <row r="23" spans="1:13" ht="14.6" x14ac:dyDescent="0.4">
      <c r="A23" s="165"/>
      <c r="B23" s="168"/>
      <c r="C23" s="168"/>
      <c r="D23" s="167"/>
      <c r="E23" s="167"/>
      <c r="F23" s="137">
        <f>B23*D23</f>
        <v>0</v>
      </c>
      <c r="G23" s="169"/>
      <c r="H23" s="138">
        <f t="shared" si="5"/>
        <v>0</v>
      </c>
      <c r="I23" s="14"/>
      <c r="J23"/>
      <c r="K23"/>
      <c r="L23"/>
      <c r="M23"/>
    </row>
    <row r="24" spans="1:13" ht="14.6" x14ac:dyDescent="0.4">
      <c r="A24" s="165"/>
      <c r="B24" s="168"/>
      <c r="C24" s="168"/>
      <c r="D24" s="167"/>
      <c r="E24" s="167"/>
      <c r="F24" s="137">
        <f>B24*D24</f>
        <v>0</v>
      </c>
      <c r="G24" s="169"/>
      <c r="H24" s="138">
        <f t="shared" si="5"/>
        <v>0</v>
      </c>
      <c r="I24" s="14"/>
      <c r="J24"/>
      <c r="K24"/>
      <c r="L24"/>
      <c r="M24"/>
    </row>
    <row r="25" spans="1:13" ht="14.6" x14ac:dyDescent="0.4">
      <c r="A25" s="145" t="s">
        <v>64</v>
      </c>
      <c r="B25" s="146"/>
      <c r="C25" s="146"/>
      <c r="D25" s="146"/>
      <c r="E25" s="146"/>
      <c r="F25" s="147">
        <f>SUM(F5:F24)</f>
        <v>50</v>
      </c>
      <c r="G25" s="148"/>
      <c r="H25" s="147">
        <f>SUM(H5:H24)</f>
        <v>50</v>
      </c>
      <c r="I25" s="14"/>
      <c r="J25" s="149"/>
      <c r="K25"/>
      <c r="L25"/>
      <c r="M25"/>
    </row>
    <row r="26" spans="1:13" ht="14.6" x14ac:dyDescent="0.4">
      <c r="A26" s="150"/>
      <c r="I26"/>
      <c r="J26"/>
      <c r="K26"/>
      <c r="L26"/>
      <c r="M26"/>
    </row>
    <row r="28" spans="1:13" ht="14.6" x14ac:dyDescent="0.4">
      <c r="A28" s="151" t="s">
        <v>65</v>
      </c>
      <c r="B28" s="210"/>
      <c r="C28" s="211"/>
      <c r="D28" s="211"/>
      <c r="E28" s="211"/>
      <c r="F28" s="211"/>
      <c r="G28" s="211"/>
      <c r="H28" s="152" t="s">
        <v>66</v>
      </c>
      <c r="I28"/>
      <c r="J28"/>
      <c r="K28"/>
      <c r="L28"/>
      <c r="M28"/>
    </row>
    <row r="29" spans="1:13" ht="14.6" x14ac:dyDescent="0.4">
      <c r="A29" s="153" t="s">
        <v>67</v>
      </c>
      <c r="B29" s="153"/>
      <c r="C29" s="153"/>
      <c r="D29" s="153"/>
      <c r="E29" s="153"/>
      <c r="F29" s="153"/>
      <c r="G29" s="169"/>
      <c r="H29" s="15">
        <f>-SUM(H25)*(G29)</f>
        <v>0</v>
      </c>
      <c r="J29" s="149"/>
    </row>
    <row r="30" spans="1:13" ht="14.6" x14ac:dyDescent="0.35">
      <c r="A30" s="150"/>
      <c r="J30" s="154"/>
    </row>
    <row r="31" spans="1:13" ht="14.6" x14ac:dyDescent="0.35">
      <c r="A31" s="150"/>
      <c r="J31" s="155"/>
    </row>
    <row r="32" spans="1:13" s="156" customFormat="1" ht="23.15" x14ac:dyDescent="0.4">
      <c r="A32" s="12" t="s">
        <v>68</v>
      </c>
      <c r="B32" s="212"/>
      <c r="C32" s="212"/>
      <c r="D32" s="212"/>
      <c r="E32" s="212"/>
      <c r="F32" s="212"/>
      <c r="G32" s="212"/>
      <c r="H32" s="13">
        <f>12*(H25+H29)+F25</f>
        <v>650</v>
      </c>
      <c r="K32" s="157"/>
    </row>
    <row r="33" spans="1:12" x14ac:dyDescent="0.35">
      <c r="A33" s="12" t="s">
        <v>69</v>
      </c>
      <c r="B33" s="212"/>
      <c r="C33" s="212"/>
      <c r="D33" s="212"/>
      <c r="E33" s="212"/>
      <c r="F33" s="212"/>
      <c r="G33" s="212"/>
      <c r="H33" s="158">
        <f>12*(H25+H29)</f>
        <v>600</v>
      </c>
    </row>
    <row r="36" spans="1:12" s="156" customFormat="1" ht="14.6" x14ac:dyDescent="0.35">
      <c r="A36" s="159" t="s">
        <v>70</v>
      </c>
      <c r="B36" s="159"/>
      <c r="C36" s="159"/>
      <c r="D36" s="160"/>
      <c r="E36" s="161"/>
      <c r="F36" s="162"/>
      <c r="G36" s="162"/>
      <c r="H36" s="163">
        <f>7*H33+H32</f>
        <v>4850</v>
      </c>
      <c r="I36" s="133"/>
      <c r="J36" s="155"/>
      <c r="K36" s="157"/>
    </row>
    <row r="37" spans="1:12" ht="14.6" x14ac:dyDescent="0.4">
      <c r="A37"/>
      <c r="B37" s="164"/>
      <c r="C37" s="164"/>
      <c r="D37" s="164"/>
      <c r="E37" s="164"/>
      <c r="F37" s="164"/>
      <c r="G37" s="164"/>
      <c r="H37" s="164"/>
      <c r="I37"/>
      <c r="J37"/>
      <c r="K37"/>
      <c r="L37"/>
    </row>
    <row r="38" spans="1:12" ht="14.6" x14ac:dyDescent="0.4">
      <c r="A38"/>
      <c r="B38" s="164"/>
      <c r="C38" s="164"/>
      <c r="D38" s="164"/>
      <c r="E38" s="164"/>
      <c r="F38" s="164"/>
      <c r="G38" s="164"/>
      <c r="H38" s="164"/>
      <c r="I38"/>
      <c r="J38"/>
      <c r="K38"/>
      <c r="L38"/>
    </row>
    <row r="39" spans="1:12" s="36" customFormat="1" ht="12" customHeight="1" x14ac:dyDescent="0.3">
      <c r="A39" s="129" t="s">
        <v>43</v>
      </c>
      <c r="B39" s="130"/>
      <c r="C39" s="47"/>
      <c r="E39" s="110"/>
      <c r="F39" s="48"/>
      <c r="G39" s="48"/>
      <c r="H39" s="48"/>
    </row>
    <row r="40" spans="1:12" s="36" customFormat="1" ht="12" customHeight="1" x14ac:dyDescent="0.3">
      <c r="A40" s="170" t="s">
        <v>44</v>
      </c>
      <c r="B40" s="203" t="s">
        <v>45</v>
      </c>
      <c r="C40" s="203"/>
      <c r="D40" s="203"/>
      <c r="E40" s="110"/>
      <c r="F40" s="48"/>
      <c r="G40" s="48"/>
      <c r="H40" s="48"/>
    </row>
    <row r="41" spans="1:12" s="36" customFormat="1" ht="12" customHeight="1" x14ac:dyDescent="0.3">
      <c r="A41" s="170" t="s">
        <v>46</v>
      </c>
      <c r="B41" s="203" t="s">
        <v>45</v>
      </c>
      <c r="C41" s="203"/>
      <c r="D41" s="203"/>
      <c r="E41" s="110"/>
      <c r="F41" s="48"/>
      <c r="G41" s="48"/>
      <c r="H41" s="48"/>
    </row>
    <row r="42" spans="1:12" s="36" customFormat="1" ht="12" x14ac:dyDescent="0.3">
      <c r="A42" s="170" t="s">
        <v>47</v>
      </c>
      <c r="B42" s="203" t="s">
        <v>45</v>
      </c>
      <c r="C42" s="203"/>
      <c r="D42" s="203"/>
      <c r="E42" s="110"/>
      <c r="F42" s="48"/>
      <c r="G42" s="48"/>
      <c r="H42" s="48"/>
    </row>
    <row r="43" spans="1:12" s="36" customFormat="1" ht="65.150000000000006" customHeight="1" x14ac:dyDescent="0.3">
      <c r="A43" s="171" t="s">
        <v>48</v>
      </c>
      <c r="B43" s="203" t="s">
        <v>45</v>
      </c>
      <c r="C43" s="203"/>
      <c r="D43" s="203"/>
      <c r="E43" s="110"/>
      <c r="F43" s="48"/>
      <c r="G43" s="48"/>
      <c r="H43" s="48"/>
    </row>
    <row r="44" spans="1:12" s="36" customFormat="1" ht="12" x14ac:dyDescent="0.3">
      <c r="A44" s="170" t="s">
        <v>49</v>
      </c>
      <c r="B44" s="203" t="s">
        <v>45</v>
      </c>
      <c r="C44" s="203"/>
      <c r="D44" s="203"/>
      <c r="E44" s="110"/>
      <c r="F44" s="48"/>
      <c r="G44" s="48"/>
      <c r="H44" s="48"/>
    </row>
    <row r="45" spans="1:12" ht="14.6" x14ac:dyDescent="0.4">
      <c r="I45"/>
      <c r="J45"/>
      <c r="K45"/>
      <c r="L45"/>
    </row>
    <row r="46" spans="1:12" ht="14.6" x14ac:dyDescent="0.4">
      <c r="I46"/>
      <c r="J46"/>
      <c r="K46" t="s">
        <v>71</v>
      </c>
      <c r="L46"/>
    </row>
    <row r="47" spans="1:12" ht="14.6" x14ac:dyDescent="0.4">
      <c r="I47"/>
      <c r="J47"/>
      <c r="K47"/>
      <c r="L47"/>
    </row>
    <row r="48" spans="1:12" ht="14.6" x14ac:dyDescent="0.4">
      <c r="I48"/>
      <c r="J48"/>
      <c r="K48"/>
      <c r="L48"/>
    </row>
    <row r="49" spans="9:12" ht="14.6" x14ac:dyDescent="0.4">
      <c r="I49"/>
      <c r="J49"/>
      <c r="K49"/>
      <c r="L49"/>
    </row>
    <row r="50" spans="9:12" ht="14.6" x14ac:dyDescent="0.4">
      <c r="I50"/>
      <c r="J50"/>
      <c r="K50"/>
      <c r="L50"/>
    </row>
    <row r="51" spans="9:12" ht="14.6" x14ac:dyDescent="0.4">
      <c r="I51"/>
      <c r="J51"/>
      <c r="K51"/>
      <c r="L51"/>
    </row>
    <row r="52" spans="9:12" ht="14.6" x14ac:dyDescent="0.4">
      <c r="I52"/>
      <c r="J52"/>
      <c r="K52"/>
      <c r="L52"/>
    </row>
    <row r="53" spans="9:12" ht="14.6" x14ac:dyDescent="0.4">
      <c r="I53"/>
      <c r="J53"/>
      <c r="K53"/>
      <c r="L53"/>
    </row>
    <row r="54" spans="9:12" ht="14.6" x14ac:dyDescent="0.4">
      <c r="I54"/>
      <c r="J54"/>
      <c r="K54"/>
      <c r="L54"/>
    </row>
    <row r="55" spans="9:12" ht="14.6" x14ac:dyDescent="0.4">
      <c r="I55"/>
      <c r="J55"/>
      <c r="K55"/>
      <c r="L55"/>
    </row>
    <row r="56" spans="9:12" ht="14.6" x14ac:dyDescent="0.4">
      <c r="I56"/>
      <c r="J56"/>
      <c r="K56"/>
      <c r="L56"/>
    </row>
    <row r="57" spans="9:12" ht="14.6" x14ac:dyDescent="0.4">
      <c r="I57"/>
      <c r="J57"/>
      <c r="K57"/>
      <c r="L57"/>
    </row>
    <row r="58" spans="9:12" ht="14.6" x14ac:dyDescent="0.4">
      <c r="I58"/>
      <c r="J58"/>
      <c r="K58"/>
      <c r="L58"/>
    </row>
    <row r="59" spans="9:12" ht="14.6" x14ac:dyDescent="0.4">
      <c r="I59"/>
      <c r="J59"/>
      <c r="K59"/>
      <c r="L59"/>
    </row>
    <row r="60" spans="9:12" ht="14.6" x14ac:dyDescent="0.4">
      <c r="I60"/>
      <c r="J60"/>
      <c r="K60"/>
      <c r="L60"/>
    </row>
    <row r="61" spans="9:12" ht="14.6" x14ac:dyDescent="0.4">
      <c r="I61"/>
      <c r="J61"/>
      <c r="K61"/>
      <c r="L61"/>
    </row>
    <row r="62" spans="9:12" ht="14.6" x14ac:dyDescent="0.4">
      <c r="I62"/>
      <c r="J62"/>
      <c r="K62"/>
      <c r="L62"/>
    </row>
    <row r="63" spans="9:12" ht="14.6" x14ac:dyDescent="0.4">
      <c r="I63"/>
      <c r="J63"/>
      <c r="K63"/>
      <c r="L63"/>
    </row>
    <row r="64" spans="9:12" ht="14.6" x14ac:dyDescent="0.4">
      <c r="I64"/>
      <c r="J64"/>
      <c r="K64"/>
      <c r="L64"/>
    </row>
    <row r="65" spans="9:12" ht="14.6" x14ac:dyDescent="0.4">
      <c r="I65"/>
      <c r="J65"/>
      <c r="K65"/>
      <c r="L65"/>
    </row>
    <row r="66" spans="9:12" ht="14.6" x14ac:dyDescent="0.4">
      <c r="I66"/>
      <c r="J66"/>
      <c r="K66"/>
      <c r="L66"/>
    </row>
    <row r="67" spans="9:12" ht="14.6" x14ac:dyDescent="0.4">
      <c r="I67"/>
      <c r="J67"/>
      <c r="K67"/>
      <c r="L67"/>
    </row>
    <row r="68" spans="9:12" ht="14.6" x14ac:dyDescent="0.4">
      <c r="I68"/>
      <c r="J68"/>
      <c r="K68"/>
      <c r="L68"/>
    </row>
    <row r="69" spans="9:12" ht="14.6" x14ac:dyDescent="0.4">
      <c r="I69"/>
      <c r="J69"/>
      <c r="K69"/>
      <c r="L69"/>
    </row>
    <row r="70" spans="9:12" ht="14.6" x14ac:dyDescent="0.4">
      <c r="I70"/>
      <c r="J70"/>
      <c r="K70"/>
      <c r="L70"/>
    </row>
    <row r="71" spans="9:12" ht="14.6" x14ac:dyDescent="0.4">
      <c r="I71"/>
      <c r="J71"/>
      <c r="K71"/>
      <c r="L71"/>
    </row>
    <row r="72" spans="9:12" ht="14.6" x14ac:dyDescent="0.4">
      <c r="I72"/>
      <c r="J72"/>
      <c r="K72"/>
      <c r="L72"/>
    </row>
    <row r="73" spans="9:12" ht="14.6" x14ac:dyDescent="0.4">
      <c r="I73"/>
      <c r="J73"/>
      <c r="K73"/>
      <c r="L73"/>
    </row>
    <row r="74" spans="9:12" ht="14.6" x14ac:dyDescent="0.4">
      <c r="I74"/>
      <c r="J74"/>
      <c r="K74"/>
      <c r="L74"/>
    </row>
    <row r="75" spans="9:12" ht="14.6" x14ac:dyDescent="0.4">
      <c r="I75"/>
      <c r="J75"/>
      <c r="K75"/>
      <c r="L75"/>
    </row>
    <row r="76" spans="9:12" ht="14.6" x14ac:dyDescent="0.4">
      <c r="I76"/>
      <c r="J76"/>
      <c r="K76"/>
      <c r="L76"/>
    </row>
    <row r="77" spans="9:12" ht="14.6" x14ac:dyDescent="0.4">
      <c r="I77"/>
      <c r="J77"/>
      <c r="K77"/>
      <c r="L77"/>
    </row>
    <row r="78" spans="9:12" ht="14.6" x14ac:dyDescent="0.4">
      <c r="I78"/>
      <c r="J78"/>
      <c r="K78"/>
      <c r="L78"/>
    </row>
    <row r="79" spans="9:12" ht="14.6" x14ac:dyDescent="0.4">
      <c r="I79"/>
      <c r="J79"/>
      <c r="K79"/>
      <c r="L79"/>
    </row>
    <row r="80" spans="9:12" ht="14.6" x14ac:dyDescent="0.4">
      <c r="I80"/>
      <c r="J80"/>
      <c r="K80"/>
      <c r="L80"/>
    </row>
    <row r="81" spans="9:12" ht="14.6" x14ac:dyDescent="0.4">
      <c r="I81"/>
      <c r="J81"/>
      <c r="K81"/>
      <c r="L81"/>
    </row>
    <row r="82" spans="9:12" ht="14.6" x14ac:dyDescent="0.4">
      <c r="I82"/>
      <c r="J82"/>
      <c r="K82"/>
      <c r="L82"/>
    </row>
    <row r="83" spans="9:12" ht="14.6" x14ac:dyDescent="0.4">
      <c r="I83"/>
      <c r="J83"/>
      <c r="K83"/>
      <c r="L83"/>
    </row>
    <row r="84" spans="9:12" ht="14.6" x14ac:dyDescent="0.4">
      <c r="I84"/>
      <c r="J84"/>
      <c r="K84"/>
      <c r="L84"/>
    </row>
    <row r="85" spans="9:12" ht="14.6" x14ac:dyDescent="0.4">
      <c r="I85"/>
      <c r="J85"/>
      <c r="K85"/>
      <c r="L85"/>
    </row>
    <row r="86" spans="9:12" ht="14.6" x14ac:dyDescent="0.4">
      <c r="I86"/>
      <c r="J86"/>
      <c r="K86"/>
      <c r="L86"/>
    </row>
    <row r="87" spans="9:12" ht="14.6" x14ac:dyDescent="0.4">
      <c r="I87"/>
      <c r="J87"/>
      <c r="K87"/>
      <c r="L87"/>
    </row>
    <row r="88" spans="9:12" ht="14.6" x14ac:dyDescent="0.4">
      <c r="I88"/>
      <c r="J88"/>
      <c r="K88"/>
      <c r="L88"/>
    </row>
    <row r="89" spans="9:12" ht="14.6" x14ac:dyDescent="0.4">
      <c r="I89"/>
      <c r="J89"/>
      <c r="K89"/>
      <c r="L89"/>
    </row>
    <row r="90" spans="9:12" ht="14.6" x14ac:dyDescent="0.4">
      <c r="I90"/>
      <c r="J90"/>
      <c r="K90"/>
      <c r="L90"/>
    </row>
    <row r="91" spans="9:12" ht="14.6" x14ac:dyDescent="0.4">
      <c r="I91"/>
      <c r="J91"/>
      <c r="K91"/>
      <c r="L91"/>
    </row>
    <row r="92" spans="9:12" ht="14.6" x14ac:dyDescent="0.4">
      <c r="I92"/>
      <c r="J92"/>
      <c r="K92"/>
      <c r="L92"/>
    </row>
    <row r="93" spans="9:12" ht="14.6" x14ac:dyDescent="0.4">
      <c r="I93"/>
      <c r="J93"/>
      <c r="K93"/>
      <c r="L93"/>
    </row>
    <row r="94" spans="9:12" ht="14.6" x14ac:dyDescent="0.4">
      <c r="I94"/>
      <c r="J94"/>
      <c r="K94"/>
      <c r="L94"/>
    </row>
    <row r="95" spans="9:12" ht="14.6" x14ac:dyDescent="0.4">
      <c r="I95"/>
      <c r="J95"/>
      <c r="K95"/>
      <c r="L95"/>
    </row>
    <row r="96" spans="9:12" ht="14.6" x14ac:dyDescent="0.4">
      <c r="I96"/>
      <c r="J96"/>
      <c r="K96"/>
      <c r="L96"/>
    </row>
    <row r="97" spans="9:12" ht="14.6" x14ac:dyDescent="0.4">
      <c r="I97"/>
      <c r="J97"/>
      <c r="K97"/>
      <c r="L97"/>
    </row>
    <row r="98" spans="9:12" ht="14.6" x14ac:dyDescent="0.4">
      <c r="I98"/>
      <c r="J98"/>
      <c r="K98"/>
      <c r="L98"/>
    </row>
    <row r="99" spans="9:12" ht="14.6" x14ac:dyDescent="0.4">
      <c r="I99"/>
      <c r="J99"/>
      <c r="K99"/>
      <c r="L99"/>
    </row>
    <row r="100" spans="9:12" ht="14.6" x14ac:dyDescent="0.4">
      <c r="I100"/>
      <c r="J100"/>
      <c r="K100"/>
      <c r="L100"/>
    </row>
    <row r="101" spans="9:12" ht="14.6" x14ac:dyDescent="0.4">
      <c r="I101"/>
      <c r="J101"/>
      <c r="K101"/>
      <c r="L101"/>
    </row>
    <row r="102" spans="9:12" ht="14.6" x14ac:dyDescent="0.4">
      <c r="I102"/>
      <c r="J102"/>
      <c r="K102"/>
      <c r="L102"/>
    </row>
    <row r="103" spans="9:12" ht="14.6" x14ac:dyDescent="0.4">
      <c r="I103"/>
      <c r="J103"/>
      <c r="K103"/>
      <c r="L103"/>
    </row>
    <row r="104" spans="9:12" ht="14.6" x14ac:dyDescent="0.4">
      <c r="I104"/>
      <c r="J104"/>
      <c r="K104"/>
      <c r="L104"/>
    </row>
    <row r="105" spans="9:12" ht="14.6" x14ac:dyDescent="0.4">
      <c r="I105"/>
      <c r="J105"/>
      <c r="K105"/>
      <c r="L105"/>
    </row>
    <row r="106" spans="9:12" ht="14.6" x14ac:dyDescent="0.4">
      <c r="I106"/>
      <c r="J106"/>
      <c r="K106"/>
      <c r="L106"/>
    </row>
    <row r="107" spans="9:12" ht="14.6" x14ac:dyDescent="0.4">
      <c r="I107"/>
      <c r="J107"/>
      <c r="K107"/>
      <c r="L107"/>
    </row>
    <row r="108" spans="9:12" ht="14.6" x14ac:dyDescent="0.4">
      <c r="I108"/>
      <c r="J108"/>
      <c r="K108"/>
      <c r="L108"/>
    </row>
    <row r="109" spans="9:12" ht="14.6" x14ac:dyDescent="0.4">
      <c r="I109"/>
      <c r="J109"/>
      <c r="K109"/>
      <c r="L109"/>
    </row>
    <row r="110" spans="9:12" ht="14.6" x14ac:dyDescent="0.4">
      <c r="I110"/>
      <c r="J110"/>
      <c r="K110"/>
      <c r="L110"/>
    </row>
    <row r="111" spans="9:12" ht="14.6" x14ac:dyDescent="0.4">
      <c r="I111"/>
      <c r="J111"/>
      <c r="K111"/>
      <c r="L111"/>
    </row>
    <row r="112" spans="9:12" ht="14.6" x14ac:dyDescent="0.4">
      <c r="I112"/>
      <c r="J112"/>
      <c r="K112"/>
      <c r="L112"/>
    </row>
    <row r="113" spans="9:12" ht="14.6" x14ac:dyDescent="0.4">
      <c r="I113"/>
      <c r="J113"/>
      <c r="K113"/>
      <c r="L113"/>
    </row>
  </sheetData>
  <sheetProtection algorithmName="SHA-512" hashValue="ovyVk/u9NQAkEOCNwpynLv8vsSh5+3VCKjW0eXOMzB9w9xCA5ruVCCp9lU++6PH2BoYxqH5rjzCOZQY5cNhr8g==" saltValue="LQFx6J9NfM0e6xLya9XW2g==" spinCount="100000" sheet="1" objects="1" scenarios="1"/>
  <protectedRanges>
    <protectedRange sqref="I4:I15 I19:I25" name="Bereik1"/>
    <protectedRange sqref="B40:C44" name="Bereik1_1"/>
  </protectedRanges>
  <mergeCells count="27">
    <mergeCell ref="C1:F1"/>
    <mergeCell ref="A2:A4"/>
    <mergeCell ref="B2:B4"/>
    <mergeCell ref="C2:C4"/>
    <mergeCell ref="D2:D4"/>
    <mergeCell ref="E2:E4"/>
    <mergeCell ref="B28:G28"/>
    <mergeCell ref="B32:G32"/>
    <mergeCell ref="B33:G33"/>
    <mergeCell ref="A17:A19"/>
    <mergeCell ref="B17:B19"/>
    <mergeCell ref="C17:C19"/>
    <mergeCell ref="D17:D19"/>
    <mergeCell ref="E17:E19"/>
    <mergeCell ref="I2:I4"/>
    <mergeCell ref="I17:I19"/>
    <mergeCell ref="G17:G19"/>
    <mergeCell ref="F17:F19"/>
    <mergeCell ref="H17:H19"/>
    <mergeCell ref="G2:G4"/>
    <mergeCell ref="F2:F4"/>
    <mergeCell ref="H2:H4"/>
    <mergeCell ref="B40:D40"/>
    <mergeCell ref="B41:D41"/>
    <mergeCell ref="B42:D42"/>
    <mergeCell ref="B43:D43"/>
    <mergeCell ref="B44:D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84CFA-AA91-4889-87C7-AB3EF026F4EF}">
  <dimension ref="A1:M18"/>
  <sheetViews>
    <sheetView workbookViewId="0">
      <selection activeCell="H23" sqref="H23"/>
    </sheetView>
  </sheetViews>
  <sheetFormatPr defaultRowHeight="14.6" x14ac:dyDescent="0.4"/>
  <cols>
    <col min="1" max="1" width="3.53515625" customWidth="1"/>
    <col min="2" max="2" width="9.23046875" customWidth="1"/>
    <col min="5" max="5" width="12.23046875" customWidth="1"/>
    <col min="6" max="6" width="18.765625" customWidth="1"/>
    <col min="7" max="11" width="16.15234375" customWidth="1"/>
  </cols>
  <sheetData>
    <row r="1" spans="1:13" ht="20.6" x14ac:dyDescent="0.55000000000000004">
      <c r="A1" s="172" t="s">
        <v>118</v>
      </c>
      <c r="B1" s="172"/>
      <c r="C1" s="172"/>
      <c r="D1" s="172"/>
      <c r="E1" s="172"/>
      <c r="F1" s="172"/>
      <c r="G1" s="172"/>
      <c r="H1" s="172"/>
      <c r="I1" s="172"/>
      <c r="J1" s="172"/>
      <c r="K1" s="172"/>
      <c r="L1" s="16"/>
      <c r="M1" s="16"/>
    </row>
    <row r="2" spans="1:13" ht="15" x14ac:dyDescent="0.4">
      <c r="A2" s="176"/>
      <c r="B2" s="176"/>
      <c r="C2" s="16"/>
      <c r="D2" s="16"/>
      <c r="E2" s="16"/>
      <c r="F2" s="16"/>
      <c r="G2" s="16"/>
      <c r="H2" s="16"/>
      <c r="I2" s="16"/>
      <c r="J2" s="16"/>
      <c r="K2" s="16"/>
      <c r="L2" s="16"/>
      <c r="M2" s="16"/>
    </row>
    <row r="3" spans="1:13" x14ac:dyDescent="0.4">
      <c r="A3" s="177"/>
      <c r="B3" s="177"/>
      <c r="C3" s="18"/>
      <c r="D3" s="18"/>
      <c r="E3" s="18"/>
      <c r="F3" s="18"/>
      <c r="G3" s="18"/>
      <c r="H3" s="18"/>
      <c r="I3" s="18"/>
      <c r="J3" s="18"/>
      <c r="K3" s="17"/>
      <c r="L3" s="16"/>
      <c r="M3" s="16"/>
    </row>
    <row r="4" spans="1:13" x14ac:dyDescent="0.4">
      <c r="A4" s="178"/>
      <c r="B4" s="178"/>
      <c r="C4" s="18"/>
      <c r="D4" s="18"/>
      <c r="E4" s="18"/>
      <c r="F4" s="18"/>
      <c r="G4" s="18"/>
      <c r="H4" s="18"/>
      <c r="I4" s="18"/>
      <c r="J4" s="18"/>
      <c r="K4" s="17"/>
      <c r="L4" s="16"/>
      <c r="M4" s="16"/>
    </row>
    <row r="5" spans="1:13" ht="44.6" x14ac:dyDescent="0.4">
      <c r="A5" s="19" t="s">
        <v>104</v>
      </c>
      <c r="B5" s="180" t="s">
        <v>95</v>
      </c>
      <c r="C5" s="181"/>
      <c r="D5" s="181"/>
      <c r="E5" s="182"/>
      <c r="F5" s="20" t="s">
        <v>101</v>
      </c>
      <c r="G5" s="21" t="s">
        <v>96</v>
      </c>
      <c r="H5" s="21" t="s">
        <v>97</v>
      </c>
      <c r="I5" s="20" t="s">
        <v>102</v>
      </c>
      <c r="J5" s="22" t="s">
        <v>96</v>
      </c>
      <c r="K5" s="22" t="s">
        <v>97</v>
      </c>
      <c r="L5" s="23"/>
      <c r="M5" s="23"/>
    </row>
    <row r="6" spans="1:13" x14ac:dyDescent="0.4">
      <c r="A6" s="24"/>
      <c r="B6" s="183"/>
      <c r="C6" s="184"/>
      <c r="D6" s="184"/>
      <c r="E6" s="185"/>
      <c r="F6" s="24"/>
      <c r="G6" s="24"/>
      <c r="H6" s="24"/>
      <c r="I6" s="24"/>
      <c r="J6" s="24"/>
      <c r="K6" s="24"/>
      <c r="L6" s="23"/>
      <c r="M6" s="23"/>
    </row>
    <row r="7" spans="1:13" ht="22.3" customHeight="1" x14ac:dyDescent="0.4">
      <c r="A7" s="24">
        <v>1</v>
      </c>
      <c r="B7" s="186" t="s">
        <v>105</v>
      </c>
      <c r="C7" s="187"/>
      <c r="D7" s="187"/>
      <c r="E7" s="188"/>
      <c r="F7" s="25">
        <f>('Prijsinvulformulier CX enTeams '!H83)*12</f>
        <v>0</v>
      </c>
      <c r="G7" s="26">
        <v>8</v>
      </c>
      <c r="H7" s="27">
        <f>G7*F7</f>
        <v>0</v>
      </c>
      <c r="I7" s="25">
        <f>'Prijsinvulform. vaste telefonie'!H33</f>
        <v>600</v>
      </c>
      <c r="J7" s="26">
        <v>8</v>
      </c>
      <c r="K7" s="27">
        <f>J7*I7</f>
        <v>4800</v>
      </c>
      <c r="L7" s="23"/>
      <c r="M7" s="23"/>
    </row>
    <row r="8" spans="1:13" x14ac:dyDescent="0.4">
      <c r="A8" s="24"/>
      <c r="B8" s="183"/>
      <c r="C8" s="184"/>
      <c r="D8" s="184"/>
      <c r="E8" s="185"/>
      <c r="F8" s="28"/>
      <c r="G8" s="29"/>
      <c r="H8" s="24"/>
      <c r="I8" s="28"/>
      <c r="J8" s="29"/>
      <c r="K8" s="24"/>
      <c r="L8" s="23"/>
      <c r="M8" s="23"/>
    </row>
    <row r="9" spans="1:13" x14ac:dyDescent="0.4">
      <c r="A9" s="24">
        <v>2</v>
      </c>
      <c r="B9" s="173" t="s">
        <v>98</v>
      </c>
      <c r="C9" s="174"/>
      <c r="D9" s="174"/>
      <c r="E9" s="175"/>
      <c r="F9" s="25">
        <f>'Prijsinvulformulier CX enTeams '!G81</f>
        <v>0</v>
      </c>
      <c r="G9" s="26">
        <v>1</v>
      </c>
      <c r="H9" s="27">
        <f>G9*F9</f>
        <v>0</v>
      </c>
      <c r="I9" s="25">
        <f>'Prijsinvulform. vaste telefonie'!F25</f>
        <v>50</v>
      </c>
      <c r="J9" s="26">
        <v>1</v>
      </c>
      <c r="K9" s="27">
        <f>J9*I9</f>
        <v>50</v>
      </c>
      <c r="L9" s="23"/>
      <c r="M9" s="23"/>
    </row>
    <row r="10" spans="1:13" x14ac:dyDescent="0.4">
      <c r="A10" s="24"/>
      <c r="B10" s="173"/>
      <c r="C10" s="174"/>
      <c r="D10" s="174"/>
      <c r="E10" s="175"/>
      <c r="F10" s="24"/>
      <c r="G10" s="24"/>
      <c r="H10" s="24"/>
      <c r="I10" s="24"/>
      <c r="J10" s="24"/>
      <c r="K10" s="24"/>
      <c r="L10" s="23"/>
      <c r="M10" s="23"/>
    </row>
    <row r="11" spans="1:13" x14ac:dyDescent="0.4">
      <c r="A11" s="24"/>
      <c r="B11" s="173"/>
      <c r="C11" s="174"/>
      <c r="D11" s="174"/>
      <c r="E11" s="175"/>
      <c r="F11" s="30" t="s">
        <v>103</v>
      </c>
      <c r="G11" s="30"/>
      <c r="H11" s="31">
        <f>H9+H7</f>
        <v>0</v>
      </c>
      <c r="I11" s="30"/>
      <c r="J11" s="30"/>
      <c r="K11" s="31">
        <f>K9+K7</f>
        <v>4850</v>
      </c>
      <c r="L11" s="23"/>
      <c r="M11" s="23"/>
    </row>
    <row r="12" spans="1:13" x14ac:dyDescent="0.4">
      <c r="A12" s="24"/>
      <c r="B12" s="173"/>
      <c r="C12" s="174"/>
      <c r="D12" s="174"/>
      <c r="E12" s="175"/>
      <c r="F12" s="30"/>
      <c r="G12" s="30"/>
      <c r="H12" s="24"/>
      <c r="I12" s="30"/>
      <c r="J12" s="30"/>
      <c r="K12" s="24"/>
      <c r="L12" s="23"/>
      <c r="M12" s="23"/>
    </row>
    <row r="13" spans="1:13" x14ac:dyDescent="0.4">
      <c r="A13" s="24"/>
      <c r="B13" s="173"/>
      <c r="C13" s="174"/>
      <c r="D13" s="174"/>
      <c r="E13" s="175"/>
      <c r="F13" s="189" t="s">
        <v>99</v>
      </c>
      <c r="G13" s="190"/>
      <c r="H13" s="191"/>
      <c r="I13" s="32">
        <f>H11+K11</f>
        <v>4850</v>
      </c>
      <c r="J13" s="33"/>
      <c r="K13" s="34"/>
      <c r="L13" s="23"/>
      <c r="M13" s="23"/>
    </row>
    <row r="14" spans="1:13" x14ac:dyDescent="0.4">
      <c r="A14" s="35" t="s">
        <v>100</v>
      </c>
      <c r="B14" s="35"/>
      <c r="C14" s="18"/>
      <c r="D14" s="18"/>
      <c r="E14" s="18"/>
      <c r="F14" s="18"/>
      <c r="G14" s="18"/>
      <c r="H14" s="18"/>
      <c r="I14" s="18"/>
      <c r="J14" s="18"/>
      <c r="K14" s="18"/>
      <c r="L14" s="16"/>
      <c r="M14" s="16"/>
    </row>
    <row r="15" spans="1:13" x14ac:dyDescent="0.4">
      <c r="A15" s="192"/>
      <c r="B15" s="192"/>
      <c r="C15" s="18"/>
      <c r="D15" s="18"/>
      <c r="E15" s="18"/>
      <c r="F15" s="18"/>
      <c r="G15" s="18"/>
      <c r="H15" s="18"/>
      <c r="I15" s="18"/>
      <c r="J15" s="18"/>
      <c r="K15" s="17"/>
      <c r="L15" s="16"/>
      <c r="M15" s="16"/>
    </row>
    <row r="16" spans="1:13" x14ac:dyDescent="0.4">
      <c r="A16" s="179" t="s">
        <v>106</v>
      </c>
      <c r="B16" s="179"/>
      <c r="C16" s="179"/>
      <c r="D16" s="179"/>
      <c r="E16" s="179"/>
      <c r="F16" s="179"/>
      <c r="G16" s="179"/>
      <c r="H16" s="179"/>
      <c r="I16" s="179"/>
      <c r="J16" s="179"/>
      <c r="K16" s="179"/>
      <c r="L16" s="179"/>
      <c r="M16" s="179"/>
    </row>
    <row r="17" spans="1:13" x14ac:dyDescent="0.4">
      <c r="A17" s="177"/>
      <c r="B17" s="177"/>
      <c r="C17" s="18"/>
      <c r="D17" s="18"/>
      <c r="E17" s="18"/>
      <c r="F17" s="18"/>
      <c r="G17" s="18"/>
      <c r="H17" s="18"/>
      <c r="I17" s="18"/>
      <c r="J17" s="18"/>
      <c r="K17" s="17"/>
      <c r="L17" s="16"/>
      <c r="M17" s="16"/>
    </row>
    <row r="18" spans="1:13" x14ac:dyDescent="0.4">
      <c r="A18" s="177"/>
      <c r="B18" s="177"/>
      <c r="C18" s="18"/>
      <c r="D18" s="18"/>
      <c r="E18" s="18"/>
      <c r="F18" s="18"/>
      <c r="G18" s="18"/>
      <c r="H18" s="18"/>
      <c r="I18" s="18"/>
      <c r="J18" s="18"/>
      <c r="K18" s="17"/>
      <c r="L18" s="16"/>
      <c r="M18" s="16"/>
    </row>
  </sheetData>
  <sheetProtection algorithmName="SHA-512" hashValue="BUFulhSxD/K5TKheSGt28GO+WKc/eSZsjGExXpNZHjs0vF0mrhsZYbxoF2GlUS0Qgmce4FQRgbbW1WgoV9LViQ==" saltValue="9tDxR+uHGps6NNCPeqwkOg==" spinCount="100000" sheet="1" objects="1" scenarios="1"/>
  <mergeCells count="18">
    <mergeCell ref="A18:B18"/>
    <mergeCell ref="B11:E11"/>
    <mergeCell ref="B12:E12"/>
    <mergeCell ref="B13:E13"/>
    <mergeCell ref="F13:H13"/>
    <mergeCell ref="A15:B15"/>
    <mergeCell ref="A17:B17"/>
    <mergeCell ref="A16:M16"/>
    <mergeCell ref="B5:E5"/>
    <mergeCell ref="B6:E6"/>
    <mergeCell ref="B7:E7"/>
    <mergeCell ref="B8:E8"/>
    <mergeCell ref="B9:E9"/>
    <mergeCell ref="A1:K1"/>
    <mergeCell ref="B10:E10"/>
    <mergeCell ref="A2:B2"/>
    <mergeCell ref="A3:B3"/>
    <mergeCell ref="A4: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7207837EED0A4C9BDCE099998B4E61" ma:contentTypeVersion="10" ma:contentTypeDescription="Create a new document." ma:contentTypeScope="" ma:versionID="a69db057e0dd8b2a0be36d2b4de18593">
  <xsd:schema xmlns:xsd="http://www.w3.org/2001/XMLSchema" xmlns:xs="http://www.w3.org/2001/XMLSchema" xmlns:p="http://schemas.microsoft.com/office/2006/metadata/properties" xmlns:ns2="8c9ec1cb-763c-483d-bdbd-d9e88beaab70" xmlns:ns3="bae7b4ae-cd44-4e8b-8c6e-3f6f5f6a7229" targetNamespace="http://schemas.microsoft.com/office/2006/metadata/properties" ma:root="true" ma:fieldsID="50b989f0a410d31a9aa0f632f8ba2c66" ns2:_="" ns3:_="">
    <xsd:import namespace="8c9ec1cb-763c-483d-bdbd-d9e88beaab70"/>
    <xsd:import namespace="bae7b4ae-cd44-4e8b-8c6e-3f6f5f6a72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ec1cb-763c-483d-bdbd-d9e88beaab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755eed7-2b43-4230-853f-cd7c3520b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7b4ae-cd44-4e8b-8c6e-3f6f5f6a72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e67718-11cb-4e1b-9fe1-9a831c83bb2b}" ma:internalName="TaxCatchAll" ma:showField="CatchAllData" ma:web="bae7b4ae-cd44-4e8b-8c6e-3f6f5f6a72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9ec1cb-763c-483d-bdbd-d9e88beaab70">
      <Terms xmlns="http://schemas.microsoft.com/office/infopath/2007/PartnerControls"/>
    </lcf76f155ced4ddcb4097134ff3c332f>
    <TaxCatchAll xmlns="bae7b4ae-cd44-4e8b-8c6e-3f6f5f6a7229" xsi:nil="true"/>
  </documentManagement>
</p:properties>
</file>

<file path=customXml/itemProps1.xml><?xml version="1.0" encoding="utf-8"?>
<ds:datastoreItem xmlns:ds="http://schemas.openxmlformats.org/officeDocument/2006/customXml" ds:itemID="{595F5917-6860-4668-9C0E-016348703C9F}">
  <ds:schemaRefs>
    <ds:schemaRef ds:uri="http://schemas.microsoft.com/sharepoint/v3/contenttype/forms"/>
  </ds:schemaRefs>
</ds:datastoreItem>
</file>

<file path=customXml/itemProps2.xml><?xml version="1.0" encoding="utf-8"?>
<ds:datastoreItem xmlns:ds="http://schemas.openxmlformats.org/officeDocument/2006/customXml" ds:itemID="{FF19A14C-CB5C-44D5-96DE-2BE978844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ec1cb-763c-483d-bdbd-d9e88beaab70"/>
    <ds:schemaRef ds:uri="bae7b4ae-cd44-4e8b-8c6e-3f6f5f6a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EBE35-A36A-42DE-84D5-34D1BEBEE3B8}">
  <ds:schemaRefs>
    <ds:schemaRef ds:uri="bae7b4ae-cd44-4e8b-8c6e-3f6f5f6a7229"/>
    <ds:schemaRef ds:uri="http://schemas.microsoft.com/office/2006/metadata/properties"/>
    <ds:schemaRef ds:uri="http://schemas.openxmlformats.org/package/2006/metadata/core-properties"/>
    <ds:schemaRef ds:uri="http://purl.org/dc/elements/1.1/"/>
    <ds:schemaRef ds:uri="http://purl.org/dc/terms/"/>
    <ds:schemaRef ds:uri="http://purl.org/dc/dcmitype/"/>
    <ds:schemaRef ds:uri="8c9ec1cb-763c-483d-bdbd-d9e88beaab70"/>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Prijsinvulformulier CX enTeams </vt:lpstr>
      <vt:lpstr>Prijsinvulform. vaste telefonie</vt:lpstr>
      <vt:lpstr>TCO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 Boekel</dc:creator>
  <cp:keywords/>
  <dc:description/>
  <cp:lastModifiedBy>Han Boekel</cp:lastModifiedBy>
  <cp:revision/>
  <dcterms:created xsi:type="dcterms:W3CDTF">2025-09-22T12:00:32Z</dcterms:created>
  <dcterms:modified xsi:type="dcterms:W3CDTF">2026-03-23T10:05:40Z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0x010100F97207837EED0A4C9BDCE099998B4E61</vt:lpwstr>
  </property>
  <property fmtid="{D5CDD505-2E9C-101B-9397-08002B2CF9AE}" pid="3" name="MediaServiceImageTags">
    <vt:lpwstr/>
  </property>
</Properties>
</file>