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rnl.sharepoint.com/sites/VeF-EAMedischeverbruiksmiddelen/Shared Documents/Aanbestedingsdocumenten/03 Offerteaanvraag/"/>
    </mc:Choice>
  </mc:AlternateContent>
  <xr:revisionPtr revIDLastSave="417" documentId="8_{5A84EAB6-41D1-4DDA-815D-533AE196D2B9}" xr6:coauthVersionLast="47" xr6:coauthVersionMax="47" xr10:uidLastSave="{F0985527-6A35-4BD8-93CA-AFA5E43AD46B}"/>
  <bookViews>
    <workbookView xWindow="-110" yWindow="-110" windowWidth="22780" windowHeight="14540" xr2:uid="{60FCEFD9-12AA-45EA-BB68-206D1703E1C8}"/>
  </bookViews>
  <sheets>
    <sheet name="Prijzenblad medisch"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2" i="1" l="1"/>
  <c r="E148" i="1" s="1"/>
  <c r="D114" i="1"/>
  <c r="E120" i="1"/>
  <c r="G120" i="1" s="1"/>
  <c r="E121" i="1"/>
  <c r="G121" i="1" s="1"/>
  <c r="E122" i="1"/>
  <c r="G122" i="1" s="1"/>
  <c r="E123" i="1"/>
  <c r="G123" i="1" s="1"/>
  <c r="E124" i="1"/>
  <c r="G124" i="1" s="1"/>
  <c r="E125" i="1"/>
  <c r="G125" i="1" s="1"/>
  <c r="E126" i="1"/>
  <c r="G126" i="1" s="1"/>
  <c r="E127" i="1"/>
  <c r="G127" i="1" s="1"/>
  <c r="E128" i="1"/>
  <c r="G128" i="1" s="1"/>
  <c r="E129" i="1"/>
  <c r="G129" i="1" s="1"/>
  <c r="E130" i="1"/>
  <c r="G130" i="1" s="1"/>
  <c r="E131" i="1"/>
  <c r="G131" i="1" s="1"/>
  <c r="E132" i="1"/>
  <c r="G132" i="1" s="1"/>
  <c r="E133" i="1"/>
  <c r="G133" i="1" s="1"/>
  <c r="E134" i="1"/>
  <c r="G134" i="1" s="1"/>
  <c r="E135" i="1"/>
  <c r="G135" i="1" s="1"/>
  <c r="E136" i="1"/>
  <c r="G136" i="1" s="1"/>
  <c r="E137" i="1"/>
  <c r="G137" i="1" s="1"/>
  <c r="E138" i="1"/>
  <c r="G138" i="1" s="1"/>
  <c r="E139" i="1"/>
  <c r="G139" i="1" s="1"/>
  <c r="E140" i="1"/>
  <c r="G140" i="1" s="1"/>
  <c r="E141" i="1"/>
  <c r="G141" i="1" s="1"/>
  <c r="E119" i="1"/>
  <c r="G119" i="1" s="1"/>
  <c r="E18" i="1"/>
  <c r="G18" i="1" s="1"/>
  <c r="E112" i="1"/>
  <c r="G112" i="1" s="1"/>
  <c r="E15" i="1"/>
  <c r="G15" i="1" s="1"/>
  <c r="E113" i="1"/>
  <c r="G113" i="1" s="1"/>
  <c r="E111" i="1"/>
  <c r="G111" i="1" s="1"/>
  <c r="E110" i="1"/>
  <c r="G110" i="1" s="1"/>
  <c r="E109" i="1"/>
  <c r="G109" i="1" s="1"/>
  <c r="E108" i="1"/>
  <c r="G108" i="1" s="1"/>
  <c r="E107" i="1"/>
  <c r="G107" i="1" s="1"/>
  <c r="E106" i="1"/>
  <c r="G106" i="1" s="1"/>
  <c r="E105" i="1"/>
  <c r="G105" i="1" s="1"/>
  <c r="E104" i="1"/>
  <c r="G104" i="1" s="1"/>
  <c r="E103" i="1"/>
  <c r="G103" i="1" s="1"/>
  <c r="E102" i="1"/>
  <c r="G102" i="1" s="1"/>
  <c r="E101" i="1"/>
  <c r="G101" i="1" s="1"/>
  <c r="E100" i="1"/>
  <c r="G100" i="1" s="1"/>
  <c r="E99" i="1"/>
  <c r="G99" i="1" s="1"/>
  <c r="E98" i="1"/>
  <c r="G98" i="1" s="1"/>
  <c r="E97" i="1"/>
  <c r="G97" i="1" s="1"/>
  <c r="E96" i="1"/>
  <c r="G96" i="1" s="1"/>
  <c r="E95" i="1"/>
  <c r="G95" i="1" s="1"/>
  <c r="E94" i="1"/>
  <c r="G94" i="1" s="1"/>
  <c r="E93" i="1"/>
  <c r="G93" i="1" s="1"/>
  <c r="E92" i="1"/>
  <c r="G92" i="1" s="1"/>
  <c r="E91" i="1"/>
  <c r="G91" i="1" s="1"/>
  <c r="E90" i="1"/>
  <c r="G90" i="1" s="1"/>
  <c r="E89" i="1"/>
  <c r="G89" i="1" s="1"/>
  <c r="E88" i="1"/>
  <c r="G88" i="1" s="1"/>
  <c r="E87" i="1"/>
  <c r="G87" i="1" s="1"/>
  <c r="E86" i="1"/>
  <c r="G86" i="1" s="1"/>
  <c r="E85" i="1"/>
  <c r="G85" i="1" s="1"/>
  <c r="E84" i="1"/>
  <c r="G84" i="1" s="1"/>
  <c r="E83" i="1"/>
  <c r="G83" i="1" s="1"/>
  <c r="E82" i="1"/>
  <c r="G82" i="1" s="1"/>
  <c r="E81" i="1"/>
  <c r="G81" i="1" s="1"/>
  <c r="E80" i="1"/>
  <c r="G80" i="1" s="1"/>
  <c r="E79" i="1"/>
  <c r="G79" i="1" s="1"/>
  <c r="E78" i="1"/>
  <c r="G78" i="1" s="1"/>
  <c r="E77" i="1"/>
  <c r="G77" i="1" s="1"/>
  <c r="E76" i="1"/>
  <c r="G76" i="1" s="1"/>
  <c r="E75" i="1"/>
  <c r="G75" i="1" s="1"/>
  <c r="E74" i="1"/>
  <c r="G74" i="1" s="1"/>
  <c r="E73" i="1"/>
  <c r="G73" i="1" s="1"/>
  <c r="E72" i="1"/>
  <c r="G72" i="1" s="1"/>
  <c r="E71" i="1"/>
  <c r="G71" i="1" s="1"/>
  <c r="E70" i="1"/>
  <c r="G70" i="1" s="1"/>
  <c r="E69" i="1"/>
  <c r="G69" i="1" s="1"/>
  <c r="E68" i="1"/>
  <c r="G68" i="1" s="1"/>
  <c r="E67" i="1"/>
  <c r="G67" i="1" s="1"/>
  <c r="E66" i="1"/>
  <c r="G66" i="1" s="1"/>
  <c r="E65" i="1"/>
  <c r="G65" i="1" s="1"/>
  <c r="E64" i="1"/>
  <c r="G64" i="1" s="1"/>
  <c r="E63" i="1"/>
  <c r="G63" i="1" s="1"/>
  <c r="E62" i="1"/>
  <c r="G62" i="1" s="1"/>
  <c r="E61" i="1"/>
  <c r="G61" i="1" s="1"/>
  <c r="E60" i="1"/>
  <c r="G60" i="1" s="1"/>
  <c r="E59" i="1"/>
  <c r="G59" i="1" s="1"/>
  <c r="E58" i="1"/>
  <c r="G58" i="1" s="1"/>
  <c r="E57" i="1"/>
  <c r="G57" i="1" s="1"/>
  <c r="E56" i="1"/>
  <c r="G56" i="1" s="1"/>
  <c r="E55" i="1"/>
  <c r="G55" i="1" s="1"/>
  <c r="E54" i="1"/>
  <c r="G54" i="1" s="1"/>
  <c r="E53" i="1"/>
  <c r="G53" i="1" s="1"/>
  <c r="E52" i="1"/>
  <c r="G52" i="1" s="1"/>
  <c r="E51" i="1"/>
  <c r="G51" i="1" s="1"/>
  <c r="E50" i="1"/>
  <c r="G50" i="1" s="1"/>
  <c r="E49" i="1"/>
  <c r="G49" i="1" s="1"/>
  <c r="E48" i="1"/>
  <c r="G48" i="1" s="1"/>
  <c r="E47" i="1"/>
  <c r="G47" i="1" s="1"/>
  <c r="E46" i="1"/>
  <c r="G46" i="1" s="1"/>
  <c r="E45" i="1"/>
  <c r="G45" i="1" s="1"/>
  <c r="E44" i="1"/>
  <c r="G44" i="1" s="1"/>
  <c r="E43" i="1"/>
  <c r="G43" i="1" s="1"/>
  <c r="E42" i="1"/>
  <c r="G42" i="1" s="1"/>
  <c r="E41" i="1"/>
  <c r="G41" i="1" s="1"/>
  <c r="E40" i="1"/>
  <c r="G40" i="1" s="1"/>
  <c r="E39" i="1"/>
  <c r="G39" i="1" s="1"/>
  <c r="E38" i="1"/>
  <c r="G38" i="1" s="1"/>
  <c r="E37" i="1"/>
  <c r="G37" i="1" s="1"/>
  <c r="E36" i="1"/>
  <c r="G36" i="1" s="1"/>
  <c r="E35" i="1"/>
  <c r="G35" i="1" s="1"/>
  <c r="E34" i="1"/>
  <c r="G34" i="1" s="1"/>
  <c r="E33" i="1"/>
  <c r="G33" i="1" s="1"/>
  <c r="E32" i="1"/>
  <c r="G32" i="1" s="1"/>
  <c r="E31" i="1"/>
  <c r="G31" i="1" s="1"/>
  <c r="E30" i="1"/>
  <c r="G30" i="1" s="1"/>
  <c r="E29" i="1"/>
  <c r="G29" i="1" s="1"/>
  <c r="E28" i="1"/>
  <c r="G28" i="1" s="1"/>
  <c r="E27" i="1"/>
  <c r="G27" i="1" s="1"/>
  <c r="E26" i="1"/>
  <c r="G26" i="1" s="1"/>
  <c r="E25" i="1"/>
  <c r="G25" i="1" s="1"/>
  <c r="E24" i="1"/>
  <c r="G24" i="1" s="1"/>
  <c r="E23" i="1"/>
  <c r="G23" i="1" s="1"/>
  <c r="E22" i="1"/>
  <c r="G22" i="1" s="1"/>
  <c r="E21" i="1"/>
  <c r="G21" i="1" s="1"/>
  <c r="E20" i="1"/>
  <c r="G20" i="1" s="1"/>
  <c r="E19" i="1"/>
  <c r="G19" i="1" s="1"/>
  <c r="E17" i="1"/>
  <c r="G17" i="1" s="1"/>
  <c r="E16" i="1"/>
  <c r="G16" i="1" s="1"/>
  <c r="G142" i="1" l="1"/>
  <c r="G114" i="1"/>
  <c r="B148" i="1" l="1"/>
</calcChain>
</file>

<file path=xl/sharedStrings.xml><?xml version="1.0" encoding="utf-8"?>
<sst xmlns="http://schemas.openxmlformats.org/spreadsheetml/2006/main" count="153" uniqueCount="147">
  <si>
    <t xml:space="preserve">Prijzenblad medisch verbruiksmateriaal </t>
  </si>
  <si>
    <t>Inschrijver dient de gele velden in te vullen.</t>
  </si>
  <si>
    <t>Inschrijver voegt het volledig ingevulde en rechtsgeldig ondertekende prijzenblad toe aan de Inschrijving.</t>
  </si>
  <si>
    <t>Prijzen die ingediend worden in afwijkende formulieren worden uitgesloten van de beoordeling.</t>
  </si>
  <si>
    <t>Het is niet toegestaand negatieve of nulbedragen in te voeren</t>
  </si>
  <si>
    <t xml:space="preserve">Inschrijver hanteert een all-in prijs exclusief BTW. Dat wil zeggen dat alle kosten zijn inbegrepen: kosten webshop, huur, logistiek, verwerkingskosten, salariskosten, overheadkosten, kosten voor ondersteunend werk, kosten voor het gebruik van apparatuur, normale binnenlandse reis- en verblijfkosten, transportkosten die worden gemaakt ten behoeve van de Opdracht, parkeerkosten, opleidingskosten, wervings- en selectiekosten, vervanging, verzekeringspremies, winst en alle eventuele verdere bijkomende kosten. </t>
  </si>
  <si>
    <t>Omschrijving</t>
  </si>
  <si>
    <t>Aantal (losse stuks) bestelhistory</t>
  </si>
  <si>
    <t>Inkoopprijs per stuk</t>
  </si>
  <si>
    <t>Tarief voor berekening laagste prijs</t>
  </si>
  <si>
    <t>Gelijkwaardige merknaam</t>
  </si>
  <si>
    <t>bd venflon pro saf 1,1x32mm ro</t>
  </si>
  <si>
    <t>transfuus systeem codan 455626</t>
  </si>
  <si>
    <t>blaas katheterisatie oefenset</t>
  </si>
  <si>
    <t>ambu rescue mask beademingmask maat 5</t>
  </si>
  <si>
    <t>tegaderm iv ster 7x8,5cm</t>
  </si>
  <si>
    <t>Driewergkraan met slang BD</t>
  </si>
  <si>
    <t>siliconen sheet 7,5 x 10 cm</t>
  </si>
  <si>
    <t>koppelsysteem onbelucht 764400</t>
  </si>
  <si>
    <t>bd vacutainer eclipse 21g gr</t>
  </si>
  <si>
    <t>attends cover dr+ 60x60 203927</t>
  </si>
  <si>
    <t>Curas gesiliconiseerd latex Foley catheter ch12 10ml 2weg</t>
  </si>
  <si>
    <t>huid + ader voor inj arm ar251</t>
  </si>
  <si>
    <t>Rudanasal Fixatiepleister neussonde verp 50 stuks</t>
  </si>
  <si>
    <t>bd safety nld 18g roze</t>
  </si>
  <si>
    <t>oefen colozak combimate 1d l</t>
  </si>
  <si>
    <t>oefen plak combimate 57mm</t>
  </si>
  <si>
    <t>bd posiflush sp 10ml luer-lok</t>
  </si>
  <si>
    <t>bd heparine buis 4.5ml 13x100</t>
  </si>
  <si>
    <t>oefen colozak combimate 57mm</t>
  </si>
  <si>
    <t>betica dual safety 8mmx30g ste</t>
  </si>
  <si>
    <t>nierbekken pp plastic wit</t>
  </si>
  <si>
    <t>tricofix 20m x 8cm</t>
  </si>
  <si>
    <t>unomedical maagsonde ch12 80cm</t>
  </si>
  <si>
    <t>bd vacu luerlock 23g sl 17,8cm</t>
  </si>
  <si>
    <t>attends cover dr+ 40x60 203903</t>
  </si>
  <si>
    <t>perfusor verlengslang 150cm</t>
  </si>
  <si>
    <t>comprilan 10cmx5m zwachtel</t>
  </si>
  <si>
    <t>Mediware Pincetten disposable steriel (50 stuks)</t>
  </si>
  <si>
    <t>bd buis 4ml 13x75mm</t>
  </si>
  <si>
    <t>bd spuit 10ml ll</t>
  </si>
  <si>
    <t>bd safety nld 21g groen</t>
  </si>
  <si>
    <t>stuwband riester ri clip</t>
  </si>
  <si>
    <t>KD-JECT III spuit 3 delig met kathetertip</t>
  </si>
  <si>
    <t>vials bactec plastic anaeroob</t>
  </si>
  <si>
    <t>ideaal zwachtel 5mx6cm</t>
  </si>
  <si>
    <t>accu-chek aviva teststrips</t>
  </si>
  <si>
    <t>bd pronto naaldhouder</t>
  </si>
  <si>
    <t>zuurstof cath ch10 40cm groen</t>
  </si>
  <si>
    <t>ideaal zwachtel 5mx8cm</t>
  </si>
  <si>
    <t>accu-chek safe t pro pl lancet</t>
  </si>
  <si>
    <t>transf systeem codan 455615*</t>
  </si>
  <si>
    <t>bd spuit 3ml ll</t>
  </si>
  <si>
    <t>bd spuit 50ml ll</t>
  </si>
  <si>
    <t>bd safety nld 25g 0,5x16mm oranje</t>
  </si>
  <si>
    <t>saturatiemeter contec cms 50d1</t>
  </si>
  <si>
    <t>ideaal zwachtel 5mx4cm</t>
  </si>
  <si>
    <t xml:space="preserve">KD-STOP combistopper M/F </t>
  </si>
  <si>
    <t>etiket geneesmiddel toegevoegd</t>
  </si>
  <si>
    <t>ecg plak electr rt/34</t>
  </si>
  <si>
    <t>stethoscoop trainingsmodel</t>
  </si>
  <si>
    <t>snelverband gerold 10x12 ste</t>
  </si>
  <si>
    <t>comprilan el windsel 5mx10cm*</t>
  </si>
  <si>
    <t>catheterstop curion</t>
  </si>
  <si>
    <t>gedemineraliseerd water 1 liter</t>
  </si>
  <si>
    <t>comprilan el windsel 5mx8cm</t>
  </si>
  <si>
    <t>gaaskompres    5x5 4l</t>
  </si>
  <si>
    <t>aerochamber grootmasker blauw</t>
  </si>
  <si>
    <t>salter volw oxy mask non rebr</t>
  </si>
  <si>
    <t>zijde huidpleister 5mx1,25cm</t>
  </si>
  <si>
    <t>heine manchet volw 29-41cm 2sl</t>
  </si>
  <si>
    <t>hudson aquapack + adapt 340ml</t>
  </si>
  <si>
    <t>bd spuit 20ml ll</t>
  </si>
  <si>
    <t>hudson o2 bril volwassen</t>
  </si>
  <si>
    <t>naaldencntr 4ltr sharpsafe</t>
  </si>
  <si>
    <t>zijde huidpleister 5mx2,5cm</t>
  </si>
  <si>
    <t>doseerpomp tb sterillium 500ml</t>
  </si>
  <si>
    <t>verbandschaar rvs 14cm</t>
  </si>
  <si>
    <t>bd spuit 5ml ll</t>
  </si>
  <si>
    <t>bd spuit 20ml</t>
  </si>
  <si>
    <t>actimove sling 5.5cm x 1.7m</t>
  </si>
  <si>
    <t>tork prem facial tissue x soft</t>
  </si>
  <si>
    <t>zuurstof verbindingsslang</t>
  </si>
  <si>
    <t>papieren pleister 5mtrx1,25cm</t>
  </si>
  <si>
    <t xml:space="preserve">urine opvangzak 2lt 130cm </t>
  </si>
  <si>
    <t>penlightlamp disp</t>
  </si>
  <si>
    <t>borderpleister  6cmx10cm ste</t>
  </si>
  <si>
    <t>nacl spvlst 0,9% ecotain 500ml</t>
  </si>
  <si>
    <t>omron bloeddrukm m301 + fl ma*</t>
  </si>
  <si>
    <t>gaaskompres  10x10 4l</t>
  </si>
  <si>
    <t>metalline nw kompres 8x9cm tracheo</t>
  </si>
  <si>
    <t>rolcentimeter 1,5 meter</t>
  </si>
  <si>
    <t xml:space="preserve">urine beenzak 750ml </t>
  </si>
  <si>
    <t>elastisch fixatie windsel  4mx6cm</t>
  </si>
  <si>
    <t>elastisch fixatie windsel  4mx8cm</t>
  </si>
  <si>
    <t>magilltang volwassen 24cm</t>
  </si>
  <si>
    <t>wattenbollen 0,6g 500g/zak</t>
  </si>
  <si>
    <t>naaldencntr 200ml kec</t>
  </si>
  <si>
    <t>mitella</t>
  </si>
  <si>
    <t>bluebag stoma afvalzak</t>
  </si>
  <si>
    <t>scheermes kai enkelzijdig</t>
  </si>
  <si>
    <t>absoberend verband 10x20cm  ste</t>
  </si>
  <si>
    <t>stulpa rekverb no1 vinger</t>
  </si>
  <si>
    <t>synthetische watten 3mx10cm*</t>
  </si>
  <si>
    <t>ideaal zwachtel 5mx10cm</t>
  </si>
  <si>
    <t>papieren huidpleister    9,1mx2,5cm</t>
  </si>
  <si>
    <t>gaaskompresen   5x5 4lg ste</t>
  </si>
  <si>
    <t>tricofix el verband d 20mx6cm</t>
  </si>
  <si>
    <t>assura convex hdpl 50/31mm</t>
  </si>
  <si>
    <t>Totaal</t>
  </si>
  <si>
    <t>PBM-artikelen</t>
  </si>
  <si>
    <t>Aantal</t>
  </si>
  <si>
    <t>alcohol 70% ketonatus 110ml</t>
  </si>
  <si>
    <t>schort klinion protect 125cm</t>
  </si>
  <si>
    <t>handsch sempercare nitril m st</t>
  </si>
  <si>
    <t>isolatiejas pp nw div kleuren</t>
  </si>
  <si>
    <t>alcohol geketoneerd 70% 1000ml</t>
  </si>
  <si>
    <t>swash shampoocap</t>
  </si>
  <si>
    <t>swash goldglove parfumvrij</t>
  </si>
  <si>
    <t>sterillium med 500ml</t>
  </si>
  <si>
    <t>handsch sempercare nitril l st</t>
  </si>
  <si>
    <t>handsch sempercare nitril s st</t>
  </si>
  <si>
    <t>demi water ro 1000ml</t>
  </si>
  <si>
    <t>tandenborstel + pasta disp</t>
  </si>
  <si>
    <t>cocune washand hypo no p 5st</t>
  </si>
  <si>
    <t>ecolab sanicloth active 125st</t>
  </si>
  <si>
    <t>demi water 5ltr</t>
  </si>
  <si>
    <t>handsch klinion nitrile s wit</t>
  </si>
  <si>
    <t>handsch klinion nitrile l wit</t>
  </si>
  <si>
    <t>handsch klinion nitrile xl wit</t>
  </si>
  <si>
    <t>handsch selefa bl nitril s*</t>
  </si>
  <si>
    <t>handsch selefa bl nitril m*</t>
  </si>
  <si>
    <t>handsch selefa bl nitril l*</t>
  </si>
  <si>
    <t>hekamed gloves soft nitrile*m</t>
  </si>
  <si>
    <t>hekamed surgical mask iir ear</t>
  </si>
  <si>
    <t>Totaal rekenprijs</t>
  </si>
  <si>
    <t>Datum</t>
  </si>
  <si>
    <t>Naam</t>
  </si>
  <si>
    <t>Handtekening</t>
  </si>
  <si>
    <t>Gemiddelde opslagpercentage</t>
  </si>
  <si>
    <t xml:space="preserve">Inkoopopslag percentage </t>
  </si>
  <si>
    <t>prijs per stuk incl. opslagpercentage(Prijs webshop)</t>
  </si>
  <si>
    <t xml:space="preserve">* Let op: Bij een alternatief merk geeft u in kolom B aan welk merk dit is. Dit is enkel van toepassing indien gevraagd product niet geleverd kan worden  door inschrijvende partij. Hogeschool Rotterdam beoordeelt of het aangeboden artikel gelijkwaardig is. Bij twijfel dient Inschrijver dit aan te tonen met productspecificaties. Indien het artikel als niet gelijkwaardig wordt beschouwd door Hogeschool Rotterdam kan dit leiden tot uitsluiting van de aanbesteding. </t>
  </si>
  <si>
    <t>*let op:  Het maximale opslagpercentage voor het overige aangeboden assortiment mag maximaal 5% hoger zijn dan de gemiddelde opslagmarge die wordt aangeboden op het basisassortiment.</t>
  </si>
  <si>
    <t>Het genoemde aantal in kolom F  is gebaseerd op het verleden. Dit is een fictief aantal en hier kunnen geen rechten aan worden ontleend.</t>
  </si>
  <si>
    <t>Inkoopopslag percentage</t>
  </si>
  <si>
    <t>prijs per stuk incl. opslagpercentage (Prijs webshop)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</si>
</sst>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2"/>
      <name val="Calibri"/>
      <family val="2"/>
    </font>
    <font>
      <sz val="10"/>
      <color theme="1"/>
      <name val="Calibri"/>
      <family val="2"/>
    </font>
    <font>
      <b/>
      <sz val="14"/>
      <color theme="1"/>
      <name val="Calibri"/>
      <family val="2"/>
    </font>
    <font>
      <sz val="11"/>
      <color theme="1"/>
      <name val="Calibri"/>
      <family val="2"/>
    </font>
    <font>
      <sz val="10"/>
      <name val="Calibri"/>
      <family val="2"/>
    </font>
    <font>
      <b/>
      <sz val="12"/>
      <color theme="0"/>
      <name val="Calibri"/>
      <family val="2"/>
    </font>
    <font>
      <b/>
      <sz val="12"/>
      <color theme="0"/>
      <name val="Aptos Narrow"/>
      <family val="2"/>
      <scheme val="minor"/>
    </font>
    <font>
      <sz val="10"/>
      <name val="Aptos Narrow"/>
      <family val="2"/>
      <scheme val="minor"/>
    </font>
    <font>
      <b/>
      <sz val="14"/>
      <color theme="1"/>
      <name val="Aptos Narrow"/>
      <family val="2"/>
      <scheme val="minor"/>
    </font>
    <font>
      <b/>
      <sz val="10"/>
      <name val="Aptos Narrow"/>
      <family val="2"/>
      <scheme val="minor"/>
    </font>
    <font>
      <b/>
      <sz val="10"/>
      <color theme="1"/>
      <name val="Aptos Narrow"/>
      <family val="2"/>
      <scheme val="minor"/>
    </font>
    <font>
      <sz val="9"/>
      <color theme="1"/>
      <name val="Calibri"/>
      <family val="2"/>
    </font>
  </fonts>
  <fills count="8">
    <fill>
      <patternFill patternType="none"/>
    </fill>
    <fill>
      <patternFill patternType="gray125"/>
    </fill>
    <fill>
      <patternFill patternType="solid">
        <fgColor rgb="FFFFFF99"/>
        <bgColor indexed="64"/>
      </patternFill>
    </fill>
    <fill>
      <patternFill patternType="solid">
        <fgColor rgb="FFC00000"/>
        <bgColor indexed="64"/>
      </patternFill>
    </fill>
    <fill>
      <patternFill patternType="solid">
        <fgColor theme="9" tint="0.59999389629810485"/>
        <bgColor indexed="64"/>
      </patternFill>
    </fill>
    <fill>
      <patternFill patternType="solid">
        <fgColor theme="2"/>
        <bgColor indexed="64"/>
      </patternFill>
    </fill>
    <fill>
      <patternFill patternType="solid">
        <fgColor rgb="FFFFFFFF"/>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75">
    <xf numFmtId="0" fontId="0" fillId="0" borderId="0" xfId="0"/>
    <xf numFmtId="0" fontId="4" fillId="0" borderId="1" xfId="0" applyFont="1" applyBorder="1" applyAlignment="1">
      <alignment vertical="top"/>
    </xf>
    <xf numFmtId="1" fontId="4" fillId="0" borderId="1" xfId="0" applyNumberFormat="1" applyFont="1" applyBorder="1" applyAlignment="1">
      <alignment horizontal="left" vertical="top"/>
    </xf>
    <xf numFmtId="164" fontId="4" fillId="2" borderId="1" xfId="0" applyNumberFormat="1" applyFont="1" applyFill="1" applyBorder="1" applyAlignment="1" applyProtection="1">
      <alignment horizontal="left" vertical="top"/>
      <protection locked="0"/>
    </xf>
    <xf numFmtId="164" fontId="4" fillId="0" borderId="1" xfId="0" applyNumberFormat="1" applyFont="1" applyBorder="1" applyAlignment="1">
      <alignment vertical="top"/>
    </xf>
    <xf numFmtId="0" fontId="4" fillId="2" borderId="1" xfId="0" applyFont="1" applyFill="1" applyBorder="1" applyAlignment="1" applyProtection="1">
      <alignment vertical="top"/>
      <protection locked="0"/>
    </xf>
    <xf numFmtId="0" fontId="4" fillId="0" borderId="2" xfId="0" applyFont="1" applyBorder="1" applyAlignment="1">
      <alignment vertical="top"/>
    </xf>
    <xf numFmtId="0" fontId="4" fillId="2" borderId="2" xfId="0" applyFont="1" applyFill="1" applyBorder="1" applyAlignment="1" applyProtection="1">
      <alignment vertical="top"/>
      <protection locked="0"/>
    </xf>
    <xf numFmtId="164" fontId="4" fillId="0" borderId="2" xfId="0" applyNumberFormat="1" applyFont="1" applyBorder="1" applyAlignment="1">
      <alignment vertical="top"/>
    </xf>
    <xf numFmtId="0" fontId="6" fillId="0" borderId="0" xfId="0" applyFont="1" applyAlignment="1">
      <alignment horizontal="center" vertical="top"/>
    </xf>
    <xf numFmtId="1" fontId="4" fillId="0" borderId="2" xfId="0" applyNumberFormat="1" applyFont="1" applyBorder="1" applyAlignment="1">
      <alignment horizontal="left" vertical="top"/>
    </xf>
    <xf numFmtId="164" fontId="4" fillId="2" borderId="2" xfId="0" applyNumberFormat="1" applyFont="1" applyFill="1" applyBorder="1" applyAlignment="1" applyProtection="1">
      <alignment horizontal="left" vertical="top"/>
      <protection locked="0"/>
    </xf>
    <xf numFmtId="0" fontId="5" fillId="0" borderId="0" xfId="0" applyFont="1" applyAlignment="1">
      <alignment horizontal="left" vertical="top"/>
    </xf>
    <xf numFmtId="0" fontId="7" fillId="0" borderId="1" xfId="0" applyFont="1" applyBorder="1"/>
    <xf numFmtId="0" fontId="3" fillId="0" borderId="0" xfId="0" applyFont="1" applyAlignment="1">
      <alignment vertical="top"/>
    </xf>
    <xf numFmtId="0" fontId="7" fillId="0" borderId="0" xfId="0" applyFont="1" applyProtection="1">
      <protection locked="0"/>
    </xf>
    <xf numFmtId="0" fontId="7" fillId="0" borderId="2" xfId="0" applyFont="1" applyBorder="1"/>
    <xf numFmtId="0" fontId="5" fillId="0" borderId="1" xfId="0" applyFont="1" applyBorder="1" applyAlignment="1">
      <alignment vertical="top"/>
    </xf>
    <xf numFmtId="0" fontId="8" fillId="3" borderId="1" xfId="0" applyFont="1" applyFill="1" applyBorder="1" applyAlignment="1">
      <alignment vertical="top"/>
    </xf>
    <xf numFmtId="0" fontId="8" fillId="3" borderId="1" xfId="0" applyFont="1" applyFill="1" applyBorder="1" applyAlignment="1">
      <alignment horizontal="left" vertical="top"/>
    </xf>
    <xf numFmtId="0" fontId="8" fillId="3" borderId="1" xfId="0" applyFont="1" applyFill="1" applyBorder="1" applyAlignment="1">
      <alignment horizontal="left" vertical="top" wrapText="1"/>
    </xf>
    <xf numFmtId="0" fontId="8" fillId="3" borderId="1" xfId="0" applyFont="1" applyFill="1" applyBorder="1" applyAlignment="1">
      <alignment vertical="top" wrapText="1"/>
    </xf>
    <xf numFmtId="0" fontId="9" fillId="3" borderId="1" xfId="0" applyFont="1" applyFill="1" applyBorder="1" applyAlignment="1">
      <alignment horizontal="center" vertical="top"/>
    </xf>
    <xf numFmtId="0" fontId="2" fillId="0" borderId="3" xfId="0" applyFont="1" applyBorder="1" applyAlignment="1">
      <alignment vertical="center"/>
    </xf>
    <xf numFmtId="0" fontId="10" fillId="5" borderId="11" xfId="0" applyFont="1" applyFill="1" applyBorder="1" applyAlignment="1">
      <alignment wrapText="1"/>
    </xf>
    <xf numFmtId="0" fontId="10" fillId="5" borderId="0" xfId="0" applyFont="1" applyFill="1" applyAlignment="1">
      <alignment wrapText="1"/>
    </xf>
    <xf numFmtId="0" fontId="10" fillId="5" borderId="12" xfId="0" applyFont="1" applyFill="1" applyBorder="1" applyAlignment="1">
      <alignment wrapText="1"/>
    </xf>
    <xf numFmtId="0" fontId="11" fillId="0" borderId="0" xfId="0" applyFont="1"/>
    <xf numFmtId="0" fontId="13" fillId="0" borderId="15" xfId="0" applyFont="1" applyBorder="1" applyAlignment="1">
      <alignment vertical="center"/>
    </xf>
    <xf numFmtId="0" fontId="13" fillId="0" borderId="18" xfId="0" applyFont="1" applyBorder="1" applyAlignment="1">
      <alignment vertical="center"/>
    </xf>
    <xf numFmtId="0" fontId="13" fillId="0" borderId="20" xfId="0" applyFont="1" applyBorder="1" applyAlignment="1">
      <alignment vertical="center"/>
    </xf>
    <xf numFmtId="0" fontId="6" fillId="0" borderId="5" xfId="0" applyFont="1" applyBorder="1" applyAlignment="1">
      <alignment vertical="top"/>
    </xf>
    <xf numFmtId="164" fontId="14" fillId="0" borderId="1" xfId="0" applyNumberFormat="1" applyFont="1" applyBorder="1" applyAlignment="1">
      <alignment vertical="top"/>
    </xf>
    <xf numFmtId="0" fontId="0" fillId="6" borderId="5" xfId="0" applyFill="1" applyBorder="1"/>
    <xf numFmtId="164" fontId="0" fillId="4" borderId="4" xfId="0" applyNumberFormat="1" applyFill="1" applyBorder="1"/>
    <xf numFmtId="44" fontId="4" fillId="0" borderId="1" xfId="2" applyFont="1" applyBorder="1" applyAlignment="1">
      <alignment vertical="top"/>
    </xf>
    <xf numFmtId="44" fontId="6" fillId="4" borderId="4" xfId="0" applyNumberFormat="1" applyFont="1" applyFill="1" applyBorder="1" applyAlignment="1">
      <alignment vertical="top"/>
    </xf>
    <xf numFmtId="164" fontId="0" fillId="4" borderId="8" xfId="0" applyNumberFormat="1" applyFill="1" applyBorder="1"/>
    <xf numFmtId="164" fontId="6" fillId="0" borderId="5" xfId="0" applyNumberFormat="1" applyFont="1" applyBorder="1" applyAlignment="1">
      <alignment horizontal="left" vertical="top"/>
    </xf>
    <xf numFmtId="0" fontId="0" fillId="0" borderId="23" xfId="0" applyBorder="1"/>
    <xf numFmtId="9" fontId="0" fillId="7" borderId="4" xfId="0" applyNumberFormat="1" applyFill="1" applyBorder="1"/>
    <xf numFmtId="0" fontId="6" fillId="0" borderId="23" xfId="0" applyFont="1" applyBorder="1" applyAlignment="1">
      <alignment vertical="top"/>
    </xf>
    <xf numFmtId="9" fontId="6" fillId="7" borderId="4" xfId="1" applyFont="1" applyFill="1" applyBorder="1" applyAlignment="1">
      <alignment vertical="top"/>
    </xf>
    <xf numFmtId="9" fontId="0" fillId="7" borderId="4" xfId="1" applyFont="1" applyFill="1" applyBorder="1"/>
    <xf numFmtId="9" fontId="4" fillId="2" borderId="1" xfId="1" applyFont="1" applyFill="1" applyBorder="1" applyAlignment="1" applyProtection="1">
      <alignment vertical="top"/>
      <protection locked="0"/>
    </xf>
    <xf numFmtId="9" fontId="4" fillId="2" borderId="2" xfId="1" applyFont="1" applyFill="1" applyBorder="1" applyAlignment="1" applyProtection="1">
      <alignment vertical="top"/>
      <protection locked="0"/>
    </xf>
    <xf numFmtId="0" fontId="12" fillId="5" borderId="13" xfId="0" applyFont="1" applyFill="1" applyBorder="1" applyAlignment="1">
      <alignment horizontal="left" vertical="top" wrapText="1"/>
    </xf>
    <xf numFmtId="0" fontId="12" fillId="5" borderId="7" xfId="0" applyFont="1" applyFill="1" applyBorder="1" applyAlignment="1">
      <alignment horizontal="left" vertical="top" wrapText="1"/>
    </xf>
    <xf numFmtId="0" fontId="12" fillId="5" borderId="14" xfId="0" applyFont="1" applyFill="1" applyBorder="1" applyAlignment="1">
      <alignment horizontal="left" vertical="top" wrapText="1"/>
    </xf>
    <xf numFmtId="0" fontId="0" fillId="2" borderId="16"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12" fillId="5" borderId="11" xfId="0" applyFont="1" applyFill="1" applyBorder="1" applyAlignment="1">
      <alignment horizontal="left" vertical="top" wrapText="1"/>
    </xf>
    <xf numFmtId="0" fontId="12" fillId="5" borderId="0" xfId="0" applyFont="1" applyFill="1" applyAlignment="1">
      <alignment horizontal="left" vertical="top" wrapText="1"/>
    </xf>
    <xf numFmtId="0" fontId="12" fillId="5" borderId="12" xfId="0" applyFont="1" applyFill="1" applyBorder="1" applyAlignment="1">
      <alignment horizontal="left" vertical="top" wrapText="1"/>
    </xf>
    <xf numFmtId="0" fontId="5" fillId="0" borderId="1" xfId="0" applyFont="1" applyBorder="1" applyAlignment="1">
      <alignment horizontal="left" vertical="top"/>
    </xf>
    <xf numFmtId="0" fontId="6" fillId="0" borderId="0" xfId="0" applyFont="1" applyAlignment="1">
      <alignment horizontal="center" vertical="top"/>
    </xf>
    <xf numFmtId="0" fontId="10" fillId="5" borderId="6" xfId="0" applyFont="1" applyFill="1" applyBorder="1" applyAlignment="1"/>
    <xf numFmtId="0" fontId="10" fillId="5" borderId="9" xfId="0" applyFont="1" applyFill="1" applyBorder="1" applyAlignment="1"/>
    <xf numFmtId="0" fontId="10" fillId="5" borderId="10" xfId="0" applyFont="1" applyFill="1" applyBorder="1" applyAlignment="1"/>
    <xf numFmtId="0" fontId="10" fillId="5" borderId="11" xfId="0" applyFont="1" applyFill="1" applyBorder="1" applyAlignment="1">
      <alignment horizontal="left"/>
    </xf>
    <xf numFmtId="0" fontId="10" fillId="5" borderId="0" xfId="0" applyFont="1" applyFill="1" applyAlignment="1">
      <alignment horizontal="left"/>
    </xf>
    <xf numFmtId="0" fontId="10" fillId="5" borderId="12" xfId="0" applyFont="1" applyFill="1" applyBorder="1" applyAlignment="1">
      <alignment horizontal="left"/>
    </xf>
    <xf numFmtId="0" fontId="10" fillId="5" borderId="11" xfId="0" applyFont="1" applyFill="1" applyBorder="1" applyAlignment="1">
      <alignment wrapText="1"/>
    </xf>
    <xf numFmtId="0" fontId="10" fillId="5" borderId="0" xfId="0" applyFont="1" applyFill="1" applyAlignment="1">
      <alignment wrapText="1"/>
    </xf>
    <xf numFmtId="0" fontId="10" fillId="5" borderId="12" xfId="0" applyFont="1" applyFill="1" applyBorder="1" applyAlignment="1">
      <alignment wrapText="1"/>
    </xf>
    <xf numFmtId="0" fontId="10" fillId="5" borderId="11" xfId="0" applyFont="1" applyFill="1" applyBorder="1" applyAlignment="1"/>
    <xf numFmtId="0" fontId="10" fillId="5" borderId="0" xfId="0" applyFont="1" applyFill="1" applyAlignment="1"/>
    <xf numFmtId="0" fontId="10" fillId="5" borderId="12" xfId="0" applyFont="1" applyFill="1" applyBorder="1" applyAlignment="1"/>
    <xf numFmtId="0" fontId="10" fillId="5" borderId="11" xfId="0" applyFont="1" applyFill="1" applyBorder="1" applyAlignment="1">
      <alignment vertical="top" wrapText="1"/>
    </xf>
    <xf numFmtId="0" fontId="10" fillId="5" borderId="0" xfId="0" applyFont="1" applyFill="1" applyAlignment="1">
      <alignment vertical="top" wrapText="1"/>
    </xf>
    <xf numFmtId="0" fontId="10" fillId="5" borderId="12" xfId="0" applyFont="1" applyFill="1" applyBorder="1" applyAlignment="1">
      <alignment vertical="top" wrapText="1"/>
    </xf>
  </cellXfs>
  <cellStyles count="3">
    <cellStyle name="Procent" xfId="1" builtinId="5"/>
    <cellStyle name="Standaard" xfId="0" builtinId="0"/>
    <cellStyle name="Valuta" xfId="2" builtinId="4"/>
  </cellStyles>
  <dxfs count="0"/>
  <tableStyles count="0" defaultTableStyle="TableStyleMedium2"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E2B3B-2395-40BE-8494-BCD001D71EE5}">
  <dimension ref="A1:I152"/>
  <sheetViews>
    <sheetView tabSelected="1" zoomScale="80" zoomScaleNormal="80" workbookViewId="0">
      <selection activeCell="A8" sqref="A8:I8"/>
    </sheetView>
  </sheetViews>
  <sheetFormatPr defaultRowHeight="14.5" x14ac:dyDescent="0.35"/>
  <cols>
    <col min="1" max="1" width="45.453125" bestFit="1" customWidth="1"/>
    <col min="2" max="2" width="31.26953125" bestFit="1" customWidth="1"/>
    <col min="3" max="3" width="22.54296875" customWidth="1"/>
    <col min="4" max="4" width="26.90625" customWidth="1"/>
    <col min="5" max="5" width="19.81640625" customWidth="1"/>
    <col min="6" max="6" width="32.54296875" bestFit="1" customWidth="1"/>
    <col min="7" max="7" width="39.1796875" customWidth="1"/>
    <col min="8" max="8" width="36.54296875" customWidth="1"/>
  </cols>
  <sheetData>
    <row r="1" spans="1:9" ht="18.5" x14ac:dyDescent="0.45">
      <c r="A1" s="27" t="s">
        <v>0</v>
      </c>
    </row>
    <row r="2" spans="1:9" x14ac:dyDescent="0.35">
      <c r="A2" s="60" t="s">
        <v>1</v>
      </c>
      <c r="B2" s="61"/>
      <c r="C2" s="61"/>
      <c r="D2" s="61"/>
      <c r="E2" s="61"/>
      <c r="F2" s="61"/>
      <c r="G2" s="61"/>
      <c r="H2" s="61"/>
      <c r="I2" s="62"/>
    </row>
    <row r="3" spans="1:9" x14ac:dyDescent="0.35">
      <c r="A3" s="63" t="s">
        <v>2</v>
      </c>
      <c r="B3" s="64"/>
      <c r="C3" s="64"/>
      <c r="D3" s="64"/>
      <c r="E3" s="64"/>
      <c r="F3" s="64"/>
      <c r="G3" s="64"/>
      <c r="H3" s="64"/>
      <c r="I3" s="65"/>
    </row>
    <row r="4" spans="1:9" x14ac:dyDescent="0.35">
      <c r="A4" s="66" t="s">
        <v>3</v>
      </c>
      <c r="B4" s="67"/>
      <c r="C4" s="67"/>
      <c r="D4" s="67"/>
      <c r="E4" s="67"/>
      <c r="F4" s="67"/>
      <c r="G4" s="67"/>
      <c r="H4" s="67"/>
      <c r="I4" s="68"/>
    </row>
    <row r="5" spans="1:9" ht="15.65" customHeight="1" x14ac:dyDescent="0.35">
      <c r="A5" s="24" t="s">
        <v>4</v>
      </c>
      <c r="B5" s="25"/>
      <c r="C5" s="25"/>
      <c r="D5" s="25"/>
      <c r="E5" s="25"/>
      <c r="F5" s="25"/>
      <c r="G5" s="25"/>
      <c r="H5" s="25"/>
      <c r="I5" s="26"/>
    </row>
    <row r="6" spans="1:9" x14ac:dyDescent="0.35">
      <c r="A6" s="69" t="s">
        <v>144</v>
      </c>
      <c r="B6" s="70"/>
      <c r="C6" s="70"/>
      <c r="D6" s="70"/>
      <c r="E6" s="70"/>
      <c r="F6" s="70"/>
      <c r="G6" s="70"/>
      <c r="H6" s="70"/>
      <c r="I6" s="71"/>
    </row>
    <row r="7" spans="1:9" ht="14.5" customHeight="1" x14ac:dyDescent="0.35">
      <c r="A7" s="72" t="s">
        <v>5</v>
      </c>
      <c r="B7" s="73"/>
      <c r="C7" s="73"/>
      <c r="D7" s="73"/>
      <c r="E7" s="73"/>
      <c r="F7" s="73"/>
      <c r="G7" s="73"/>
      <c r="H7" s="73"/>
      <c r="I7" s="74"/>
    </row>
    <row r="8" spans="1:9" ht="14.5" customHeight="1" x14ac:dyDescent="0.35">
      <c r="A8" s="55" t="s">
        <v>143</v>
      </c>
      <c r="B8" s="56"/>
      <c r="C8" s="56"/>
      <c r="D8" s="56"/>
      <c r="E8" s="56"/>
      <c r="F8" s="56"/>
      <c r="G8" s="56"/>
      <c r="H8" s="56"/>
      <c r="I8" s="57"/>
    </row>
    <row r="9" spans="1:9" ht="48.5" customHeight="1" x14ac:dyDescent="0.35">
      <c r="A9" s="46" t="s">
        <v>142</v>
      </c>
      <c r="B9" s="47"/>
      <c r="C9" s="47"/>
      <c r="D9" s="47"/>
      <c r="E9" s="47"/>
      <c r="F9" s="47"/>
      <c r="G9" s="47"/>
      <c r="H9" s="47"/>
      <c r="I9" s="48"/>
    </row>
    <row r="14" spans="1:9" ht="46.5" x14ac:dyDescent="0.35">
      <c r="A14" s="18" t="s">
        <v>6</v>
      </c>
      <c r="B14" s="18" t="s">
        <v>10</v>
      </c>
      <c r="C14" s="20" t="s">
        <v>8</v>
      </c>
      <c r="D14" s="21" t="s">
        <v>140</v>
      </c>
      <c r="E14" s="21" t="s">
        <v>141</v>
      </c>
      <c r="F14" s="19" t="s">
        <v>7</v>
      </c>
      <c r="G14" s="22" t="s">
        <v>9</v>
      </c>
    </row>
    <row r="15" spans="1:9" x14ac:dyDescent="0.35">
      <c r="A15" s="1" t="s">
        <v>11</v>
      </c>
      <c r="B15" s="5"/>
      <c r="C15" s="3">
        <v>0</v>
      </c>
      <c r="D15" s="44">
        <v>0</v>
      </c>
      <c r="E15" s="4">
        <f t="shared" ref="E15:E46" si="0">D15*C15+C15</f>
        <v>0</v>
      </c>
      <c r="F15" s="2">
        <v>6593.75</v>
      </c>
      <c r="G15" s="4">
        <f>E15*F15</f>
        <v>0</v>
      </c>
    </row>
    <row r="16" spans="1:9" x14ac:dyDescent="0.35">
      <c r="A16" s="1" t="s">
        <v>12</v>
      </c>
      <c r="B16" s="5"/>
      <c r="C16" s="3">
        <v>0</v>
      </c>
      <c r="D16" s="44">
        <v>0</v>
      </c>
      <c r="E16" s="4">
        <f t="shared" si="0"/>
        <v>0</v>
      </c>
      <c r="F16" s="2">
        <v>3187.5</v>
      </c>
      <c r="G16" s="4">
        <f t="shared" ref="G16:G79" si="1">E16*F16</f>
        <v>0</v>
      </c>
    </row>
    <row r="17" spans="1:7" x14ac:dyDescent="0.35">
      <c r="A17" s="1" t="s">
        <v>13</v>
      </c>
      <c r="B17" s="5"/>
      <c r="C17" s="3">
        <v>0</v>
      </c>
      <c r="D17" s="44">
        <v>0</v>
      </c>
      <c r="E17" s="4">
        <f t="shared" si="0"/>
        <v>0</v>
      </c>
      <c r="F17" s="2">
        <v>2200</v>
      </c>
      <c r="G17" s="4">
        <f t="shared" si="1"/>
        <v>0</v>
      </c>
    </row>
    <row r="18" spans="1:7" x14ac:dyDescent="0.35">
      <c r="A18" s="1" t="s">
        <v>14</v>
      </c>
      <c r="B18" s="5"/>
      <c r="C18" s="3">
        <v>0</v>
      </c>
      <c r="D18" s="44">
        <v>0</v>
      </c>
      <c r="E18" s="4">
        <f>D18*C18+C18</f>
        <v>0</v>
      </c>
      <c r="F18" s="2">
        <v>370.625</v>
      </c>
      <c r="G18" s="4">
        <f t="shared" si="1"/>
        <v>0</v>
      </c>
    </row>
    <row r="19" spans="1:7" x14ac:dyDescent="0.35">
      <c r="A19" s="1" t="s">
        <v>15</v>
      </c>
      <c r="B19" s="5"/>
      <c r="C19" s="3">
        <v>0</v>
      </c>
      <c r="D19" s="44">
        <v>0</v>
      </c>
      <c r="E19" s="4">
        <f t="shared" si="0"/>
        <v>0</v>
      </c>
      <c r="F19" s="2">
        <v>5187.5</v>
      </c>
      <c r="G19" s="4">
        <f t="shared" si="1"/>
        <v>0</v>
      </c>
    </row>
    <row r="20" spans="1:7" x14ac:dyDescent="0.35">
      <c r="A20" s="1" t="s">
        <v>16</v>
      </c>
      <c r="B20" s="5"/>
      <c r="C20" s="3">
        <v>0</v>
      </c>
      <c r="D20" s="44">
        <v>0</v>
      </c>
      <c r="E20" s="4">
        <f t="shared" si="0"/>
        <v>0</v>
      </c>
      <c r="F20" s="2">
        <v>2250</v>
      </c>
      <c r="G20" s="4">
        <f t="shared" si="1"/>
        <v>0</v>
      </c>
    </row>
    <row r="21" spans="1:7" x14ac:dyDescent="0.35">
      <c r="A21" s="1" t="s">
        <v>17</v>
      </c>
      <c r="B21" s="5"/>
      <c r="C21" s="3">
        <v>0</v>
      </c>
      <c r="D21" s="44">
        <v>0</v>
      </c>
      <c r="E21" s="4">
        <f t="shared" si="0"/>
        <v>0</v>
      </c>
      <c r="F21" s="2">
        <v>1062.5</v>
      </c>
      <c r="G21" s="4">
        <f t="shared" si="1"/>
        <v>0</v>
      </c>
    </row>
    <row r="22" spans="1:7" x14ac:dyDescent="0.35">
      <c r="A22" s="1" t="s">
        <v>18</v>
      </c>
      <c r="B22" s="5"/>
      <c r="C22" s="3">
        <v>0</v>
      </c>
      <c r="D22" s="44">
        <v>0</v>
      </c>
      <c r="E22" s="4">
        <f t="shared" si="0"/>
        <v>0</v>
      </c>
      <c r="F22" s="2">
        <v>2000</v>
      </c>
      <c r="G22" s="4">
        <f t="shared" si="1"/>
        <v>0</v>
      </c>
    </row>
    <row r="23" spans="1:7" x14ac:dyDescent="0.35">
      <c r="A23" s="1" t="s">
        <v>19</v>
      </c>
      <c r="B23" s="5"/>
      <c r="C23" s="3">
        <v>0</v>
      </c>
      <c r="D23" s="44">
        <v>0</v>
      </c>
      <c r="E23" s="4">
        <f t="shared" si="0"/>
        <v>0</v>
      </c>
      <c r="F23" s="2">
        <v>5400</v>
      </c>
      <c r="G23" s="4">
        <f t="shared" si="1"/>
        <v>0</v>
      </c>
    </row>
    <row r="24" spans="1:7" x14ac:dyDescent="0.35">
      <c r="A24" s="1" t="s">
        <v>20</v>
      </c>
      <c r="B24" s="5"/>
      <c r="C24" s="3">
        <v>0</v>
      </c>
      <c r="D24" s="44">
        <v>0</v>
      </c>
      <c r="E24" s="4">
        <f t="shared" si="0"/>
        <v>0</v>
      </c>
      <c r="F24" s="2">
        <v>5750</v>
      </c>
      <c r="G24" s="4">
        <f t="shared" si="1"/>
        <v>0</v>
      </c>
    </row>
    <row r="25" spans="1:7" x14ac:dyDescent="0.35">
      <c r="A25" s="1" t="s">
        <v>21</v>
      </c>
      <c r="B25" s="5"/>
      <c r="C25" s="3">
        <v>0</v>
      </c>
      <c r="D25" s="44">
        <v>0</v>
      </c>
      <c r="E25" s="4">
        <f t="shared" si="0"/>
        <v>0</v>
      </c>
      <c r="F25" s="2">
        <v>2125</v>
      </c>
      <c r="G25" s="4">
        <f t="shared" si="1"/>
        <v>0</v>
      </c>
    </row>
    <row r="26" spans="1:7" x14ac:dyDescent="0.35">
      <c r="A26" s="1" t="s">
        <v>22</v>
      </c>
      <c r="B26" s="5"/>
      <c r="C26" s="3">
        <v>0</v>
      </c>
      <c r="D26" s="44">
        <v>0</v>
      </c>
      <c r="E26" s="4">
        <f t="shared" si="0"/>
        <v>0</v>
      </c>
      <c r="F26" s="2">
        <v>6.25</v>
      </c>
      <c r="G26" s="4">
        <f t="shared" si="1"/>
        <v>0</v>
      </c>
    </row>
    <row r="27" spans="1:7" x14ac:dyDescent="0.35">
      <c r="A27" s="1" t="s">
        <v>23</v>
      </c>
      <c r="B27" s="5"/>
      <c r="C27" s="3">
        <v>0</v>
      </c>
      <c r="D27" s="44">
        <v>0</v>
      </c>
      <c r="E27" s="4">
        <f t="shared" si="0"/>
        <v>0</v>
      </c>
      <c r="F27" s="2">
        <v>3375</v>
      </c>
      <c r="G27" s="4">
        <f t="shared" si="1"/>
        <v>0</v>
      </c>
    </row>
    <row r="28" spans="1:7" x14ac:dyDescent="0.35">
      <c r="A28" s="1" t="s">
        <v>24</v>
      </c>
      <c r="B28" s="5"/>
      <c r="C28" s="3">
        <v>0</v>
      </c>
      <c r="D28" s="44">
        <v>0</v>
      </c>
      <c r="E28" s="4">
        <f t="shared" si="0"/>
        <v>0</v>
      </c>
      <c r="F28" s="2">
        <v>15437.5</v>
      </c>
      <c r="G28" s="4">
        <f t="shared" si="1"/>
        <v>0</v>
      </c>
    </row>
    <row r="29" spans="1:7" x14ac:dyDescent="0.35">
      <c r="A29" s="1" t="s">
        <v>25</v>
      </c>
      <c r="B29" s="5"/>
      <c r="C29" s="3">
        <v>0</v>
      </c>
      <c r="D29" s="44">
        <v>0</v>
      </c>
      <c r="E29" s="4">
        <f t="shared" si="0"/>
        <v>0</v>
      </c>
      <c r="F29" s="2">
        <v>937.5</v>
      </c>
      <c r="G29" s="4">
        <f t="shared" si="1"/>
        <v>0</v>
      </c>
    </row>
    <row r="30" spans="1:7" x14ac:dyDescent="0.35">
      <c r="A30" s="1" t="s">
        <v>26</v>
      </c>
      <c r="B30" s="5"/>
      <c r="C30" s="3">
        <v>0</v>
      </c>
      <c r="D30" s="44">
        <v>0</v>
      </c>
      <c r="E30" s="4">
        <f t="shared" si="0"/>
        <v>0</v>
      </c>
      <c r="F30" s="2">
        <v>468.75</v>
      </c>
      <c r="G30" s="4">
        <f t="shared" si="1"/>
        <v>0</v>
      </c>
    </row>
    <row r="31" spans="1:7" x14ac:dyDescent="0.35">
      <c r="A31" s="1" t="s">
        <v>27</v>
      </c>
      <c r="B31" s="5"/>
      <c r="C31" s="3">
        <v>0</v>
      </c>
      <c r="D31" s="44">
        <v>0</v>
      </c>
      <c r="E31" s="4">
        <f t="shared" si="0"/>
        <v>0</v>
      </c>
      <c r="F31" s="2">
        <v>1612.5</v>
      </c>
      <c r="G31" s="4">
        <f t="shared" si="1"/>
        <v>0</v>
      </c>
    </row>
    <row r="32" spans="1:7" x14ac:dyDescent="0.35">
      <c r="A32" s="1" t="s">
        <v>28</v>
      </c>
      <c r="B32" s="5"/>
      <c r="C32" s="3">
        <v>0</v>
      </c>
      <c r="D32" s="44">
        <v>0</v>
      </c>
      <c r="E32" s="4">
        <f t="shared" si="0"/>
        <v>0</v>
      </c>
      <c r="F32" s="2">
        <v>3937.5</v>
      </c>
      <c r="G32" s="4">
        <f t="shared" si="1"/>
        <v>0</v>
      </c>
    </row>
    <row r="33" spans="1:7" x14ac:dyDescent="0.35">
      <c r="A33" s="1" t="s">
        <v>29</v>
      </c>
      <c r="B33" s="5"/>
      <c r="C33" s="3">
        <v>0</v>
      </c>
      <c r="D33" s="44">
        <v>0</v>
      </c>
      <c r="E33" s="4">
        <f t="shared" si="0"/>
        <v>0</v>
      </c>
      <c r="F33" s="2">
        <v>937.5</v>
      </c>
      <c r="G33" s="4">
        <f t="shared" si="1"/>
        <v>0</v>
      </c>
    </row>
    <row r="34" spans="1:7" x14ac:dyDescent="0.35">
      <c r="A34" s="1" t="s">
        <v>30</v>
      </c>
      <c r="B34" s="5"/>
      <c r="C34" s="3">
        <v>0</v>
      </c>
      <c r="D34" s="44">
        <v>0</v>
      </c>
      <c r="E34" s="4">
        <f t="shared" si="0"/>
        <v>0</v>
      </c>
      <c r="F34" s="2">
        <v>2812.5</v>
      </c>
      <c r="G34" s="4">
        <f t="shared" si="1"/>
        <v>0</v>
      </c>
    </row>
    <row r="35" spans="1:7" x14ac:dyDescent="0.35">
      <c r="A35" s="1" t="s">
        <v>31</v>
      </c>
      <c r="B35" s="5"/>
      <c r="C35" s="3">
        <v>0</v>
      </c>
      <c r="D35" s="44">
        <v>0</v>
      </c>
      <c r="E35" s="4">
        <f t="shared" si="0"/>
        <v>0</v>
      </c>
      <c r="F35" s="2">
        <v>6375</v>
      </c>
      <c r="G35" s="4">
        <f t="shared" si="1"/>
        <v>0</v>
      </c>
    </row>
    <row r="36" spans="1:7" x14ac:dyDescent="0.35">
      <c r="A36" s="1" t="s">
        <v>32</v>
      </c>
      <c r="B36" s="5"/>
      <c r="C36" s="3">
        <v>0</v>
      </c>
      <c r="D36" s="44">
        <v>0</v>
      </c>
      <c r="E36" s="4">
        <f t="shared" si="0"/>
        <v>0</v>
      </c>
      <c r="F36" s="2">
        <v>44.375</v>
      </c>
      <c r="G36" s="4">
        <f t="shared" si="1"/>
        <v>0</v>
      </c>
    </row>
    <row r="37" spans="1:7" x14ac:dyDescent="0.35">
      <c r="A37" s="1" t="s">
        <v>33</v>
      </c>
      <c r="B37" s="5"/>
      <c r="C37" s="3">
        <v>0</v>
      </c>
      <c r="D37" s="44">
        <v>0</v>
      </c>
      <c r="E37" s="4">
        <f t="shared" si="0"/>
        <v>0</v>
      </c>
      <c r="F37" s="2">
        <v>687.5</v>
      </c>
      <c r="G37" s="4">
        <f t="shared" si="1"/>
        <v>0</v>
      </c>
    </row>
    <row r="38" spans="1:7" x14ac:dyDescent="0.35">
      <c r="A38" s="1" t="s">
        <v>34</v>
      </c>
      <c r="B38" s="5"/>
      <c r="C38" s="3">
        <v>0</v>
      </c>
      <c r="D38" s="44">
        <v>0</v>
      </c>
      <c r="E38" s="4">
        <f t="shared" si="0"/>
        <v>0</v>
      </c>
      <c r="F38" s="2">
        <v>500</v>
      </c>
      <c r="G38" s="4">
        <f t="shared" si="1"/>
        <v>0</v>
      </c>
    </row>
    <row r="39" spans="1:7" x14ac:dyDescent="0.35">
      <c r="A39" s="1" t="s">
        <v>35</v>
      </c>
      <c r="B39" s="5"/>
      <c r="C39" s="3">
        <v>0</v>
      </c>
      <c r="D39" s="44">
        <v>0</v>
      </c>
      <c r="E39" s="4">
        <f t="shared" si="0"/>
        <v>0</v>
      </c>
      <c r="F39" s="2">
        <v>2500</v>
      </c>
      <c r="G39" s="4">
        <f t="shared" si="1"/>
        <v>0</v>
      </c>
    </row>
    <row r="40" spans="1:7" x14ac:dyDescent="0.35">
      <c r="A40" s="1" t="s">
        <v>36</v>
      </c>
      <c r="B40" s="5"/>
      <c r="C40" s="3">
        <v>0</v>
      </c>
      <c r="D40" s="44">
        <v>0</v>
      </c>
      <c r="E40" s="4">
        <f t="shared" si="0"/>
        <v>0</v>
      </c>
      <c r="F40" s="2">
        <v>562.5</v>
      </c>
      <c r="G40" s="4">
        <f t="shared" si="1"/>
        <v>0</v>
      </c>
    </row>
    <row r="41" spans="1:7" x14ac:dyDescent="0.35">
      <c r="A41" s="1" t="s">
        <v>37</v>
      </c>
      <c r="B41" s="5"/>
      <c r="C41" s="3">
        <v>0</v>
      </c>
      <c r="D41" s="44">
        <v>0</v>
      </c>
      <c r="E41" s="4">
        <f t="shared" si="0"/>
        <v>0</v>
      </c>
      <c r="F41" s="2">
        <v>75</v>
      </c>
      <c r="G41" s="4">
        <f t="shared" si="1"/>
        <v>0</v>
      </c>
    </row>
    <row r="42" spans="1:7" x14ac:dyDescent="0.35">
      <c r="A42" s="1" t="s">
        <v>38</v>
      </c>
      <c r="B42" s="5"/>
      <c r="C42" s="3">
        <v>0</v>
      </c>
      <c r="D42" s="44">
        <v>0</v>
      </c>
      <c r="E42" s="4">
        <f t="shared" si="0"/>
        <v>0</v>
      </c>
      <c r="F42" s="2">
        <v>2400</v>
      </c>
      <c r="G42" s="4">
        <f t="shared" si="1"/>
        <v>0</v>
      </c>
    </row>
    <row r="43" spans="1:7" x14ac:dyDescent="0.35">
      <c r="A43" s="1" t="s">
        <v>39</v>
      </c>
      <c r="B43" s="5"/>
      <c r="C43" s="3">
        <v>0</v>
      </c>
      <c r="D43" s="44">
        <v>0</v>
      </c>
      <c r="E43" s="4">
        <f t="shared" si="0"/>
        <v>0</v>
      </c>
      <c r="F43" s="2">
        <v>3750</v>
      </c>
      <c r="G43" s="4">
        <f t="shared" si="1"/>
        <v>0</v>
      </c>
    </row>
    <row r="44" spans="1:7" x14ac:dyDescent="0.35">
      <c r="A44" s="1" t="s">
        <v>40</v>
      </c>
      <c r="B44" s="5"/>
      <c r="C44" s="3">
        <v>0</v>
      </c>
      <c r="D44" s="44">
        <v>0</v>
      </c>
      <c r="E44" s="4">
        <f t="shared" si="0"/>
        <v>0</v>
      </c>
      <c r="F44" s="2">
        <v>3250</v>
      </c>
      <c r="G44" s="4">
        <f t="shared" si="1"/>
        <v>0</v>
      </c>
    </row>
    <row r="45" spans="1:7" x14ac:dyDescent="0.35">
      <c r="A45" s="1" t="s">
        <v>41</v>
      </c>
      <c r="B45" s="5"/>
      <c r="C45" s="3">
        <v>0</v>
      </c>
      <c r="D45" s="44">
        <v>0</v>
      </c>
      <c r="E45" s="4">
        <f t="shared" si="0"/>
        <v>0</v>
      </c>
      <c r="F45" s="2">
        <v>3875</v>
      </c>
      <c r="G45" s="4">
        <f t="shared" si="1"/>
        <v>0</v>
      </c>
    </row>
    <row r="46" spans="1:7" x14ac:dyDescent="0.35">
      <c r="A46" s="1" t="s">
        <v>42</v>
      </c>
      <c r="B46" s="5"/>
      <c r="C46" s="3">
        <v>0</v>
      </c>
      <c r="D46" s="44">
        <v>0</v>
      </c>
      <c r="E46" s="4">
        <f t="shared" si="0"/>
        <v>0</v>
      </c>
      <c r="F46" s="2">
        <v>26.875</v>
      </c>
      <c r="G46" s="4">
        <f t="shared" si="1"/>
        <v>0</v>
      </c>
    </row>
    <row r="47" spans="1:7" x14ac:dyDescent="0.35">
      <c r="A47" s="1" t="s">
        <v>43</v>
      </c>
      <c r="B47" s="5"/>
      <c r="C47" s="3">
        <v>0</v>
      </c>
      <c r="D47" s="44">
        <v>0</v>
      </c>
      <c r="E47" s="4">
        <f t="shared" ref="E47:E78" si="2">D47*C47+C47</f>
        <v>0</v>
      </c>
      <c r="F47" s="2">
        <v>675</v>
      </c>
      <c r="G47" s="4">
        <f t="shared" si="1"/>
        <v>0</v>
      </c>
    </row>
    <row r="48" spans="1:7" x14ac:dyDescent="0.35">
      <c r="A48" s="1" t="s">
        <v>44</v>
      </c>
      <c r="B48" s="5"/>
      <c r="C48" s="3">
        <v>0</v>
      </c>
      <c r="D48" s="44">
        <v>0</v>
      </c>
      <c r="E48" s="4">
        <f t="shared" si="2"/>
        <v>0</v>
      </c>
      <c r="F48" s="2">
        <v>62.5</v>
      </c>
      <c r="G48" s="4">
        <f t="shared" si="1"/>
        <v>0</v>
      </c>
    </row>
    <row r="49" spans="1:7" x14ac:dyDescent="0.35">
      <c r="A49" s="1" t="s">
        <v>45</v>
      </c>
      <c r="B49" s="5"/>
      <c r="C49" s="3">
        <v>0</v>
      </c>
      <c r="D49" s="44">
        <v>0</v>
      </c>
      <c r="E49" s="4">
        <f t="shared" si="2"/>
        <v>0</v>
      </c>
      <c r="F49" s="2">
        <v>543.75</v>
      </c>
      <c r="G49" s="4">
        <f t="shared" si="1"/>
        <v>0</v>
      </c>
    </row>
    <row r="50" spans="1:7" x14ac:dyDescent="0.35">
      <c r="A50" s="1" t="s">
        <v>46</v>
      </c>
      <c r="B50" s="5"/>
      <c r="C50" s="3">
        <v>0</v>
      </c>
      <c r="D50" s="44">
        <v>0</v>
      </c>
      <c r="E50" s="4">
        <f t="shared" si="2"/>
        <v>0</v>
      </c>
      <c r="F50" s="2">
        <v>937.5</v>
      </c>
      <c r="G50" s="4">
        <f t="shared" si="1"/>
        <v>0</v>
      </c>
    </row>
    <row r="51" spans="1:7" x14ac:dyDescent="0.35">
      <c r="A51" s="1" t="s">
        <v>47</v>
      </c>
      <c r="B51" s="5"/>
      <c r="C51" s="3">
        <v>0</v>
      </c>
      <c r="D51" s="44">
        <v>0</v>
      </c>
      <c r="E51" s="4">
        <f t="shared" si="2"/>
        <v>0</v>
      </c>
      <c r="F51" s="2">
        <v>350</v>
      </c>
      <c r="G51" s="4">
        <f t="shared" si="1"/>
        <v>0</v>
      </c>
    </row>
    <row r="52" spans="1:7" x14ac:dyDescent="0.35">
      <c r="A52" s="1" t="s">
        <v>48</v>
      </c>
      <c r="B52" s="5"/>
      <c r="C52" s="3">
        <v>0</v>
      </c>
      <c r="D52" s="44">
        <v>0</v>
      </c>
      <c r="E52" s="4">
        <f t="shared" si="2"/>
        <v>0</v>
      </c>
      <c r="F52" s="2">
        <v>562.5</v>
      </c>
      <c r="G52" s="4">
        <f t="shared" si="1"/>
        <v>0</v>
      </c>
    </row>
    <row r="53" spans="1:7" x14ac:dyDescent="0.35">
      <c r="A53" s="1" t="s">
        <v>49</v>
      </c>
      <c r="B53" s="5"/>
      <c r="C53" s="3">
        <v>0</v>
      </c>
      <c r="D53" s="44">
        <v>0</v>
      </c>
      <c r="E53" s="4">
        <f t="shared" si="2"/>
        <v>0</v>
      </c>
      <c r="F53" s="2">
        <v>381.25</v>
      </c>
      <c r="G53" s="4">
        <f t="shared" si="1"/>
        <v>0</v>
      </c>
    </row>
    <row r="54" spans="1:7" x14ac:dyDescent="0.35">
      <c r="A54" s="1" t="s">
        <v>50</v>
      </c>
      <c r="B54" s="5"/>
      <c r="C54" s="3">
        <v>0</v>
      </c>
      <c r="D54" s="44">
        <v>0</v>
      </c>
      <c r="E54" s="4">
        <f t="shared" si="2"/>
        <v>0</v>
      </c>
      <c r="F54" s="2">
        <v>2375</v>
      </c>
      <c r="G54" s="4">
        <f t="shared" si="1"/>
        <v>0</v>
      </c>
    </row>
    <row r="55" spans="1:7" x14ac:dyDescent="0.35">
      <c r="A55" s="1" t="s">
        <v>51</v>
      </c>
      <c r="B55" s="5"/>
      <c r="C55" s="3">
        <v>0</v>
      </c>
      <c r="D55" s="44">
        <v>0</v>
      </c>
      <c r="E55" s="4">
        <f t="shared" si="2"/>
        <v>0</v>
      </c>
      <c r="F55" s="2">
        <v>187.5</v>
      </c>
      <c r="G55" s="4">
        <f t="shared" si="1"/>
        <v>0</v>
      </c>
    </row>
    <row r="56" spans="1:7" x14ac:dyDescent="0.35">
      <c r="A56" s="1" t="s">
        <v>52</v>
      </c>
      <c r="B56" s="5"/>
      <c r="C56" s="3">
        <v>0</v>
      </c>
      <c r="D56" s="44">
        <v>0</v>
      </c>
      <c r="E56" s="4">
        <f t="shared" si="2"/>
        <v>0</v>
      </c>
      <c r="F56" s="2">
        <v>2500</v>
      </c>
      <c r="G56" s="4">
        <f t="shared" si="1"/>
        <v>0</v>
      </c>
    </row>
    <row r="57" spans="1:7" x14ac:dyDescent="0.35">
      <c r="A57" s="1" t="s">
        <v>53</v>
      </c>
      <c r="B57" s="5"/>
      <c r="C57" s="3">
        <v>0</v>
      </c>
      <c r="D57" s="44">
        <v>0</v>
      </c>
      <c r="E57" s="4">
        <f t="shared" si="2"/>
        <v>0</v>
      </c>
      <c r="F57" s="2">
        <v>562.5</v>
      </c>
      <c r="G57" s="4">
        <f t="shared" si="1"/>
        <v>0</v>
      </c>
    </row>
    <row r="58" spans="1:7" x14ac:dyDescent="0.35">
      <c r="A58" s="1" t="s">
        <v>54</v>
      </c>
      <c r="B58" s="5"/>
      <c r="C58" s="3">
        <v>0</v>
      </c>
      <c r="D58" s="44">
        <v>0</v>
      </c>
      <c r="E58" s="4">
        <f t="shared" si="2"/>
        <v>0</v>
      </c>
      <c r="F58" s="2">
        <v>2500</v>
      </c>
      <c r="G58" s="4">
        <f t="shared" si="1"/>
        <v>0</v>
      </c>
    </row>
    <row r="59" spans="1:7" x14ac:dyDescent="0.35">
      <c r="A59" s="1" t="s">
        <v>55</v>
      </c>
      <c r="B59" s="5"/>
      <c r="C59" s="3">
        <v>0</v>
      </c>
      <c r="D59" s="44">
        <v>0</v>
      </c>
      <c r="E59" s="4">
        <f t="shared" si="2"/>
        <v>0</v>
      </c>
      <c r="F59" s="2">
        <v>7.5</v>
      </c>
      <c r="G59" s="4">
        <f t="shared" si="1"/>
        <v>0</v>
      </c>
    </row>
    <row r="60" spans="1:7" x14ac:dyDescent="0.35">
      <c r="A60" s="1" t="s">
        <v>56</v>
      </c>
      <c r="B60" s="5"/>
      <c r="C60" s="3">
        <v>0</v>
      </c>
      <c r="D60" s="44">
        <v>0</v>
      </c>
      <c r="E60" s="4">
        <f t="shared" si="2"/>
        <v>0</v>
      </c>
      <c r="F60" s="2">
        <v>443.75</v>
      </c>
      <c r="G60" s="4">
        <f t="shared" si="1"/>
        <v>0</v>
      </c>
    </row>
    <row r="61" spans="1:7" x14ac:dyDescent="0.35">
      <c r="A61" s="1" t="s">
        <v>57</v>
      </c>
      <c r="B61" s="5"/>
      <c r="C61" s="3">
        <v>0</v>
      </c>
      <c r="D61" s="44">
        <v>0</v>
      </c>
      <c r="E61" s="4">
        <f t="shared" si="2"/>
        <v>0</v>
      </c>
      <c r="F61" s="2">
        <v>2250</v>
      </c>
      <c r="G61" s="4">
        <f t="shared" si="1"/>
        <v>0</v>
      </c>
    </row>
    <row r="62" spans="1:7" x14ac:dyDescent="0.35">
      <c r="A62" s="1" t="s">
        <v>58</v>
      </c>
      <c r="B62" s="5"/>
      <c r="C62" s="3">
        <v>0</v>
      </c>
      <c r="D62" s="44">
        <v>0</v>
      </c>
      <c r="E62" s="4">
        <f t="shared" si="2"/>
        <v>0</v>
      </c>
      <c r="F62" s="2">
        <v>3437.5</v>
      </c>
      <c r="G62" s="4">
        <f t="shared" si="1"/>
        <v>0</v>
      </c>
    </row>
    <row r="63" spans="1:7" x14ac:dyDescent="0.35">
      <c r="A63" s="1" t="s">
        <v>59</v>
      </c>
      <c r="B63" s="5"/>
      <c r="C63" s="3">
        <v>0</v>
      </c>
      <c r="D63" s="44">
        <v>0</v>
      </c>
      <c r="E63" s="4">
        <f t="shared" si="2"/>
        <v>0</v>
      </c>
      <c r="F63" s="2">
        <v>1250</v>
      </c>
      <c r="G63" s="4">
        <f t="shared" si="1"/>
        <v>0</v>
      </c>
    </row>
    <row r="64" spans="1:7" x14ac:dyDescent="0.35">
      <c r="A64" s="1" t="s">
        <v>60</v>
      </c>
      <c r="B64" s="5"/>
      <c r="C64" s="3">
        <v>0</v>
      </c>
      <c r="D64" s="44">
        <v>0</v>
      </c>
      <c r="E64" s="4">
        <f t="shared" si="2"/>
        <v>0</v>
      </c>
      <c r="F64" s="2">
        <v>7.5</v>
      </c>
      <c r="G64" s="4">
        <f t="shared" si="1"/>
        <v>0</v>
      </c>
    </row>
    <row r="65" spans="1:7" x14ac:dyDescent="0.35">
      <c r="A65" s="1" t="s">
        <v>61</v>
      </c>
      <c r="B65" s="5"/>
      <c r="C65" s="3">
        <v>0</v>
      </c>
      <c r="D65" s="44">
        <v>0</v>
      </c>
      <c r="E65" s="4">
        <f t="shared" si="2"/>
        <v>0</v>
      </c>
      <c r="F65" s="2">
        <v>625</v>
      </c>
      <c r="G65" s="4">
        <f t="shared" si="1"/>
        <v>0</v>
      </c>
    </row>
    <row r="66" spans="1:7" x14ac:dyDescent="0.35">
      <c r="A66" s="1" t="s">
        <v>62</v>
      </c>
      <c r="B66" s="5"/>
      <c r="C66" s="3">
        <v>0</v>
      </c>
      <c r="D66" s="44">
        <v>0</v>
      </c>
      <c r="E66" s="4">
        <f t="shared" si="2"/>
        <v>0</v>
      </c>
      <c r="F66" s="2">
        <v>23.125</v>
      </c>
      <c r="G66" s="4">
        <f t="shared" si="1"/>
        <v>0</v>
      </c>
    </row>
    <row r="67" spans="1:7" x14ac:dyDescent="0.35">
      <c r="A67" s="1" t="s">
        <v>63</v>
      </c>
      <c r="B67" s="5"/>
      <c r="C67" s="3">
        <v>0</v>
      </c>
      <c r="D67" s="44">
        <v>0</v>
      </c>
      <c r="E67" s="4">
        <f t="shared" si="2"/>
        <v>0</v>
      </c>
      <c r="F67" s="2">
        <v>612.5</v>
      </c>
      <c r="G67" s="4">
        <f t="shared" si="1"/>
        <v>0</v>
      </c>
    </row>
    <row r="68" spans="1:7" x14ac:dyDescent="0.35">
      <c r="A68" s="1" t="s">
        <v>64</v>
      </c>
      <c r="B68" s="5"/>
      <c r="C68" s="3">
        <v>0</v>
      </c>
      <c r="D68" s="44">
        <v>0</v>
      </c>
      <c r="E68" s="4">
        <f t="shared" si="2"/>
        <v>0</v>
      </c>
      <c r="F68" s="2">
        <v>60</v>
      </c>
      <c r="G68" s="4">
        <f t="shared" si="1"/>
        <v>0</v>
      </c>
    </row>
    <row r="69" spans="1:7" x14ac:dyDescent="0.35">
      <c r="A69" s="1" t="s">
        <v>65</v>
      </c>
      <c r="B69" s="5"/>
      <c r="C69" s="3">
        <v>0</v>
      </c>
      <c r="D69" s="44">
        <v>0</v>
      </c>
      <c r="E69" s="4">
        <f t="shared" si="2"/>
        <v>0</v>
      </c>
      <c r="F69" s="2">
        <v>23.125</v>
      </c>
      <c r="G69" s="4">
        <f t="shared" si="1"/>
        <v>0</v>
      </c>
    </row>
    <row r="70" spans="1:7" x14ac:dyDescent="0.35">
      <c r="A70" s="1" t="s">
        <v>66</v>
      </c>
      <c r="B70" s="5"/>
      <c r="C70" s="3">
        <v>0</v>
      </c>
      <c r="D70" s="44">
        <v>0</v>
      </c>
      <c r="E70" s="4">
        <f t="shared" si="2"/>
        <v>0</v>
      </c>
      <c r="F70" s="2">
        <v>63750</v>
      </c>
      <c r="G70" s="4">
        <f t="shared" si="1"/>
        <v>0</v>
      </c>
    </row>
    <row r="71" spans="1:7" x14ac:dyDescent="0.35">
      <c r="A71" s="1" t="s">
        <v>67</v>
      </c>
      <c r="B71" s="5"/>
      <c r="C71" s="3">
        <v>0</v>
      </c>
      <c r="D71" s="44">
        <v>0</v>
      </c>
      <c r="E71" s="4">
        <f t="shared" si="2"/>
        <v>0</v>
      </c>
      <c r="F71" s="2">
        <v>5</v>
      </c>
      <c r="G71" s="4">
        <f t="shared" si="1"/>
        <v>0</v>
      </c>
    </row>
    <row r="72" spans="1:7" x14ac:dyDescent="0.35">
      <c r="A72" s="1" t="s">
        <v>68</v>
      </c>
      <c r="B72" s="5"/>
      <c r="C72" s="3">
        <v>0</v>
      </c>
      <c r="D72" s="44">
        <v>0</v>
      </c>
      <c r="E72" s="4">
        <f t="shared" si="2"/>
        <v>0</v>
      </c>
      <c r="F72" s="2">
        <v>65.625</v>
      </c>
      <c r="G72" s="4">
        <f t="shared" si="1"/>
        <v>0</v>
      </c>
    </row>
    <row r="73" spans="1:7" x14ac:dyDescent="0.35">
      <c r="A73" s="1" t="s">
        <v>69</v>
      </c>
      <c r="B73" s="5"/>
      <c r="C73" s="3">
        <v>0</v>
      </c>
      <c r="D73" s="44">
        <v>0</v>
      </c>
      <c r="E73" s="4">
        <f t="shared" si="2"/>
        <v>0</v>
      </c>
      <c r="F73" s="2">
        <v>123.75</v>
      </c>
      <c r="G73" s="4">
        <f t="shared" si="1"/>
        <v>0</v>
      </c>
    </row>
    <row r="74" spans="1:7" x14ac:dyDescent="0.35">
      <c r="A74" s="1" t="s">
        <v>70</v>
      </c>
      <c r="B74" s="5"/>
      <c r="C74" s="3">
        <v>0</v>
      </c>
      <c r="D74" s="44">
        <v>0</v>
      </c>
      <c r="E74" s="4">
        <f t="shared" si="2"/>
        <v>0</v>
      </c>
      <c r="F74" s="2">
        <v>2.5</v>
      </c>
      <c r="G74" s="4">
        <f t="shared" si="1"/>
        <v>0</v>
      </c>
    </row>
    <row r="75" spans="1:7" x14ac:dyDescent="0.35">
      <c r="A75" s="1" t="s">
        <v>71</v>
      </c>
      <c r="B75" s="5"/>
      <c r="C75" s="3">
        <v>0</v>
      </c>
      <c r="D75" s="44">
        <v>0</v>
      </c>
      <c r="E75" s="4">
        <f t="shared" si="2"/>
        <v>0</v>
      </c>
      <c r="F75" s="2">
        <v>37.5</v>
      </c>
      <c r="G75" s="4">
        <f t="shared" si="1"/>
        <v>0</v>
      </c>
    </row>
    <row r="76" spans="1:7" x14ac:dyDescent="0.35">
      <c r="A76" s="1" t="s">
        <v>72</v>
      </c>
      <c r="B76" s="5"/>
      <c r="C76" s="3">
        <v>0</v>
      </c>
      <c r="D76" s="44">
        <v>0</v>
      </c>
      <c r="E76" s="4">
        <f t="shared" si="2"/>
        <v>0</v>
      </c>
      <c r="F76" s="2">
        <v>225</v>
      </c>
      <c r="G76" s="4">
        <f t="shared" si="1"/>
        <v>0</v>
      </c>
    </row>
    <row r="77" spans="1:7" x14ac:dyDescent="0.35">
      <c r="A77" s="1" t="s">
        <v>73</v>
      </c>
      <c r="B77" s="5"/>
      <c r="C77" s="3">
        <v>0</v>
      </c>
      <c r="D77" s="44">
        <v>0</v>
      </c>
      <c r="E77" s="4">
        <f t="shared" si="2"/>
        <v>0</v>
      </c>
      <c r="F77" s="2">
        <v>84.375</v>
      </c>
      <c r="G77" s="4">
        <f t="shared" si="1"/>
        <v>0</v>
      </c>
    </row>
    <row r="78" spans="1:7" x14ac:dyDescent="0.35">
      <c r="A78" s="1" t="s">
        <v>74</v>
      </c>
      <c r="B78" s="5"/>
      <c r="C78" s="3">
        <v>0</v>
      </c>
      <c r="D78" s="44">
        <v>0</v>
      </c>
      <c r="E78" s="4">
        <f t="shared" si="2"/>
        <v>0</v>
      </c>
      <c r="F78" s="2">
        <v>17.5</v>
      </c>
      <c r="G78" s="4">
        <f t="shared" si="1"/>
        <v>0</v>
      </c>
    </row>
    <row r="79" spans="1:7" x14ac:dyDescent="0.35">
      <c r="A79" s="1" t="s">
        <v>75</v>
      </c>
      <c r="B79" s="5"/>
      <c r="C79" s="3">
        <v>0</v>
      </c>
      <c r="D79" s="44">
        <v>0</v>
      </c>
      <c r="E79" s="4">
        <f t="shared" ref="E79:E110" si="3">D79*C79+C79</f>
        <v>0</v>
      </c>
      <c r="F79" s="2">
        <v>82.5</v>
      </c>
      <c r="G79" s="4">
        <f t="shared" si="1"/>
        <v>0</v>
      </c>
    </row>
    <row r="80" spans="1:7" x14ac:dyDescent="0.35">
      <c r="A80" s="1" t="s">
        <v>76</v>
      </c>
      <c r="B80" s="5"/>
      <c r="C80" s="3">
        <v>0</v>
      </c>
      <c r="D80" s="44">
        <v>0</v>
      </c>
      <c r="E80" s="4">
        <f t="shared" si="3"/>
        <v>0</v>
      </c>
      <c r="F80" s="2">
        <v>15.625</v>
      </c>
      <c r="G80" s="4">
        <f t="shared" ref="G80:G113" si="4">E80*F80</f>
        <v>0</v>
      </c>
    </row>
    <row r="81" spans="1:7" x14ac:dyDescent="0.35">
      <c r="A81" s="1" t="s">
        <v>77</v>
      </c>
      <c r="B81" s="5"/>
      <c r="C81" s="3">
        <v>0</v>
      </c>
      <c r="D81" s="44">
        <v>0</v>
      </c>
      <c r="E81" s="4">
        <f t="shared" si="3"/>
        <v>0</v>
      </c>
      <c r="F81" s="2">
        <v>65.625</v>
      </c>
      <c r="G81" s="4">
        <f t="shared" si="4"/>
        <v>0</v>
      </c>
    </row>
    <row r="82" spans="1:7" x14ac:dyDescent="0.35">
      <c r="A82" s="1" t="s">
        <v>78</v>
      </c>
      <c r="B82" s="5"/>
      <c r="C82" s="3">
        <v>0</v>
      </c>
      <c r="D82" s="44">
        <v>0</v>
      </c>
      <c r="E82" s="4">
        <f t="shared" si="3"/>
        <v>0</v>
      </c>
      <c r="F82" s="2">
        <v>546.875</v>
      </c>
      <c r="G82" s="4">
        <f t="shared" si="4"/>
        <v>0</v>
      </c>
    </row>
    <row r="83" spans="1:7" x14ac:dyDescent="0.35">
      <c r="A83" s="1" t="s">
        <v>79</v>
      </c>
      <c r="B83" s="5"/>
      <c r="C83" s="3">
        <v>0</v>
      </c>
      <c r="D83" s="44">
        <v>0</v>
      </c>
      <c r="E83" s="4">
        <f t="shared" si="3"/>
        <v>0</v>
      </c>
      <c r="F83" s="2">
        <v>300</v>
      </c>
      <c r="G83" s="4">
        <f t="shared" si="4"/>
        <v>0</v>
      </c>
    </row>
    <row r="84" spans="1:7" x14ac:dyDescent="0.35">
      <c r="A84" s="1" t="s">
        <v>80</v>
      </c>
      <c r="B84" s="5"/>
      <c r="C84" s="3">
        <v>0</v>
      </c>
      <c r="D84" s="44">
        <v>0</v>
      </c>
      <c r="E84" s="4">
        <f t="shared" si="3"/>
        <v>0</v>
      </c>
      <c r="F84" s="2">
        <v>7.5</v>
      </c>
      <c r="G84" s="4">
        <f t="shared" si="4"/>
        <v>0</v>
      </c>
    </row>
    <row r="85" spans="1:7" x14ac:dyDescent="0.35">
      <c r="A85" s="1" t="s">
        <v>81</v>
      </c>
      <c r="B85" s="5"/>
      <c r="C85" s="3">
        <v>0</v>
      </c>
      <c r="D85" s="44">
        <v>0</v>
      </c>
      <c r="E85" s="4">
        <f t="shared" si="3"/>
        <v>0</v>
      </c>
      <c r="F85" s="2">
        <v>37.5</v>
      </c>
      <c r="G85" s="4">
        <f t="shared" si="4"/>
        <v>0</v>
      </c>
    </row>
    <row r="86" spans="1:7" x14ac:dyDescent="0.35">
      <c r="A86" s="1" t="s">
        <v>82</v>
      </c>
      <c r="B86" s="5"/>
      <c r="C86" s="3">
        <v>0</v>
      </c>
      <c r="D86" s="44">
        <v>0</v>
      </c>
      <c r="E86" s="4">
        <f t="shared" si="3"/>
        <v>0</v>
      </c>
      <c r="F86" s="2">
        <v>12.5</v>
      </c>
      <c r="G86" s="4">
        <f t="shared" si="4"/>
        <v>0</v>
      </c>
    </row>
    <row r="87" spans="1:7" x14ac:dyDescent="0.35">
      <c r="A87" s="1" t="s">
        <v>83</v>
      </c>
      <c r="B87" s="5"/>
      <c r="C87" s="3">
        <v>0</v>
      </c>
      <c r="D87" s="44">
        <v>0</v>
      </c>
      <c r="E87" s="4">
        <f t="shared" si="3"/>
        <v>0</v>
      </c>
      <c r="F87" s="2">
        <v>123.75</v>
      </c>
      <c r="G87" s="4">
        <f t="shared" si="4"/>
        <v>0</v>
      </c>
    </row>
    <row r="88" spans="1:7" x14ac:dyDescent="0.35">
      <c r="A88" s="1" t="s">
        <v>84</v>
      </c>
      <c r="B88" s="5"/>
      <c r="C88" s="3">
        <v>0</v>
      </c>
      <c r="D88" s="44">
        <v>0</v>
      </c>
      <c r="E88" s="4">
        <f t="shared" si="3"/>
        <v>0</v>
      </c>
      <c r="F88" s="2">
        <v>131.25</v>
      </c>
      <c r="G88" s="4">
        <f t="shared" si="4"/>
        <v>0</v>
      </c>
    </row>
    <row r="89" spans="1:7" x14ac:dyDescent="0.35">
      <c r="A89" s="1" t="s">
        <v>85</v>
      </c>
      <c r="B89" s="5"/>
      <c r="C89" s="3">
        <v>0</v>
      </c>
      <c r="D89" s="44">
        <v>0</v>
      </c>
      <c r="E89" s="4">
        <f t="shared" si="3"/>
        <v>0</v>
      </c>
      <c r="F89" s="2">
        <v>18.75</v>
      </c>
      <c r="G89" s="4">
        <f t="shared" si="4"/>
        <v>0</v>
      </c>
    </row>
    <row r="90" spans="1:7" x14ac:dyDescent="0.35">
      <c r="A90" s="1" t="s">
        <v>86</v>
      </c>
      <c r="B90" s="5"/>
      <c r="C90" s="3">
        <v>0</v>
      </c>
      <c r="D90" s="44">
        <v>0</v>
      </c>
      <c r="E90" s="4">
        <f t="shared" si="3"/>
        <v>0</v>
      </c>
      <c r="F90" s="2">
        <v>312.5</v>
      </c>
      <c r="G90" s="4">
        <f t="shared" si="4"/>
        <v>0</v>
      </c>
    </row>
    <row r="91" spans="1:7" x14ac:dyDescent="0.35">
      <c r="A91" s="1" t="s">
        <v>87</v>
      </c>
      <c r="B91" s="5"/>
      <c r="C91" s="3">
        <v>0</v>
      </c>
      <c r="D91" s="44">
        <v>0</v>
      </c>
      <c r="E91" s="4">
        <f t="shared" si="3"/>
        <v>0</v>
      </c>
      <c r="F91" s="2">
        <v>18.75</v>
      </c>
      <c r="G91" s="4">
        <f t="shared" si="4"/>
        <v>0</v>
      </c>
    </row>
    <row r="92" spans="1:7" x14ac:dyDescent="0.35">
      <c r="A92" s="1" t="s">
        <v>88</v>
      </c>
      <c r="B92" s="5"/>
      <c r="C92" s="3">
        <v>0</v>
      </c>
      <c r="D92" s="44">
        <v>0</v>
      </c>
      <c r="E92" s="4">
        <f t="shared" si="3"/>
        <v>0</v>
      </c>
      <c r="F92" s="2">
        <v>0.625</v>
      </c>
      <c r="G92" s="4">
        <f t="shared" si="4"/>
        <v>0</v>
      </c>
    </row>
    <row r="93" spans="1:7" x14ac:dyDescent="0.35">
      <c r="A93" s="1" t="s">
        <v>89</v>
      </c>
      <c r="B93" s="5"/>
      <c r="C93" s="3">
        <v>0</v>
      </c>
      <c r="D93" s="44">
        <v>0</v>
      </c>
      <c r="E93" s="4">
        <f t="shared" si="3"/>
        <v>0</v>
      </c>
      <c r="F93" s="2">
        <v>5000</v>
      </c>
      <c r="G93" s="4">
        <f t="shared" si="4"/>
        <v>0</v>
      </c>
    </row>
    <row r="94" spans="1:7" x14ac:dyDescent="0.35">
      <c r="A94" s="1" t="s">
        <v>90</v>
      </c>
      <c r="B94" s="5"/>
      <c r="C94" s="3">
        <v>0</v>
      </c>
      <c r="D94" s="44">
        <v>0</v>
      </c>
      <c r="E94" s="4">
        <f t="shared" si="3"/>
        <v>0</v>
      </c>
      <c r="F94" s="2">
        <v>62.5</v>
      </c>
      <c r="G94" s="4">
        <f t="shared" si="4"/>
        <v>0</v>
      </c>
    </row>
    <row r="95" spans="1:7" x14ac:dyDescent="0.35">
      <c r="A95" s="1" t="s">
        <v>91</v>
      </c>
      <c r="B95" s="5"/>
      <c r="C95" s="3">
        <v>0</v>
      </c>
      <c r="D95" s="44">
        <v>0</v>
      </c>
      <c r="E95" s="4">
        <f t="shared" si="3"/>
        <v>0</v>
      </c>
      <c r="F95" s="2">
        <v>18.75</v>
      </c>
      <c r="G95" s="4">
        <f t="shared" si="4"/>
        <v>0</v>
      </c>
    </row>
    <row r="96" spans="1:7" x14ac:dyDescent="0.35">
      <c r="A96" s="1" t="s">
        <v>75</v>
      </c>
      <c r="B96" s="5"/>
      <c r="C96" s="3">
        <v>0</v>
      </c>
      <c r="D96" s="44">
        <v>0</v>
      </c>
      <c r="E96" s="4">
        <f t="shared" si="3"/>
        <v>0</v>
      </c>
      <c r="F96" s="2">
        <v>75</v>
      </c>
      <c r="G96" s="4">
        <f t="shared" si="4"/>
        <v>0</v>
      </c>
    </row>
    <row r="97" spans="1:7" x14ac:dyDescent="0.35">
      <c r="A97" s="1" t="s">
        <v>92</v>
      </c>
      <c r="B97" s="5"/>
      <c r="C97" s="3">
        <v>0</v>
      </c>
      <c r="D97" s="44">
        <v>0</v>
      </c>
      <c r="E97" s="4">
        <f t="shared" si="3"/>
        <v>0</v>
      </c>
      <c r="F97" s="2">
        <v>93.75</v>
      </c>
      <c r="G97" s="4">
        <f t="shared" si="4"/>
        <v>0</v>
      </c>
    </row>
    <row r="98" spans="1:7" x14ac:dyDescent="0.35">
      <c r="A98" s="1" t="s">
        <v>93</v>
      </c>
      <c r="B98" s="5"/>
      <c r="C98" s="3">
        <v>0</v>
      </c>
      <c r="D98" s="44">
        <v>0</v>
      </c>
      <c r="E98" s="4">
        <f t="shared" si="3"/>
        <v>0</v>
      </c>
      <c r="F98" s="2">
        <v>250</v>
      </c>
      <c r="G98" s="4">
        <f t="shared" si="4"/>
        <v>0</v>
      </c>
    </row>
    <row r="99" spans="1:7" x14ac:dyDescent="0.35">
      <c r="A99" s="1" t="s">
        <v>94</v>
      </c>
      <c r="B99" s="5"/>
      <c r="C99" s="3">
        <v>0</v>
      </c>
      <c r="D99" s="44">
        <v>0</v>
      </c>
      <c r="E99" s="4">
        <f t="shared" si="3"/>
        <v>0</v>
      </c>
      <c r="F99" s="2">
        <v>200</v>
      </c>
      <c r="G99" s="4">
        <f t="shared" si="4"/>
        <v>0</v>
      </c>
    </row>
    <row r="100" spans="1:7" x14ac:dyDescent="0.35">
      <c r="A100" s="1" t="s">
        <v>95</v>
      </c>
      <c r="B100" s="5"/>
      <c r="C100" s="3">
        <v>0</v>
      </c>
      <c r="D100" s="44">
        <v>0</v>
      </c>
      <c r="E100" s="4">
        <f t="shared" si="3"/>
        <v>0</v>
      </c>
      <c r="F100" s="2">
        <v>2.5</v>
      </c>
      <c r="G100" s="4">
        <f t="shared" si="4"/>
        <v>0</v>
      </c>
    </row>
    <row r="101" spans="1:7" x14ac:dyDescent="0.35">
      <c r="A101" s="1" t="s">
        <v>96</v>
      </c>
      <c r="B101" s="5"/>
      <c r="C101" s="3">
        <v>0</v>
      </c>
      <c r="D101" s="44">
        <v>0</v>
      </c>
      <c r="E101" s="4">
        <f t="shared" si="3"/>
        <v>0</v>
      </c>
      <c r="F101" s="2">
        <v>3.75</v>
      </c>
      <c r="G101" s="4">
        <f t="shared" si="4"/>
        <v>0</v>
      </c>
    </row>
    <row r="102" spans="1:7" x14ac:dyDescent="0.35">
      <c r="A102" s="1" t="s">
        <v>97</v>
      </c>
      <c r="B102" s="5"/>
      <c r="C102" s="3">
        <v>0</v>
      </c>
      <c r="D102" s="44">
        <v>0</v>
      </c>
      <c r="E102" s="4">
        <f t="shared" si="3"/>
        <v>0</v>
      </c>
      <c r="F102" s="2">
        <v>12.5</v>
      </c>
      <c r="G102" s="4">
        <f t="shared" si="4"/>
        <v>0</v>
      </c>
    </row>
    <row r="103" spans="1:7" x14ac:dyDescent="0.35">
      <c r="A103" s="1" t="s">
        <v>98</v>
      </c>
      <c r="B103" s="5"/>
      <c r="C103" s="3">
        <v>0</v>
      </c>
      <c r="D103" s="44">
        <v>0</v>
      </c>
      <c r="E103" s="4">
        <f t="shared" si="3"/>
        <v>0</v>
      </c>
      <c r="F103" s="2">
        <v>31.25</v>
      </c>
      <c r="G103" s="4">
        <f t="shared" si="4"/>
        <v>0</v>
      </c>
    </row>
    <row r="104" spans="1:7" x14ac:dyDescent="0.35">
      <c r="A104" s="1" t="s">
        <v>99</v>
      </c>
      <c r="B104" s="5"/>
      <c r="C104" s="3">
        <v>0</v>
      </c>
      <c r="D104" s="44">
        <v>0</v>
      </c>
      <c r="E104" s="4">
        <f t="shared" si="3"/>
        <v>0</v>
      </c>
      <c r="F104" s="2">
        <v>375</v>
      </c>
      <c r="G104" s="4">
        <f t="shared" si="4"/>
        <v>0</v>
      </c>
    </row>
    <row r="105" spans="1:7" x14ac:dyDescent="0.35">
      <c r="A105" s="1" t="s">
        <v>100</v>
      </c>
      <c r="B105" s="5"/>
      <c r="C105" s="3">
        <v>0</v>
      </c>
      <c r="D105" s="44">
        <v>0</v>
      </c>
      <c r="E105" s="4">
        <f t="shared" si="3"/>
        <v>0</v>
      </c>
      <c r="F105" s="2">
        <v>62.5</v>
      </c>
      <c r="G105" s="4">
        <f t="shared" si="4"/>
        <v>0</v>
      </c>
    </row>
    <row r="106" spans="1:7" x14ac:dyDescent="0.35">
      <c r="A106" s="1" t="s">
        <v>101</v>
      </c>
      <c r="B106" s="5"/>
      <c r="C106" s="3">
        <v>0</v>
      </c>
      <c r="D106" s="44">
        <v>0</v>
      </c>
      <c r="E106" s="4">
        <f t="shared" si="3"/>
        <v>0</v>
      </c>
      <c r="F106" s="2">
        <v>93.75</v>
      </c>
      <c r="G106" s="4">
        <f t="shared" si="4"/>
        <v>0</v>
      </c>
    </row>
    <row r="107" spans="1:7" ht="18" customHeight="1" x14ac:dyDescent="0.35">
      <c r="A107" s="1" t="s">
        <v>102</v>
      </c>
      <c r="B107" s="5"/>
      <c r="C107" s="3">
        <v>0</v>
      </c>
      <c r="D107" s="44">
        <v>0</v>
      </c>
      <c r="E107" s="4">
        <f t="shared" si="3"/>
        <v>0</v>
      </c>
      <c r="F107" s="2">
        <v>31.25</v>
      </c>
      <c r="G107" s="4">
        <f t="shared" si="4"/>
        <v>0</v>
      </c>
    </row>
    <row r="108" spans="1:7" x14ac:dyDescent="0.35">
      <c r="A108" s="1" t="s">
        <v>103</v>
      </c>
      <c r="B108" s="5"/>
      <c r="C108" s="3">
        <v>0</v>
      </c>
      <c r="D108" s="44">
        <v>0</v>
      </c>
      <c r="E108" s="4">
        <f t="shared" si="3"/>
        <v>0</v>
      </c>
      <c r="F108" s="2">
        <v>31.25</v>
      </c>
      <c r="G108" s="4">
        <f t="shared" si="4"/>
        <v>0</v>
      </c>
    </row>
    <row r="109" spans="1:7" x14ac:dyDescent="0.35">
      <c r="A109" s="1" t="s">
        <v>104</v>
      </c>
      <c r="B109" s="5"/>
      <c r="C109" s="3">
        <v>0</v>
      </c>
      <c r="D109" s="44">
        <v>0</v>
      </c>
      <c r="E109" s="4">
        <f t="shared" si="3"/>
        <v>0</v>
      </c>
      <c r="F109" s="2">
        <v>6.25</v>
      </c>
      <c r="G109" s="4">
        <f t="shared" si="4"/>
        <v>0</v>
      </c>
    </row>
    <row r="110" spans="1:7" x14ac:dyDescent="0.35">
      <c r="A110" s="1" t="s">
        <v>105</v>
      </c>
      <c r="B110" s="5"/>
      <c r="C110" s="3">
        <v>0</v>
      </c>
      <c r="D110" s="44">
        <v>0</v>
      </c>
      <c r="E110" s="4">
        <f t="shared" si="3"/>
        <v>0</v>
      </c>
      <c r="F110" s="2">
        <v>7.5</v>
      </c>
      <c r="G110" s="4">
        <f t="shared" si="4"/>
        <v>0</v>
      </c>
    </row>
    <row r="111" spans="1:7" x14ac:dyDescent="0.35">
      <c r="A111" s="1" t="s">
        <v>106</v>
      </c>
      <c r="B111" s="5"/>
      <c r="C111" s="3">
        <v>0</v>
      </c>
      <c r="D111" s="44">
        <v>0</v>
      </c>
      <c r="E111" s="4">
        <f t="shared" ref="E111:E113" si="5">D111*C111+C111</f>
        <v>0</v>
      </c>
      <c r="F111" s="2">
        <v>375</v>
      </c>
      <c r="G111" s="4">
        <f t="shared" si="4"/>
        <v>0</v>
      </c>
    </row>
    <row r="112" spans="1:7" x14ac:dyDescent="0.35">
      <c r="A112" s="1" t="s">
        <v>107</v>
      </c>
      <c r="B112" s="5"/>
      <c r="C112" s="3">
        <v>0</v>
      </c>
      <c r="D112" s="44">
        <v>0</v>
      </c>
      <c r="E112" s="32">
        <f t="shared" si="5"/>
        <v>0</v>
      </c>
      <c r="F112" s="2">
        <v>0.625</v>
      </c>
      <c r="G112" s="4">
        <f t="shared" si="4"/>
        <v>0</v>
      </c>
    </row>
    <row r="113" spans="1:8" ht="15" thickBot="1" x14ac:dyDescent="0.4">
      <c r="A113" s="6" t="s">
        <v>108</v>
      </c>
      <c r="B113" s="7"/>
      <c r="C113" s="11">
        <v>0</v>
      </c>
      <c r="D113" s="45">
        <v>0</v>
      </c>
      <c r="E113" s="8">
        <f t="shared" si="5"/>
        <v>0</v>
      </c>
      <c r="F113" s="10">
        <v>1</v>
      </c>
      <c r="G113" s="4">
        <f t="shared" si="4"/>
        <v>0</v>
      </c>
    </row>
    <row r="114" spans="1:8" ht="41.15" customHeight="1" thickBot="1" x14ac:dyDescent="0.4">
      <c r="A114" s="58" t="s">
        <v>109</v>
      </c>
      <c r="B114" s="58"/>
      <c r="C114" s="38"/>
      <c r="D114" s="40">
        <f>(SUM(D15:D113))/99</f>
        <v>0</v>
      </c>
      <c r="E114" s="39"/>
      <c r="F114" s="33"/>
      <c r="G114" s="34">
        <f>SUM(G15:G113)</f>
        <v>0</v>
      </c>
    </row>
    <row r="115" spans="1:8" x14ac:dyDescent="0.35">
      <c r="D115" s="59"/>
      <c r="E115" s="59"/>
      <c r="F115" s="59"/>
      <c r="G115" s="59"/>
    </row>
    <row r="117" spans="1:8" ht="18.5" x14ac:dyDescent="0.35">
      <c r="A117" s="12" t="s">
        <v>110</v>
      </c>
      <c r="B117" s="12"/>
      <c r="C117" s="12"/>
      <c r="D117" s="9"/>
      <c r="E117" s="9"/>
      <c r="F117" s="9"/>
      <c r="G117" s="9"/>
      <c r="H117" s="9"/>
    </row>
    <row r="118" spans="1:8" ht="46.5" x14ac:dyDescent="0.35">
      <c r="A118" s="18" t="s">
        <v>6</v>
      </c>
      <c r="B118" s="21" t="s">
        <v>10</v>
      </c>
      <c r="C118" s="20" t="s">
        <v>8</v>
      </c>
      <c r="D118" s="21" t="s">
        <v>145</v>
      </c>
      <c r="E118" s="21" t="s">
        <v>146</v>
      </c>
      <c r="F118" s="19" t="s">
        <v>111</v>
      </c>
      <c r="G118" s="22" t="s">
        <v>9</v>
      </c>
      <c r="H118" s="14"/>
    </row>
    <row r="119" spans="1:8" x14ac:dyDescent="0.35">
      <c r="A119" s="13" t="s">
        <v>112</v>
      </c>
      <c r="B119" s="5"/>
      <c r="C119" s="3">
        <v>0</v>
      </c>
      <c r="D119" s="44">
        <v>0</v>
      </c>
      <c r="E119" s="4">
        <f t="shared" ref="E119:E141" si="6">D119*C119+C119</f>
        <v>0</v>
      </c>
      <c r="F119" s="2">
        <v>45</v>
      </c>
      <c r="G119" s="35">
        <f>E119*F119</f>
        <v>0</v>
      </c>
      <c r="H119" s="15"/>
    </row>
    <row r="120" spans="1:8" x14ac:dyDescent="0.35">
      <c r="A120" s="13" t="s">
        <v>113</v>
      </c>
      <c r="B120" s="5"/>
      <c r="C120" s="3">
        <v>0</v>
      </c>
      <c r="D120" s="44">
        <v>0</v>
      </c>
      <c r="E120" s="4">
        <f t="shared" si="6"/>
        <v>0</v>
      </c>
      <c r="F120" s="2">
        <v>937.5</v>
      </c>
      <c r="G120" s="35">
        <f t="shared" ref="G120:G141" si="7">E120*F120</f>
        <v>0</v>
      </c>
      <c r="H120" s="15"/>
    </row>
    <row r="121" spans="1:8" x14ac:dyDescent="0.35">
      <c r="A121" s="13" t="s">
        <v>114</v>
      </c>
      <c r="B121" s="5"/>
      <c r="C121" s="3">
        <v>0</v>
      </c>
      <c r="D121" s="44">
        <v>0</v>
      </c>
      <c r="E121" s="4">
        <f t="shared" si="6"/>
        <v>0</v>
      </c>
      <c r="F121" s="2">
        <v>718.75</v>
      </c>
      <c r="G121" s="35">
        <f t="shared" si="7"/>
        <v>0</v>
      </c>
      <c r="H121" s="15"/>
    </row>
    <row r="122" spans="1:8" x14ac:dyDescent="0.35">
      <c r="A122" s="13" t="s">
        <v>115</v>
      </c>
      <c r="B122" s="5"/>
      <c r="C122" s="3">
        <v>0</v>
      </c>
      <c r="D122" s="44">
        <v>0</v>
      </c>
      <c r="E122" s="4">
        <f t="shared" si="6"/>
        <v>0</v>
      </c>
      <c r="F122" s="2">
        <v>1437.5</v>
      </c>
      <c r="G122" s="35">
        <f t="shared" si="7"/>
        <v>0</v>
      </c>
      <c r="H122" s="15"/>
    </row>
    <row r="123" spans="1:8" x14ac:dyDescent="0.35">
      <c r="A123" s="13" t="s">
        <v>116</v>
      </c>
      <c r="B123" s="5"/>
      <c r="C123" s="3">
        <v>0</v>
      </c>
      <c r="D123" s="44">
        <v>0</v>
      </c>
      <c r="E123" s="4">
        <f t="shared" si="6"/>
        <v>0</v>
      </c>
      <c r="F123" s="2">
        <v>38.125</v>
      </c>
      <c r="G123" s="35">
        <f t="shared" si="7"/>
        <v>0</v>
      </c>
      <c r="H123" s="15"/>
    </row>
    <row r="124" spans="1:8" x14ac:dyDescent="0.35">
      <c r="A124" s="13" t="s">
        <v>117</v>
      </c>
      <c r="B124" s="5"/>
      <c r="C124" s="3">
        <v>0</v>
      </c>
      <c r="D124" s="44">
        <v>0</v>
      </c>
      <c r="E124" s="4">
        <f t="shared" si="6"/>
        <v>0</v>
      </c>
      <c r="F124" s="2">
        <v>15.625</v>
      </c>
      <c r="G124" s="35">
        <f t="shared" si="7"/>
        <v>0</v>
      </c>
      <c r="H124" s="15"/>
    </row>
    <row r="125" spans="1:8" x14ac:dyDescent="0.35">
      <c r="A125" s="13" t="s">
        <v>118</v>
      </c>
      <c r="B125" s="5"/>
      <c r="C125" s="3">
        <v>0</v>
      </c>
      <c r="D125" s="44">
        <v>0</v>
      </c>
      <c r="E125" s="4">
        <f t="shared" si="6"/>
        <v>0</v>
      </c>
      <c r="F125" s="2">
        <v>800</v>
      </c>
      <c r="G125" s="35">
        <f t="shared" si="7"/>
        <v>0</v>
      </c>
      <c r="H125" s="15"/>
    </row>
    <row r="126" spans="1:8" x14ac:dyDescent="0.35">
      <c r="A126" s="13" t="s">
        <v>119</v>
      </c>
      <c r="B126" s="5"/>
      <c r="C126" s="3">
        <v>0</v>
      </c>
      <c r="D126" s="44">
        <v>0</v>
      </c>
      <c r="E126" s="4">
        <f t="shared" si="6"/>
        <v>0</v>
      </c>
      <c r="F126" s="2">
        <v>9.375</v>
      </c>
      <c r="G126" s="35">
        <f t="shared" si="7"/>
        <v>0</v>
      </c>
      <c r="H126" s="15"/>
    </row>
    <row r="127" spans="1:8" x14ac:dyDescent="0.35">
      <c r="A127" s="13" t="s">
        <v>120</v>
      </c>
      <c r="B127" s="5"/>
      <c r="C127" s="3">
        <v>0</v>
      </c>
      <c r="D127" s="44">
        <v>0</v>
      </c>
      <c r="E127" s="4">
        <f t="shared" si="6"/>
        <v>0</v>
      </c>
      <c r="F127" s="2">
        <v>187.5</v>
      </c>
      <c r="G127" s="35">
        <f t="shared" si="7"/>
        <v>0</v>
      </c>
      <c r="H127" s="15"/>
    </row>
    <row r="128" spans="1:8" x14ac:dyDescent="0.35">
      <c r="A128" s="13" t="s">
        <v>121</v>
      </c>
      <c r="B128" s="5"/>
      <c r="C128" s="3">
        <v>0</v>
      </c>
      <c r="D128" s="44">
        <v>0</v>
      </c>
      <c r="E128" s="4">
        <f t="shared" si="6"/>
        <v>0</v>
      </c>
      <c r="F128" s="2">
        <v>343.75</v>
      </c>
      <c r="G128" s="35">
        <f t="shared" si="7"/>
        <v>0</v>
      </c>
      <c r="H128" s="15"/>
    </row>
    <row r="129" spans="1:8" x14ac:dyDescent="0.35">
      <c r="A129" s="13" t="s">
        <v>122</v>
      </c>
      <c r="B129" s="5"/>
      <c r="C129" s="3">
        <v>0</v>
      </c>
      <c r="D129" s="44">
        <v>0</v>
      </c>
      <c r="E129" s="4">
        <f t="shared" si="6"/>
        <v>0</v>
      </c>
      <c r="F129" s="2">
        <v>25</v>
      </c>
      <c r="G129" s="35">
        <f t="shared" si="7"/>
        <v>0</v>
      </c>
      <c r="H129" s="15"/>
    </row>
    <row r="130" spans="1:8" x14ac:dyDescent="0.35">
      <c r="A130" s="13" t="s">
        <v>123</v>
      </c>
      <c r="B130" s="5"/>
      <c r="C130" s="3">
        <v>0</v>
      </c>
      <c r="D130" s="44">
        <v>0</v>
      </c>
      <c r="E130" s="4">
        <f t="shared" si="6"/>
        <v>0</v>
      </c>
      <c r="F130" s="2">
        <v>312.5</v>
      </c>
      <c r="G130" s="35">
        <f t="shared" si="7"/>
        <v>0</v>
      </c>
      <c r="H130" s="15"/>
    </row>
    <row r="131" spans="1:8" x14ac:dyDescent="0.35">
      <c r="A131" s="13" t="s">
        <v>124</v>
      </c>
      <c r="B131" s="5"/>
      <c r="C131" s="3">
        <v>0</v>
      </c>
      <c r="D131" s="44">
        <v>0</v>
      </c>
      <c r="E131" s="4">
        <f t="shared" si="6"/>
        <v>0</v>
      </c>
      <c r="F131" s="2">
        <v>30</v>
      </c>
      <c r="G131" s="35">
        <f t="shared" si="7"/>
        <v>0</v>
      </c>
      <c r="H131" s="15"/>
    </row>
    <row r="132" spans="1:8" x14ac:dyDescent="0.35">
      <c r="A132" s="13" t="s">
        <v>125</v>
      </c>
      <c r="B132" s="5"/>
      <c r="C132" s="3">
        <v>0</v>
      </c>
      <c r="D132" s="44">
        <v>0</v>
      </c>
      <c r="E132" s="4">
        <f t="shared" si="6"/>
        <v>0</v>
      </c>
      <c r="F132" s="2">
        <v>3.125</v>
      </c>
      <c r="G132" s="35">
        <f t="shared" si="7"/>
        <v>0</v>
      </c>
      <c r="H132" s="15"/>
    </row>
    <row r="133" spans="1:8" x14ac:dyDescent="0.35">
      <c r="A133" s="13" t="s">
        <v>126</v>
      </c>
      <c r="B133" s="5"/>
      <c r="C133" s="3">
        <v>0</v>
      </c>
      <c r="D133" s="44">
        <v>0</v>
      </c>
      <c r="E133" s="4">
        <f t="shared" si="6"/>
        <v>0</v>
      </c>
      <c r="F133" s="2">
        <v>3.125</v>
      </c>
      <c r="G133" s="35">
        <f t="shared" si="7"/>
        <v>0</v>
      </c>
      <c r="H133" s="15"/>
    </row>
    <row r="134" spans="1:8" x14ac:dyDescent="0.35">
      <c r="A134" s="13" t="s">
        <v>127</v>
      </c>
      <c r="B134" s="5"/>
      <c r="C134" s="3">
        <v>0</v>
      </c>
      <c r="D134" s="44">
        <v>0</v>
      </c>
      <c r="E134" s="4">
        <f t="shared" si="6"/>
        <v>0</v>
      </c>
      <c r="F134" s="2">
        <v>14343.75</v>
      </c>
      <c r="G134" s="35">
        <f t="shared" si="7"/>
        <v>0</v>
      </c>
      <c r="H134" s="15"/>
    </row>
    <row r="135" spans="1:8" ht="17.149999999999999" customHeight="1" x14ac:dyDescent="0.35">
      <c r="A135" s="13" t="s">
        <v>128</v>
      </c>
      <c r="B135" s="5"/>
      <c r="C135" s="3">
        <v>0</v>
      </c>
      <c r="D135" s="44">
        <v>0</v>
      </c>
      <c r="E135" s="4">
        <f t="shared" si="6"/>
        <v>0</v>
      </c>
      <c r="F135" s="2">
        <v>20062.5</v>
      </c>
      <c r="G135" s="35">
        <f t="shared" si="7"/>
        <v>0</v>
      </c>
      <c r="H135" s="15"/>
    </row>
    <row r="136" spans="1:8" x14ac:dyDescent="0.35">
      <c r="A136" s="13" t="s">
        <v>129</v>
      </c>
      <c r="B136" s="5"/>
      <c r="C136" s="3">
        <v>0</v>
      </c>
      <c r="D136" s="44">
        <v>0</v>
      </c>
      <c r="E136" s="4">
        <f t="shared" si="6"/>
        <v>0</v>
      </c>
      <c r="F136" s="2">
        <v>3750</v>
      </c>
      <c r="G136" s="35">
        <f t="shared" si="7"/>
        <v>0</v>
      </c>
      <c r="H136" s="15"/>
    </row>
    <row r="137" spans="1:8" x14ac:dyDescent="0.35">
      <c r="A137" s="13" t="s">
        <v>130</v>
      </c>
      <c r="B137" s="5"/>
      <c r="C137" s="3">
        <v>0</v>
      </c>
      <c r="D137" s="44">
        <v>0</v>
      </c>
      <c r="E137" s="4">
        <f t="shared" si="6"/>
        <v>0</v>
      </c>
      <c r="F137" s="2">
        <v>9375</v>
      </c>
      <c r="G137" s="35">
        <f t="shared" si="7"/>
        <v>0</v>
      </c>
      <c r="H137" s="15"/>
    </row>
    <row r="138" spans="1:8" x14ac:dyDescent="0.35">
      <c r="A138" s="13" t="s">
        <v>131</v>
      </c>
      <c r="B138" s="5"/>
      <c r="C138" s="3">
        <v>0</v>
      </c>
      <c r="D138" s="44">
        <v>0</v>
      </c>
      <c r="E138" s="4">
        <f t="shared" si="6"/>
        <v>0</v>
      </c>
      <c r="F138" s="2">
        <v>200</v>
      </c>
      <c r="G138" s="35">
        <f t="shared" si="7"/>
        <v>0</v>
      </c>
      <c r="H138" s="15"/>
    </row>
    <row r="139" spans="1:8" x14ac:dyDescent="0.35">
      <c r="A139" s="13" t="s">
        <v>132</v>
      </c>
      <c r="B139" s="5"/>
      <c r="C139" s="3">
        <v>0</v>
      </c>
      <c r="D139" s="44">
        <v>0</v>
      </c>
      <c r="E139" s="4">
        <f t="shared" si="6"/>
        <v>0</v>
      </c>
      <c r="F139" s="2">
        <v>9375</v>
      </c>
      <c r="G139" s="35">
        <f t="shared" si="7"/>
        <v>0</v>
      </c>
      <c r="H139" s="15"/>
    </row>
    <row r="140" spans="1:8" x14ac:dyDescent="0.35">
      <c r="A140" s="13" t="s">
        <v>133</v>
      </c>
      <c r="B140" s="5"/>
      <c r="C140" s="3">
        <v>0</v>
      </c>
      <c r="D140" s="44">
        <v>0</v>
      </c>
      <c r="E140" s="4">
        <f t="shared" si="6"/>
        <v>0</v>
      </c>
      <c r="F140" s="2">
        <v>7062.5</v>
      </c>
      <c r="G140" s="35">
        <f t="shared" si="7"/>
        <v>0</v>
      </c>
      <c r="H140" s="15"/>
    </row>
    <row r="141" spans="1:8" ht="13.5" customHeight="1" thickBot="1" x14ac:dyDescent="0.4">
      <c r="A141" s="16" t="s">
        <v>134</v>
      </c>
      <c r="B141" s="5"/>
      <c r="C141" s="3">
        <v>0</v>
      </c>
      <c r="D141" s="44">
        <v>0</v>
      </c>
      <c r="E141" s="4">
        <f t="shared" si="6"/>
        <v>0</v>
      </c>
      <c r="F141" s="10">
        <v>9375</v>
      </c>
      <c r="G141" s="35">
        <f t="shared" si="7"/>
        <v>0</v>
      </c>
      <c r="H141" s="15"/>
    </row>
    <row r="142" spans="1:8" ht="56.15" customHeight="1" thickBot="1" x14ac:dyDescent="0.4">
      <c r="A142" s="17" t="s">
        <v>109</v>
      </c>
      <c r="B142" s="17"/>
      <c r="C142" s="38"/>
      <c r="D142" s="42">
        <f>(SUM(D119:D141))/23</f>
        <v>0</v>
      </c>
      <c r="E142" s="41"/>
      <c r="F142" s="31"/>
      <c r="G142" s="36">
        <f>SUM(G119:G141)</f>
        <v>0</v>
      </c>
    </row>
    <row r="147" spans="1:5" ht="15" thickBot="1" x14ac:dyDescent="0.4"/>
    <row r="148" spans="1:5" ht="68.5" customHeight="1" thickBot="1" x14ac:dyDescent="0.4">
      <c r="A148" s="23" t="s">
        <v>135</v>
      </c>
      <c r="B148" s="37">
        <f>G114+G142</f>
        <v>0</v>
      </c>
      <c r="D148" s="23" t="s">
        <v>139</v>
      </c>
      <c r="E148" s="43">
        <f>(D114+D142)/2</f>
        <v>0</v>
      </c>
    </row>
    <row r="149" spans="1:5" ht="15" thickBot="1" x14ac:dyDescent="0.4"/>
    <row r="150" spans="1:5" ht="41.15" customHeight="1" x14ac:dyDescent="0.35">
      <c r="A150" s="28" t="s">
        <v>136</v>
      </c>
      <c r="B150" s="49"/>
      <c r="C150" s="49"/>
      <c r="D150" s="50"/>
    </row>
    <row r="151" spans="1:5" ht="42.65" customHeight="1" x14ac:dyDescent="0.35">
      <c r="A151" s="29" t="s">
        <v>137</v>
      </c>
      <c r="B151" s="51"/>
      <c r="C151" s="51"/>
      <c r="D151" s="52"/>
    </row>
    <row r="152" spans="1:5" ht="46.5" customHeight="1" thickBot="1" x14ac:dyDescent="0.4">
      <c r="A152" s="30" t="s">
        <v>138</v>
      </c>
      <c r="B152" s="53"/>
      <c r="C152" s="53"/>
      <c r="D152" s="54"/>
    </row>
  </sheetData>
  <sheetProtection algorithmName="SHA-512" hashValue="DFsv902HRiCqlIqp3+Jm2aHerVZn+k6vtZxIAupO4nHUvPKYOAyu8JeDt/BpROUOvDKGJJLdMmZ/lu1PbfAPEA==" saltValue="qXBE//fBoDoyibGXiJjh+Q==" spinCount="100000" sheet="1" formatCells="0" formatColumns="0" formatRows="0" insertColumns="0" insertRows="0" insertHyperlinks="0" deleteColumns="0" deleteRows="0" sort="0" autoFilter="0" pivotTables="0"/>
  <mergeCells count="12">
    <mergeCell ref="A2:I2"/>
    <mergeCell ref="A3:I3"/>
    <mergeCell ref="A4:I4"/>
    <mergeCell ref="A6:I6"/>
    <mergeCell ref="A7:I7"/>
    <mergeCell ref="A9:I9"/>
    <mergeCell ref="B150:D150"/>
    <mergeCell ref="B151:D151"/>
    <mergeCell ref="B152:D152"/>
    <mergeCell ref="A8:I8"/>
    <mergeCell ref="A114:B114"/>
    <mergeCell ref="D115:G1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839AFD96EFA844ADCD02B187670692" ma:contentTypeVersion="3" ma:contentTypeDescription="Create a new document." ma:contentTypeScope="" ma:versionID="245113006bf9826bfd227391b1a0875f">
  <xsd:schema xmlns:xsd="http://www.w3.org/2001/XMLSchema" xmlns:xs="http://www.w3.org/2001/XMLSchema" xmlns:p="http://schemas.microsoft.com/office/2006/metadata/properties" xmlns:ns2="30bb715d-b20d-477c-a9aa-b266f6312aa2" targetNamespace="http://schemas.microsoft.com/office/2006/metadata/properties" ma:root="true" ma:fieldsID="fb4accb644d12b1301bf0b281b37b4e7" ns2:_="">
    <xsd:import namespace="30bb715d-b20d-477c-a9aa-b266f6312aa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b715d-b20d-477c-a9aa-b266f6312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AE72A-6D16-4548-9D1F-9036D900313F}">
  <ds:schemaRef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30bb715d-b20d-477c-a9aa-b266f6312aa2"/>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4C6A8B52-C20E-4907-BCC5-7830557EADD6}">
  <ds:schemaRefs>
    <ds:schemaRef ds:uri="http://schemas.microsoft.com/sharepoint/v3/contenttype/forms"/>
  </ds:schemaRefs>
</ds:datastoreItem>
</file>

<file path=customXml/itemProps3.xml><?xml version="1.0" encoding="utf-8"?>
<ds:datastoreItem xmlns:ds="http://schemas.openxmlformats.org/officeDocument/2006/customXml" ds:itemID="{7E04441E-EC52-4159-943D-25824B1D24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b715d-b20d-477c-a9aa-b266f6312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a6fbace-7cba-4d53-8681-a06284f7ff46}" enabled="0" method="" siteId="{ca6fbace-7cba-4d53-8681-a06284f7ff46}"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medisch</vt:lpstr>
    </vt:vector>
  </TitlesOfParts>
  <Manager/>
  <Company>Hogeschool Rotterdam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Koning, D. de (Danielle)</dc:creator>
  <cp:keywords/>
  <dc:description/>
  <cp:lastModifiedBy>Koning, D. de (Danielle)</cp:lastModifiedBy>
  <cp:revision/>
  <dcterms:created xsi:type="dcterms:W3CDTF">2026-03-04T10:24:38Z</dcterms:created>
  <dcterms:modified xsi:type="dcterms:W3CDTF">2026-03-24T09:52:53Z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0x010100BC839AFD96EFA844ADCD02B187670692</vt:lpwstr>
  </property>
</Properties>
</file>