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old.sharepoint.com/sites/swk-gdd-ontruimingsalarminstallaties-oai-noodverlichting-nvv/Gedeelde documenten/General/Aanbestedingsdocumenten/VGZ/"/>
    </mc:Choice>
  </mc:AlternateContent>
  <xr:revisionPtr revIDLastSave="662" documentId="13_ncr:1_{6AEF69B8-5A3F-4ED4-9DFE-7C20E5506340}" xr6:coauthVersionLast="47" xr6:coauthVersionMax="47" xr10:uidLastSave="{22E8A425-D6D0-4789-B2CB-9BB1E494A7F5}"/>
  <bookViews>
    <workbookView xWindow="-108" yWindow="-108" windowWidth="23256" windowHeight="13896" firstSheet="1" activeTab="6" xr2:uid="{00000000-000D-0000-FFFF-FFFF00000000}"/>
  </bookViews>
  <sheets>
    <sheet name="1. General" sheetId="1" r:id="rId1"/>
    <sheet name="2. Calculatieschema" sheetId="2" r:id="rId2"/>
    <sheet name="4. Assets DO" sheetId="4" r:id="rId3"/>
    <sheet name="5. Assets HIA" sheetId="7" r:id="rId4"/>
    <sheet name="6. Assets PA" sheetId="8" r:id="rId5"/>
    <sheet name="7. Assets AD" sheetId="9" r:id="rId6"/>
    <sheet name="8. Assets ZW" sheetId="10" r:id="rId7"/>
    <sheet name="PRP" sheetId="5" state="hidden" r:id="rId8"/>
    <sheet name="DUMP O-PROGNOSE" sheetId="6" state="hidden" r:id="rId9"/>
  </sheets>
  <definedNames>
    <definedName name="_xlnm._FilterDatabase" localSheetId="2" hidden="1">'4. Assets DO'!$B$12:$N$449</definedName>
    <definedName name="_xlnm._FilterDatabase" localSheetId="3" hidden="1">'5. Assets HIA'!$B$12:$N$55</definedName>
    <definedName name="_xlnm._FilterDatabase" localSheetId="4" hidden="1">'6. Assets PA'!$B$12:$N$119</definedName>
    <definedName name="_xlnm._FilterDatabase" localSheetId="5" hidden="1">'7. Assets AD'!$B$12:$N$76</definedName>
    <definedName name="_xlnm._FilterDatabase" localSheetId="6" hidden="1">'8. Assets ZW'!$B$12:$N$217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1" i="4" l="1"/>
  <c r="O131" i="4"/>
  <c r="O138" i="4"/>
  <c r="O154" i="4"/>
  <c r="N451" i="4"/>
  <c r="B286" i="4"/>
  <c r="D286" i="4"/>
  <c r="B287" i="4"/>
  <c r="D287" i="4"/>
  <c r="O181" i="4"/>
  <c r="D137" i="4" l="1"/>
  <c r="B153" i="4"/>
  <c r="P41" i="2"/>
  <c r="P14" i="2"/>
  <c r="P15" i="2"/>
  <c r="P18" i="2"/>
  <c r="P19" i="2"/>
  <c r="P22" i="2"/>
  <c r="P23" i="2"/>
  <c r="P26" i="2"/>
  <c r="P29" i="2"/>
  <c r="N47" i="2" l="1"/>
  <c r="P47" i="2" s="1"/>
  <c r="N48" i="2" l="1"/>
  <c r="P48" i="2" s="1"/>
  <c r="P50" i="2" s="1"/>
  <c r="P32" i="2" l="1"/>
  <c r="P34" i="2" s="1"/>
  <c r="P53" i="2" s="1"/>
  <c r="D23" i="1" s="1"/>
  <c r="O35" i="7"/>
  <c r="N78" i="9" l="1"/>
  <c r="N219" i="10"/>
  <c r="O217" i="10"/>
  <c r="O208" i="10"/>
  <c r="O204" i="10"/>
  <c r="O202" i="10"/>
  <c r="O199" i="10"/>
  <c r="O196" i="10"/>
  <c r="O193" i="10"/>
  <c r="O190" i="10"/>
  <c r="O183" i="10"/>
  <c r="O178" i="10"/>
  <c r="O173" i="10"/>
  <c r="O168" i="10"/>
  <c r="O165" i="10"/>
  <c r="O158" i="10"/>
  <c r="O156" i="10"/>
  <c r="O134" i="10"/>
  <c r="O132" i="10"/>
  <c r="O130" i="10"/>
  <c r="O124" i="10"/>
  <c r="O118" i="10"/>
  <c r="O116" i="10"/>
  <c r="O114" i="10"/>
  <c r="O110" i="10"/>
  <c r="O107" i="10"/>
  <c r="O104" i="10"/>
  <c r="O95" i="10"/>
  <c r="O88" i="10"/>
  <c r="O86" i="10"/>
  <c r="O82" i="10"/>
  <c r="O72" i="10"/>
  <c r="O69" i="10"/>
  <c r="O62" i="10"/>
  <c r="O60" i="10"/>
  <c r="O52" i="10"/>
  <c r="O50" i="10"/>
  <c r="O48" i="10"/>
  <c r="O43" i="10"/>
  <c r="O39" i="10"/>
  <c r="O31" i="10"/>
  <c r="O22" i="10"/>
  <c r="O18" i="10"/>
  <c r="O219" i="10" l="1"/>
  <c r="D20" i="1" s="1"/>
  <c r="O76" i="9"/>
  <c r="O74" i="9"/>
  <c r="O67" i="9"/>
  <c r="O64" i="9"/>
  <c r="O58" i="9"/>
  <c r="O55" i="9"/>
  <c r="O51" i="9"/>
  <c r="O48" i="9"/>
  <c r="O41" i="9"/>
  <c r="O33" i="9"/>
  <c r="O31" i="9"/>
  <c r="O20" i="9"/>
  <c r="O78" i="9" l="1"/>
  <c r="D18" i="1" s="1"/>
  <c r="N121" i="8"/>
  <c r="O119" i="8"/>
  <c r="O115" i="8"/>
  <c r="O105" i="8"/>
  <c r="O102" i="8"/>
  <c r="O95" i="8"/>
  <c r="O93" i="8"/>
  <c r="O91" i="8"/>
  <c r="O88" i="8"/>
  <c r="O78" i="8"/>
  <c r="O71" i="8"/>
  <c r="O68" i="8"/>
  <c r="O66" i="8"/>
  <c r="O61" i="8"/>
  <c r="O59" i="8"/>
  <c r="O56" i="8"/>
  <c r="O45" i="8"/>
  <c r="O37" i="8"/>
  <c r="O35" i="8"/>
  <c r="O33" i="8"/>
  <c r="O26" i="8"/>
  <c r="O20" i="8"/>
  <c r="O14" i="8"/>
  <c r="O121" i="8" l="1"/>
  <c r="D16" i="1" s="1"/>
  <c r="N57" i="7"/>
  <c r="O55" i="7"/>
  <c r="O49" i="7"/>
  <c r="O41" i="7"/>
  <c r="O28" i="7"/>
  <c r="O22" i="7"/>
  <c r="O18" i="7"/>
  <c r="O16" i="7"/>
  <c r="O14" i="7"/>
  <c r="O57" i="7" l="1"/>
  <c r="D14" i="1" s="1"/>
  <c r="O227" i="4"/>
  <c r="O420" i="4"/>
  <c r="D419" i="4"/>
  <c r="B419" i="4"/>
  <c r="D418" i="4"/>
  <c r="B418" i="4"/>
  <c r="D417" i="4"/>
  <c r="B417" i="4"/>
  <c r="D129" i="4"/>
  <c r="B129" i="4"/>
  <c r="B128" i="4"/>
  <c r="B127" i="4"/>
  <c r="B126" i="4"/>
  <c r="D128" i="4"/>
  <c r="D127" i="4"/>
  <c r="D126" i="4"/>
  <c r="O447" i="4"/>
  <c r="D445" i="4"/>
  <c r="B445" i="4"/>
  <c r="D444" i="4"/>
  <c r="B444" i="4"/>
  <c r="D443" i="4"/>
  <c r="B443" i="4"/>
  <c r="O441" i="4"/>
  <c r="D439" i="4"/>
  <c r="B439" i="4"/>
  <c r="D438" i="4"/>
  <c r="B438" i="4"/>
  <c r="D437" i="4"/>
  <c r="B437" i="4"/>
  <c r="D431" i="4"/>
  <c r="B431" i="4"/>
  <c r="D430" i="4"/>
  <c r="B430" i="4"/>
  <c r="O415" i="4"/>
  <c r="D413" i="4"/>
  <c r="B413" i="4"/>
  <c r="D412" i="4"/>
  <c r="B412" i="4"/>
  <c r="D408" i="4"/>
  <c r="B408" i="4"/>
  <c r="D407" i="4"/>
  <c r="B407" i="4"/>
  <c r="O401" i="4"/>
  <c r="D399" i="4"/>
  <c r="B399" i="4"/>
  <c r="D398" i="4"/>
  <c r="B398" i="4"/>
  <c r="D397" i="4"/>
  <c r="B397" i="4"/>
  <c r="D396" i="4"/>
  <c r="B396" i="4"/>
  <c r="O394" i="4"/>
  <c r="D392" i="4"/>
  <c r="B392" i="4"/>
  <c r="D391" i="4"/>
  <c r="B391" i="4"/>
  <c r="D390" i="4"/>
  <c r="B390" i="4"/>
  <c r="D389" i="4"/>
  <c r="B389" i="4"/>
  <c r="D388" i="4"/>
  <c r="B388" i="4"/>
  <c r="O384" i="4"/>
  <c r="D382" i="4"/>
  <c r="B382" i="4"/>
  <c r="D381" i="4"/>
  <c r="B381" i="4"/>
  <c r="D380" i="4"/>
  <c r="B380" i="4"/>
  <c r="D379" i="4"/>
  <c r="B379" i="4"/>
  <c r="D378" i="4"/>
  <c r="B378" i="4"/>
  <c r="D377" i="4"/>
  <c r="B377" i="4"/>
  <c r="O375" i="4"/>
  <c r="D373" i="4"/>
  <c r="B373" i="4"/>
  <c r="D372" i="4"/>
  <c r="B372" i="4"/>
  <c r="D371" i="4"/>
  <c r="B371" i="4"/>
  <c r="D370" i="4"/>
  <c r="B370" i="4"/>
  <c r="O368" i="4"/>
  <c r="D358" i="4"/>
  <c r="B358" i="4"/>
  <c r="D357" i="4"/>
  <c r="B357" i="4"/>
  <c r="D356" i="4"/>
  <c r="B356" i="4"/>
  <c r="D366" i="4"/>
  <c r="B366" i="4"/>
  <c r="D365" i="4"/>
  <c r="B365" i="4"/>
  <c r="D364" i="4"/>
  <c r="B364" i="4"/>
  <c r="D363" i="4"/>
  <c r="B363" i="4"/>
  <c r="D362" i="4"/>
  <c r="B362" i="4"/>
  <c r="D361" i="4"/>
  <c r="B361" i="4"/>
  <c r="D360" i="4"/>
  <c r="B360" i="4"/>
  <c r="D359" i="4"/>
  <c r="B359" i="4"/>
  <c r="D355" i="4"/>
  <c r="B355" i="4"/>
  <c r="D351" i="4"/>
  <c r="B351" i="4"/>
  <c r="D350" i="4"/>
  <c r="B350" i="4"/>
  <c r="D349" i="4"/>
  <c r="B349" i="4"/>
  <c r="O337" i="4"/>
  <c r="O340" i="4"/>
  <c r="O347" i="4"/>
  <c r="D345" i="4"/>
  <c r="B345" i="4"/>
  <c r="D344" i="4"/>
  <c r="B344" i="4"/>
  <c r="D343" i="4"/>
  <c r="B343" i="4"/>
  <c r="D342" i="4"/>
  <c r="B342" i="4"/>
  <c r="O329" i="4"/>
  <c r="D335" i="4"/>
  <c r="B335" i="4"/>
  <c r="D334" i="4"/>
  <c r="B334" i="4"/>
  <c r="D333" i="4"/>
  <c r="B333" i="4"/>
  <c r="D332" i="4"/>
  <c r="B332" i="4"/>
  <c r="D331" i="4"/>
  <c r="B331" i="4"/>
  <c r="D327" i="4"/>
  <c r="B327" i="4"/>
  <c r="D326" i="4"/>
  <c r="B326" i="4"/>
  <c r="D325" i="4"/>
  <c r="B325" i="4"/>
  <c r="D319" i="4"/>
  <c r="B319" i="4"/>
  <c r="D318" i="4"/>
  <c r="B318" i="4"/>
  <c r="D317" i="4"/>
  <c r="B317" i="4"/>
  <c r="D316" i="4"/>
  <c r="B316" i="4"/>
  <c r="D309" i="4"/>
  <c r="B309" i="4"/>
  <c r="D308" i="4"/>
  <c r="B308" i="4"/>
  <c r="O306" i="4"/>
  <c r="D304" i="4"/>
  <c r="B304" i="4"/>
  <c r="D303" i="4"/>
  <c r="B303" i="4"/>
  <c r="D302" i="4"/>
  <c r="B302" i="4"/>
  <c r="D301" i="4"/>
  <c r="B301" i="4"/>
  <c r="D300" i="4"/>
  <c r="B300" i="4"/>
  <c r="D299" i="4"/>
  <c r="B299" i="4"/>
  <c r="D288" i="4"/>
  <c r="B288" i="4"/>
  <c r="D296" i="4"/>
  <c r="B296" i="4"/>
  <c r="D295" i="4"/>
  <c r="B295" i="4"/>
  <c r="D294" i="4"/>
  <c r="B294" i="4"/>
  <c r="D293" i="4"/>
  <c r="B293" i="4"/>
  <c r="D292" i="4"/>
  <c r="B292" i="4"/>
  <c r="D291" i="4"/>
  <c r="B291" i="4"/>
  <c r="D290" i="4"/>
  <c r="B290" i="4"/>
  <c r="D289" i="4"/>
  <c r="B289" i="4"/>
  <c r="D285" i="4"/>
  <c r="B285" i="4"/>
  <c r="O283" i="4"/>
  <c r="D282" i="4"/>
  <c r="B282" i="4"/>
  <c r="D277" i="4"/>
  <c r="B277" i="4"/>
  <c r="D276" i="4"/>
  <c r="B276" i="4"/>
  <c r="D275" i="4"/>
  <c r="B275" i="4"/>
  <c r="D274" i="4"/>
  <c r="B274" i="4"/>
  <c r="D273" i="4"/>
  <c r="B273" i="4"/>
  <c r="D272" i="4"/>
  <c r="B272" i="4"/>
  <c r="D271" i="4"/>
  <c r="B271" i="4"/>
  <c r="D270" i="4"/>
  <c r="B270" i="4"/>
  <c r="O268" i="4"/>
  <c r="D266" i="4"/>
  <c r="B266" i="4"/>
  <c r="D265" i="4"/>
  <c r="B265" i="4"/>
  <c r="D264" i="4"/>
  <c r="B264" i="4"/>
  <c r="D263" i="4"/>
  <c r="B263" i="4"/>
  <c r="D262" i="4"/>
  <c r="B262" i="4"/>
  <c r="D261" i="4"/>
  <c r="B261" i="4"/>
  <c r="O245" i="4"/>
  <c r="O253" i="4"/>
  <c r="O259" i="4"/>
  <c r="D257" i="4"/>
  <c r="B257" i="4"/>
  <c r="D256" i="4"/>
  <c r="B256" i="4"/>
  <c r="D255" i="4"/>
  <c r="B255" i="4"/>
  <c r="D251" i="4"/>
  <c r="B251" i="4"/>
  <c r="D250" i="4"/>
  <c r="B250" i="4"/>
  <c r="D249" i="4"/>
  <c r="B249" i="4"/>
  <c r="D248" i="4"/>
  <c r="B248" i="4"/>
  <c r="D247" i="4"/>
  <c r="B247" i="4"/>
  <c r="D243" i="4"/>
  <c r="B243" i="4"/>
  <c r="D242" i="4"/>
  <c r="B242" i="4"/>
  <c r="O240" i="4"/>
  <c r="D235" i="4"/>
  <c r="B235" i="4"/>
  <c r="D234" i="4"/>
  <c r="B234" i="4"/>
  <c r="D238" i="4"/>
  <c r="B238" i="4"/>
  <c r="D237" i="4"/>
  <c r="B237" i="4"/>
  <c r="D236" i="4"/>
  <c r="B236" i="4"/>
  <c r="D233" i="4"/>
  <c r="B233" i="4"/>
  <c r="D232" i="4"/>
  <c r="B232" i="4"/>
  <c r="D231" i="4"/>
  <c r="B231" i="4"/>
  <c r="D230" i="4"/>
  <c r="B230" i="4"/>
  <c r="D229" i="4"/>
  <c r="B229" i="4"/>
  <c r="D221" i="4" l="1"/>
  <c r="B221" i="4"/>
  <c r="D220" i="4"/>
  <c r="B220" i="4"/>
  <c r="D211" i="4"/>
  <c r="B211" i="4"/>
  <c r="D210" i="4"/>
  <c r="B210" i="4"/>
  <c r="D216" i="4"/>
  <c r="B216" i="4"/>
  <c r="D215" i="4"/>
  <c r="B215" i="4"/>
  <c r="D214" i="4"/>
  <c r="B214" i="4"/>
  <c r="D213" i="4"/>
  <c r="B213" i="4"/>
  <c r="D212" i="4"/>
  <c r="B212" i="4"/>
  <c r="D209" i="4"/>
  <c r="B209" i="4"/>
  <c r="D206" i="4"/>
  <c r="B206" i="4"/>
  <c r="D200" i="4"/>
  <c r="B200" i="4"/>
  <c r="D199" i="4"/>
  <c r="B199" i="4"/>
  <c r="D193" i="4"/>
  <c r="B193" i="4"/>
  <c r="D192" i="4"/>
  <c r="B192" i="4"/>
  <c r="D191" i="4"/>
  <c r="B191" i="4"/>
  <c r="D190" i="4"/>
  <c r="B190" i="4"/>
  <c r="D186" i="4"/>
  <c r="B186" i="4"/>
  <c r="D185" i="4"/>
  <c r="B185" i="4"/>
  <c r="D184" i="4"/>
  <c r="B184" i="4"/>
  <c r="D183" i="4"/>
  <c r="B183" i="4"/>
  <c r="D178" i="4"/>
  <c r="B178" i="4"/>
  <c r="D177" i="4"/>
  <c r="B177" i="4"/>
  <c r="D176" i="4"/>
  <c r="B176" i="4"/>
  <c r="D175" i="4"/>
  <c r="B175" i="4"/>
  <c r="D174" i="4"/>
  <c r="B174" i="4"/>
  <c r="D159" i="4"/>
  <c r="B159" i="4"/>
  <c r="D164" i="4"/>
  <c r="B164" i="4"/>
  <c r="D163" i="4"/>
  <c r="B163" i="4"/>
  <c r="D162" i="4"/>
  <c r="B162" i="4"/>
  <c r="D161" i="4"/>
  <c r="B161" i="4"/>
  <c r="D170" i="4"/>
  <c r="B170" i="4"/>
  <c r="D169" i="4"/>
  <c r="B169" i="4"/>
  <c r="D168" i="4"/>
  <c r="B168" i="4"/>
  <c r="D167" i="4"/>
  <c r="B167" i="4"/>
  <c r="D166" i="4"/>
  <c r="B166" i="4"/>
  <c r="D165" i="4"/>
  <c r="B165" i="4"/>
  <c r="D160" i="4"/>
  <c r="B160" i="4"/>
  <c r="D158" i="4"/>
  <c r="B158" i="4"/>
  <c r="D157" i="4"/>
  <c r="B157" i="4"/>
  <c r="D156" i="4"/>
  <c r="B156" i="4"/>
  <c r="D151" i="4"/>
  <c r="B151" i="4"/>
  <c r="D150" i="4"/>
  <c r="B150" i="4"/>
  <c r="D149" i="4"/>
  <c r="B149" i="4"/>
  <c r="D148" i="4"/>
  <c r="B148" i="4"/>
  <c r="O146" i="4"/>
  <c r="D145" i="4"/>
  <c r="B145" i="4"/>
  <c r="B143" i="4"/>
  <c r="D143" i="4"/>
  <c r="D135" i="4"/>
  <c r="B135" i="4"/>
  <c r="D134" i="4"/>
  <c r="B134" i="4"/>
  <c r="D133" i="4"/>
  <c r="B133" i="4"/>
  <c r="O125" i="4"/>
  <c r="D124" i="4"/>
  <c r="B124" i="4"/>
  <c r="D118" i="4"/>
  <c r="B118" i="4"/>
  <c r="D117" i="4"/>
  <c r="B117" i="4"/>
  <c r="D116" i="4"/>
  <c r="B116" i="4"/>
  <c r="D115" i="4"/>
  <c r="B115" i="4"/>
  <c r="O107" i="4"/>
  <c r="D103" i="4" l="1"/>
  <c r="B103" i="4"/>
  <c r="D102" i="4"/>
  <c r="B102" i="4"/>
  <c r="D101" i="4"/>
  <c r="B101" i="4"/>
  <c r="D100" i="4"/>
  <c r="B100" i="4"/>
  <c r="D99" i="4"/>
  <c r="B99" i="4"/>
  <c r="D98" i="4"/>
  <c r="B98" i="4"/>
  <c r="O96" i="4"/>
  <c r="D95" i="4"/>
  <c r="B95" i="4"/>
  <c r="D94" i="4"/>
  <c r="B94" i="4"/>
  <c r="D93" i="4"/>
  <c r="B93" i="4"/>
  <c r="D92" i="4"/>
  <c r="B92" i="4"/>
  <c r="D91" i="4"/>
  <c r="B91" i="4"/>
  <c r="D90" i="4"/>
  <c r="B90" i="4"/>
  <c r="O87" i="4"/>
  <c r="D86" i="4"/>
  <c r="B86" i="4"/>
  <c r="D81" i="4"/>
  <c r="B81" i="4"/>
  <c r="D80" i="4"/>
  <c r="B80" i="4"/>
  <c r="D79" i="4"/>
  <c r="B79" i="4"/>
  <c r="D78" i="4"/>
  <c r="B78" i="4"/>
  <c r="D77" i="4"/>
  <c r="B77" i="4"/>
  <c r="D76" i="4"/>
  <c r="B76" i="4"/>
  <c r="D75" i="4"/>
  <c r="B75" i="4"/>
  <c r="O70" i="4"/>
  <c r="D69" i="4"/>
  <c r="B69" i="4"/>
  <c r="O66" i="4"/>
  <c r="D65" i="4"/>
  <c r="B65" i="4"/>
  <c r="O62" i="4"/>
  <c r="D61" i="4"/>
  <c r="B61" i="4"/>
  <c r="D56" i="4"/>
  <c r="B56" i="4"/>
  <c r="D55" i="4"/>
  <c r="B55" i="4"/>
  <c r="D54" i="4"/>
  <c r="B54" i="4"/>
  <c r="D53" i="4"/>
  <c r="B53" i="4"/>
  <c r="O49" i="4"/>
  <c r="D44" i="4"/>
  <c r="B44" i="4"/>
  <c r="D43" i="4"/>
  <c r="B43" i="4"/>
  <c r="D42" i="4"/>
  <c r="B42" i="4"/>
  <c r="D41" i="4"/>
  <c r="B41" i="4"/>
  <c r="D40" i="4"/>
  <c r="B40" i="4"/>
  <c r="O38" i="4"/>
  <c r="D36" i="4"/>
  <c r="B36" i="4"/>
  <c r="D35" i="4"/>
  <c r="B35" i="4"/>
  <c r="D34" i="4"/>
  <c r="B34" i="4"/>
  <c r="D33" i="4"/>
  <c r="B33" i="4"/>
  <c r="D32" i="4"/>
  <c r="B32" i="4"/>
  <c r="O30" i="4"/>
  <c r="D28" i="4"/>
  <c r="B28" i="4"/>
  <c r="D27" i="4"/>
  <c r="B27" i="4"/>
  <c r="D26" i="4"/>
  <c r="B26" i="4"/>
  <c r="D25" i="4"/>
  <c r="B25" i="4"/>
  <c r="O23" i="4"/>
  <c r="D22" i="4"/>
  <c r="B22" i="4"/>
  <c r="D21" i="4"/>
  <c r="B21" i="4"/>
  <c r="D19" i="4"/>
  <c r="B19" i="4"/>
  <c r="D18" i="4"/>
  <c r="B18" i="4"/>
  <c r="D17" i="4"/>
  <c r="B17" i="4"/>
  <c r="D16" i="4"/>
  <c r="B16" i="4"/>
  <c r="D15" i="4"/>
  <c r="B15" i="4"/>
  <c r="D14" i="4"/>
  <c r="B14" i="4"/>
  <c r="O449" i="4"/>
  <c r="O435" i="4"/>
  <c r="O433" i="4"/>
  <c r="O428" i="4"/>
  <c r="O425" i="4"/>
  <c r="O422" i="4"/>
  <c r="O410" i="4"/>
  <c r="O405" i="4"/>
  <c r="O403" i="4"/>
  <c r="O386" i="4"/>
  <c r="O353" i="4"/>
  <c r="O323" i="4"/>
  <c r="O321" i="4"/>
  <c r="O314" i="4"/>
  <c r="O311" i="4"/>
  <c r="O297" i="4"/>
  <c r="O279" i="4"/>
  <c r="O223" i="4"/>
  <c r="O218" i="4"/>
  <c r="O207" i="4"/>
  <c r="O204" i="4"/>
  <c r="O202" i="4"/>
  <c r="O197" i="4"/>
  <c r="O195" i="4"/>
  <c r="O188" i="4"/>
  <c r="O172" i="4"/>
  <c r="O142" i="4"/>
  <c r="O140" i="4"/>
  <c r="O119" i="4"/>
  <c r="O113" i="4"/>
  <c r="O110" i="4"/>
  <c r="O105" i="4"/>
  <c r="O83" i="4"/>
  <c r="O73" i="4"/>
  <c r="O58" i="4"/>
  <c r="O51" i="4"/>
  <c r="O46" i="4"/>
  <c r="D448" i="4"/>
  <c r="D446" i="4"/>
  <c r="D442" i="4"/>
  <c r="D440" i="4"/>
  <c r="D436" i="4"/>
  <c r="D434" i="4"/>
  <c r="D432" i="4"/>
  <c r="D429" i="4"/>
  <c r="D427" i="4"/>
  <c r="D426" i="4"/>
  <c r="D424" i="4"/>
  <c r="D423" i="4"/>
  <c r="D421" i="4"/>
  <c r="D416" i="4"/>
  <c r="D414" i="4"/>
  <c r="D411" i="4"/>
  <c r="D409" i="4"/>
  <c r="D406" i="4"/>
  <c r="D404" i="4"/>
  <c r="D402" i="4"/>
  <c r="D400" i="4"/>
  <c r="D395" i="4"/>
  <c r="D393" i="4"/>
  <c r="D387" i="4"/>
  <c r="D385" i="4"/>
  <c r="D383" i="4"/>
  <c r="D376" i="4"/>
  <c r="D374" i="4"/>
  <c r="D369" i="4"/>
  <c r="D367" i="4"/>
  <c r="D354" i="4"/>
  <c r="D352" i="4"/>
  <c r="D348" i="4"/>
  <c r="D346" i="4"/>
  <c r="D341" i="4"/>
  <c r="D339" i="4"/>
  <c r="D338" i="4"/>
  <c r="D336" i="4"/>
  <c r="D330" i="4"/>
  <c r="D328" i="4"/>
  <c r="D324" i="4"/>
  <c r="D322" i="4"/>
  <c r="D320" i="4"/>
  <c r="D315" i="4"/>
  <c r="D313" i="4"/>
  <c r="D312" i="4"/>
  <c r="D310" i="4"/>
  <c r="D307" i="4"/>
  <c r="D305" i="4"/>
  <c r="D298" i="4"/>
  <c r="D284" i="4"/>
  <c r="D281" i="4"/>
  <c r="D280" i="4"/>
  <c r="D278" i="4"/>
  <c r="D269" i="4"/>
  <c r="D267" i="4"/>
  <c r="D260" i="4"/>
  <c r="D258" i="4"/>
  <c r="D254" i="4"/>
  <c r="D252" i="4"/>
  <c r="D246" i="4"/>
  <c r="D244" i="4"/>
  <c r="D241" i="4"/>
  <c r="D239" i="4"/>
  <c r="D228" i="4"/>
  <c r="D226" i="4"/>
  <c r="D225" i="4"/>
  <c r="D224" i="4"/>
  <c r="D222" i="4"/>
  <c r="D219" i="4"/>
  <c r="D217" i="4"/>
  <c r="D208" i="4"/>
  <c r="D205" i="4"/>
  <c r="D203" i="4"/>
  <c r="D201" i="4"/>
  <c r="D198" i="4"/>
  <c r="D196" i="4"/>
  <c r="D194" i="4"/>
  <c r="D189" i="4"/>
  <c r="D187" i="4"/>
  <c r="D182" i="4"/>
  <c r="D179" i="4"/>
  <c r="D173" i="4"/>
  <c r="D171" i="4"/>
  <c r="D155" i="4"/>
  <c r="D152" i="4"/>
  <c r="D147" i="4"/>
  <c r="D144" i="4"/>
  <c r="D141" i="4"/>
  <c r="D139" i="4"/>
  <c r="D136" i="4"/>
  <c r="D132" i="4"/>
  <c r="D123" i="4"/>
  <c r="D122" i="4"/>
  <c r="D120" i="4"/>
  <c r="D114" i="4"/>
  <c r="D112" i="4"/>
  <c r="D111" i="4"/>
  <c r="D109" i="4"/>
  <c r="D108" i="4"/>
  <c r="D106" i="4"/>
  <c r="D104" i="4"/>
  <c r="D97" i="4"/>
  <c r="D89" i="4"/>
  <c r="D88" i="4"/>
  <c r="D85" i="4"/>
  <c r="D84" i="4"/>
  <c r="D82" i="4"/>
  <c r="D74" i="4"/>
  <c r="D68" i="4"/>
  <c r="D67" i="4"/>
  <c r="D64" i="4"/>
  <c r="D63" i="4"/>
  <c r="D60" i="4"/>
  <c r="D59" i="4"/>
  <c r="D57" i="4"/>
  <c r="D52" i="4"/>
  <c r="D50" i="4"/>
  <c r="D48" i="4"/>
  <c r="D47" i="4"/>
  <c r="D45" i="4"/>
  <c r="D39" i="4"/>
  <c r="D37" i="4"/>
  <c r="D31" i="4"/>
  <c r="D29" i="4"/>
  <c r="D24" i="4"/>
  <c r="D20" i="4"/>
  <c r="D13" i="4"/>
  <c r="B448" i="4"/>
  <c r="B446" i="4"/>
  <c r="B442" i="4"/>
  <c r="B440" i="4"/>
  <c r="B436" i="4"/>
  <c r="B434" i="4"/>
  <c r="B432" i="4"/>
  <c r="B429" i="4"/>
  <c r="B427" i="4"/>
  <c r="B426" i="4"/>
  <c r="B424" i="4"/>
  <c r="B423" i="4"/>
  <c r="B421" i="4"/>
  <c r="B416" i="4"/>
  <c r="B414" i="4"/>
  <c r="B411" i="4"/>
  <c r="B409" i="4"/>
  <c r="B406" i="4"/>
  <c r="B404" i="4"/>
  <c r="B402" i="4"/>
  <c r="B400" i="4"/>
  <c r="B395" i="4"/>
  <c r="B393" i="4"/>
  <c r="B387" i="4"/>
  <c r="B385" i="4"/>
  <c r="B383" i="4"/>
  <c r="B376" i="4"/>
  <c r="B374" i="4"/>
  <c r="B369" i="4"/>
  <c r="B367" i="4"/>
  <c r="B354" i="4"/>
  <c r="B352" i="4"/>
  <c r="B348" i="4"/>
  <c r="B346" i="4"/>
  <c r="B341" i="4"/>
  <c r="B339" i="4"/>
  <c r="B338" i="4"/>
  <c r="B336" i="4"/>
  <c r="B330" i="4"/>
  <c r="B328" i="4"/>
  <c r="B324" i="4"/>
  <c r="B322" i="4"/>
  <c r="B320" i="4"/>
  <c r="B315" i="4"/>
  <c r="B313" i="4"/>
  <c r="B312" i="4"/>
  <c r="B310" i="4"/>
  <c r="B307" i="4"/>
  <c r="B305" i="4"/>
  <c r="B298" i="4"/>
  <c r="B284" i="4"/>
  <c r="B281" i="4"/>
  <c r="B280" i="4"/>
  <c r="B278" i="4"/>
  <c r="B269" i="4"/>
  <c r="B267" i="4"/>
  <c r="B260" i="4"/>
  <c r="B258" i="4"/>
  <c r="B254" i="4"/>
  <c r="B252" i="4"/>
  <c r="B246" i="4"/>
  <c r="B244" i="4"/>
  <c r="B241" i="4"/>
  <c r="B239" i="4"/>
  <c r="B228" i="4"/>
  <c r="B226" i="4"/>
  <c r="B225" i="4"/>
  <c r="B224" i="4"/>
  <c r="B222" i="4"/>
  <c r="B219" i="4"/>
  <c r="B217" i="4"/>
  <c r="B208" i="4"/>
  <c r="B205" i="4"/>
  <c r="B203" i="4"/>
  <c r="B201" i="4"/>
  <c r="B198" i="4"/>
  <c r="B196" i="4"/>
  <c r="B194" i="4"/>
  <c r="B189" i="4"/>
  <c r="B187" i="4"/>
  <c r="B182" i="4"/>
  <c r="B179" i="4"/>
  <c r="B173" i="4"/>
  <c r="B171" i="4"/>
  <c r="B155" i="4"/>
  <c r="B152" i="4"/>
  <c r="B147" i="4"/>
  <c r="B144" i="4"/>
  <c r="B141" i="4"/>
  <c r="B139" i="4"/>
  <c r="B136" i="4"/>
  <c r="B132" i="4"/>
  <c r="B123" i="4"/>
  <c r="B122" i="4"/>
  <c r="B120" i="4"/>
  <c r="B114" i="4"/>
  <c r="B112" i="4"/>
  <c r="B111" i="4"/>
  <c r="B109" i="4"/>
  <c r="B108" i="4"/>
  <c r="B106" i="4"/>
  <c r="B104" i="4"/>
  <c r="B97" i="4"/>
  <c r="B89" i="4"/>
  <c r="B88" i="4"/>
  <c r="B85" i="4"/>
  <c r="B84" i="4"/>
  <c r="B82" i="4"/>
  <c r="B74" i="4"/>
  <c r="B68" i="4"/>
  <c r="B67" i="4"/>
  <c r="B64" i="4"/>
  <c r="B63" i="4"/>
  <c r="B60" i="4"/>
  <c r="B59" i="4"/>
  <c r="B57" i="4"/>
  <c r="B52" i="4"/>
  <c r="B50" i="4"/>
  <c r="B48" i="4"/>
  <c r="B47" i="4"/>
  <c r="B45" i="4"/>
  <c r="B39" i="4"/>
  <c r="B37" i="4"/>
  <c r="B31" i="4"/>
  <c r="B29" i="4"/>
  <c r="B24" i="4"/>
  <c r="B20" i="4"/>
  <c r="B13" i="4"/>
  <c r="O451" i="4" l="1"/>
  <c r="D12" i="1" s="1"/>
  <c r="D25" i="1" s="1"/>
</calcChain>
</file>

<file path=xl/sharedStrings.xml><?xml version="1.0" encoding="utf-8"?>
<sst xmlns="http://schemas.openxmlformats.org/spreadsheetml/2006/main" count="8177" uniqueCount="1659">
  <si>
    <t>Totaal generaal blad - Brandmeld, Ontruimingsalarm en Noodverlichting installaties</t>
  </si>
  <si>
    <t>Geel gemarkeerde velden in te vullen door inschrijver</t>
  </si>
  <si>
    <t xml:space="preserve">Inschrijver verklaart zich door ondertekening van dit formulier bereid de Opdracht gedurende de initiele looptijd van de Raamovereenkomst uit te voeren tegen onderstaande vaste prijzen per gebouw, tarieven per eenheid en kortingspercentage op de materialen. </t>
  </si>
  <si>
    <t>Prijs</t>
  </si>
  <si>
    <t>Inschrijving:</t>
  </si>
  <si>
    <t>Excl. BTW</t>
  </si>
  <si>
    <t>¹ Gemiddelde jaarlijkse reservering berekend over de duur van twaalf maanden voor het eerste contractjaar.</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</si>
  <si>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</si>
  <si>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Ondertekening door rechtsgeldig bevoegde functionaris</t>
  </si>
  <si>
    <t>Bedrijfsnaam:</t>
  </si>
  <si>
    <t>Vestigingsadres:</t>
  </si>
  <si>
    <t>Vestigingsplaats:</t>
  </si>
  <si>
    <t>Land van vestiging:</t>
  </si>
  <si>
    <t>Datum:</t>
  </si>
  <si>
    <t>Naam van ondertekenaar:</t>
  </si>
  <si>
    <t>Functie van ondertekenaar:</t>
  </si>
  <si>
    <t>Handtekening:</t>
  </si>
  <si>
    <t>Gemeente Dordrecht</t>
  </si>
  <si>
    <t>Geel gemarkeerde velden in te vullen door inschrijver - Bedragen excl. BTW</t>
  </si>
  <si>
    <t>Naam van inschrijver:</t>
  </si>
  <si>
    <t xml:space="preserve"> All-in uurtarief</t>
  </si>
  <si>
    <t>Fictieve
 rekenwaarde¹</t>
  </si>
  <si>
    <t>1. All-in uur tarieven Correctief onderhoud</t>
  </si>
  <si>
    <t>Uurtarief kantoortijden (maandag t/m vrijdag tussen 6.00 en 18.00 uur; all-in uurtarief)</t>
  </si>
  <si>
    <t>A</t>
  </si>
  <si>
    <t>B</t>
  </si>
  <si>
    <t>Hulpmonteur / Leerling</t>
  </si>
  <si>
    <t>Monteur</t>
  </si>
  <si>
    <t>Uurtarief buiten kantoortijden (maandag t/m vrijdag tussen 18.00 en 06.00 uur; all-in uurtarief)</t>
  </si>
  <si>
    <t>Loon overige momenten zon- en feestdagen; all-in uurtarief)</t>
  </si>
  <si>
    <t>Coördinator contractpartijen opdrachtgever.</t>
  </si>
  <si>
    <t>Materialen Correctief onderhoud</t>
  </si>
  <si>
    <t>Fictief bedrag</t>
  </si>
  <si>
    <t>Fictieve materiaalpost voor het correctief onderhoud</t>
  </si>
  <si>
    <t>Totaal loon en materiaal¹</t>
  </si>
  <si>
    <t>Planmatig onderhoud</t>
  </si>
  <si>
    <t>Fictief bedrag¹</t>
  </si>
  <si>
    <t>Fictieve post voor Planmatig onderhoud en investeringen. Berekend over de duur van twaalf maanden.</t>
  </si>
  <si>
    <t>Percentage toeslag</t>
  </si>
  <si>
    <t>Fictieve
rekenwaarde¹</t>
  </si>
  <si>
    <t>Toeslagen Offertes</t>
  </si>
  <si>
    <t>Algemene BedrijfsKosten (AK) in %</t>
  </si>
  <si>
    <t>Winst &amp; risico in %</t>
  </si>
  <si>
    <t>¹ Berekend over de duur van twaalf maanden.</t>
  </si>
  <si>
    <t>Totaal¹</t>
  </si>
  <si>
    <t>Aan de door de Aanbestedende dienst opgegeven fictieve aantallen en materiaalkosten kunnen geen rechten ontleend worden.</t>
  </si>
  <si>
    <t>Bedragen excl. BTW</t>
  </si>
  <si>
    <t>Referentie</t>
  </si>
  <si>
    <t>Adres</t>
  </si>
  <si>
    <t>Postcode</t>
  </si>
  <si>
    <t>Plaats</t>
  </si>
  <si>
    <t>Prijs 2026, excl btw.</t>
  </si>
  <si>
    <t>Achterom 56</t>
  </si>
  <si>
    <t xml:space="preserve">Achteromplaats </t>
  </si>
  <si>
    <t>Admiraalsplein 168</t>
  </si>
  <si>
    <t>Amnesty Internationalweg 9</t>
  </si>
  <si>
    <t>Atmosfeerstraat 8</t>
  </si>
  <si>
    <t>Baanhoekweg 51</t>
  </si>
  <si>
    <t>Baanhoekweg 53</t>
  </si>
  <si>
    <t>Baanhoekweg 75</t>
  </si>
  <si>
    <t>Bankastraat 10</t>
  </si>
  <si>
    <t>Burgemeester de Raadtsingel 6</t>
  </si>
  <si>
    <t>Burgemeester de Raadtsingel 8</t>
  </si>
  <si>
    <t>Burgemeester de Raadtsingel 93A</t>
  </si>
  <si>
    <t>Burgemeester de Raadtsingel 97</t>
  </si>
  <si>
    <t>Christiaan de Wetstraat 23</t>
  </si>
  <si>
    <t>Dalmeyerplein 10</t>
  </si>
  <si>
    <t>De Savornin Lohmanweg 100</t>
  </si>
  <si>
    <t>De Savornin Lohmanweg 110</t>
  </si>
  <si>
    <t>Dintelstraat 21</t>
  </si>
  <si>
    <t>Dr. L.L. Zamenhoflaan 25</t>
  </si>
  <si>
    <t>Dubbelmondestraat 1A</t>
  </si>
  <si>
    <t>Dudokplein 210</t>
  </si>
  <si>
    <t>Gravensingel 102</t>
  </si>
  <si>
    <t>Groenedijk 51</t>
  </si>
  <si>
    <t>Grotekerksplein 1</t>
  </si>
  <si>
    <t>Halmaheiraplein 25</t>
  </si>
  <si>
    <t>Halmaheiraplein 26</t>
  </si>
  <si>
    <t>Halmaheiraplein 37</t>
  </si>
  <si>
    <t>Hof 5</t>
  </si>
  <si>
    <t>Jacob Marisstraat 60</t>
  </si>
  <si>
    <t>Jade 400</t>
  </si>
  <si>
    <t>Kerkeplaat 3</t>
  </si>
  <si>
    <t>Kolfstraat 42</t>
  </si>
  <si>
    <t>Kors Monster-pad 63A</t>
  </si>
  <si>
    <t>Kuipershaven 1</t>
  </si>
  <si>
    <t>Lange Geldersekade 6</t>
  </si>
  <si>
    <t>Lijnbaan 198</t>
  </si>
  <si>
    <t>Maasstraat 23</t>
  </si>
  <si>
    <t>Maria Montessorilaan 3</t>
  </si>
  <si>
    <t xml:space="preserve">Merwedestraat 277 </t>
  </si>
  <si>
    <t>Munt 5-7</t>
  </si>
  <si>
    <t>Museumstraat 32</t>
  </si>
  <si>
    <t>Nassauweg 200, Aula Thuredrith</t>
  </si>
  <si>
    <t>Nassauweg 200, Crematorium</t>
  </si>
  <si>
    <t>Nassauweg 200, Satelietgebouw</t>
  </si>
  <si>
    <t>Nieuwe Haven 28</t>
  </si>
  <si>
    <t>Nieuwe Haven 30</t>
  </si>
  <si>
    <t>Nolensweg 4</t>
  </si>
  <si>
    <t>Noordendijk 148</t>
  </si>
  <si>
    <t>Noordendijk 252</t>
  </si>
  <si>
    <t>Noorderstraat 37</t>
  </si>
  <si>
    <t>Ockenburg 46</t>
  </si>
  <si>
    <t>Palingstraat 1</t>
  </si>
  <si>
    <t>Patersweg 53</t>
  </si>
  <si>
    <t>Prof. Waterinklaan 43A</t>
  </si>
  <si>
    <t>Raamstraat 34</t>
  </si>
  <si>
    <t>Sandenburg 135</t>
  </si>
  <si>
    <t>Selma Lagerlöf-erf 162</t>
  </si>
  <si>
    <t>Singel 222</t>
  </si>
  <si>
    <t>Sint Jorisweg 76</t>
  </si>
  <si>
    <t>Smitsweg 1 A</t>
  </si>
  <si>
    <t>Spirea 5</t>
  </si>
  <si>
    <t>Stadhuisplein 1</t>
  </si>
  <si>
    <t>Steegoversloot 38</t>
  </si>
  <si>
    <t>Van Baerleplantsoen 30</t>
  </si>
  <si>
    <t>Van Baerleplantsoen 30A</t>
  </si>
  <si>
    <t>Van den Broek-erf 8</t>
  </si>
  <si>
    <t>Van Karnebeekstraat 2</t>
  </si>
  <si>
    <t>Van Schendelstraat 27</t>
  </si>
  <si>
    <t>Voorstraat 180</t>
  </si>
  <si>
    <t>Voorstraat 190</t>
  </si>
  <si>
    <t>Voorstraat 475</t>
  </si>
  <si>
    <t>Waldeck Pyrmontweg 20A</t>
  </si>
  <si>
    <t>Weegschaal 131</t>
  </si>
  <si>
    <t>Werf van de Biesbosch 92</t>
  </si>
  <si>
    <t>Wielingenstraat 105</t>
  </si>
  <si>
    <t>Wijnstraat 119</t>
  </si>
  <si>
    <t>Wijnstraat 237</t>
  </si>
  <si>
    <t>Zuidendijk 211A</t>
  </si>
  <si>
    <t>Straatnaam huisnummer</t>
  </si>
  <si>
    <t>Nr</t>
  </si>
  <si>
    <t>Type</t>
  </si>
  <si>
    <t>Gebruiksdoel</t>
  </si>
  <si>
    <t>Achterom 77-93 en 103-121</t>
  </si>
  <si>
    <t>PRP-000008</t>
  </si>
  <si>
    <t xml:space="preserve">3311 KB </t>
  </si>
  <si>
    <t>Dordrecht</t>
  </si>
  <si>
    <t>Achterom</t>
  </si>
  <si>
    <t>103</t>
  </si>
  <si>
    <t>Bedrijfsverzamelgebouw</t>
  </si>
  <si>
    <t>onderwijsfunctie</t>
  </si>
  <si>
    <t>PRP-000335</t>
  </si>
  <si>
    <t xml:space="preserve">3311 KC </t>
  </si>
  <si>
    <t>56</t>
  </si>
  <si>
    <t>Parkeergarage</t>
  </si>
  <si>
    <t>overige gebruiksfunctie</t>
  </si>
  <si>
    <t>Achteromplaats ong</t>
  </si>
  <si>
    <t>PRP-000881</t>
  </si>
  <si>
    <t xml:space="preserve">Achteromplaats,  </t>
  </si>
  <si>
    <t>Achteromplaats</t>
  </si>
  <si>
    <t/>
  </si>
  <si>
    <t>Overige gebruiksfunctie</t>
  </si>
  <si>
    <t>Admiraalsplein 413</t>
  </si>
  <si>
    <t>PRP-000011</t>
  </si>
  <si>
    <t xml:space="preserve">3317 BK </t>
  </si>
  <si>
    <t>Admiraalsplein</t>
  </si>
  <si>
    <t>413</t>
  </si>
  <si>
    <t>Wijkcentrum</t>
  </si>
  <si>
    <t>kantoorfunctie</t>
  </si>
  <si>
    <t>PRP-000345</t>
  </si>
  <si>
    <t xml:space="preserve">3317 BC </t>
  </si>
  <si>
    <t>168</t>
  </si>
  <si>
    <t>Multifunctionele accommodatie</t>
  </si>
  <si>
    <t>bijeenkomstfunctie</t>
  </si>
  <si>
    <t>PRP-000346</t>
  </si>
  <si>
    <t xml:space="preserve">3318 AZ </t>
  </si>
  <si>
    <t>Amnesty Internationalweg</t>
  </si>
  <si>
    <t>9</t>
  </si>
  <si>
    <t>Arend Maartenshof 39</t>
  </si>
  <si>
    <t>PRP-000021</t>
  </si>
  <si>
    <t xml:space="preserve">3311 XA </t>
  </si>
  <si>
    <t>Arend Maartenshof</t>
  </si>
  <si>
    <t>39</t>
  </si>
  <si>
    <t>Rijksmonument</t>
  </si>
  <si>
    <t>woonfunctie</t>
  </si>
  <si>
    <t>Arend Maartenshof ong</t>
  </si>
  <si>
    <t>PRP-000882</t>
  </si>
  <si>
    <t>PRP-000348</t>
  </si>
  <si>
    <t xml:space="preserve">3328 GD </t>
  </si>
  <si>
    <t>Atmosfeerstraat</t>
  </si>
  <si>
    <t>8</t>
  </si>
  <si>
    <t>Binnensport</t>
  </si>
  <si>
    <t>Probeerstraat 8 (Testobject)</t>
  </si>
  <si>
    <t>PRP-000961</t>
  </si>
  <si>
    <t>Slooppand</t>
  </si>
  <si>
    <t>sportfunctie</t>
  </si>
  <si>
    <t>PRP-000361</t>
  </si>
  <si>
    <t xml:space="preserve">3313 LP </t>
  </si>
  <si>
    <t>Baanhoekweg</t>
  </si>
  <si>
    <t>53</t>
  </si>
  <si>
    <t>Biesboschpand</t>
  </si>
  <si>
    <t>Baanhoekweg 51A</t>
  </si>
  <si>
    <t>PRP-000385</t>
  </si>
  <si>
    <t>51</t>
  </si>
  <si>
    <t>industriefunctie</t>
  </si>
  <si>
    <t>PRP-000887</t>
  </si>
  <si>
    <t>Woning</t>
  </si>
  <si>
    <t>PRP-000890</t>
  </si>
  <si>
    <t>75</t>
  </si>
  <si>
    <t>Baanhoekweg 75, nabij</t>
  </si>
  <si>
    <t>PRP-000891</t>
  </si>
  <si>
    <t>Baden-Powelllaan nabij 4</t>
  </si>
  <si>
    <t>PRP-000349</t>
  </si>
  <si>
    <t xml:space="preserve">3312 AA </t>
  </si>
  <si>
    <t>Baden-Powelllaan</t>
  </si>
  <si>
    <t>Opslag</t>
  </si>
  <si>
    <t>Baden-Powelllaan 8</t>
  </si>
  <si>
    <t>PRP-000351</t>
  </si>
  <si>
    <t>Atelierscomplex</t>
  </si>
  <si>
    <t>Baden-Powelllaan 12</t>
  </si>
  <si>
    <t>PRP-000352</t>
  </si>
  <si>
    <t>12</t>
  </si>
  <si>
    <t>Dierenverblijf</t>
  </si>
  <si>
    <t>Badweg 27</t>
  </si>
  <si>
    <t>PRP-000357</t>
  </si>
  <si>
    <t xml:space="preserve">3312 AB </t>
  </si>
  <si>
    <t>Badweg</t>
  </si>
  <si>
    <t>27</t>
  </si>
  <si>
    <t>Zwembad</t>
  </si>
  <si>
    <t>PRP-000025</t>
  </si>
  <si>
    <t xml:space="preserve">3312 GD </t>
  </si>
  <si>
    <t>Bankastraat</t>
  </si>
  <si>
    <t>10</t>
  </si>
  <si>
    <t>Gemeentelijk monument</t>
  </si>
  <si>
    <t>Beerpolderweg nabij 200T</t>
  </si>
  <si>
    <t>PRP-000422</t>
  </si>
  <si>
    <t xml:space="preserve">Beerpolderweg 200T,  </t>
  </si>
  <si>
    <t>Beerpolderweg</t>
  </si>
  <si>
    <t>200</t>
  </si>
  <si>
    <t>Berckepad 9</t>
  </si>
  <si>
    <t>PRP-000360</t>
  </si>
  <si>
    <t xml:space="preserve">3311 PA </t>
  </si>
  <si>
    <t>Berckepad</t>
  </si>
  <si>
    <t>Bosstraat 1</t>
  </si>
  <si>
    <t>PRP-000364</t>
  </si>
  <si>
    <t xml:space="preserve">3317 KM </t>
  </si>
  <si>
    <t>Bosstraat</t>
  </si>
  <si>
    <t>1</t>
  </si>
  <si>
    <t>Arcade School</t>
  </si>
  <si>
    <t>PRP-000033</t>
  </si>
  <si>
    <t xml:space="preserve">3311 JG </t>
  </si>
  <si>
    <t>Burgemeester de Raadtsingel</t>
  </si>
  <si>
    <t>6</t>
  </si>
  <si>
    <t>Kantoorgebouw</t>
  </si>
  <si>
    <t>PRP-000035</t>
  </si>
  <si>
    <t>97</t>
  </si>
  <si>
    <t>Museum</t>
  </si>
  <si>
    <t>winkelfunctie</t>
  </si>
  <si>
    <t>PRP-000371</t>
  </si>
  <si>
    <t>Kiosk</t>
  </si>
  <si>
    <t>Callistolaan 12</t>
  </si>
  <si>
    <t>PRP-000880</t>
  </si>
  <si>
    <t xml:space="preserve">3318JA </t>
  </si>
  <si>
    <t>Callistolaan</t>
  </si>
  <si>
    <t>Chico Mendesring 821</t>
  </si>
  <si>
    <t>PRP-000373</t>
  </si>
  <si>
    <t xml:space="preserve"> 3315 WX </t>
  </si>
  <si>
    <t>Chico Mendesring</t>
  </si>
  <si>
    <t>821</t>
  </si>
  <si>
    <t>Chico Mendesring 188</t>
  </si>
  <si>
    <t>PRP-000375</t>
  </si>
  <si>
    <t xml:space="preserve">Chico Mendesring 188, 3315 MB </t>
  </si>
  <si>
    <t>188</t>
  </si>
  <si>
    <t>PRP-000150</t>
  </si>
  <si>
    <t xml:space="preserve">3312 EC </t>
  </si>
  <si>
    <t>Christiaan de Wetstraat</t>
  </si>
  <si>
    <t>23</t>
  </si>
  <si>
    <t>Cornelis de Wittstraat 12</t>
  </si>
  <si>
    <t>PRP-000036</t>
  </si>
  <si>
    <t xml:space="preserve">3311 GD </t>
  </si>
  <si>
    <t>Cornelis de Wittstraat</t>
  </si>
  <si>
    <t>Cornelis de Wittstraat 14</t>
  </si>
  <si>
    <t>PRP-000377</t>
  </si>
  <si>
    <t>14</t>
  </si>
  <si>
    <t>Cornelis de Wittstraat 16</t>
  </si>
  <si>
    <t>PRP-000871</t>
  </si>
  <si>
    <t>16</t>
  </si>
  <si>
    <t>Cort van der Lindenstraat 1</t>
  </si>
  <si>
    <t>PRP-000378</t>
  </si>
  <si>
    <t>Cort van der Lindenstraat</t>
  </si>
  <si>
    <t>Dalmeyerplein 10 (t/m 12)</t>
  </si>
  <si>
    <t>PRP-000038</t>
  </si>
  <si>
    <t xml:space="preserve">3318 CB </t>
  </si>
  <si>
    <t>Dalmeyerplein</t>
  </si>
  <si>
    <t>De Bekramming ongenummerd</t>
  </si>
  <si>
    <t>PRP-000593</t>
  </si>
  <si>
    <t xml:space="preserve">De Bekramming,  </t>
  </si>
  <si>
    <t>De Bekramming</t>
  </si>
  <si>
    <t>De Bekramming 13 T</t>
  </si>
  <si>
    <t>PRP-000889</t>
  </si>
  <si>
    <t xml:space="preserve">De Bekramming 13T, 3313 LP </t>
  </si>
  <si>
    <t>13</t>
  </si>
  <si>
    <t>PRP-000045</t>
  </si>
  <si>
    <t xml:space="preserve">3317 LA </t>
  </si>
  <si>
    <t>De Savornin Lohmanweg</t>
  </si>
  <si>
    <t>100</t>
  </si>
  <si>
    <t>PRP-000384</t>
  </si>
  <si>
    <t>110</t>
  </si>
  <si>
    <t>De Waag 52</t>
  </si>
  <si>
    <t>PRP-000610</t>
  </si>
  <si>
    <t xml:space="preserve">3311 BB </t>
  </si>
  <si>
    <t>De Waag</t>
  </si>
  <si>
    <t>52</t>
  </si>
  <si>
    <t>PRP-000046</t>
  </si>
  <si>
    <t xml:space="preserve">3313 GT </t>
  </si>
  <si>
    <t>Dintelstraat</t>
  </si>
  <si>
    <t>21</t>
  </si>
  <si>
    <t>Domela Nieuwenhuisweg 2</t>
  </si>
  <si>
    <t>PRP-000047</t>
  </si>
  <si>
    <t xml:space="preserve">3317 SE </t>
  </si>
  <si>
    <t>Domela Nieuwenhuisweg</t>
  </si>
  <si>
    <t>2</t>
  </si>
  <si>
    <t>Leegstandsbeheer</t>
  </si>
  <si>
    <t>Domela Nieuwenhuisweg 6</t>
  </si>
  <si>
    <t>PRP-000049</t>
  </si>
  <si>
    <t>Douwe Aukesstraat 1</t>
  </si>
  <si>
    <t>PRP-000392</t>
  </si>
  <si>
    <t xml:space="preserve">Douwe Aukesstraat 1, 3317 AM </t>
  </si>
  <si>
    <t>Douwe Aukesstraat</t>
  </si>
  <si>
    <t>Dr. L.L. Zamenhoflaan 27</t>
  </si>
  <si>
    <t>PRP-001003</t>
  </si>
  <si>
    <t xml:space="preserve">3312 AX </t>
  </si>
  <si>
    <t>Dr. L.L. Zamenhofflaan</t>
  </si>
  <si>
    <t>PRP-000051</t>
  </si>
  <si>
    <t>Dr. L.L. Zamenhoflaan</t>
  </si>
  <si>
    <t>25</t>
  </si>
  <si>
    <t>Dr. L.L. Zamenhoflaan 5</t>
  </si>
  <si>
    <t>PRP-000393</t>
  </si>
  <si>
    <t>5</t>
  </si>
  <si>
    <t>Driehoek 40</t>
  </si>
  <si>
    <t>PRP-000394</t>
  </si>
  <si>
    <t xml:space="preserve">Driehoek 40, 3328 KG </t>
  </si>
  <si>
    <t>Driehoek</t>
  </si>
  <si>
    <t>40</t>
  </si>
  <si>
    <t>Dubbeldamseweg Noord 50</t>
  </si>
  <si>
    <t>PRP-000395</t>
  </si>
  <si>
    <t xml:space="preserve">Dubbeldamseweg Noord 50, 3311 LX </t>
  </si>
  <si>
    <t>Dubbeldamseweg Noord</t>
  </si>
  <si>
    <t>50</t>
  </si>
  <si>
    <t>logiesfunctie</t>
  </si>
  <si>
    <t>Dubbeldamseweg Zuid 183</t>
  </si>
  <si>
    <t>PRP-000053</t>
  </si>
  <si>
    <t xml:space="preserve">3314 JD </t>
  </si>
  <si>
    <t>Dubbeldamseweg Zuid</t>
  </si>
  <si>
    <t>183</t>
  </si>
  <si>
    <t>Dubbeldamseweg Zuid 183B</t>
  </si>
  <si>
    <t>PRP-000885</t>
  </si>
  <si>
    <t>PRP-000400</t>
  </si>
  <si>
    <t xml:space="preserve">3312 NB </t>
  </si>
  <si>
    <t>Dubbelmondestraat</t>
  </si>
  <si>
    <t>Dubbelsteynlaan West 54</t>
  </si>
  <si>
    <t>PRP-000401</t>
  </si>
  <si>
    <t xml:space="preserve">Dubbelsteynlaan West 54, 3319 EL </t>
  </si>
  <si>
    <t>Dubbelsteynlaan West</t>
  </si>
  <si>
    <t>54</t>
  </si>
  <si>
    <t>Dudokplein 213</t>
  </si>
  <si>
    <t>PRP-000404</t>
  </si>
  <si>
    <t>Dudokplein</t>
  </si>
  <si>
    <t>213</t>
  </si>
  <si>
    <t>PRP-001028</t>
  </si>
  <si>
    <t>210</t>
  </si>
  <si>
    <t>Sportgebouw</t>
  </si>
  <si>
    <t>Eddingtonweg 9</t>
  </si>
  <si>
    <t>PRP-000059</t>
  </si>
  <si>
    <t xml:space="preserve">Eddingtonweg 9, 3318 BE </t>
  </si>
  <si>
    <t>Eddingtonweg</t>
  </si>
  <si>
    <t>Eikenlaan</t>
  </si>
  <si>
    <t>PRP-000409</t>
  </si>
  <si>
    <t xml:space="preserve">Eikenlaan 25, 3319 SC </t>
  </si>
  <si>
    <t>School</t>
  </si>
  <si>
    <t>Fanny Blankers-Koenweg 10</t>
  </si>
  <si>
    <t>PRP-000060</t>
  </si>
  <si>
    <t xml:space="preserve">Fanny Blankers-Koenweg 10, 3318 AX </t>
  </si>
  <si>
    <t>Fanny Blankers-Koenweg</t>
  </si>
  <si>
    <t>PRP-000066</t>
  </si>
  <si>
    <t xml:space="preserve">3319 ET </t>
  </si>
  <si>
    <t>Gravensingel</t>
  </si>
  <si>
    <t>102</t>
  </si>
  <si>
    <t>Gravenstraat 31-35, Wijnstraat 155-157</t>
  </si>
  <si>
    <t>PRP-000067</t>
  </si>
  <si>
    <t xml:space="preserve">3311 BC </t>
  </si>
  <si>
    <t>Gravenstraat</t>
  </si>
  <si>
    <t>31</t>
  </si>
  <si>
    <t>PRP-000420</t>
  </si>
  <si>
    <t xml:space="preserve">3311 DB </t>
  </si>
  <si>
    <t>Groenedijk</t>
  </si>
  <si>
    <t>PRP-000070</t>
  </si>
  <si>
    <t xml:space="preserve">3311 CC </t>
  </si>
  <si>
    <t>Grotekerksplein</t>
  </si>
  <si>
    <t>Halleyweg</t>
  </si>
  <si>
    <t>PRP-000424</t>
  </si>
  <si>
    <t xml:space="preserve">Halleyweg 168a, 3318 CP </t>
  </si>
  <si>
    <t>PRP-000072</t>
  </si>
  <si>
    <t xml:space="preserve">3312 GH </t>
  </si>
  <si>
    <t>Halmaheiraplein</t>
  </si>
  <si>
    <t>37</t>
  </si>
  <si>
    <t>PRP-000426</t>
  </si>
  <si>
    <t>26</t>
  </si>
  <si>
    <t>PRP-000935</t>
  </si>
  <si>
    <t>Heelalstraat 6A</t>
  </si>
  <si>
    <t>PRP-000073</t>
  </si>
  <si>
    <t xml:space="preserve">Heelalstraat 6A, 3328 GJ </t>
  </si>
  <si>
    <t>Heelalstraat</t>
  </si>
  <si>
    <t>Woonwagen</t>
  </si>
  <si>
    <t>Standplaats</t>
  </si>
  <si>
    <t>Heer Daniëlspad</t>
  </si>
  <si>
    <t>PRP-000428</t>
  </si>
  <si>
    <t xml:space="preserve">Heer Daniëlspad,  </t>
  </si>
  <si>
    <t>Hof 5 (t/m 12 en Steegoversloot 21)</t>
  </si>
  <si>
    <t>PRP-000078</t>
  </si>
  <si>
    <t xml:space="preserve">3311 XG </t>
  </si>
  <si>
    <t>Hof</t>
  </si>
  <si>
    <t>Hofstraat 5</t>
  </si>
  <si>
    <t>PRP-000433</t>
  </si>
  <si>
    <t xml:space="preserve">Hofstraat 5, 3311 XH </t>
  </si>
  <si>
    <t>Hofstraat</t>
  </si>
  <si>
    <t>Hoge Nieuwstraat 54</t>
  </si>
  <si>
    <t>PRP-000082</t>
  </si>
  <si>
    <t xml:space="preserve">Hoge Nieuwstraat 54, 3311 AK </t>
  </si>
  <si>
    <t>Hoge Nieuwstraat</t>
  </si>
  <si>
    <t>Hooikade 1</t>
  </si>
  <si>
    <t>PRP-000083</t>
  </si>
  <si>
    <t xml:space="preserve">Hooikade 1, 3311 CD </t>
  </si>
  <si>
    <t>Hooikade</t>
  </si>
  <si>
    <t>Jacob Marisstraat 60 (t/m 80 en Matthijs Marisstraat 33 t/m 35)</t>
  </si>
  <si>
    <t>PRP-000435</t>
  </si>
  <si>
    <t xml:space="preserve">3314 TK </t>
  </si>
  <si>
    <t>Jacob Marisstraat</t>
  </si>
  <si>
    <t>60</t>
  </si>
  <si>
    <t>PRP-000087</t>
  </si>
  <si>
    <t xml:space="preserve">3316 LJ </t>
  </si>
  <si>
    <t>Jade</t>
  </si>
  <si>
    <t>400</t>
  </si>
  <si>
    <t>PRP-000094</t>
  </si>
  <si>
    <t xml:space="preserve">3313 LC </t>
  </si>
  <si>
    <t>Kerkeplaat</t>
  </si>
  <si>
    <t>3</t>
  </si>
  <si>
    <t>Kinkelenburg 19</t>
  </si>
  <si>
    <t>PRP-000449</t>
  </si>
  <si>
    <t xml:space="preserve">Kinkelenburg 19, 3328 AE </t>
  </si>
  <si>
    <t>Kinkelenburg</t>
  </si>
  <si>
    <t>19</t>
  </si>
  <si>
    <t>PRP-000097</t>
  </si>
  <si>
    <t xml:space="preserve">3311 XL </t>
  </si>
  <si>
    <t>Kolfstraat</t>
  </si>
  <si>
    <t>42</t>
  </si>
  <si>
    <t>Kolfstraat 23</t>
  </si>
  <si>
    <t>PRP-000450</t>
  </si>
  <si>
    <t>Fietsenstalling</t>
  </si>
  <si>
    <t>Kolfstraat 143</t>
  </si>
  <si>
    <t>PRP-000955</t>
  </si>
  <si>
    <t xml:space="preserve">3311 XW </t>
  </si>
  <si>
    <t>143</t>
  </si>
  <si>
    <t>PRP-000645</t>
  </si>
  <si>
    <t xml:space="preserve">3313 LK  </t>
  </si>
  <si>
    <t>Kors Monster-pad</t>
  </si>
  <si>
    <t>63</t>
  </si>
  <si>
    <t>PRP-000888</t>
  </si>
  <si>
    <t xml:space="preserve">3313 LK </t>
  </si>
  <si>
    <t>PRP-000102</t>
  </si>
  <si>
    <t xml:space="preserve">3311 AL </t>
  </si>
  <si>
    <t>Kuipershaven</t>
  </si>
  <si>
    <t>Lange Geldersekade 4</t>
  </si>
  <si>
    <t>PRP-000106</t>
  </si>
  <si>
    <t xml:space="preserve">3311 CJ </t>
  </si>
  <si>
    <t>Lange Geldersekade</t>
  </si>
  <si>
    <t>4</t>
  </si>
  <si>
    <t>PRP-000456</t>
  </si>
  <si>
    <t>Latourpad 16</t>
  </si>
  <si>
    <t>PRP-000458</t>
  </si>
  <si>
    <t xml:space="preserve">3311 KM </t>
  </si>
  <si>
    <t>Latourpad</t>
  </si>
  <si>
    <t>PRP-000109</t>
  </si>
  <si>
    <t xml:space="preserve">3311 RL </t>
  </si>
  <si>
    <t>Lijnbaan</t>
  </si>
  <si>
    <t>198</t>
  </si>
  <si>
    <t>Maasstraat 23 (t/m 25)</t>
  </si>
  <si>
    <t>PRP-000112</t>
  </si>
  <si>
    <t xml:space="preserve">3313 GE </t>
  </si>
  <si>
    <t>Maasstraat</t>
  </si>
  <si>
    <t>PRP-000472</t>
  </si>
  <si>
    <t xml:space="preserve">3312 KJ </t>
  </si>
  <si>
    <t>Maria Montessorilaan</t>
  </si>
  <si>
    <t>Merwedestraat 275</t>
  </si>
  <si>
    <t>PRP-000475</t>
  </si>
  <si>
    <t>Merwedestraat</t>
  </si>
  <si>
    <t>275</t>
  </si>
  <si>
    <t>Merwedestraat 277</t>
  </si>
  <si>
    <t>PRP-000476</t>
  </si>
  <si>
    <t>277</t>
  </si>
  <si>
    <t>Merwekade 1</t>
  </si>
  <si>
    <t>PRP-000124</t>
  </si>
  <si>
    <t xml:space="preserve">3311 TH </t>
  </si>
  <si>
    <t>Merwekade</t>
  </si>
  <si>
    <t>Merwelanden 37</t>
  </si>
  <si>
    <t>PRP-000387</t>
  </si>
  <si>
    <t xml:space="preserve">3313 LE </t>
  </si>
  <si>
    <t>Merwelanden</t>
  </si>
  <si>
    <t>Merwelanden 39 (nabij)</t>
  </si>
  <si>
    <t>PRP-000406</t>
  </si>
  <si>
    <t xml:space="preserve">Merwelanden 39, 3313 LE </t>
  </si>
  <si>
    <t>Munt 5</t>
  </si>
  <si>
    <t>PRP-000126</t>
  </si>
  <si>
    <t xml:space="preserve">3311 EG </t>
  </si>
  <si>
    <t>Munt</t>
  </si>
  <si>
    <t>Munt 7</t>
  </si>
  <si>
    <t>PRP-000906</t>
  </si>
  <si>
    <t>7</t>
  </si>
  <si>
    <t>Kantoorfunctie</t>
  </si>
  <si>
    <t>Museumstraat 32 (t/m 40 en Vest 115)</t>
  </si>
  <si>
    <t>PRP-000127</t>
  </si>
  <si>
    <t xml:space="preserve">3311 XP </t>
  </si>
  <si>
    <t>Museumstraat</t>
  </si>
  <si>
    <t>32</t>
  </si>
  <si>
    <t>Museumstraat 67</t>
  </si>
  <si>
    <t>PRP-000130</t>
  </si>
  <si>
    <t xml:space="preserve">Museumstraat 67, 3311 XP </t>
  </si>
  <si>
    <t>67</t>
  </si>
  <si>
    <t>PRP-000131</t>
  </si>
  <si>
    <t xml:space="preserve">3314 JR </t>
  </si>
  <si>
    <t>Nassauweg</t>
  </si>
  <si>
    <t>Begraafplaats</t>
  </si>
  <si>
    <t>Nassauweg 2</t>
  </si>
  <si>
    <t>PRP-000486</t>
  </si>
  <si>
    <t>Nassauweg ong, Satelietgebouw</t>
  </si>
  <si>
    <t>PRP-000908</t>
  </si>
  <si>
    <t>Nassauweg ong, Aula Thuredrith</t>
  </si>
  <si>
    <t>PRP-000909</t>
  </si>
  <si>
    <t>PRP-000133</t>
  </si>
  <si>
    <t xml:space="preserve">3311 AP </t>
  </si>
  <si>
    <t>Nieuwe Haven</t>
  </si>
  <si>
    <t>28</t>
  </si>
  <si>
    <t>PRP-000491</t>
  </si>
  <si>
    <t>30</t>
  </si>
  <si>
    <t>Nieuwe Merwedeweg (ongenummerd)</t>
  </si>
  <si>
    <t>PRP-000493</t>
  </si>
  <si>
    <t xml:space="preserve">Nieuwe Merwedeweg,  </t>
  </si>
  <si>
    <t>Nieuwe Merwedeweg</t>
  </si>
  <si>
    <t>Nieuweweg 1</t>
  </si>
  <si>
    <t>PRP-000494</t>
  </si>
  <si>
    <t xml:space="preserve">3314 JS </t>
  </si>
  <si>
    <t>Nieuweweg</t>
  </si>
  <si>
    <t>Nieuweweg 2</t>
  </si>
  <si>
    <t>PRP-000897</t>
  </si>
  <si>
    <t>Nolensweg 4 (Kinderdagverblijf)</t>
  </si>
  <si>
    <t>PRP-000496</t>
  </si>
  <si>
    <t xml:space="preserve">Nolensweg 4, 3317 LE </t>
  </si>
  <si>
    <t>Nolensweg</t>
  </si>
  <si>
    <t>Peuterspeelzaal / kinderdagverblijf</t>
  </si>
  <si>
    <t>Nolensweg 4 (Gymzaal)</t>
  </si>
  <si>
    <t>PRP-000497</t>
  </si>
  <si>
    <t xml:space="preserve">3317 LE </t>
  </si>
  <si>
    <t>PRP-000139</t>
  </si>
  <si>
    <t xml:space="preserve">3311 RR </t>
  </si>
  <si>
    <t>Noordendijk</t>
  </si>
  <si>
    <t>148</t>
  </si>
  <si>
    <t>Noordendijk 250</t>
  </si>
  <si>
    <t>PRP-000141</t>
  </si>
  <si>
    <t>250</t>
  </si>
  <si>
    <t>PRP-000142</t>
  </si>
  <si>
    <t>252</t>
  </si>
  <si>
    <t>Noordendijk 264</t>
  </si>
  <si>
    <t>PRP-000143</t>
  </si>
  <si>
    <t xml:space="preserve">3312 AM </t>
  </si>
  <si>
    <t>264</t>
  </si>
  <si>
    <t>Noordendijk 248</t>
  </si>
  <si>
    <t>PRP-000285</t>
  </si>
  <si>
    <t>248</t>
  </si>
  <si>
    <t>Noorder Elsweg 1A</t>
  </si>
  <si>
    <t>PRP-000144</t>
  </si>
  <si>
    <t xml:space="preserve">Noorder Elsweg 1A, 3329 KH </t>
  </si>
  <si>
    <t>Noorder Elsweg</t>
  </si>
  <si>
    <t>Noorder Elsweg ongenummerd</t>
  </si>
  <si>
    <t>PRP-000506</t>
  </si>
  <si>
    <t xml:space="preserve">Noorder Elsweg,  </t>
  </si>
  <si>
    <t>PRP-000148</t>
  </si>
  <si>
    <t xml:space="preserve">3311 RS </t>
  </si>
  <si>
    <t>Noorderstraat</t>
  </si>
  <si>
    <t>PRP-000149</t>
  </si>
  <si>
    <t xml:space="preserve">3328 TG </t>
  </si>
  <si>
    <t>Ockenburg</t>
  </si>
  <si>
    <t>46</t>
  </si>
  <si>
    <t>Ockenburg 44</t>
  </si>
  <si>
    <t>PRP-000508</t>
  </si>
  <si>
    <t>44</t>
  </si>
  <si>
    <t>Oranjepark 11A, 13, 13A</t>
  </si>
  <si>
    <t>PRP-000513</t>
  </si>
  <si>
    <t xml:space="preserve">Oranjepark 13, 3311 LP </t>
  </si>
  <si>
    <t>Oranjepark</t>
  </si>
  <si>
    <t>PRP-000522</t>
  </si>
  <si>
    <t xml:space="preserve">3311 BM </t>
  </si>
  <si>
    <t>Palingstraat</t>
  </si>
  <si>
    <t>PRP-000928</t>
  </si>
  <si>
    <t>Patersweg</t>
  </si>
  <si>
    <t>PRP-000154</t>
  </si>
  <si>
    <t xml:space="preserve">3312 KM </t>
  </si>
  <si>
    <t>Prof. Waterinklaan</t>
  </si>
  <si>
    <t>43</t>
  </si>
  <si>
    <t>PRP-000155</t>
  </si>
  <si>
    <t xml:space="preserve">3311 VR </t>
  </si>
  <si>
    <t>Raamstraat</t>
  </si>
  <si>
    <t>34</t>
  </si>
  <si>
    <t>Raamstraat 32</t>
  </si>
  <si>
    <t>PRP-000531</t>
  </si>
  <si>
    <t>Reeweg Zuid 72</t>
  </si>
  <si>
    <t>PRP-000532</t>
  </si>
  <si>
    <t xml:space="preserve">3317 NH </t>
  </si>
  <si>
    <t>Reeweg Zuid</t>
  </si>
  <si>
    <t>72</t>
  </si>
  <si>
    <t>Rijksstraatweg 104</t>
  </si>
  <si>
    <t>PRP-000158</t>
  </si>
  <si>
    <t xml:space="preserve">3316 EJ </t>
  </si>
  <si>
    <t>Rijksstraatweg</t>
  </si>
  <si>
    <t>104</t>
  </si>
  <si>
    <t>Rijksstraatweg 108</t>
  </si>
  <si>
    <t>PRP-000535</t>
  </si>
  <si>
    <t>108</t>
  </si>
  <si>
    <t>Werkplaats</t>
  </si>
  <si>
    <t>Rijksstraatweg 127</t>
  </si>
  <si>
    <t>PRP-000538</t>
  </si>
  <si>
    <t>3316 EG</t>
  </si>
  <si>
    <t>127</t>
  </si>
  <si>
    <t>Rijksstraatweg 74</t>
  </si>
  <si>
    <t>PRP-000542</t>
  </si>
  <si>
    <t>3316 EH</t>
  </si>
  <si>
    <t>74</t>
  </si>
  <si>
    <t>Rudyard Kiplingerf 123</t>
  </si>
  <si>
    <t>PRP-000543</t>
  </si>
  <si>
    <t xml:space="preserve">Rudyard Kipling-erf 123, 3315 AE </t>
  </si>
  <si>
    <t>Rudyard Kipling-erf</t>
  </si>
  <si>
    <t>123</t>
  </si>
  <si>
    <t>PRP-000164</t>
  </si>
  <si>
    <t xml:space="preserve">3328 EE </t>
  </si>
  <si>
    <t>Sandenburg</t>
  </si>
  <si>
    <t>135</t>
  </si>
  <si>
    <t>PRP-000168</t>
  </si>
  <si>
    <t xml:space="preserve">3315 AT </t>
  </si>
  <si>
    <t>Selma Lagerlöf-erf</t>
  </si>
  <si>
    <t>162</t>
  </si>
  <si>
    <t>Selma Lagerlöf-erf 163</t>
  </si>
  <si>
    <t>PRP-000550</t>
  </si>
  <si>
    <t xml:space="preserve">Selma Lagerlöf-erf 163, 3351 AT </t>
  </si>
  <si>
    <t>163</t>
  </si>
  <si>
    <t>Singel 140</t>
  </si>
  <si>
    <t>PRP-000169</t>
  </si>
  <si>
    <t xml:space="preserve">Singel 140, 3311 PE </t>
  </si>
  <si>
    <t>Singel</t>
  </si>
  <si>
    <t>140</t>
  </si>
  <si>
    <t>Singel 222 (en Singel 222 A t/m I)</t>
  </si>
  <si>
    <t>PRP-000170</t>
  </si>
  <si>
    <t xml:space="preserve">3311 KV </t>
  </si>
  <si>
    <t>222</t>
  </si>
  <si>
    <t>Singel 441</t>
  </si>
  <si>
    <t>PRP-000180</t>
  </si>
  <si>
    <t xml:space="preserve">Singel 441, 3311 HH </t>
  </si>
  <si>
    <t>441</t>
  </si>
  <si>
    <t>Singel 271</t>
  </si>
  <si>
    <t>PRP-000936</t>
  </si>
  <si>
    <t xml:space="preserve">Singel 271, 3311 KS </t>
  </si>
  <si>
    <t>271</t>
  </si>
  <si>
    <t>PRP-000554</t>
  </si>
  <si>
    <t>Sint Jorisweg</t>
  </si>
  <si>
    <t>76</t>
  </si>
  <si>
    <t>Smitsweg 1 (A)</t>
  </si>
  <si>
    <t>PRP-000557</t>
  </si>
  <si>
    <t xml:space="preserve">3328 LB </t>
  </si>
  <si>
    <t>Smitsweg</t>
  </si>
  <si>
    <t>Smitsweg 1 (B)</t>
  </si>
  <si>
    <t>PRP-000957</t>
  </si>
  <si>
    <t xml:space="preserve">Smitsweg 1, 3328 LB </t>
  </si>
  <si>
    <t>Smitsweg 1 (C)</t>
  </si>
  <si>
    <t>PRP-000958</t>
  </si>
  <si>
    <t>Smitsweg 1 (D)</t>
  </si>
  <si>
    <t>PRP-000959</t>
  </si>
  <si>
    <t>Smitsweg 1 (E)</t>
  </si>
  <si>
    <t>PRP-000960</t>
  </si>
  <si>
    <t>PRP-000188</t>
  </si>
  <si>
    <t xml:space="preserve">3317 JP </t>
  </si>
  <si>
    <t>Spirea</t>
  </si>
  <si>
    <t>Spuiboulevard 298, Hellingen 20</t>
  </si>
  <si>
    <t>PRP-000195</t>
  </si>
  <si>
    <t xml:space="preserve">3311 GR </t>
  </si>
  <si>
    <t>Spuiboulevard</t>
  </si>
  <si>
    <t>298</t>
  </si>
  <si>
    <t>Spuiboulevard 304</t>
  </si>
  <si>
    <t>PRP-000197</t>
  </si>
  <si>
    <t>304</t>
  </si>
  <si>
    <t>Spuiboulevard 37 tegenover</t>
  </si>
  <si>
    <t>PRP-000198</t>
  </si>
  <si>
    <t xml:space="preserve">3311 GM </t>
  </si>
  <si>
    <t>Spuiboulevard 300</t>
  </si>
  <si>
    <t>PRP-000560</t>
  </si>
  <si>
    <t>300</t>
  </si>
  <si>
    <t>Spuiboulevard 99</t>
  </si>
  <si>
    <t>PRP-000583</t>
  </si>
  <si>
    <t xml:space="preserve">Spuiboulevard 99, 3311 GN </t>
  </si>
  <si>
    <t>99</t>
  </si>
  <si>
    <t>PRP-000584</t>
  </si>
  <si>
    <t xml:space="preserve">3311 CR </t>
  </si>
  <si>
    <t>Stadhuisplein</t>
  </si>
  <si>
    <t>Standhasenstraat 45A</t>
  </si>
  <si>
    <t>PRP-000201</t>
  </si>
  <si>
    <t xml:space="preserve">Standhasenstraat 45A, 3312 LM </t>
  </si>
  <si>
    <t>Standhasenstraat</t>
  </si>
  <si>
    <t>45</t>
  </si>
  <si>
    <t>Standhasenstraat 47</t>
  </si>
  <si>
    <t>PRP-000202</t>
  </si>
  <si>
    <t xml:space="preserve">Standhasenstraat 47, 3312 LN </t>
  </si>
  <si>
    <t>47</t>
  </si>
  <si>
    <t>PRP-000586</t>
  </si>
  <si>
    <t xml:space="preserve">3311 PP </t>
  </si>
  <si>
    <t>Steegoversloot</t>
  </si>
  <si>
    <t>38</t>
  </si>
  <si>
    <t>Van Baerleplantsoen 30 A</t>
  </si>
  <si>
    <t>PRP-000205</t>
  </si>
  <si>
    <t xml:space="preserve">3314 BH </t>
  </si>
  <si>
    <t>Van Baerleplantsoen</t>
  </si>
  <si>
    <t>PRP-000594</t>
  </si>
  <si>
    <t>PRP-000367</t>
  </si>
  <si>
    <t xml:space="preserve">3315 SB </t>
  </si>
  <si>
    <t>Van den Broek-erf</t>
  </si>
  <si>
    <t>Van Elzelingenweg (nabij Noorder Elsweg 5A)</t>
  </si>
  <si>
    <t>PRP-000410</t>
  </si>
  <si>
    <t xml:space="preserve">Van Elzelingenweg,  </t>
  </si>
  <si>
    <t>Van Elzelingenweg</t>
  </si>
  <si>
    <t>Van Elzelingenweg nabij nummer 4</t>
  </si>
  <si>
    <t>PRP-000912</t>
  </si>
  <si>
    <t>Van Gendtstraat 4</t>
  </si>
  <si>
    <t>PRP-000598</t>
  </si>
  <si>
    <t xml:space="preserve">Van Gendtstraat 4, 3317 AV </t>
  </si>
  <si>
    <t>Van Gendtstraat</t>
  </si>
  <si>
    <t>PRP-000208</t>
  </si>
  <si>
    <t xml:space="preserve">3317 KX </t>
  </si>
  <si>
    <t>Van Karnebeekstraat</t>
  </si>
  <si>
    <t>Oldenbarneveldtplein 84</t>
  </si>
  <si>
    <t>PRP-000510</t>
  </si>
  <si>
    <t xml:space="preserve">Van Oldenbarneveltplein 84, 3317 ES </t>
  </si>
  <si>
    <t>Van Oldenbarneveltplein</t>
  </si>
  <si>
    <t>84</t>
  </si>
  <si>
    <t>PRP-000548</t>
  </si>
  <si>
    <t xml:space="preserve">3319 RN </t>
  </si>
  <si>
    <t>Van Schendelstraat</t>
  </si>
  <si>
    <t>Vest 119</t>
  </si>
  <si>
    <t>PRP-000211</t>
  </si>
  <si>
    <t xml:space="preserve">3311 TT </t>
  </si>
  <si>
    <t>Vest</t>
  </si>
  <si>
    <t>119</t>
  </si>
  <si>
    <t>Volkerakweg 60</t>
  </si>
  <si>
    <t>PRP-000212</t>
  </si>
  <si>
    <t xml:space="preserve">Volkerakweg 60, 3313 BN </t>
  </si>
  <si>
    <t>Volkerakweg</t>
  </si>
  <si>
    <t>PRP-000213</t>
  </si>
  <si>
    <t xml:space="preserve">3311 ES </t>
  </si>
  <si>
    <t>Voorstraat</t>
  </si>
  <si>
    <t>180</t>
  </si>
  <si>
    <t>PRP-000214</t>
  </si>
  <si>
    <t>190</t>
  </si>
  <si>
    <t>Voorstraat 220</t>
  </si>
  <si>
    <t>PRP-000215</t>
  </si>
  <si>
    <t xml:space="preserve">3311 ET </t>
  </si>
  <si>
    <t>220</t>
  </si>
  <si>
    <t>PRP-000217</t>
  </si>
  <si>
    <t xml:space="preserve">3311 CV </t>
  </si>
  <si>
    <t>475</t>
  </si>
  <si>
    <t>Vrieseplein 20</t>
  </si>
  <si>
    <t>PRP-000607</t>
  </si>
  <si>
    <t xml:space="preserve">3311 NK </t>
  </si>
  <si>
    <t>Vrieseplein</t>
  </si>
  <si>
    <t>20</t>
  </si>
  <si>
    <t>Vrieseplein 21</t>
  </si>
  <si>
    <t>PRP-000608</t>
  </si>
  <si>
    <t>Vrieseweg 92</t>
  </si>
  <si>
    <t>PRP-000221</t>
  </si>
  <si>
    <t xml:space="preserve">3311 NZ </t>
  </si>
  <si>
    <t>Vrieseweg</t>
  </si>
  <si>
    <t>92</t>
  </si>
  <si>
    <t>Vrieseweg 10-12</t>
  </si>
  <si>
    <t>PRP-000931</t>
  </si>
  <si>
    <t xml:space="preserve">3311 NX </t>
  </si>
  <si>
    <t>PRP-000222</t>
  </si>
  <si>
    <t xml:space="preserve">3314 NZ </t>
  </si>
  <si>
    <t>Waldeck Pyrmontweg</t>
  </si>
  <si>
    <t>PRP-000612</t>
  </si>
  <si>
    <t xml:space="preserve">3328 PC </t>
  </si>
  <si>
    <t>Weegschaal</t>
  </si>
  <si>
    <t>131</t>
  </si>
  <si>
    <t>Weeskinderendijk 23</t>
  </si>
  <si>
    <t>PRP-000614</t>
  </si>
  <si>
    <t xml:space="preserve">3314 CM </t>
  </si>
  <si>
    <t>Weeskinderendijk</t>
  </si>
  <si>
    <t>Weeskinderendijk 25</t>
  </si>
  <si>
    <t>PRP-000615</t>
  </si>
  <si>
    <t>Weeskinderendijk 35</t>
  </si>
  <si>
    <t>PRP-000616</t>
  </si>
  <si>
    <t>35</t>
  </si>
  <si>
    <t>Weeskinderendijk 37</t>
  </si>
  <si>
    <t>PRP-000617</t>
  </si>
  <si>
    <t>Weeskinderendijk 39</t>
  </si>
  <si>
    <t>PRP-000618</t>
  </si>
  <si>
    <t>Weeskinderendijk 45</t>
  </si>
  <si>
    <t>PRP-000619</t>
  </si>
  <si>
    <t>Weeskinderendijk 49</t>
  </si>
  <si>
    <t>PRP-000620</t>
  </si>
  <si>
    <t>49</t>
  </si>
  <si>
    <t>Weeskinderendijk 53</t>
  </si>
  <si>
    <t>PRP-000621</t>
  </si>
  <si>
    <t>Weeskinderendijk 55</t>
  </si>
  <si>
    <t>PRP-000622</t>
  </si>
  <si>
    <t>55</t>
  </si>
  <si>
    <t>Weeskinderendijk 57</t>
  </si>
  <si>
    <t>PRP-000623</t>
  </si>
  <si>
    <t>57</t>
  </si>
  <si>
    <t>Weeskinderendijk 59</t>
  </si>
  <si>
    <t>PRP-000624</t>
  </si>
  <si>
    <t>59</t>
  </si>
  <si>
    <t>Weeskinderendijk 63</t>
  </si>
  <si>
    <t>PRP-000625</t>
  </si>
  <si>
    <t>Weeskinderendijk 65</t>
  </si>
  <si>
    <t>PRP-000626</t>
  </si>
  <si>
    <t>65</t>
  </si>
  <si>
    <t>Weeskinderendijk 69</t>
  </si>
  <si>
    <t>PRP-000627</t>
  </si>
  <si>
    <t>69</t>
  </si>
  <si>
    <t>Weeskinderendijk 71</t>
  </si>
  <si>
    <t>PRP-000628</t>
  </si>
  <si>
    <t>71</t>
  </si>
  <si>
    <t>Weeskinderendijk 73</t>
  </si>
  <si>
    <t>PRP-000629</t>
  </si>
  <si>
    <t>73</t>
  </si>
  <si>
    <t>Weeskinderendijk 75</t>
  </si>
  <si>
    <t>PRP-000630</t>
  </si>
  <si>
    <t>Weeskinderendijk 77</t>
  </si>
  <si>
    <t>PRP-000631</t>
  </si>
  <si>
    <t>77</t>
  </si>
  <si>
    <t>Weeskinderendijk 79</t>
  </si>
  <si>
    <t>PRP-000632</t>
  </si>
  <si>
    <t>79</t>
  </si>
  <si>
    <t>Weeskinderendijk 83</t>
  </si>
  <si>
    <t>PRP-000633</t>
  </si>
  <si>
    <t>83</t>
  </si>
  <si>
    <t>Weeskinderendijk 89</t>
  </si>
  <si>
    <t>PRP-000634</t>
  </si>
  <si>
    <t>89</t>
  </si>
  <si>
    <t>Weeskinderendijk 91</t>
  </si>
  <si>
    <t>PRP-000635</t>
  </si>
  <si>
    <t>91</t>
  </si>
  <si>
    <t>Weeskinderendijk 109</t>
  </si>
  <si>
    <t>PRP-000636</t>
  </si>
  <si>
    <t>109</t>
  </si>
  <si>
    <t>Weeskinderendijk 111</t>
  </si>
  <si>
    <t>PRP-000637</t>
  </si>
  <si>
    <t>111</t>
  </si>
  <si>
    <t>Weeskinderendijk 113</t>
  </si>
  <si>
    <t>PRP-000638</t>
  </si>
  <si>
    <t>113</t>
  </si>
  <si>
    <t>Weeskinderendijk 115</t>
  </si>
  <si>
    <t>PRP-000639</t>
  </si>
  <si>
    <t>115</t>
  </si>
  <si>
    <t>Weeskinderendijk 93</t>
  </si>
  <si>
    <t>PRP-000640</t>
  </si>
  <si>
    <t>93</t>
  </si>
  <si>
    <t>Weeskinderendijk 101</t>
  </si>
  <si>
    <t>PRP-000641</t>
  </si>
  <si>
    <t>101</t>
  </si>
  <si>
    <t>Weeskinderendijk 103</t>
  </si>
  <si>
    <t>PRP-000642</t>
  </si>
  <si>
    <t>Weeskinderendijk 105</t>
  </si>
  <si>
    <t>PRP-000643</t>
  </si>
  <si>
    <t>105</t>
  </si>
  <si>
    <t>Weeskinderendijk 107</t>
  </si>
  <si>
    <t>PRP-000644</t>
  </si>
  <si>
    <t>107</t>
  </si>
  <si>
    <t>Weeskinderendijk 123</t>
  </si>
  <si>
    <t>PRP-000969</t>
  </si>
  <si>
    <t>Weeskinderendijk 21</t>
  </si>
  <si>
    <t>PRP-000970</t>
  </si>
  <si>
    <t>Weeskinderendijk 27</t>
  </si>
  <si>
    <t>PRP-000971</t>
  </si>
  <si>
    <t>Weeskinderendijk 29</t>
  </si>
  <si>
    <t>PRP-000972</t>
  </si>
  <si>
    <t>29</t>
  </si>
  <si>
    <t>Weeskinderendijk 41</t>
  </si>
  <si>
    <t>PRP-000973</t>
  </si>
  <si>
    <t>41</t>
  </si>
  <si>
    <t>Weeskinderendijk 43</t>
  </si>
  <si>
    <t>PRP-000974</t>
  </si>
  <si>
    <t>Weeskinderendijk 51</t>
  </si>
  <si>
    <t>PRP-000975</t>
  </si>
  <si>
    <t>Weeskinderendijk 61</t>
  </si>
  <si>
    <t>PRP-000976</t>
  </si>
  <si>
    <t>61</t>
  </si>
  <si>
    <t>Weeskinderendijk 67</t>
  </si>
  <si>
    <t>PRP-000977</t>
  </si>
  <si>
    <t>Weeskinderendijk 81</t>
  </si>
  <si>
    <t>PRP-000978</t>
  </si>
  <si>
    <t>81</t>
  </si>
  <si>
    <t>Weeskinderendijk 95</t>
  </si>
  <si>
    <t>PRP-000979</t>
  </si>
  <si>
    <t>95</t>
  </si>
  <si>
    <t>Weeskinderendijk 97</t>
  </si>
  <si>
    <t>PRP-000980</t>
  </si>
  <si>
    <t>Weeskinderendijk 99</t>
  </si>
  <si>
    <t>PRP-000981</t>
  </si>
  <si>
    <t>Weeskinderendijk 153</t>
  </si>
  <si>
    <t>PRP-000982</t>
  </si>
  <si>
    <t>153</t>
  </si>
  <si>
    <t>Weeskinderendijk 19</t>
  </si>
  <si>
    <t>PRP-001075</t>
  </si>
  <si>
    <t>Weeskinderendijk 33</t>
  </si>
  <si>
    <t>PRP-001076</t>
  </si>
  <si>
    <t>33</t>
  </si>
  <si>
    <t>Weeskinderendijk 139</t>
  </si>
  <si>
    <t>PRP-001077</t>
  </si>
  <si>
    <t>139</t>
  </si>
  <si>
    <t>Weeskinderendijk 203</t>
  </si>
  <si>
    <t>PRP-001078</t>
  </si>
  <si>
    <t>203</t>
  </si>
  <si>
    <t>PRP-000462</t>
  </si>
  <si>
    <t xml:space="preserve">3313 DA </t>
  </si>
  <si>
    <t>Werf van De Biesbosch</t>
  </si>
  <si>
    <t>Industriefunctie</t>
  </si>
  <si>
    <t>Wieldrechtse Zeedijk</t>
  </si>
  <si>
    <t>PRP-000646</t>
  </si>
  <si>
    <t xml:space="preserve">3316 ER </t>
  </si>
  <si>
    <t>Wieldrechtste Zeedijk 215</t>
  </si>
  <si>
    <t>PRP-001074</t>
  </si>
  <si>
    <t xml:space="preserve">3316 EN </t>
  </si>
  <si>
    <t>215</t>
  </si>
  <si>
    <t>PRP-000647</t>
  </si>
  <si>
    <t xml:space="preserve">3313 EV </t>
  </si>
  <si>
    <t>Wielingenstraat</t>
  </si>
  <si>
    <t>PRP-000648</t>
  </si>
  <si>
    <t xml:space="preserve">3311 BV </t>
  </si>
  <si>
    <t>Wijnstraat</t>
  </si>
  <si>
    <t>237</t>
  </si>
  <si>
    <t>PRP-000649</t>
  </si>
  <si>
    <t>Willem de Zwijgerlaan 2</t>
  </si>
  <si>
    <t>PRP-000652</t>
  </si>
  <si>
    <t xml:space="preserve">Willem de Zwijgerlaan 2, 3314 NX </t>
  </si>
  <si>
    <t>Willem de Zwijgerlaan</t>
  </si>
  <si>
    <t>Zuidbuitenpoldersekade 3</t>
  </si>
  <si>
    <t>PRP-000271</t>
  </si>
  <si>
    <t xml:space="preserve">Zuidbuitenpoldersekade 3, 3329 LA </t>
  </si>
  <si>
    <t>Zuidbuitenpoldersekade</t>
  </si>
  <si>
    <t>Zuidbuitenpoldersekade 1</t>
  </si>
  <si>
    <t>PRP-000942</t>
  </si>
  <si>
    <t xml:space="preserve">Zuidbuitenpoldersekade 1, 3329 LA </t>
  </si>
  <si>
    <t>Zuidendijk 525</t>
  </si>
  <si>
    <t>PRP-000657</t>
  </si>
  <si>
    <t xml:space="preserve">3329 LD </t>
  </si>
  <si>
    <t>Zuidendijk</t>
  </si>
  <si>
    <t>525</t>
  </si>
  <si>
    <t>Zuidendijk 363 A</t>
  </si>
  <si>
    <t>PRP-000658</t>
  </si>
  <si>
    <t xml:space="preserve">Zuidendijk 363A, 3317 NR </t>
  </si>
  <si>
    <t>363</t>
  </si>
  <si>
    <t>PRP-000659</t>
  </si>
  <si>
    <t xml:space="preserve">3314 CV </t>
  </si>
  <si>
    <t>211</t>
  </si>
  <si>
    <t>Zuidendijk 286</t>
  </si>
  <si>
    <t>PRP-000660</t>
  </si>
  <si>
    <t xml:space="preserve">3319 LK </t>
  </si>
  <si>
    <t>286</t>
  </si>
  <si>
    <t>Zuidendijk 270</t>
  </si>
  <si>
    <t>PRP-000662</t>
  </si>
  <si>
    <t>270</t>
  </si>
  <si>
    <t>Zuidendijk 270, nabij</t>
  </si>
  <si>
    <t>PRP-000915</t>
  </si>
  <si>
    <t>Zuidendijk 495A</t>
  </si>
  <si>
    <t>PRP-000927</t>
  </si>
  <si>
    <t xml:space="preserve">Zuidendijk 495A, 3328 LE </t>
  </si>
  <si>
    <t>495</t>
  </si>
  <si>
    <t>Zuilenburg 68</t>
  </si>
  <si>
    <t>PRP-000276</t>
  </si>
  <si>
    <t xml:space="preserve">Zuilenburg 68, 3328 VC </t>
  </si>
  <si>
    <t>Zuilenburg</t>
  </si>
  <si>
    <t>68</t>
  </si>
  <si>
    <t xml:space="preserve">3315 KH </t>
  </si>
  <si>
    <t>Element</t>
  </si>
  <si>
    <t>Hoeveelheid</t>
  </si>
  <si>
    <t>Eenheid</t>
  </si>
  <si>
    <t>Bouwjaar</t>
  </si>
  <si>
    <t>Omschrijving</t>
  </si>
  <si>
    <t>Fabricaat</t>
  </si>
  <si>
    <t>Vluchtwegverlichtingsarmatuur decentraal</t>
  </si>
  <si>
    <t>st</t>
  </si>
  <si>
    <t>Ecolight</t>
  </si>
  <si>
    <t>Noodverlichtingsarmatuur decentraal</t>
  </si>
  <si>
    <t>Geen nadere gegevens kunnen achterhalen.
Bouwjaar is een aanname.</t>
  </si>
  <si>
    <t>Noodverlichtingsarmatuur decentraal wandarmatuur</t>
  </si>
  <si>
    <t>pst</t>
  </si>
  <si>
    <t>HCSP</t>
  </si>
  <si>
    <t>Ontruimingspaneel met signaalgever</t>
  </si>
  <si>
    <t>Brandmeldinstallatie centrale</t>
  </si>
  <si>
    <t>TEF brandmeldcentrale</t>
  </si>
  <si>
    <t>GEKKO-1L</t>
  </si>
  <si>
    <t>Brandmeldinstallatie meldsirene</t>
  </si>
  <si>
    <t>Brandmeldinstallatie rookmelder</t>
  </si>
  <si>
    <t>Brandmeldinstallatie flitslicht</t>
  </si>
  <si>
    <t>Noodverlichtingsarmaturen (decentraal)</t>
  </si>
  <si>
    <t>bvo</t>
  </si>
  <si>
    <t>Aqualux</t>
  </si>
  <si>
    <t>AQL 08A</t>
  </si>
  <si>
    <t>P21D</t>
  </si>
  <si>
    <t>Brandmeldinstallatie handmelder</t>
  </si>
  <si>
    <t>ADT</t>
  </si>
  <si>
    <t>Brandmeldinstallatie nevenindicator</t>
  </si>
  <si>
    <t>Brandmeldinstallatie nevenpaneel</t>
  </si>
  <si>
    <t>Bouwjaar is een aanname.</t>
  </si>
  <si>
    <t>Eskaled</t>
  </si>
  <si>
    <t>HBI</t>
  </si>
  <si>
    <t>Noodverlichtingsarmatuur centrale voeding</t>
  </si>
  <si>
    <t>Vluchtwegduiding (decentraal)</t>
  </si>
  <si>
    <t>Helios</t>
  </si>
  <si>
    <t>LED IP65</t>
  </si>
  <si>
    <t xml:space="preserve">Helios </t>
  </si>
  <si>
    <t>Noodverlichtingsarmaturen Downlighter (decentraal)</t>
  </si>
  <si>
    <t xml:space="preserve">Downlighter </t>
  </si>
  <si>
    <t>LED IP44</t>
  </si>
  <si>
    <t>Brandmeldinstallaties</t>
  </si>
  <si>
    <t>Ringtail</t>
  </si>
  <si>
    <t>CS8M/TS</t>
  </si>
  <si>
    <t>CS8NM/180/TS</t>
  </si>
  <si>
    <t>30008F</t>
  </si>
  <si>
    <t>Noodverlichtingsarmatuur LED (decentraal)</t>
  </si>
  <si>
    <t>Vluchtwegverlichtingsarmatuur</t>
  </si>
  <si>
    <t>Noodverlichting in cv-ruimte</t>
  </si>
  <si>
    <t>Robus</t>
  </si>
  <si>
    <t>R8MLEDTS-01</t>
  </si>
  <si>
    <t>Vluchtwegverlichtingsarmatuur decentraal led</t>
  </si>
  <si>
    <t>Hertek</t>
  </si>
  <si>
    <t>Multiled/ESM</t>
  </si>
  <si>
    <t>Brandmeldinstallatie rookmelder met slowwhoop</t>
  </si>
  <si>
    <t>Protec</t>
  </si>
  <si>
    <t>6000PLUS/OPSX</t>
  </si>
  <si>
    <t>Kleefmagneten</t>
  </si>
  <si>
    <t>Alarmtech</t>
  </si>
  <si>
    <t>MC240</t>
  </si>
  <si>
    <t>Bouwjaar betreft een aanname.</t>
  </si>
  <si>
    <t>Van Lien</t>
  </si>
  <si>
    <t>m2</t>
  </si>
  <si>
    <t>--</t>
  </si>
  <si>
    <t>Famostar</t>
  </si>
  <si>
    <t>P-1A</t>
  </si>
  <si>
    <t>FN-1</t>
  </si>
  <si>
    <t>SK</t>
  </si>
  <si>
    <t>Centrale staat elders, in dit gebouw betreft het 1 handmelder en 2 slow-whoop. Behoord bij de school</t>
  </si>
  <si>
    <t>Noodverlichtingsarmaturen (centraal)</t>
  </si>
  <si>
    <t>Incl. beschermkooi</t>
  </si>
  <si>
    <t>Honeywell</t>
  </si>
  <si>
    <t>Merk: Penta Solisto</t>
  </si>
  <si>
    <t>Penta Solisto</t>
  </si>
  <si>
    <t>Bouwjaar is een inschatting.</t>
  </si>
  <si>
    <t>Vluchtwegverlichting LED (centraal)</t>
  </si>
  <si>
    <t>Zumtobel</t>
  </si>
  <si>
    <t>Diverse</t>
  </si>
  <si>
    <t>JOB</t>
  </si>
  <si>
    <t>Detect 3004+</t>
  </si>
  <si>
    <t>Brandmeldinstallatie handmelder rood</t>
  </si>
  <si>
    <t>Onbekend</t>
  </si>
  <si>
    <t>Brandmeldinstallatie automatische melder</t>
  </si>
  <si>
    <t>ITA 08/1/ZT</t>
  </si>
  <si>
    <t>Noodverlichtingsaccu decentraal</t>
  </si>
  <si>
    <t>Zettler</t>
  </si>
  <si>
    <t>ZX4</t>
  </si>
  <si>
    <t>Tyco</t>
  </si>
  <si>
    <t>Brandmeldinstallatie paneel</t>
  </si>
  <si>
    <t>Omroep- en ontruimingsinstallatie</t>
  </si>
  <si>
    <t>Halin</t>
  </si>
  <si>
    <t>MX4000</t>
  </si>
  <si>
    <t>Blessing</t>
  </si>
  <si>
    <t>NSC</t>
  </si>
  <si>
    <t>Solution F2</t>
  </si>
  <si>
    <t>Siemens</t>
  </si>
  <si>
    <t>Acal</t>
  </si>
  <si>
    <t>HRD411</t>
  </si>
  <si>
    <t>Noodverlichtingsarmatuur</t>
  </si>
  <si>
    <t>Vluchtwegverlichtingsarmatuur decentraal LED</t>
  </si>
  <si>
    <t>2.0 advance LED</t>
  </si>
  <si>
    <t>Vluchtwegverlichtingsarmaturen (decentraal)</t>
  </si>
  <si>
    <t>van Lien</t>
  </si>
  <si>
    <t>WER 08a ZT</t>
  </si>
  <si>
    <t>Bodamer</t>
  </si>
  <si>
    <t>Eclipse C</t>
  </si>
  <si>
    <t>tbv totaalontruiming</t>
  </si>
  <si>
    <t>Elektra armaturen binnen TL dubbel nood</t>
  </si>
  <si>
    <t>Elektra armaturen binnen TL nood</t>
  </si>
  <si>
    <t>Esser</t>
  </si>
  <si>
    <t>IQ8Control M</t>
  </si>
  <si>
    <t>Kleefmagneetsysteem</t>
  </si>
  <si>
    <t>Conventionele verlichting</t>
  </si>
  <si>
    <t>Concentionele verlichting</t>
  </si>
  <si>
    <t>Solutions</t>
  </si>
  <si>
    <t>Noodverlichtinginstallatie centrale</t>
  </si>
  <si>
    <t>Cooper Safety</t>
  </si>
  <si>
    <t>Etap</t>
  </si>
  <si>
    <t>Noodverlichtingsarmatuur LED</t>
  </si>
  <si>
    <t>Brandmeldinstallatie rookaanzuigsystemen/snuffelaars</t>
  </si>
  <si>
    <t>Wagner</t>
  </si>
  <si>
    <t>DM-TM-50</t>
  </si>
  <si>
    <t>Novar</t>
  </si>
  <si>
    <t>IQ8Control</t>
  </si>
  <si>
    <t>Dräger</t>
  </si>
  <si>
    <t>Drager</t>
  </si>
  <si>
    <t>Discovery</t>
  </si>
  <si>
    <t>Vistral</t>
  </si>
  <si>
    <t>Chubb</t>
  </si>
  <si>
    <t>Vluchtwegverlichtingsarmatuur centraal</t>
  </si>
  <si>
    <t>Notifier</t>
  </si>
  <si>
    <t>Noodverlichtingsarmatuur centraal</t>
  </si>
  <si>
    <t>Celo</t>
  </si>
  <si>
    <t>Brandmeldinstallatie flitslicht/zwaailamp</t>
  </si>
  <si>
    <t>Brandmeldinstallatie luidsprekers</t>
  </si>
  <si>
    <t>Verkerk</t>
  </si>
  <si>
    <t>FT2011</t>
  </si>
  <si>
    <t>R-16</t>
  </si>
  <si>
    <t>Vluchtwegaanduiding armaturen (decentraal)</t>
  </si>
  <si>
    <t>ADI KENTEC</t>
  </si>
  <si>
    <t>Kentec LA80161M2</t>
  </si>
  <si>
    <t>CRM+</t>
  </si>
  <si>
    <t>Noodverlichtingsarmaturen</t>
  </si>
  <si>
    <t>30838C</t>
  </si>
  <si>
    <t>Gertenbach</t>
  </si>
  <si>
    <t>Solar</t>
  </si>
  <si>
    <t>Noodverlichtingsinstallatie (vluchtweg)</t>
  </si>
  <si>
    <t>Noodverlichting geintegeerd</t>
  </si>
  <si>
    <t>Bosch</t>
  </si>
  <si>
    <t>FPA5000</t>
  </si>
  <si>
    <t>Brandmeldinstallatie externe stroomvoorziening/interface</t>
  </si>
  <si>
    <t>FFP 5000</t>
  </si>
  <si>
    <t>FNS-420-R</t>
  </si>
  <si>
    <t>DM210</t>
  </si>
  <si>
    <t>Brandmeldinstallatie luidspreker</t>
  </si>
  <si>
    <t>ATx-100</t>
  </si>
  <si>
    <t>FMR 5000-C</t>
  </si>
  <si>
    <t>Brandmeldinstallatie rookaanzuigsysteem (aspiratie)</t>
  </si>
  <si>
    <t>FAS-420-TP1</t>
  </si>
  <si>
    <t>FAP</t>
  </si>
  <si>
    <t>EVAQ</t>
  </si>
  <si>
    <t>VdS</t>
  </si>
  <si>
    <t>ETAP</t>
  </si>
  <si>
    <t>Armaturen vluchtwegaanduiding decentraal</t>
  </si>
  <si>
    <t>Morly Das</t>
  </si>
  <si>
    <t>Dimension</t>
  </si>
  <si>
    <t>HERTEK</t>
  </si>
  <si>
    <t>Penta 5000</t>
  </si>
  <si>
    <t>Apollo</t>
  </si>
  <si>
    <t>Xpander</t>
  </si>
  <si>
    <t>EN300</t>
  </si>
  <si>
    <t>Vluchtweg verlichtingsarmatuur decentraal</t>
  </si>
  <si>
    <t>Noodverlichting/vluchtwegaanduidingsarmaturen (decentraal)</t>
  </si>
  <si>
    <t>Penta</t>
  </si>
  <si>
    <t>XP95</t>
  </si>
  <si>
    <t>vanLien</t>
  </si>
  <si>
    <t>Noodverlichtingsarmatuur (decentraal)</t>
  </si>
  <si>
    <t>PL verlichting</t>
  </si>
  <si>
    <t>Vluchtwegaanduiding</t>
  </si>
  <si>
    <t>Vluchtwegverlichting</t>
  </si>
  <si>
    <t>Global TEF</t>
  </si>
  <si>
    <t xml:space="preserve">3314 HT </t>
  </si>
  <si>
    <t xml:space="preserve">3311 PL </t>
  </si>
  <si>
    <t>Burgemeester de Raadtsingel 93a</t>
  </si>
  <si>
    <t>Totaal deze locatie</t>
  </si>
  <si>
    <t>Brandmeldinstallatie, centrale</t>
  </si>
  <si>
    <t>Brandmeldinstallatie meldsirene of slowwhoop</t>
  </si>
  <si>
    <t>Brandmeldinstallatie detectielint/kabel</t>
  </si>
  <si>
    <t>m1</t>
  </si>
  <si>
    <t>inschatting, incl controle unit</t>
  </si>
  <si>
    <t>series 8000</t>
  </si>
  <si>
    <t>stand alone</t>
  </si>
  <si>
    <t>Noodverlichtingsarmatuur en vluchtwegverlichtingsarmatuur</t>
  </si>
  <si>
    <t>Comelit</t>
  </si>
  <si>
    <t>Omvang onbekend, pand is ca 300m2</t>
  </si>
  <si>
    <t>Brandmeldinstallaties, centrale</t>
  </si>
  <si>
    <t>Brandmeldinstallaties,centrale</t>
  </si>
  <si>
    <t>Penta 6175</t>
  </si>
  <si>
    <t>Soteria</t>
  </si>
  <si>
    <t>Brandmeldinstallatie multisensor</t>
  </si>
  <si>
    <t>aanname</t>
  </si>
  <si>
    <t>Brandmeldinstallatie sirene of slowwhoop</t>
  </si>
  <si>
    <t>Cerberus</t>
  </si>
  <si>
    <t>Omvang onbekend, ca 445 m2</t>
  </si>
  <si>
    <t>Agina CM +</t>
  </si>
  <si>
    <t>Arona.com/ Agina</t>
  </si>
  <si>
    <t>Brandmeldinstallatie 25 - 30 groepen, centrale</t>
  </si>
  <si>
    <t xml:space="preserve">
</t>
  </si>
  <si>
    <t>onbekend of deze aanwezig is.</t>
  </si>
  <si>
    <t xml:space="preserve">Gecombineerde brandmeld- en ontruimingsinstallatie.
</t>
  </si>
  <si>
    <t xml:space="preserve">Gravenstraat 31-35       </t>
  </si>
  <si>
    <t xml:space="preserve">Hertek 5175                 </t>
  </si>
  <si>
    <t xml:space="preserve">Hertek 5175   </t>
  </si>
  <si>
    <t>Merk: NSC, Type: Solutions, omvang onbekend</t>
  </si>
  <si>
    <t>1		Compact 1000 ontruiming centrale	PC1002-A3
1		Ethernet switch (1x4)	PN1001-A1
1		Systeem bedienunit	PT1001-A1
4		Versterkermodule 500W	PV1002-A1
2		FA2009-A1 accu 12V, 100Ah	FA2009-A1
3		Bureau omroepstation met bediendeel met 19 knoppen 	PT2001-A1
3		Uitbreiding bureau omroepstation met 24 knoppen	PTO2001-A1
1	A	Ground fault monit. (24V)	PCA2001-A1
1	A	MeanWell SD-100B-24 DC/DC	PCA2018-A1
3		2 GB industriele SD kaart	PCA2002-A1
319		Loop isolator (100V)	PCA2005-A1
319		Isolator behuizing 16-Li	CAB-101</t>
  </si>
  <si>
    <t xml:space="preserve">Hertek 5175                  </t>
  </si>
  <si>
    <t xml:space="preserve"> </t>
  </si>
  <si>
    <t>Inschrijving Brandmeld, Ontruimingsalarm en Noodverlichting installaties</t>
  </si>
  <si>
    <t>controle cel</t>
  </si>
  <si>
    <t>Gemeente Hendrik-Ido-Ambacht</t>
  </si>
  <si>
    <t>Achterambachtseweg 8b</t>
  </si>
  <si>
    <t>Hendrik-Ido-Ambacht</t>
  </si>
  <si>
    <t>Admiraal de Ruyterlaan 1</t>
  </si>
  <si>
    <t>Bekestein 54</t>
  </si>
  <si>
    <t>Incl. 1st. deuren, 2st. ramen.</t>
  </si>
  <si>
    <t>Bekestein 61</t>
  </si>
  <si>
    <t>Hoge Kade 58</t>
  </si>
  <si>
    <t>noodverlichting</t>
  </si>
  <si>
    <t>Brandmeldinstallatie 2 groepen, centrale</t>
  </si>
  <si>
    <t>FLEXESCONTROL</t>
  </si>
  <si>
    <t>FX808312#AE#1120#00059</t>
  </si>
  <si>
    <t>Brandmeldinstallatie accu's</t>
  </si>
  <si>
    <t>Hoge Kade 60</t>
  </si>
  <si>
    <t>Afmeting: 28 x 5,6m1.</t>
  </si>
  <si>
    <t>Op gebogen metselwerk gevel</t>
  </si>
  <si>
    <t>Uitvoering: Volkern</t>
  </si>
  <si>
    <t>P.C. Hooftsingel 7</t>
  </si>
  <si>
    <t>Werkkast</t>
  </si>
  <si>
    <t>Brandmeldinstallatie rookmelder of thermische melder</t>
  </si>
  <si>
    <t>Meterkastruimte</t>
  </si>
  <si>
    <t>Daalderop 80 l</t>
  </si>
  <si>
    <t>Sophiapromenade 9</t>
  </si>
  <si>
    <t>Specificatie: Kozijnen: 356m2</t>
  </si>
  <si>
    <t>Onderzijde overstek</t>
  </si>
  <si>
    <t>Prefab betondelen (ontwikkeld oppervlak vlakvol gemeten)</t>
  </si>
  <si>
    <t>Specificatie: Kozijnen: 91m2, wanden: 627m2.</t>
  </si>
  <si>
    <t>Weteringsingel 1</t>
  </si>
  <si>
    <t>Controle cel</t>
  </si>
  <si>
    <t>Gemeente Papendrecht</t>
  </si>
  <si>
    <t>Albert Schweitzerstraat 115</t>
  </si>
  <si>
    <t>Papendrecht</t>
  </si>
  <si>
    <t>Verlichtingsarmaturen LED</t>
  </si>
  <si>
    <t>Boeieraak 1</t>
  </si>
  <si>
    <t>Vluchtwegverlichtingsarmaturen LED (centraal)</t>
  </si>
  <si>
    <t>Brandmeldinstallatie 1 groep, centrale</t>
  </si>
  <si>
    <t>9.00</t>
  </si>
  <si>
    <t>Duindoornhof 1-7</t>
  </si>
  <si>
    <t>Vluchtwegverlichtingsarmatuur LED (decentraal)</t>
  </si>
  <si>
    <t>Nfs 2-8</t>
  </si>
  <si>
    <t>Goudenregenstraat 15</t>
  </si>
  <si>
    <t>Hi-Safe Systems</t>
  </si>
  <si>
    <t>Goudenregenstraat 17</t>
  </si>
  <si>
    <t>Jachthavenweg 3</t>
  </si>
  <si>
    <t>Johannes Vermeerstraat 1</t>
  </si>
  <si>
    <t>Noodverlichtingsarmaturen (decentraal) LED</t>
  </si>
  <si>
    <t>Noodverlichtingsarmaturen (decentraal) LED vluchtweg</t>
  </si>
  <si>
    <t>Kentec Electronics</t>
  </si>
  <si>
    <t>K11-4-M2</t>
  </si>
  <si>
    <t>Markt 22</t>
  </si>
  <si>
    <t>Noodunits in basisverlichtingsarmaturen.</t>
  </si>
  <si>
    <t>Vluchtroute-aanduiding.</t>
  </si>
  <si>
    <t>Kleefmagnetensysteem</t>
  </si>
  <si>
    <t>1x GTV-A-25 met 4 stuks kleefmagneten/deursturingen, in schacht 3e etage</t>
  </si>
  <si>
    <t>P.J. Troelstrastraat 100</t>
  </si>
  <si>
    <t>Pieter Zeemanlaan 39</t>
  </si>
  <si>
    <t>Noodverlichtingsarmaturen LED (decentraal)</t>
  </si>
  <si>
    <t>Rembrandtlaan 206</t>
  </si>
  <si>
    <t>Notifier 2-8</t>
  </si>
  <si>
    <t>Schoorweg 4</t>
  </si>
  <si>
    <t>Schoorweg 6</t>
  </si>
  <si>
    <t>Brandmeldinstallatie 2 groepen</t>
  </si>
  <si>
    <t>Stellingmolen 174, 176, 182 en 184</t>
  </si>
  <si>
    <t>Van der Palmstraat 4</t>
  </si>
  <si>
    <t>Vluchtwegverlichting, diverse merken en uitvoeringen/bouwjaren</t>
  </si>
  <si>
    <t>TL8 armaturen</t>
  </si>
  <si>
    <t>Syncro AS</t>
  </si>
  <si>
    <t>Veerweg 125-139</t>
  </si>
  <si>
    <t>Noodunit in basisarmatuur.</t>
  </si>
  <si>
    <t>Brandmeldinstallatie 1 groep</t>
  </si>
  <si>
    <t>Vondellaan 158</t>
  </si>
  <si>
    <t>Vondelpark 1 Gemaal Rembrandtlaan</t>
  </si>
  <si>
    <t>Alleen noodunit in armaturen</t>
  </si>
  <si>
    <t>Willem Dreeslaan 4</t>
  </si>
  <si>
    <t>Vluchtroute-aanduiding
4st op 1e
7st op BG</t>
  </si>
  <si>
    <t>HRD111</t>
  </si>
  <si>
    <t>Noodverlichting transparant, accupakket. Armaturen apart opgenomen als buitenverlichting of basisverlichting.</t>
  </si>
  <si>
    <t>Solisto</t>
  </si>
  <si>
    <t>Brandmeldinstallatie rookmelder automatisch</t>
  </si>
  <si>
    <t>Zuidkil 51</t>
  </si>
  <si>
    <t>Transparant</t>
  </si>
  <si>
    <t>TL vluchtroute aanduiding</t>
  </si>
  <si>
    <t>Zuidkil 55</t>
  </si>
  <si>
    <t>Vluchtroute aanduiding 1e verdieping</t>
  </si>
  <si>
    <t>Taurac</t>
  </si>
  <si>
    <t>TL transparant</t>
  </si>
  <si>
    <t>TL vluchtroute aanduiding BG</t>
  </si>
  <si>
    <t>Zuidkil 59</t>
  </si>
  <si>
    <t>Vluchtroute aanduiding</t>
  </si>
  <si>
    <t>Noodunit in basisverlichting</t>
  </si>
  <si>
    <t>Inotec</t>
  </si>
  <si>
    <t>Gemeente Alblasserdam</t>
  </si>
  <si>
    <t>Cortgene 2</t>
  </si>
  <si>
    <t>Alblasserdam</t>
  </si>
  <si>
    <t>Vluchtwegarmaturen LED (centraal)</t>
  </si>
  <si>
    <t>Noodverlichtingsarmaturen LED (centraal)</t>
  </si>
  <si>
    <t>Centrale</t>
  </si>
  <si>
    <t>Ignis systems</t>
  </si>
  <si>
    <t>Argina BOSEC TCC2-599 (GMC+)</t>
  </si>
  <si>
    <t>aantal is geschat</t>
  </si>
  <si>
    <t>Eaton</t>
  </si>
  <si>
    <t>1350-CSA</t>
  </si>
  <si>
    <t>Haven 4</t>
  </si>
  <si>
    <t>Noodverlichtingsarmaturen (centraal) PL</t>
  </si>
  <si>
    <t>Aantallen geteld op locatie. Aantal kan daardoor afwijken</t>
  </si>
  <si>
    <t>Vluchtweg verlichtingsarmaturen (centraal) PL</t>
  </si>
  <si>
    <t>Brandmeldinstallatie aspiratieinstallatie</t>
  </si>
  <si>
    <t>Vision Fire &amp; Security</t>
  </si>
  <si>
    <t>Vesda VPS - 215</t>
  </si>
  <si>
    <t>ADT Tyco</t>
  </si>
  <si>
    <t>Hilmar J. de Haanstraat 10</t>
  </si>
  <si>
    <t>Ieplaan 2</t>
  </si>
  <si>
    <t>Noodverlichtingsarmatuur decentraal LED</t>
  </si>
  <si>
    <t>Van Lien / MacBright</t>
  </si>
  <si>
    <t>LED 4W</t>
  </si>
  <si>
    <t>Lelsstraat 2</t>
  </si>
  <si>
    <t>Noodverlichtingsarmaturen decentraal</t>
  </si>
  <si>
    <t>Bouwjaar ingeschat.</t>
  </si>
  <si>
    <t>PL 8W</t>
  </si>
  <si>
    <t>Batenburg techniek</t>
  </si>
  <si>
    <t>Nicolaas Beetsstraat 5</t>
  </si>
  <si>
    <t>Ansul</t>
  </si>
  <si>
    <t>Randweg 104</t>
  </si>
  <si>
    <t xml:space="preserve">Noodverlichtingsarmatuur (decentraal) vervangen door LED </t>
  </si>
  <si>
    <t>Noodverlichtingsarmaturen (decentraal) buiten</t>
  </si>
  <si>
    <t>Sportlaan 3 (sporthal)</t>
  </si>
  <si>
    <t>bouwjaar ingeschat; 22x noodverlichting en 9x vluchtwegverlichting</t>
  </si>
  <si>
    <t>5000 VdS S210003</t>
  </si>
  <si>
    <t>Sportlaan 3b (Zwembad)</t>
  </si>
  <si>
    <t>bouwjaar ingeschat; 11x noodverlichting en 8x vluchtwegverlichting</t>
  </si>
  <si>
    <t>100 db</t>
  </si>
  <si>
    <t>Aspiratie systeem</t>
  </si>
  <si>
    <t>1x ASD FAAST machinekamer zwembadinstallaties</t>
  </si>
  <si>
    <t>Staalindustrieweg 1</t>
  </si>
  <si>
    <t>Zeelt 2</t>
  </si>
  <si>
    <t>Vluchtwegverlichtingsarmaturen (centraal)</t>
  </si>
  <si>
    <t>Famostar/Robus/newlec</t>
  </si>
  <si>
    <t xml:space="preserve">BMC Honeywel Notifier NF50 G202097
</t>
  </si>
  <si>
    <t>Notifier NF50</t>
  </si>
  <si>
    <t>Notifier NFXI-OPT 078-CPD-20640</t>
  </si>
  <si>
    <t>Notifier M700CAKI-FF G205067</t>
  </si>
  <si>
    <t>Notifier NFXI-WS-R 0832-CPD-1810</t>
  </si>
  <si>
    <t>Zuiderstek 1</t>
  </si>
  <si>
    <t>Gemeente Zwijndrecht</t>
  </si>
  <si>
    <t>Bazuinstraat 26B</t>
  </si>
  <si>
    <t>6 x vluchtwegverlichting van Lien
14 x noodverlichting ledeye  (1x in techniekruimte)</t>
  </si>
  <si>
    <t xml:space="preserve">Comelit 41CPE012, Serienummer 6220610246 bij entree
</t>
  </si>
  <si>
    <t xml:space="preserve">Comelit </t>
  </si>
  <si>
    <t>41CPE012</t>
  </si>
  <si>
    <t>beide etages 1x</t>
  </si>
  <si>
    <t>aan gevel</t>
  </si>
  <si>
    <t>Beethovenlaan 125</t>
  </si>
  <si>
    <t>Noodverlichtingcentrale</t>
  </si>
  <si>
    <t>2 stuks accu van Lien, 2017</t>
  </si>
  <si>
    <t>Kagenaar</t>
  </si>
  <si>
    <t>24KNS-04/1CGR/1 uur</t>
  </si>
  <si>
    <t>Noodverlichting</t>
  </si>
  <si>
    <t>Vluchtwegarmatuur</t>
  </si>
  <si>
    <t>Beneluxlaan 60</t>
  </si>
  <si>
    <t>Noodstroomvoorziening tbv noodverlichting</t>
  </si>
  <si>
    <t xml:space="preserve"> Penta Solisto</t>
  </si>
  <si>
    <t>Burgemeester de Bruïnelaan 73</t>
  </si>
  <si>
    <t>Burg. de Bruinelaan 73</t>
  </si>
  <si>
    <t>Burgemeester Doumaweg 100</t>
  </si>
  <si>
    <t>Burgemeester Jansenlaan 2a</t>
  </si>
  <si>
    <t>Noodverlichtingsarmaturen  (centraal)</t>
  </si>
  <si>
    <t>De Manning 14R</t>
  </si>
  <si>
    <t>Helois</t>
  </si>
  <si>
    <t>HL/1/SA/AT</t>
  </si>
  <si>
    <t>Develpad 169</t>
  </si>
  <si>
    <t>Develsingel 7a</t>
  </si>
  <si>
    <t>Develweg 28</t>
  </si>
  <si>
    <t>Dr. Plesmanstraat 22</t>
  </si>
  <si>
    <t xml:space="preserve"> van Lien</t>
  </si>
  <si>
    <t xml:space="preserve"> 2x 1W LED IP40</t>
  </si>
  <si>
    <t>Penta Solista</t>
  </si>
  <si>
    <t>Duivenvoorde 4</t>
  </si>
  <si>
    <t>Emmastraat 9</t>
  </si>
  <si>
    <t>Noodverlichtingsarmatuur LED (decentraal) ledeye</t>
  </si>
  <si>
    <t>Savenga</t>
  </si>
  <si>
    <t>Noodverlichtingsarmatuur LED (decentraal) opbouw</t>
  </si>
  <si>
    <t xml:space="preserve">Van Lien, </t>
  </si>
  <si>
    <t>PRE-1 LED 2x1W</t>
  </si>
  <si>
    <t>Noodverlichtingsarmatuur LED (decentraal) vluchtweg</t>
  </si>
  <si>
    <t>Famostar PAN 1U Led</t>
  </si>
  <si>
    <t>Noodverlichtingsarmaturen (decentraal) inbouw</t>
  </si>
  <si>
    <t>Emmastraat 47</t>
  </si>
  <si>
    <t>2 stuks accu van Lien, 2022</t>
  </si>
  <si>
    <t>NUswift</t>
  </si>
  <si>
    <t>NAB 230221</t>
  </si>
  <si>
    <t>Nexitech LED NEXI-IP</t>
  </si>
  <si>
    <t>Fruiteniersstraat 22R</t>
  </si>
  <si>
    <t>Groot Karreveld 10</t>
  </si>
  <si>
    <t>3.00</t>
  </si>
  <si>
    <t>Grote Beerstraat 10</t>
  </si>
  <si>
    <t xml:space="preserve">Notifier by Honeywell
</t>
  </si>
  <si>
    <t>18.00</t>
  </si>
  <si>
    <t>Houtkoperstraat 2</t>
  </si>
  <si>
    <t>IJsselmeer 27</t>
  </si>
  <si>
    <t>Ijsvogelplein 1</t>
  </si>
  <si>
    <t>2 stuks accu van Nuswift, 2024</t>
  </si>
  <si>
    <t>NAB 240232</t>
  </si>
  <si>
    <t>Jeroen Boschlaan 26</t>
  </si>
  <si>
    <t>Klarinetsingel 3</t>
  </si>
  <si>
    <t>Middellijn 1</t>
  </si>
  <si>
    <t>Vluchtwegverlichtingsarmaturen LED (decentraal)</t>
  </si>
  <si>
    <t>Moermond 55</t>
  </si>
  <si>
    <t>Hertek Penta 5000</t>
  </si>
  <si>
    <t>0786-CPD-20952</t>
  </si>
  <si>
    <t>Molenwei 1a</t>
  </si>
  <si>
    <t>Molenweg 23a</t>
  </si>
  <si>
    <t>Norderstedtplein 8-14 en Beneluxlaan 58</t>
  </si>
  <si>
    <t>Brandmeldinstallatie , centrale</t>
  </si>
  <si>
    <t xml:space="preserve">Merk: Siemens
Type: FC722
</t>
  </si>
  <si>
    <t>FC722</t>
  </si>
  <si>
    <t>Brandmeldinstallatie rookmelde</t>
  </si>
  <si>
    <t>Oude-Stationsweg 7B</t>
  </si>
  <si>
    <t>Oude Stationsweg 7b</t>
  </si>
  <si>
    <t>Parklaan 5</t>
  </si>
  <si>
    <t>Stand alone</t>
  </si>
  <si>
    <t>Parklaan 7</t>
  </si>
  <si>
    <t>Perkstraat 53</t>
  </si>
  <si>
    <t>Slagveld 99</t>
  </si>
  <si>
    <t>Sportlaan 6</t>
  </si>
  <si>
    <t>BMZ Solution F2</t>
  </si>
  <si>
    <t>Brandmeldinstallatie - nevenpaneel</t>
  </si>
  <si>
    <t>B01520-XX</t>
  </si>
  <si>
    <t>Sportlaan 8</t>
  </si>
  <si>
    <t>Uilenvliet 37a</t>
  </si>
  <si>
    <t>Uilenvliet 37b</t>
  </si>
  <si>
    <t>Uranusstraat 25</t>
  </si>
  <si>
    <t>Veerweg 57</t>
  </si>
  <si>
    <t>HRD 261</t>
  </si>
  <si>
    <t>Welhorst 6</t>
  </si>
  <si>
    <t>Westerschelde 1</t>
  </si>
  <si>
    <t>onbekend</t>
  </si>
  <si>
    <t>Brandmeldcentrale handmelder</t>
  </si>
  <si>
    <t>Brandmeldcentrale rookmelder of thermische melder</t>
  </si>
  <si>
    <t>Zwaluwstraat 1</t>
  </si>
  <si>
    <t>HRD471</t>
  </si>
  <si>
    <t xml:space="preserve"> PPHU AWEX</t>
  </si>
  <si>
    <t>Hel/1/SA/At</t>
  </si>
  <si>
    <t>4 rookmelders  en 1 co2 melder</t>
  </si>
  <si>
    <t>Zwijndrecht</t>
  </si>
  <si>
    <t>Gemeente Dordrecht, Hendrik-Ido-Ambacht, Papendrecht, Ablasserdam, Zwijndrecht</t>
  </si>
  <si>
    <t>Capaciteit</t>
  </si>
  <si>
    <t>8W t5</t>
  </si>
  <si>
    <t>8w</t>
  </si>
  <si>
    <t>Led</t>
  </si>
  <si>
    <t>8 - 11W</t>
  </si>
  <si>
    <t>8W</t>
  </si>
  <si>
    <t>3,3 W</t>
  </si>
  <si>
    <t>2x 8W</t>
  </si>
  <si>
    <t>18 W</t>
  </si>
  <si>
    <t>3 W</t>
  </si>
  <si>
    <t>1x 8W</t>
  </si>
  <si>
    <t>20 zones</t>
  </si>
  <si>
    <t>8 W</t>
  </si>
  <si>
    <t>8W PL</t>
  </si>
  <si>
    <t>Capacitiet</t>
  </si>
  <si>
    <t>24V/DC</t>
  </si>
  <si>
    <t>300VA</t>
  </si>
  <si>
    <t>Coördinatiekosten Correctief onderhoud</t>
  </si>
  <si>
    <t>2. Planmatig onderhoud en investeringen</t>
  </si>
  <si>
    <t>Coördinatiekosten Planmatig onderhoud en Investeringen</t>
  </si>
  <si>
    <t>C</t>
  </si>
  <si>
    <t>D</t>
  </si>
  <si>
    <t>E</t>
  </si>
  <si>
    <t>F</t>
  </si>
  <si>
    <t xml:space="preserve">  = A x (B+C+D+E+F)</t>
  </si>
  <si>
    <t xml:space="preserve"> = A x (B+C+D+E+F)</t>
  </si>
  <si>
    <t>3. Toeslagen Offertes - Correctief, Planmatig onderhoud en investeringen</t>
  </si>
  <si>
    <t xml:space="preserve">Hendrik-Ido-Ambacht </t>
  </si>
  <si>
    <t xml:space="preserve"> = B+C+D+E+F</t>
  </si>
  <si>
    <t>Preventief onderhoud BMI, OAI en N/V-verlichting Onderhoud</t>
  </si>
  <si>
    <t>3342 AE</t>
  </si>
  <si>
    <t>Hendrik Ido Ambacht</t>
  </si>
  <si>
    <t>Noodverlichtingarmaturen</t>
  </si>
  <si>
    <t xml:space="preserve">Diverse transparant en vluchtwegverlichting. </t>
  </si>
  <si>
    <t>P.C. Hooftsingel 8</t>
  </si>
  <si>
    <t xml:space="preserve">3341 TC </t>
  </si>
  <si>
    <t>Gravenstraat 31-35, Wijnstraat 155-158</t>
  </si>
  <si>
    <t>4x vluchtroute en 4x transparant</t>
  </si>
  <si>
    <t>13x vluchtroutearmaturen en 12x transparant</t>
  </si>
  <si>
    <t>Cronus</t>
  </si>
  <si>
    <t>67 aanzuigpunten</t>
  </si>
  <si>
    <t>7x transparant en 4x vluchtroute</t>
  </si>
  <si>
    <t>F1</t>
  </si>
  <si>
    <t xml:space="preserve">Het vervangen van de inhoud patch-Regelkast: 
o  NSC MILO Voice Alarm Controller &amp; Amplifier 
o  NSC MILO Extension controller &amp; Amplifier 
o  Switch 6 – 230 VAC/56A Power distributor 
o  Powerguard 9K 
o  Noodstroomvoorziening 4 x 120 Ah 12V Accu 
o  24x Loop-drive Booster </t>
  </si>
  <si>
    <t>127rookmelders, 55 multisensorthermisch, 59 optische detector, 3 thermische detector</t>
  </si>
  <si>
    <t>Isolatoren in 2025 vervangen</t>
  </si>
  <si>
    <t xml:space="preserve">Siemens </t>
  </si>
  <si>
    <t>Cerberus PRO FC 726</t>
  </si>
  <si>
    <t>All-in uur tarieven Correctief onderhoud', 'Planmatig onderhoud en investeringen' en 'Toeslagen Offertes - Correctief, Planmatig onderhoud en investeringen' ¹</t>
  </si>
  <si>
    <t>Indicatieve hoeveelheden uren HIA</t>
  </si>
  <si>
    <t>Indicatieve hoeveelheden Uren AD</t>
  </si>
  <si>
    <t>Indicatieve hoeveelheden uren ZW</t>
  </si>
  <si>
    <t>Indicatieve hoeveelheden uren PA</t>
  </si>
  <si>
    <t>Indicatieve hoeveelheden uren DO</t>
  </si>
  <si>
    <t>Calculatieschema Correctief Onderhoud en Planmatige werkzaamheden en Inversteringen
Brandmeld, Ontruimingsalarm en Noodverlichting installaties</t>
  </si>
  <si>
    <t>PRP-000837</t>
  </si>
  <si>
    <t>PRP-000870</t>
  </si>
  <si>
    <t>PRP-001071</t>
  </si>
  <si>
    <t>PRP-001039</t>
  </si>
  <si>
    <t>3351 HA </t>
  </si>
  <si>
    <t>PRP-001090</t>
  </si>
  <si>
    <t xml:space="preserve">3333 BS </t>
  </si>
  <si>
    <t>PRP-000776</t>
  </si>
  <si>
    <t xml:space="preserve">3331 HS </t>
  </si>
  <si>
    <t>PRP-000918</t>
  </si>
  <si>
    <t>Mandenmakersstraat 2</t>
  </si>
  <si>
    <r>
      <t>Behoort bij het Beschrijvend document, kenmerk</t>
    </r>
    <r>
      <rPr>
        <sz val="10"/>
        <color rgb="FFFF0000"/>
        <rFont val="Arial"/>
        <family val="2"/>
      </rPr>
      <t xml:space="preserve"> </t>
    </r>
    <r>
      <rPr>
        <sz val="10"/>
        <rFont val="Arial"/>
        <family val="2"/>
      </rPr>
      <t>250060SGD, voor de aanbesteding "BMI, OAI en N/V-verlichting"</t>
    </r>
  </si>
  <si>
    <t>Prijzenblad Preventief onderhoud en Keuringen BMI, OAI en N/V-verlichting</t>
  </si>
  <si>
    <t>PRP-000868</t>
  </si>
  <si>
    <t xml:space="preserve">3342 LB </t>
  </si>
  <si>
    <t>PRP-000984</t>
  </si>
  <si>
    <t xml:space="preserve">3342 TA </t>
  </si>
  <si>
    <t>PRP-000948</t>
  </si>
  <si>
    <t>3343 CB</t>
  </si>
  <si>
    <t>PRP-000990</t>
  </si>
  <si>
    <t>3343 CA</t>
  </si>
  <si>
    <t>PRP-000869</t>
  </si>
  <si>
    <t>3341 BE</t>
  </si>
  <si>
    <t>PRP-000946</t>
  </si>
  <si>
    <t xml:space="preserve">3341 BE </t>
  </si>
  <si>
    <t>PRP-000947</t>
  </si>
  <si>
    <t>3344 PL</t>
  </si>
  <si>
    <t>PRP-000676</t>
  </si>
  <si>
    <t xml:space="preserve">3356 BG </t>
  </si>
  <si>
    <t>PRP-000679</t>
  </si>
  <si>
    <t xml:space="preserve">3356 MJ </t>
  </si>
  <si>
    <t>PRP-000683</t>
  </si>
  <si>
    <t xml:space="preserve">3355 RP </t>
  </si>
  <si>
    <t>PRP-001034</t>
  </si>
  <si>
    <t xml:space="preserve">3353 VA </t>
  </si>
  <si>
    <t>PRP-001036</t>
  </si>
  <si>
    <t xml:space="preserve">3353 SB </t>
  </si>
  <si>
    <t>PRP-000688</t>
  </si>
  <si>
    <t xml:space="preserve">3351 BN </t>
  </si>
  <si>
    <t>PRP-000695</t>
  </si>
  <si>
    <t xml:space="preserve">3351 PB </t>
  </si>
  <si>
    <t>PRP-000718</t>
  </si>
  <si>
    <t xml:space="preserve">3354 BN </t>
  </si>
  <si>
    <t>PRP-000704</t>
  </si>
  <si>
    <t xml:space="preserve">3356 BR </t>
  </si>
  <si>
    <t>PRP-000709</t>
  </si>
  <si>
    <t xml:space="preserve">3351 RL </t>
  </si>
  <si>
    <t>PRP-000712</t>
  </si>
  <si>
    <t xml:space="preserve">3356 BX </t>
  </si>
  <si>
    <t>PRP-000711</t>
  </si>
  <si>
    <t>PRP-001023</t>
  </si>
  <si>
    <t xml:space="preserve">3352 BM </t>
  </si>
  <si>
    <t>PRP-001038</t>
  </si>
  <si>
    <t xml:space="preserve">3351 HA </t>
  </si>
  <si>
    <t>PRP-001029</t>
  </si>
  <si>
    <t xml:space="preserve">3351 HC </t>
  </si>
  <si>
    <t>PRP-000720</t>
  </si>
  <si>
    <t xml:space="preserve">3351 HG </t>
  </si>
  <si>
    <t>PRP-000724</t>
  </si>
  <si>
    <t xml:space="preserve">3354 AW </t>
  </si>
  <si>
    <t>PRP-000725</t>
  </si>
  <si>
    <t xml:space="preserve">3356 DA </t>
  </si>
  <si>
    <t>PRP-000726</t>
  </si>
  <si>
    <t>PRP-000727</t>
  </si>
  <si>
    <t>PRP-000282</t>
  </si>
  <si>
    <t xml:space="preserve">2951 ED </t>
  </si>
  <si>
    <t>PRP-000296</t>
  </si>
  <si>
    <t xml:space="preserve">2951 GC </t>
  </si>
  <si>
    <t>PRP-000297</t>
  </si>
  <si>
    <t>2951 AD</t>
  </si>
  <si>
    <t>PRP-000299</t>
  </si>
  <si>
    <t>2951 CB</t>
  </si>
  <si>
    <t>PRP-000303</t>
  </si>
  <si>
    <t xml:space="preserve">2951 VE </t>
  </si>
  <si>
    <t>PRP-000307</t>
  </si>
  <si>
    <t xml:space="preserve">2951 XM </t>
  </si>
  <si>
    <t>PRP-000313</t>
  </si>
  <si>
    <t xml:space="preserve">2951 XT </t>
  </si>
  <si>
    <t>PRP-000943</t>
  </si>
  <si>
    <t xml:space="preserve">2951 HL </t>
  </si>
  <si>
    <t>PRP-000315</t>
  </si>
  <si>
    <t>PRP-000316</t>
  </si>
  <si>
    <t xml:space="preserve">2952 AT </t>
  </si>
  <si>
    <t>PRP-000331</t>
  </si>
  <si>
    <t xml:space="preserve">2954 BH </t>
  </si>
  <si>
    <t>PRP-000332</t>
  </si>
  <si>
    <t xml:space="preserve">2952 AZ </t>
  </si>
  <si>
    <t>PRP-000917</t>
  </si>
  <si>
    <t xml:space="preserve">3335 DD </t>
  </si>
  <si>
    <t>PRP-000673</t>
  </si>
  <si>
    <t xml:space="preserve">3335 BH </t>
  </si>
  <si>
    <t>PRP-000737</t>
  </si>
  <si>
    <t xml:space="preserve">3332 EB </t>
  </si>
  <si>
    <t>PRP-000996</t>
  </si>
  <si>
    <t xml:space="preserve">3331 AC </t>
  </si>
  <si>
    <t>PRP-000740</t>
  </si>
  <si>
    <t xml:space="preserve">3331 OO </t>
  </si>
  <si>
    <t>PRP-000741</t>
  </si>
  <si>
    <t>3331 HN</t>
  </si>
  <si>
    <t>PRP-000997</t>
  </si>
  <si>
    <t>2995 AH</t>
  </si>
  <si>
    <t>Heerjansdam</t>
  </si>
  <si>
    <t>PRP-000742</t>
  </si>
  <si>
    <t xml:space="preserve">3335 AR </t>
  </si>
  <si>
    <t>PRP-000743</t>
  </si>
  <si>
    <t xml:space="preserve">3333 LD </t>
  </si>
  <si>
    <t>PRP-000744</t>
  </si>
  <si>
    <t xml:space="preserve">3333 LA </t>
  </si>
  <si>
    <t>PRP-000745</t>
  </si>
  <si>
    <t xml:space="preserve">3331 KH </t>
  </si>
  <si>
    <t>PRP-000747</t>
  </si>
  <si>
    <t xml:space="preserve">3334 EH </t>
  </si>
  <si>
    <t>PRP-000938</t>
  </si>
  <si>
    <t xml:space="preserve">3331 XA </t>
  </si>
  <si>
    <t>PRP-000748</t>
  </si>
  <si>
    <t>PRP-000998</t>
  </si>
  <si>
    <t>3334 KA</t>
  </si>
  <si>
    <t>PRP-000767</t>
  </si>
  <si>
    <t xml:space="preserve">3335 KB </t>
  </si>
  <si>
    <t>PRP-000768</t>
  </si>
  <si>
    <t xml:space="preserve">3331 TB </t>
  </si>
  <si>
    <t xml:space="preserve">3334 KE </t>
  </si>
  <si>
    <t>PRP-000771</t>
  </si>
  <si>
    <t xml:space="preserve">3332 EX </t>
  </si>
  <si>
    <t>PRP-000772</t>
  </si>
  <si>
    <t xml:space="preserve">3334X A </t>
  </si>
  <si>
    <t>PRP-000779</t>
  </si>
  <si>
    <t xml:space="preserve">3335 DE </t>
  </si>
  <si>
    <t>PRP-000782</t>
  </si>
  <si>
    <t xml:space="preserve">3335 KC </t>
  </si>
  <si>
    <t>PRP-000781</t>
  </si>
  <si>
    <t xml:space="preserve">3334 CL </t>
  </si>
  <si>
    <t>PRP-000668</t>
  </si>
  <si>
    <t xml:space="preserve">2995 BL </t>
  </si>
  <si>
    <t>PRP-000666</t>
  </si>
  <si>
    <t xml:space="preserve">2995 BK </t>
  </si>
  <si>
    <t>PRP-000790</t>
  </si>
  <si>
    <t xml:space="preserve">3332 GK </t>
  </si>
  <si>
    <t>PRP-000793</t>
  </si>
  <si>
    <t xml:space="preserve">3335 KJ </t>
  </si>
  <si>
    <t>PRP-000797</t>
  </si>
  <si>
    <t xml:space="preserve">3335 LM </t>
  </si>
  <si>
    <t>PRP-000798</t>
  </si>
  <si>
    <t>PRP-000801</t>
  </si>
  <si>
    <t xml:space="preserve">3333 VE </t>
  </si>
  <si>
    <t>PRP-000811</t>
  </si>
  <si>
    <t xml:space="preserve">3332 BN </t>
  </si>
  <si>
    <t>PRP-000669</t>
  </si>
  <si>
    <t xml:space="preserve">2995 VN </t>
  </si>
  <si>
    <t>PRP-000672</t>
  </si>
  <si>
    <t>PRP-000913</t>
  </si>
  <si>
    <t>PRP-000999</t>
  </si>
  <si>
    <t xml:space="preserve">3331 SR </t>
  </si>
  <si>
    <t>PRP-000923</t>
  </si>
  <si>
    <t xml:space="preserve">3336 LM </t>
  </si>
  <si>
    <t>PRP-000818</t>
  </si>
  <si>
    <t xml:space="preserve">3332 RP </t>
  </si>
  <si>
    <t>PRP-000939</t>
  </si>
  <si>
    <t xml:space="preserve">3332 VD </t>
  </si>
  <si>
    <t>PRP-000820</t>
  </si>
  <si>
    <t xml:space="preserve">3334 XN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</si>
</sst>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0"/>
    <numFmt numFmtId="165" formatCode="####"/>
  </numFmts>
  <fonts count="18"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color rgb="FFFF0000"/>
      <name val="Arial"/>
      <family val="2"/>
    </font>
    <font>
      <i/>
      <sz val="10"/>
      <color theme="1"/>
      <name val="Arial"/>
      <family val="2"/>
    </font>
    <font>
      <b/>
      <sz val="12"/>
      <color theme="1"/>
      <name val="Arial"/>
      <family val="2"/>
    </font>
    <font>
      <sz val="10"/>
      <color theme="1"/>
      <name val="Arial"/>
      <family val="2"/>
    </font>
    <font>
      <b/>
      <sz val="10"/>
      <color theme="1"/>
      <name val="Arial"/>
      <family val="2"/>
    </font>
    <font>
      <b/>
      <sz val="10"/>
      <color theme="0"/>
      <name val="Arial"/>
      <family val="2"/>
    </font>
    <font>
      <b/>
      <i/>
      <sz val="10"/>
      <color theme="1"/>
      <name val="Arial"/>
      <family val="2"/>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8.25"/>
      <color rgb="FF000000"/>
      <name val="Tahoma"/>
      <family val="2"/>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749992370372631"/>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FFFF"/>
      </patternFill>
    </fill>
    <fill>
      <patternFill patternType="solid">
        <fgColor rgb="FFD3D3D3"/>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A9A9A9"/>
      </left>
      <right style="thin">
        <color rgb="FFA9A9A9"/>
      </right>
      <top style="thin">
        <color rgb="FFA9A9A9"/>
      </top>
      <bottom style="thin">
        <color rgb="FFA9A9A9"/>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2" fillId="0" borderId="0"/>
  </cellStyleXfs>
  <cellXfs count="114">
    <xf numFmtId="0" fontId="0" fillId="0" borderId="0" xfId="0"/>
    <xf numFmtId="0" fontId="4" fillId="0" borderId="0" xfId="0" applyFont="1" applyAlignment="1">
      <alignment wrapText="1"/>
    </xf>
    <xf numFmtId="49" fontId="16" fillId="9" borderId="16" xfId="0" applyNumberFormat="1" applyFont="1" applyFill="1" applyBorder="1" applyAlignment="1">
      <alignment horizontal="left" vertical="center" readingOrder="1"/>
    </xf>
    <xf numFmtId="164" fontId="16" fillId="9" borderId="16" xfId="0" applyNumberFormat="1" applyFont="1" applyFill="1" applyBorder="1" applyAlignment="1">
      <alignment horizontal="right" vertical="center" readingOrder="1"/>
    </xf>
    <xf numFmtId="165" fontId="16" fillId="9" borderId="16" xfId="0" applyNumberFormat="1" applyFont="1" applyFill="1" applyBorder="1" applyAlignment="1">
      <alignment horizontal="right" vertical="center" readingOrder="1"/>
    </xf>
    <xf numFmtId="49" fontId="16" fillId="10" borderId="16" xfId="0" applyNumberFormat="1" applyFont="1" applyFill="1" applyBorder="1" applyAlignment="1">
      <alignment horizontal="center" vertical="center" readingOrder="1"/>
    </xf>
    <xf numFmtId="49" fontId="16" fillId="9" borderId="16" xfId="0" applyNumberFormat="1" applyFont="1" applyFill="1" applyBorder="1" applyAlignment="1">
      <alignment horizontal="left" vertical="top" wrapText="1" readingOrder="1"/>
    </xf>
    <xf numFmtId="44" fontId="8" fillId="2" borderId="10" xfId="1" applyFont="1" applyFill="1" applyBorder="1" applyProtection="1">
      <protection locked="0"/>
    </xf>
    <xf numFmtId="10" fontId="8" fillId="2" borderId="10" xfId="1" applyNumberFormat="1" applyFont="1" applyFill="1" applyBorder="1" applyProtection="1">
      <protection locked="0"/>
    </xf>
    <xf numFmtId="0" fontId="8" fillId="2" borderId="10" xfId="0" applyFont="1" applyFill="1" applyBorder="1" applyProtection="1">
      <protection locked="0"/>
    </xf>
    <xf numFmtId="0" fontId="2" fillId="0" borderId="0" xfId="0" applyFont="1"/>
    <xf numFmtId="0" fontId="3"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vertical="top" wrapText="1"/>
    </xf>
    <xf numFmtId="0" fontId="6" fillId="0" borderId="0" xfId="0" applyFont="1" applyAlignment="1">
      <alignment horizontal="left"/>
    </xf>
    <xf numFmtId="0" fontId="2" fillId="0" borderId="1" xfId="0" applyFont="1" applyBorder="1" applyAlignment="1">
      <alignment horizontal="left" vertical="top"/>
    </xf>
    <xf numFmtId="0" fontId="4" fillId="3" borderId="4" xfId="0" applyFont="1" applyFill="1" applyBorder="1" applyAlignment="1">
      <alignment horizontal="left" vertical="top"/>
    </xf>
    <xf numFmtId="0" fontId="2" fillId="4" borderId="18" xfId="0" applyFont="1" applyFill="1" applyBorder="1" applyAlignment="1">
      <alignment horizontal="left" vertical="top"/>
    </xf>
    <xf numFmtId="0" fontId="2" fillId="4" borderId="19" xfId="0" applyFont="1" applyFill="1" applyBorder="1" applyAlignment="1">
      <alignment vertical="top"/>
    </xf>
    <xf numFmtId="44" fontId="2" fillId="4" borderId="20" xfId="0" applyNumberFormat="1" applyFont="1" applyFill="1" applyBorder="1" applyAlignment="1">
      <alignment horizontal="left" vertical="top"/>
    </xf>
    <xf numFmtId="44" fontId="2" fillId="0" borderId="0" xfId="0" applyNumberFormat="1" applyFont="1" applyAlignment="1">
      <alignment horizontal="left" vertical="top"/>
    </xf>
    <xf numFmtId="0" fontId="2" fillId="13" borderId="5" xfId="0" applyFont="1" applyFill="1" applyBorder="1" applyAlignment="1">
      <alignment vertical="top"/>
    </xf>
    <xf numFmtId="0" fontId="2" fillId="13" borderId="0" xfId="0" applyFont="1" applyFill="1" applyAlignment="1">
      <alignment vertical="top"/>
    </xf>
    <xf numFmtId="44" fontId="2" fillId="13" borderId="6" xfId="0" applyNumberFormat="1" applyFont="1" applyFill="1" applyBorder="1" applyAlignment="1">
      <alignment horizontal="left" vertical="top"/>
    </xf>
    <xf numFmtId="0" fontId="2" fillId="4" borderId="5" xfId="0" applyFont="1" applyFill="1" applyBorder="1" applyAlignment="1">
      <alignment horizontal="left" vertical="top"/>
    </xf>
    <xf numFmtId="0" fontId="2" fillId="4" borderId="0" xfId="0" applyFont="1" applyFill="1" applyAlignment="1">
      <alignment vertical="top"/>
    </xf>
    <xf numFmtId="44" fontId="2" fillId="4" borderId="6" xfId="0" applyNumberFormat="1" applyFont="1" applyFill="1" applyBorder="1" applyAlignment="1">
      <alignment horizontal="left" vertical="top"/>
    </xf>
    <xf numFmtId="0" fontId="2" fillId="13" borderId="21" xfId="0" applyFont="1" applyFill="1" applyBorder="1" applyAlignment="1">
      <alignment vertical="top"/>
    </xf>
    <xf numFmtId="0" fontId="2" fillId="13" borderId="1" xfId="0" applyFont="1" applyFill="1" applyBorder="1" applyAlignment="1">
      <alignment vertical="top"/>
    </xf>
    <xf numFmtId="44" fontId="2" fillId="13" borderId="22" xfId="0" applyNumberFormat="1" applyFont="1" applyFill="1" applyBorder="1" applyAlignment="1">
      <alignment horizontal="left" vertical="top"/>
    </xf>
    <xf numFmtId="0" fontId="2" fillId="0" borderId="0" xfId="0" applyFont="1" applyAlignment="1">
      <alignment horizontal="center" vertical="center"/>
    </xf>
    <xf numFmtId="0" fontId="2" fillId="0" borderId="2" xfId="0" applyFont="1" applyBorder="1" applyAlignment="1">
      <alignment horizontal="center" vertical="center"/>
    </xf>
    <xf numFmtId="0" fontId="4" fillId="0" borderId="3" xfId="0" applyFont="1" applyBorder="1" applyAlignment="1">
      <alignment horizontal="center" vertical="center"/>
    </xf>
    <xf numFmtId="44" fontId="4" fillId="0" borderId="4" xfId="0" applyNumberFormat="1" applyFont="1" applyBorder="1" applyAlignment="1">
      <alignment horizontal="center" vertical="center"/>
    </xf>
    <xf numFmtId="0" fontId="4" fillId="0" borderId="7" xfId="0" applyFont="1" applyBorder="1" applyAlignment="1">
      <alignment horizontal="left" vertical="center"/>
    </xf>
    <xf numFmtId="0" fontId="2" fillId="0" borderId="10" xfId="0" applyFont="1" applyBorder="1" applyAlignment="1">
      <alignment horizontal="left" vertical="top"/>
    </xf>
    <xf numFmtId="0" fontId="7" fillId="0" borderId="0" xfId="0" applyFont="1"/>
    <xf numFmtId="0" fontId="7" fillId="0" borderId="0" xfId="0" applyFont="1" applyAlignment="1">
      <alignment horizontal="left"/>
    </xf>
    <xf numFmtId="0" fontId="8" fillId="0" borderId="0" xfId="0" applyFont="1"/>
    <xf numFmtId="0" fontId="7" fillId="0" borderId="0" xfId="0" applyFont="1" applyAlignment="1">
      <alignment horizontal="center"/>
    </xf>
    <xf numFmtId="0" fontId="6" fillId="0" borderId="0" xfId="0" applyFont="1"/>
    <xf numFmtId="0" fontId="8" fillId="0" borderId="0" xfId="0" applyFont="1" applyAlignment="1">
      <alignment horizontal="center"/>
    </xf>
    <xf numFmtId="0" fontId="8" fillId="0" borderId="0" xfId="0" applyFont="1" applyAlignment="1">
      <alignment horizontal="left"/>
    </xf>
    <xf numFmtId="0" fontId="8" fillId="0" borderId="10" xfId="0" applyFont="1" applyBorder="1"/>
    <xf numFmtId="0" fontId="9" fillId="5" borderId="11" xfId="0" applyFont="1" applyFill="1" applyBorder="1" applyAlignment="1">
      <alignment horizontal="center" wrapText="1"/>
    </xf>
    <xf numFmtId="0" fontId="9" fillId="5" borderId="12" xfId="0" applyFont="1" applyFill="1" applyBorder="1" applyAlignment="1">
      <alignment horizontal="center" wrapText="1"/>
    </xf>
    <xf numFmtId="0" fontId="10" fillId="6" borderId="10" xfId="0" applyFont="1" applyFill="1" applyBorder="1" applyAlignment="1">
      <alignment wrapText="1"/>
    </xf>
    <xf numFmtId="0" fontId="8" fillId="0" borderId="0" xfId="0" applyFont="1" applyAlignment="1">
      <alignment vertical="top" wrapText="1"/>
    </xf>
    <xf numFmtId="0" fontId="9" fillId="4" borderId="10" xfId="0" applyFont="1" applyFill="1" applyBorder="1" applyAlignment="1">
      <alignment wrapText="1"/>
    </xf>
    <xf numFmtId="0" fontId="9" fillId="4" borderId="10" xfId="0" applyFont="1" applyFill="1" applyBorder="1" applyAlignment="1">
      <alignment horizontal="center" wrapText="1"/>
    </xf>
    <xf numFmtId="0" fontId="2" fillId="0" borderId="10" xfId="0" applyFont="1" applyBorder="1" applyAlignment="1">
      <alignment vertical="center"/>
    </xf>
    <xf numFmtId="1" fontId="8" fillId="0" borderId="10" xfId="1" applyNumberFormat="1" applyFont="1" applyFill="1" applyBorder="1" applyProtection="1"/>
    <xf numFmtId="44" fontId="8" fillId="0" borderId="10" xfId="0" applyNumberFormat="1" applyFont="1" applyBorder="1"/>
    <xf numFmtId="44" fontId="8" fillId="0" borderId="0" xfId="0" applyNumberFormat="1" applyFont="1"/>
    <xf numFmtId="0" fontId="8" fillId="0" borderId="10" xfId="0" applyFont="1" applyBorder="1" applyAlignment="1">
      <alignment vertical="center"/>
    </xf>
    <xf numFmtId="0" fontId="9" fillId="5" borderId="11" xfId="0" applyFont="1" applyFill="1" applyBorder="1" applyAlignment="1">
      <alignment wrapText="1"/>
    </xf>
    <xf numFmtId="44" fontId="8" fillId="0" borderId="10" xfId="1" applyFont="1" applyFill="1" applyBorder="1" applyProtection="1"/>
    <xf numFmtId="0" fontId="9" fillId="0" borderId="0" xfId="0" applyFont="1"/>
    <xf numFmtId="0" fontId="8" fillId="0" borderId="3" xfId="0" applyFont="1" applyBorder="1" applyAlignment="1">
      <alignment vertical="top" wrapText="1"/>
    </xf>
    <xf numFmtId="0" fontId="8" fillId="0" borderId="3" xfId="0" applyFont="1" applyBorder="1"/>
    <xf numFmtId="44" fontId="2" fillId="0" borderId="10" xfId="0" applyNumberFormat="1" applyFont="1" applyBorder="1"/>
    <xf numFmtId="0" fontId="8" fillId="0" borderId="10" xfId="0" applyFont="1" applyBorder="1" applyAlignment="1">
      <alignment vertical="top" wrapText="1"/>
    </xf>
    <xf numFmtId="0" fontId="9" fillId="0" borderId="0" xfId="0" applyFont="1" applyAlignment="1">
      <alignment vertical="top" wrapText="1"/>
    </xf>
    <xf numFmtId="44" fontId="9" fillId="5" borderId="10" xfId="1" applyFont="1" applyFill="1" applyBorder="1" applyAlignment="1" applyProtection="1">
      <alignment wrapText="1"/>
    </xf>
    <xf numFmtId="0" fontId="8" fillId="0" borderId="0" xfId="0" applyFont="1" applyProtection="1">
      <protection locked="0"/>
    </xf>
    <xf numFmtId="0" fontId="14" fillId="0" borderId="0" xfId="0" applyFont="1"/>
    <xf numFmtId="0" fontId="15" fillId="0" borderId="0" xfId="0" applyFont="1"/>
    <xf numFmtId="0" fontId="9" fillId="0" borderId="0" xfId="0" applyFont="1" applyAlignment="1">
      <alignment horizontal="left"/>
    </xf>
    <xf numFmtId="0" fontId="14" fillId="0" borderId="0" xfId="0" applyFont="1" applyAlignment="1">
      <alignment vertical="top"/>
    </xf>
    <xf numFmtId="0" fontId="4" fillId="7" borderId="10" xfId="0" applyFont="1" applyFill="1" applyBorder="1" applyAlignment="1">
      <alignment horizontal="left" vertical="top" wrapText="1"/>
    </xf>
    <xf numFmtId="0" fontId="10" fillId="8" borderId="10" xfId="0" applyFont="1" applyFill="1" applyBorder="1" applyAlignment="1">
      <alignment vertical="top"/>
    </xf>
    <xf numFmtId="0" fontId="8" fillId="12" borderId="10" xfId="2" applyFont="1" applyFill="1" applyBorder="1" applyAlignment="1">
      <alignment horizontal="left"/>
    </xf>
    <xf numFmtId="0" fontId="8" fillId="11" borderId="10" xfId="2" applyFont="1" applyFill="1" applyBorder="1" applyAlignment="1">
      <alignment horizontal="left"/>
    </xf>
    <xf numFmtId="0" fontId="4" fillId="7" borderId="10" xfId="0" applyFont="1" applyFill="1" applyBorder="1" applyAlignment="1">
      <alignment horizontal="right" vertical="top" wrapText="1"/>
    </xf>
    <xf numFmtId="44" fontId="13" fillId="8" borderId="10" xfId="0" applyNumberFormat="1" applyFont="1" applyFill="1" applyBorder="1"/>
    <xf numFmtId="44" fontId="13" fillId="8" borderId="0" xfId="0" applyNumberFormat="1" applyFont="1" applyFill="1"/>
    <xf numFmtId="0" fontId="12" fillId="0" borderId="0" xfId="0" applyFont="1"/>
    <xf numFmtId="44" fontId="8" fillId="2" borderId="10" xfId="0" applyNumberFormat="1" applyFont="1" applyFill="1" applyBorder="1" applyAlignment="1" applyProtection="1">
      <alignment vertical="top"/>
      <protection locked="0"/>
    </xf>
    <xf numFmtId="44" fontId="0" fillId="0" borderId="0" xfId="0" applyNumberFormat="1"/>
    <xf numFmtId="0" fontId="2" fillId="4" borderId="5" xfId="0" quotePrefix="1" applyFont="1" applyFill="1" applyBorder="1" applyAlignment="1">
      <alignment horizontal="left" vertical="top" wrapText="1"/>
    </xf>
    <xf numFmtId="0" fontId="3" fillId="0" borderId="0" xfId="0" applyFont="1" applyAlignment="1">
      <alignment horizontal="left" vertical="center"/>
    </xf>
    <xf numFmtId="0" fontId="2" fillId="0" borderId="0" xfId="0" applyFont="1" applyAlignment="1">
      <alignment horizontal="left" vertical="top" wrapText="1"/>
    </xf>
    <xf numFmtId="0" fontId="6" fillId="0" borderId="0" xfId="0" applyFont="1" applyAlignment="1">
      <alignment horizontal="left"/>
    </xf>
    <xf numFmtId="0" fontId="4" fillId="3" borderId="2" xfId="0" applyFont="1" applyFill="1" applyBorder="1" applyAlignment="1">
      <alignment horizontal="left" vertical="top"/>
    </xf>
    <xf numFmtId="0" fontId="4" fillId="3" borderId="3" xfId="0" applyFont="1" applyFill="1" applyBorder="1" applyAlignment="1">
      <alignment horizontal="left" vertical="top"/>
    </xf>
    <xf numFmtId="0" fontId="2" fillId="2" borderId="10" xfId="0" applyFont="1" applyFill="1" applyBorder="1" applyAlignment="1" applyProtection="1">
      <alignment horizontal="center" vertical="top"/>
      <protection locked="0"/>
    </xf>
    <xf numFmtId="0" fontId="2" fillId="0" borderId="0" xfId="0" applyFont="1" applyAlignment="1">
      <alignment horizontal="left" vertical="top"/>
    </xf>
    <xf numFmtId="0" fontId="4" fillId="3" borderId="8" xfId="0" applyFont="1" applyFill="1" applyBorder="1" applyAlignment="1">
      <alignment horizontal="center" vertical="top"/>
    </xf>
    <xf numFmtId="0" fontId="4" fillId="3" borderId="9" xfId="0" applyFont="1" applyFill="1" applyBorder="1" applyAlignment="1">
      <alignment horizontal="center" vertical="top"/>
    </xf>
    <xf numFmtId="0" fontId="4" fillId="3" borderId="23" xfId="0" applyFont="1" applyFill="1"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9" fillId="5" borderId="11" xfId="0" applyFont="1" applyFill="1" applyBorder="1" applyAlignment="1">
      <alignment horizontal="center" wrapText="1"/>
    </xf>
    <xf numFmtId="0" fontId="9" fillId="5" borderId="12" xfId="0" applyFont="1" applyFill="1" applyBorder="1" applyAlignment="1">
      <alignment horizontal="center" wrapText="1"/>
    </xf>
    <xf numFmtId="0" fontId="11" fillId="5" borderId="13" xfId="0" applyFont="1" applyFill="1" applyBorder="1" applyAlignment="1">
      <alignment horizontal="right" wrapText="1"/>
    </xf>
    <xf numFmtId="0" fontId="11" fillId="5" borderId="14" xfId="0" applyFont="1" applyFill="1" applyBorder="1" applyAlignment="1">
      <alignment horizontal="right" wrapText="1"/>
    </xf>
    <xf numFmtId="0" fontId="11" fillId="5" borderId="15" xfId="0" applyFont="1" applyFill="1" applyBorder="1" applyAlignment="1">
      <alignment horizontal="right" wrapText="1"/>
    </xf>
    <xf numFmtId="0" fontId="9" fillId="5" borderId="11" xfId="0" applyFont="1" applyFill="1" applyBorder="1" applyAlignment="1">
      <alignment horizontal="center" vertical="top" wrapText="1"/>
    </xf>
    <xf numFmtId="0" fontId="9" fillId="5" borderId="17" xfId="0" applyFont="1" applyFill="1" applyBorder="1" applyAlignment="1">
      <alignment horizontal="center" vertical="top" wrapText="1"/>
    </xf>
    <xf numFmtId="0" fontId="9" fillId="5" borderId="12" xfId="0" applyFont="1" applyFill="1" applyBorder="1" applyAlignment="1">
      <alignment horizontal="center" vertical="top" wrapText="1"/>
    </xf>
    <xf numFmtId="0" fontId="9" fillId="5" borderId="13" xfId="0" applyFont="1" applyFill="1" applyBorder="1" applyAlignment="1">
      <alignment horizontal="center" wrapText="1"/>
    </xf>
    <xf numFmtId="0" fontId="9" fillId="5" borderId="14" xfId="0" applyFont="1" applyFill="1" applyBorder="1" applyAlignment="1">
      <alignment horizontal="center" wrapText="1"/>
    </xf>
    <xf numFmtId="0" fontId="9" fillId="5" borderId="15" xfId="0" applyFont="1" applyFill="1" applyBorder="1" applyAlignment="1">
      <alignment horizontal="center" wrapText="1"/>
    </xf>
    <xf numFmtId="0" fontId="10" fillId="6" borderId="5" xfId="0" applyFont="1" applyFill="1" applyBorder="1" applyAlignment="1">
      <alignment horizontal="left" wrapText="1"/>
    </xf>
    <xf numFmtId="0" fontId="10" fillId="6" borderId="0" xfId="0" applyFont="1" applyFill="1" applyAlignment="1">
      <alignment horizontal="left" wrapText="1"/>
    </xf>
    <xf numFmtId="0" fontId="8" fillId="0" borderId="13" xfId="0" applyFont="1" applyBorder="1" applyAlignment="1">
      <alignment horizontal="left"/>
    </xf>
    <xf numFmtId="0" fontId="8" fillId="0" borderId="14" xfId="0" applyFont="1" applyBorder="1" applyAlignment="1">
      <alignment horizontal="left"/>
    </xf>
    <xf numFmtId="0" fontId="8" fillId="0" borderId="15" xfId="0" applyFont="1" applyBorder="1" applyAlignment="1">
      <alignment horizontal="left"/>
    </xf>
    <xf numFmtId="0" fontId="8" fillId="2" borderId="13" xfId="0" applyFont="1" applyFill="1" applyBorder="1" applyAlignment="1" applyProtection="1">
      <alignment horizontal="center"/>
      <protection locked="0"/>
    </xf>
    <xf numFmtId="0" fontId="8" fillId="2" borderId="14" xfId="0" applyFont="1" applyFill="1" applyBorder="1" applyAlignment="1" applyProtection="1">
      <alignment horizontal="center"/>
      <protection locked="0"/>
    </xf>
    <xf numFmtId="0" fontId="8" fillId="2" borderId="15" xfId="0" applyFont="1" applyFill="1" applyBorder="1" applyAlignment="1" applyProtection="1">
      <alignment horizontal="center"/>
      <protection locked="0"/>
    </xf>
    <xf numFmtId="0" fontId="9" fillId="0" borderId="0" xfId="0" applyFont="1" applyAlignment="1">
      <alignment horizontal="left"/>
    </xf>
  </cellXfs>
  <cellStyles count="3">
    <cellStyle name="Standaard" xfId="0" builtinId="0"/>
    <cellStyle name="Standaard 2 2 17" xfId="2" xr:uid="{DA465A81-7FE9-4A98-A7FB-70685332A62C}"/>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2:AH837"/>
  <sheetViews>
    <sheetView showGridLines="0" workbookViewId="0">
      <selection activeCell="C32" sqref="C32:E32"/>
    </sheetView>
  </sheetViews>
  <sheetFormatPr defaultColWidth="9.109375" defaultRowHeight="13.2" x14ac:dyDescent="0.25"/>
  <cols>
    <col min="1" max="1" width="2.5546875" style="10" customWidth="1"/>
    <col min="2" max="2" width="68.33203125" style="10" customWidth="1"/>
    <col min="3" max="3" width="18.5546875" style="10" bestFit="1" customWidth="1"/>
    <col min="4" max="4" width="13.6640625" style="10" customWidth="1"/>
    <col min="5" max="5" width="14.44140625" style="10" customWidth="1"/>
    <col min="6" max="6" width="13.33203125" style="12" customWidth="1"/>
    <col min="7" max="34" width="9.109375" style="12"/>
    <col min="35" max="16384" width="9.109375" style="10"/>
  </cols>
  <sheetData>
    <row r="2" spans="1:17" ht="15.6" x14ac:dyDescent="0.25">
      <c r="B2" s="82" t="s">
        <v>0</v>
      </c>
      <c r="C2" s="82"/>
      <c r="D2" s="82"/>
      <c r="E2" s="82"/>
      <c r="F2" s="82"/>
      <c r="H2" s="10"/>
      <c r="I2" s="10"/>
      <c r="J2" s="10"/>
      <c r="K2" s="10"/>
    </row>
    <row r="3" spans="1:17" ht="15.6" x14ac:dyDescent="0.25">
      <c r="B3" s="11" t="s">
        <v>1442</v>
      </c>
      <c r="F3" s="10"/>
      <c r="H3" s="10"/>
      <c r="I3" s="10"/>
      <c r="J3" s="10"/>
      <c r="K3" s="10"/>
      <c r="L3" s="10"/>
      <c r="M3" s="10"/>
      <c r="N3" s="10"/>
      <c r="O3" s="10"/>
      <c r="P3" s="10"/>
      <c r="Q3" s="10"/>
    </row>
    <row r="4" spans="1:17" x14ac:dyDescent="0.25">
      <c r="B4" s="13"/>
      <c r="F4" s="10"/>
      <c r="H4" s="10"/>
      <c r="I4" s="10"/>
      <c r="J4" s="10"/>
      <c r="K4" s="10"/>
      <c r="L4" s="10"/>
      <c r="M4" s="10"/>
      <c r="N4" s="10"/>
      <c r="O4" s="10"/>
      <c r="P4" s="10"/>
      <c r="Q4" s="10"/>
    </row>
    <row r="5" spans="1:17" ht="18.600000000000001" customHeight="1" x14ac:dyDescent="0.25">
      <c r="B5" s="83" t="s">
        <v>1509</v>
      </c>
      <c r="C5" s="83"/>
      <c r="D5" s="83"/>
      <c r="E5" s="83"/>
      <c r="F5" s="15"/>
      <c r="G5" s="15"/>
      <c r="H5" s="10"/>
      <c r="I5" s="10"/>
      <c r="J5" s="10"/>
      <c r="K5" s="10"/>
      <c r="L5" s="10"/>
      <c r="M5" s="10"/>
      <c r="N5" s="10"/>
      <c r="O5" s="10"/>
      <c r="P5" s="10"/>
      <c r="Q5" s="10"/>
    </row>
    <row r="6" spans="1:17" x14ac:dyDescent="0.25">
      <c r="B6" s="14"/>
      <c r="C6" s="14"/>
      <c r="D6" s="14"/>
      <c r="E6" s="14"/>
      <c r="F6" s="15"/>
      <c r="G6" s="15"/>
      <c r="H6" s="10"/>
      <c r="I6" s="10"/>
      <c r="J6" s="10"/>
      <c r="K6" s="10"/>
      <c r="L6" s="10"/>
      <c r="M6" s="10"/>
      <c r="N6" s="10"/>
      <c r="O6" s="10"/>
      <c r="P6" s="10"/>
      <c r="Q6" s="10"/>
    </row>
    <row r="7" spans="1:17" x14ac:dyDescent="0.25">
      <c r="B7" s="84" t="s">
        <v>1</v>
      </c>
      <c r="C7" s="84"/>
      <c r="D7" s="84"/>
      <c r="E7" s="84"/>
      <c r="F7" s="15"/>
      <c r="G7" s="15"/>
      <c r="H7" s="10"/>
      <c r="I7" s="10"/>
      <c r="J7" s="10"/>
      <c r="K7" s="10"/>
      <c r="L7" s="10"/>
      <c r="M7" s="10"/>
      <c r="N7" s="10"/>
      <c r="O7" s="10"/>
      <c r="P7" s="10"/>
      <c r="Q7" s="10"/>
    </row>
    <row r="8" spans="1:17" x14ac:dyDescent="0.25">
      <c r="B8" s="12"/>
      <c r="C8" s="12"/>
      <c r="D8" s="12"/>
      <c r="E8" s="12"/>
      <c r="H8" s="10"/>
      <c r="I8" s="10"/>
      <c r="J8" s="10"/>
      <c r="K8" s="10"/>
      <c r="L8" s="10"/>
      <c r="M8" s="10"/>
      <c r="N8" s="10"/>
      <c r="O8" s="10"/>
      <c r="P8" s="10"/>
      <c r="Q8" s="10"/>
    </row>
    <row r="9" spans="1:17" ht="32.4" customHeight="1" x14ac:dyDescent="0.25">
      <c r="B9" s="83" t="s">
        <v>2</v>
      </c>
      <c r="C9" s="83"/>
      <c r="D9" s="83"/>
      <c r="E9" s="83"/>
      <c r="F9" s="15"/>
      <c r="G9" s="15"/>
      <c r="H9" s="10"/>
      <c r="I9" s="10"/>
      <c r="J9" s="10"/>
      <c r="K9" s="10"/>
    </row>
    <row r="10" spans="1:17" x14ac:dyDescent="0.25">
      <c r="A10" s="12"/>
      <c r="B10" s="17"/>
      <c r="C10" s="17"/>
      <c r="D10" s="17"/>
      <c r="E10" s="12"/>
    </row>
    <row r="11" spans="1:17" ht="13.8" thickBot="1" x14ac:dyDescent="0.3">
      <c r="A11" s="12"/>
      <c r="B11" s="85" t="s">
        <v>1196</v>
      </c>
      <c r="C11" s="86"/>
      <c r="D11" s="18" t="s">
        <v>3</v>
      </c>
      <c r="E11" s="12"/>
    </row>
    <row r="12" spans="1:17" ht="13.8" thickTop="1" x14ac:dyDescent="0.25">
      <c r="A12" s="12"/>
      <c r="B12" s="19" t="s">
        <v>1472</v>
      </c>
      <c r="C12" s="20" t="s">
        <v>137</v>
      </c>
      <c r="D12" s="21">
        <f>'4. Assets DO'!O451</f>
        <v>0</v>
      </c>
      <c r="E12" s="12"/>
      <c r="H12" s="22"/>
    </row>
    <row r="13" spans="1:17" x14ac:dyDescent="0.25">
      <c r="A13" s="12"/>
      <c r="B13" s="23"/>
      <c r="C13" s="24"/>
      <c r="D13" s="25"/>
      <c r="E13" s="12"/>
    </row>
    <row r="14" spans="1:17" x14ac:dyDescent="0.25">
      <c r="A14" s="12"/>
      <c r="B14" s="26" t="s">
        <v>1472</v>
      </c>
      <c r="C14" s="27" t="s">
        <v>1470</v>
      </c>
      <c r="D14" s="28">
        <f>'5. Assets HIA'!O57</f>
        <v>0</v>
      </c>
      <c r="E14" s="12"/>
    </row>
    <row r="15" spans="1:17" x14ac:dyDescent="0.25">
      <c r="A15" s="12"/>
      <c r="B15" s="23"/>
      <c r="C15" s="24"/>
      <c r="D15" s="25"/>
      <c r="E15" s="12"/>
    </row>
    <row r="16" spans="1:17" x14ac:dyDescent="0.25">
      <c r="A16" s="12"/>
      <c r="B16" s="26" t="s">
        <v>1472</v>
      </c>
      <c r="C16" s="27" t="s">
        <v>1229</v>
      </c>
      <c r="D16" s="28">
        <f>'6. Assets PA'!O121</f>
        <v>0</v>
      </c>
      <c r="E16" s="12"/>
    </row>
    <row r="17" spans="1:7" x14ac:dyDescent="0.25">
      <c r="A17" s="12"/>
      <c r="B17" s="23"/>
      <c r="C17" s="24"/>
      <c r="D17" s="25"/>
      <c r="E17" s="12"/>
    </row>
    <row r="18" spans="1:7" x14ac:dyDescent="0.25">
      <c r="A18" s="12"/>
      <c r="B18" s="26" t="s">
        <v>1472</v>
      </c>
      <c r="C18" s="27" t="s">
        <v>1291</v>
      </c>
      <c r="D18" s="28">
        <f>'7. Assets AD'!O78</f>
        <v>0</v>
      </c>
      <c r="E18" s="12"/>
    </row>
    <row r="19" spans="1:7" x14ac:dyDescent="0.25">
      <c r="A19" s="12"/>
      <c r="B19" s="23"/>
      <c r="C19" s="24"/>
      <c r="D19" s="25"/>
      <c r="E19" s="12"/>
    </row>
    <row r="20" spans="1:7" x14ac:dyDescent="0.25">
      <c r="A20" s="12"/>
      <c r="B20" s="26" t="s">
        <v>1472</v>
      </c>
      <c r="C20" s="27" t="s">
        <v>1441</v>
      </c>
      <c r="D20" s="28">
        <f>'8. Assets ZW'!O219</f>
        <v>0</v>
      </c>
      <c r="E20" s="12"/>
    </row>
    <row r="21" spans="1:7" x14ac:dyDescent="0.25">
      <c r="A21" s="12"/>
      <c r="B21" s="23"/>
      <c r="C21" s="24"/>
      <c r="D21" s="25"/>
      <c r="E21" s="12"/>
    </row>
    <row r="22" spans="1:7" x14ac:dyDescent="0.25">
      <c r="A22" s="12"/>
      <c r="B22" s="81" t="s">
        <v>1491</v>
      </c>
      <c r="C22" s="27"/>
      <c r="D22" s="28"/>
      <c r="E22" s="12"/>
    </row>
    <row r="23" spans="1:7" x14ac:dyDescent="0.25">
      <c r="A23" s="12"/>
      <c r="B23" s="81"/>
      <c r="C23" s="27"/>
      <c r="D23" s="28">
        <f>'2. Calculatieschema'!P53</f>
        <v>812088.23</v>
      </c>
      <c r="E23" s="12"/>
    </row>
    <row r="24" spans="1:7" ht="13.8" thickBot="1" x14ac:dyDescent="0.3">
      <c r="A24" s="12"/>
      <c r="B24" s="29"/>
      <c r="C24" s="30"/>
      <c r="D24" s="31"/>
      <c r="E24" s="12"/>
    </row>
    <row r="25" spans="1:7" s="32" customFormat="1" ht="17.25" customHeight="1" thickTop="1" thickBot="1" x14ac:dyDescent="0.35">
      <c r="B25" s="33"/>
      <c r="C25" s="34" t="s">
        <v>4</v>
      </c>
      <c r="D25" s="35">
        <f>D23+D20+D18+D16+D14+D12</f>
        <v>812088.23</v>
      </c>
      <c r="E25" s="36" t="s">
        <v>5</v>
      </c>
    </row>
    <row r="26" spans="1:7" ht="13.8" thickTop="1" x14ac:dyDescent="0.25">
      <c r="A26" s="12"/>
      <c r="B26" s="12"/>
      <c r="C26" s="12"/>
      <c r="D26" s="12"/>
      <c r="E26" s="12"/>
    </row>
    <row r="27" spans="1:7" ht="16.5" customHeight="1" x14ac:dyDescent="0.25">
      <c r="B27" s="88" t="s">
        <v>6</v>
      </c>
      <c r="C27" s="88"/>
      <c r="D27" s="88"/>
      <c r="E27" s="88"/>
      <c r="F27" s="88"/>
      <c r="G27" s="88"/>
    </row>
    <row r="28" spans="1:7" x14ac:dyDescent="0.25">
      <c r="B28" s="12"/>
      <c r="C28" s="12"/>
      <c r="D28" s="12"/>
      <c r="E28" s="12"/>
    </row>
    <row r="29" spans="1:7" ht="41.4" customHeight="1" x14ac:dyDescent="0.25">
      <c r="B29" s="83" t="s">
        <v>7</v>
      </c>
      <c r="C29" s="83"/>
      <c r="D29" s="83"/>
      <c r="E29" s="83"/>
      <c r="F29" s="15"/>
      <c r="G29" s="15"/>
    </row>
    <row r="30" spans="1:7" x14ac:dyDescent="0.25">
      <c r="A30" s="12"/>
      <c r="B30" s="12"/>
      <c r="C30" s="12"/>
      <c r="D30" s="12"/>
      <c r="E30" s="12"/>
    </row>
    <row r="31" spans="1:7" x14ac:dyDescent="0.25">
      <c r="A31" s="12"/>
      <c r="B31" s="89" t="s">
        <v>8</v>
      </c>
      <c r="C31" s="90"/>
      <c r="D31" s="90"/>
      <c r="E31" s="91"/>
    </row>
    <row r="32" spans="1:7" x14ac:dyDescent="0.25">
      <c r="A32" s="12"/>
      <c r="B32" s="37" t="s">
        <v>9</v>
      </c>
      <c r="C32" s="87"/>
      <c r="D32" s="87"/>
      <c r="E32" s="87"/>
    </row>
    <row r="33" spans="1:5" x14ac:dyDescent="0.25">
      <c r="A33" s="12"/>
      <c r="B33" s="37" t="s">
        <v>10</v>
      </c>
      <c r="C33" s="87"/>
      <c r="D33" s="87"/>
      <c r="E33" s="87"/>
    </row>
    <row r="34" spans="1:5" x14ac:dyDescent="0.25">
      <c r="A34" s="12"/>
      <c r="B34" s="37" t="s">
        <v>11</v>
      </c>
      <c r="C34" s="87"/>
      <c r="D34" s="87"/>
      <c r="E34" s="87"/>
    </row>
    <row r="35" spans="1:5" x14ac:dyDescent="0.25">
      <c r="A35" s="12"/>
      <c r="B35" s="37" t="s">
        <v>12</v>
      </c>
      <c r="C35" s="87"/>
      <c r="D35" s="87"/>
      <c r="E35" s="87"/>
    </row>
    <row r="36" spans="1:5" x14ac:dyDescent="0.25">
      <c r="A36" s="12"/>
      <c r="B36" s="37" t="s">
        <v>13</v>
      </c>
      <c r="C36" s="87"/>
      <c r="D36" s="87"/>
      <c r="E36" s="87"/>
    </row>
    <row r="37" spans="1:5" x14ac:dyDescent="0.25">
      <c r="B37" s="37" t="s">
        <v>14</v>
      </c>
      <c r="C37" s="87"/>
      <c r="D37" s="87"/>
      <c r="E37" s="87"/>
    </row>
    <row r="38" spans="1:5" x14ac:dyDescent="0.25">
      <c r="B38" s="37" t="s">
        <v>15</v>
      </c>
      <c r="C38" s="87"/>
      <c r="D38" s="87"/>
      <c r="E38" s="87"/>
    </row>
    <row r="39" spans="1:5" ht="79.5" customHeight="1" x14ac:dyDescent="0.25">
      <c r="B39" s="37" t="s">
        <v>16</v>
      </c>
      <c r="C39" s="87"/>
      <c r="D39" s="87"/>
      <c r="E39" s="87"/>
    </row>
    <row r="40" spans="1:5" x14ac:dyDescent="0.25">
      <c r="B40" s="12"/>
      <c r="C40" s="12"/>
      <c r="D40" s="12"/>
      <c r="E40" s="12"/>
    </row>
    <row r="41" spans="1:5" x14ac:dyDescent="0.25">
      <c r="B41" s="12"/>
      <c r="C41" s="12"/>
      <c r="D41" s="12"/>
      <c r="E41" s="12"/>
    </row>
    <row r="42" spans="1:5" x14ac:dyDescent="0.25">
      <c r="B42" s="12"/>
      <c r="C42" s="12"/>
      <c r="D42" s="12"/>
      <c r="E42" s="12"/>
    </row>
    <row r="43" spans="1:5" x14ac:dyDescent="0.25">
      <c r="B43" s="12"/>
      <c r="C43" s="12"/>
      <c r="D43" s="12"/>
      <c r="E43" s="12"/>
    </row>
    <row r="44" spans="1:5" x14ac:dyDescent="0.25">
      <c r="B44" s="12"/>
      <c r="C44" s="12"/>
      <c r="D44" s="12"/>
      <c r="E44" s="12"/>
    </row>
    <row r="45" spans="1:5" x14ac:dyDescent="0.25">
      <c r="B45" s="12"/>
      <c r="C45" s="12"/>
      <c r="D45" s="12"/>
      <c r="E45" s="12"/>
    </row>
    <row r="46" spans="1:5" x14ac:dyDescent="0.25">
      <c r="B46" s="12"/>
      <c r="C46" s="12"/>
      <c r="D46" s="12"/>
      <c r="E46" s="12"/>
    </row>
    <row r="47" spans="1:5" x14ac:dyDescent="0.25">
      <c r="B47" s="12"/>
      <c r="C47" s="12"/>
      <c r="D47" s="12"/>
      <c r="E47" s="12"/>
    </row>
    <row r="48" spans="1:5" x14ac:dyDescent="0.25">
      <c r="B48" s="12"/>
      <c r="C48" s="12"/>
      <c r="D48" s="12"/>
      <c r="E48" s="12"/>
    </row>
    <row r="49" spans="2:5" x14ac:dyDescent="0.25">
      <c r="B49" s="12"/>
      <c r="C49" s="12"/>
      <c r="D49" s="12"/>
      <c r="E49" s="12"/>
    </row>
    <row r="50" spans="2:5" x14ac:dyDescent="0.25">
      <c r="B50" s="12"/>
      <c r="C50" s="12"/>
      <c r="D50" s="12"/>
      <c r="E50" s="12"/>
    </row>
    <row r="51" spans="2:5" x14ac:dyDescent="0.25">
      <c r="B51" s="12"/>
      <c r="C51" s="12"/>
      <c r="D51" s="12"/>
      <c r="E51" s="12"/>
    </row>
    <row r="52" spans="2:5" x14ac:dyDescent="0.25">
      <c r="B52" s="12"/>
      <c r="C52" s="12"/>
      <c r="D52" s="12"/>
      <c r="E52" s="12"/>
    </row>
    <row r="53" spans="2:5" x14ac:dyDescent="0.25">
      <c r="B53" s="12"/>
      <c r="C53" s="12"/>
      <c r="D53" s="12"/>
      <c r="E53" s="12"/>
    </row>
    <row r="54" spans="2:5" x14ac:dyDescent="0.25">
      <c r="B54" s="12"/>
      <c r="C54" s="12"/>
      <c r="D54" s="12"/>
      <c r="E54" s="12"/>
    </row>
    <row r="55" spans="2:5" x14ac:dyDescent="0.25">
      <c r="B55" s="12"/>
      <c r="C55" s="12"/>
      <c r="D55" s="12"/>
      <c r="E55" s="12"/>
    </row>
    <row r="56" spans="2:5" x14ac:dyDescent="0.25">
      <c r="B56" s="12"/>
      <c r="C56" s="12"/>
      <c r="D56" s="12"/>
      <c r="E56" s="12"/>
    </row>
    <row r="57" spans="2:5" x14ac:dyDescent="0.25">
      <c r="B57" s="12"/>
      <c r="C57" s="12"/>
      <c r="D57" s="12"/>
      <c r="E57" s="12"/>
    </row>
    <row r="58" spans="2:5" x14ac:dyDescent="0.25">
      <c r="B58" s="12"/>
      <c r="C58" s="12"/>
      <c r="D58" s="12"/>
      <c r="E58" s="12"/>
    </row>
    <row r="59" spans="2:5" x14ac:dyDescent="0.25">
      <c r="B59" s="12"/>
      <c r="C59" s="12"/>
      <c r="D59" s="12"/>
      <c r="E59" s="12"/>
    </row>
    <row r="60" spans="2:5" x14ac:dyDescent="0.25">
      <c r="B60" s="12"/>
      <c r="C60" s="12"/>
      <c r="D60" s="12"/>
      <c r="E60" s="12"/>
    </row>
    <row r="61" spans="2:5" x14ac:dyDescent="0.25">
      <c r="B61" s="12"/>
      <c r="C61" s="12"/>
      <c r="D61" s="12"/>
      <c r="E61" s="12"/>
    </row>
    <row r="62" spans="2:5" x14ac:dyDescent="0.25">
      <c r="B62" s="12"/>
      <c r="C62" s="12"/>
      <c r="D62" s="12"/>
      <c r="E62" s="12"/>
    </row>
    <row r="63" spans="2:5" x14ac:dyDescent="0.25">
      <c r="B63" s="12"/>
      <c r="C63" s="12"/>
      <c r="D63" s="12"/>
      <c r="E63" s="12"/>
    </row>
    <row r="64" spans="2:5" x14ac:dyDescent="0.25">
      <c r="B64" s="12"/>
      <c r="C64" s="12"/>
      <c r="D64" s="12"/>
      <c r="E64" s="12"/>
    </row>
    <row r="65" spans="2:5" x14ac:dyDescent="0.25">
      <c r="B65" s="12"/>
      <c r="C65" s="12"/>
      <c r="D65" s="12"/>
      <c r="E65" s="12"/>
    </row>
    <row r="66" spans="2:5" x14ac:dyDescent="0.25">
      <c r="B66" s="12"/>
      <c r="C66" s="12"/>
      <c r="D66" s="12"/>
      <c r="E66" s="12"/>
    </row>
    <row r="67" spans="2:5" x14ac:dyDescent="0.25">
      <c r="B67" s="12"/>
      <c r="C67" s="12"/>
      <c r="D67" s="12"/>
      <c r="E67" s="12"/>
    </row>
    <row r="68" spans="2:5" x14ac:dyDescent="0.25">
      <c r="B68" s="12"/>
      <c r="C68" s="12"/>
      <c r="D68" s="12"/>
      <c r="E68" s="12"/>
    </row>
    <row r="69" spans="2:5" x14ac:dyDescent="0.25">
      <c r="B69" s="12"/>
      <c r="C69" s="12"/>
      <c r="D69" s="12"/>
      <c r="E69" s="12"/>
    </row>
    <row r="70" spans="2:5" x14ac:dyDescent="0.25">
      <c r="B70" s="12"/>
      <c r="C70" s="12"/>
      <c r="D70" s="12"/>
      <c r="E70" s="12"/>
    </row>
    <row r="71" spans="2:5" x14ac:dyDescent="0.25">
      <c r="B71" s="12"/>
      <c r="C71" s="12"/>
      <c r="D71" s="12"/>
      <c r="E71" s="12"/>
    </row>
    <row r="72" spans="2:5" x14ac:dyDescent="0.25">
      <c r="B72" s="12"/>
      <c r="C72" s="12"/>
      <c r="D72" s="12"/>
      <c r="E72" s="12"/>
    </row>
    <row r="73" spans="2:5" x14ac:dyDescent="0.25">
      <c r="B73" s="12"/>
      <c r="C73" s="12"/>
      <c r="D73" s="12"/>
      <c r="E73" s="12"/>
    </row>
    <row r="74" spans="2:5" x14ac:dyDescent="0.25">
      <c r="B74" s="12"/>
      <c r="C74" s="12"/>
      <c r="D74" s="12"/>
      <c r="E74" s="12"/>
    </row>
    <row r="75" spans="2:5" x14ac:dyDescent="0.25">
      <c r="B75" s="12"/>
      <c r="C75" s="12"/>
      <c r="D75" s="12"/>
      <c r="E75" s="12"/>
    </row>
    <row r="76" spans="2:5" x14ac:dyDescent="0.25">
      <c r="B76" s="12"/>
      <c r="C76" s="12"/>
      <c r="D76" s="12"/>
      <c r="E76" s="12"/>
    </row>
    <row r="77" spans="2:5" x14ac:dyDescent="0.25">
      <c r="B77" s="12"/>
      <c r="C77" s="12"/>
      <c r="D77" s="12"/>
      <c r="E77" s="12"/>
    </row>
    <row r="78" spans="2:5" x14ac:dyDescent="0.25">
      <c r="B78" s="12"/>
      <c r="C78" s="12"/>
      <c r="D78" s="12"/>
      <c r="E78" s="12"/>
    </row>
    <row r="79" spans="2:5" x14ac:dyDescent="0.25">
      <c r="B79" s="12"/>
      <c r="C79" s="12"/>
      <c r="D79" s="12"/>
      <c r="E79" s="12"/>
    </row>
    <row r="80" spans="2:5" x14ac:dyDescent="0.25">
      <c r="B80" s="12"/>
      <c r="C80" s="12"/>
      <c r="D80" s="12"/>
      <c r="E80" s="12"/>
    </row>
    <row r="81" spans="2:5" x14ac:dyDescent="0.25">
      <c r="B81" s="12"/>
      <c r="C81" s="12"/>
      <c r="D81" s="12"/>
      <c r="E81" s="12"/>
    </row>
    <row r="82" spans="2:5" x14ac:dyDescent="0.25">
      <c r="B82" s="12"/>
      <c r="C82" s="12"/>
      <c r="D82" s="12"/>
      <c r="E82" s="12"/>
    </row>
    <row r="83" spans="2:5" x14ac:dyDescent="0.25">
      <c r="B83" s="12"/>
      <c r="C83" s="12"/>
      <c r="D83" s="12"/>
      <c r="E83" s="12"/>
    </row>
    <row r="84" spans="2:5" x14ac:dyDescent="0.25">
      <c r="B84" s="12"/>
      <c r="C84" s="12"/>
      <c r="D84" s="12"/>
      <c r="E84" s="12"/>
    </row>
    <row r="85" spans="2:5" x14ac:dyDescent="0.25">
      <c r="B85" s="12"/>
      <c r="C85" s="12"/>
      <c r="D85" s="12"/>
      <c r="E85" s="12"/>
    </row>
    <row r="86" spans="2:5" x14ac:dyDescent="0.25">
      <c r="B86" s="12"/>
      <c r="C86" s="12"/>
      <c r="D86" s="12"/>
      <c r="E86" s="12"/>
    </row>
    <row r="87" spans="2:5" x14ac:dyDescent="0.25">
      <c r="B87" s="12"/>
      <c r="C87" s="12"/>
      <c r="D87" s="12"/>
      <c r="E87" s="12"/>
    </row>
    <row r="88" spans="2:5" x14ac:dyDescent="0.25">
      <c r="B88" s="12"/>
      <c r="C88" s="12"/>
      <c r="D88" s="12"/>
      <c r="E88" s="12"/>
    </row>
    <row r="89" spans="2:5" x14ac:dyDescent="0.25">
      <c r="B89" s="12"/>
      <c r="C89" s="12"/>
      <c r="D89" s="12"/>
      <c r="E89" s="12"/>
    </row>
    <row r="90" spans="2:5" x14ac:dyDescent="0.25">
      <c r="B90" s="12"/>
      <c r="C90" s="12"/>
      <c r="D90" s="12"/>
      <c r="E90" s="12"/>
    </row>
    <row r="91" spans="2:5" x14ac:dyDescent="0.25">
      <c r="B91" s="12"/>
      <c r="C91" s="12"/>
      <c r="D91" s="12"/>
      <c r="E91" s="12"/>
    </row>
    <row r="92" spans="2:5" x14ac:dyDescent="0.25">
      <c r="B92" s="12"/>
      <c r="C92" s="12"/>
      <c r="D92" s="12"/>
      <c r="E92" s="12"/>
    </row>
    <row r="93" spans="2:5" x14ac:dyDescent="0.25">
      <c r="B93" s="12"/>
      <c r="C93" s="12"/>
      <c r="D93" s="12"/>
      <c r="E93" s="12"/>
    </row>
    <row r="94" spans="2:5" x14ac:dyDescent="0.25">
      <c r="B94" s="12"/>
      <c r="C94" s="12"/>
      <c r="D94" s="12"/>
      <c r="E94" s="12"/>
    </row>
    <row r="95" spans="2:5" x14ac:dyDescent="0.25">
      <c r="B95" s="12"/>
      <c r="C95" s="12"/>
      <c r="D95" s="12"/>
      <c r="E95" s="12"/>
    </row>
    <row r="96" spans="2:5" x14ac:dyDescent="0.25">
      <c r="B96" s="12"/>
      <c r="C96" s="12"/>
      <c r="D96" s="12"/>
      <c r="E96" s="12"/>
    </row>
    <row r="97" spans="2:5" x14ac:dyDescent="0.25">
      <c r="B97" s="12"/>
      <c r="C97" s="12"/>
      <c r="D97" s="12"/>
      <c r="E97" s="12"/>
    </row>
    <row r="98" spans="2:5" x14ac:dyDescent="0.25">
      <c r="B98" s="12"/>
      <c r="C98" s="12"/>
      <c r="D98" s="12"/>
      <c r="E98" s="12"/>
    </row>
    <row r="99" spans="2:5" x14ac:dyDescent="0.25">
      <c r="B99" s="12"/>
      <c r="C99" s="12"/>
      <c r="D99" s="12"/>
      <c r="E99" s="12"/>
    </row>
    <row r="100" spans="2:5" x14ac:dyDescent="0.25">
      <c r="B100" s="12"/>
      <c r="C100" s="12"/>
      <c r="D100" s="12"/>
      <c r="E100" s="12"/>
    </row>
    <row r="101" spans="2:5" x14ac:dyDescent="0.25">
      <c r="B101" s="12"/>
      <c r="C101" s="12"/>
      <c r="D101" s="12"/>
      <c r="E101" s="12"/>
    </row>
    <row r="102" spans="2:5" x14ac:dyDescent="0.25">
      <c r="B102" s="12"/>
      <c r="C102" s="12"/>
      <c r="D102" s="12"/>
      <c r="E102" s="12"/>
    </row>
    <row r="103" spans="2:5" x14ac:dyDescent="0.25">
      <c r="B103" s="12"/>
      <c r="C103" s="12"/>
      <c r="D103" s="12"/>
      <c r="E103" s="12"/>
    </row>
    <row r="104" spans="2:5" x14ac:dyDescent="0.25">
      <c r="B104" s="12"/>
      <c r="C104" s="12"/>
      <c r="D104" s="12"/>
      <c r="E104" s="12"/>
    </row>
    <row r="105" spans="2:5" x14ac:dyDescent="0.25">
      <c r="B105" s="12"/>
      <c r="C105" s="12"/>
      <c r="D105" s="12"/>
      <c r="E105" s="12"/>
    </row>
    <row r="106" spans="2:5" x14ac:dyDescent="0.25">
      <c r="B106" s="12"/>
      <c r="C106" s="12"/>
      <c r="D106" s="12"/>
      <c r="E106" s="12"/>
    </row>
    <row r="107" spans="2:5" x14ac:dyDescent="0.25">
      <c r="B107" s="12"/>
      <c r="C107" s="12"/>
      <c r="D107" s="12"/>
      <c r="E107" s="12"/>
    </row>
    <row r="108" spans="2:5" x14ac:dyDescent="0.25">
      <c r="B108" s="12"/>
      <c r="C108" s="12"/>
      <c r="D108" s="12"/>
      <c r="E108" s="12"/>
    </row>
    <row r="109" spans="2:5" x14ac:dyDescent="0.25">
      <c r="B109" s="12"/>
      <c r="C109" s="12"/>
      <c r="D109" s="12"/>
      <c r="E109" s="12"/>
    </row>
    <row r="110" spans="2:5" x14ac:dyDescent="0.25">
      <c r="B110" s="12"/>
      <c r="C110" s="12"/>
      <c r="D110" s="12"/>
      <c r="E110" s="12"/>
    </row>
    <row r="111" spans="2:5" x14ac:dyDescent="0.25">
      <c r="B111" s="12"/>
      <c r="C111" s="12"/>
      <c r="D111" s="12"/>
      <c r="E111" s="12"/>
    </row>
    <row r="112" spans="2:5" x14ac:dyDescent="0.25">
      <c r="B112" s="12"/>
      <c r="C112" s="12"/>
      <c r="D112" s="12"/>
      <c r="E112" s="12"/>
    </row>
    <row r="113" spans="2:5" x14ac:dyDescent="0.25">
      <c r="B113" s="12"/>
      <c r="C113" s="12"/>
      <c r="D113" s="12"/>
      <c r="E113" s="12"/>
    </row>
    <row r="114" spans="2:5" x14ac:dyDescent="0.25">
      <c r="B114" s="12"/>
      <c r="C114" s="12"/>
      <c r="D114" s="12"/>
      <c r="E114" s="12"/>
    </row>
    <row r="115" spans="2:5" x14ac:dyDescent="0.25">
      <c r="B115" s="12"/>
      <c r="C115" s="12"/>
      <c r="D115" s="12"/>
      <c r="E115" s="12"/>
    </row>
    <row r="116" spans="2:5" x14ac:dyDescent="0.25">
      <c r="B116" s="12"/>
      <c r="C116" s="12"/>
      <c r="D116" s="12"/>
      <c r="E116" s="12"/>
    </row>
    <row r="117" spans="2:5" x14ac:dyDescent="0.25">
      <c r="B117" s="12"/>
      <c r="C117" s="12"/>
      <c r="D117" s="12"/>
      <c r="E117" s="12"/>
    </row>
    <row r="118" spans="2:5" x14ac:dyDescent="0.25">
      <c r="B118" s="12"/>
      <c r="C118" s="12"/>
      <c r="D118" s="12"/>
      <c r="E118" s="12"/>
    </row>
    <row r="119" spans="2:5" x14ac:dyDescent="0.25">
      <c r="B119" s="12"/>
      <c r="C119" s="12"/>
      <c r="D119" s="12"/>
      <c r="E119" s="12"/>
    </row>
    <row r="120" spans="2:5" x14ac:dyDescent="0.25">
      <c r="B120" s="12"/>
      <c r="C120" s="12"/>
      <c r="D120" s="12"/>
      <c r="E120" s="12"/>
    </row>
    <row r="121" spans="2:5" x14ac:dyDescent="0.25">
      <c r="B121" s="12"/>
      <c r="C121" s="12"/>
      <c r="D121" s="12"/>
      <c r="E121" s="12"/>
    </row>
    <row r="122" spans="2:5" x14ac:dyDescent="0.25">
      <c r="B122" s="12"/>
      <c r="C122" s="12"/>
      <c r="D122" s="12"/>
      <c r="E122" s="12"/>
    </row>
    <row r="123" spans="2:5" x14ac:dyDescent="0.25">
      <c r="B123" s="12"/>
      <c r="C123" s="12"/>
      <c r="D123" s="12"/>
      <c r="E123" s="12"/>
    </row>
    <row r="124" spans="2:5" x14ac:dyDescent="0.25">
      <c r="B124" s="12"/>
      <c r="C124" s="12"/>
      <c r="D124" s="12"/>
      <c r="E124" s="12"/>
    </row>
    <row r="125" spans="2:5" x14ac:dyDescent="0.25">
      <c r="B125" s="12"/>
      <c r="C125" s="12"/>
      <c r="D125" s="12"/>
      <c r="E125" s="12"/>
    </row>
    <row r="126" spans="2:5" x14ac:dyDescent="0.25">
      <c r="B126" s="12"/>
      <c r="C126" s="12"/>
      <c r="D126" s="12"/>
      <c r="E126" s="12"/>
    </row>
    <row r="127" spans="2:5" x14ac:dyDescent="0.25">
      <c r="B127" s="12"/>
      <c r="C127" s="12"/>
      <c r="D127" s="12"/>
      <c r="E127" s="12"/>
    </row>
    <row r="128" spans="2:5" x14ac:dyDescent="0.25">
      <c r="B128" s="12"/>
      <c r="C128" s="12"/>
      <c r="D128" s="12"/>
      <c r="E128" s="12"/>
    </row>
    <row r="129" spans="2:5" x14ac:dyDescent="0.25">
      <c r="B129" s="12"/>
      <c r="C129" s="12"/>
      <c r="D129" s="12"/>
      <c r="E129" s="12"/>
    </row>
    <row r="130" spans="2:5" x14ac:dyDescent="0.25">
      <c r="B130" s="12"/>
      <c r="C130" s="12"/>
      <c r="D130" s="12"/>
      <c r="E130" s="12"/>
    </row>
    <row r="131" spans="2:5" x14ac:dyDescent="0.25">
      <c r="B131" s="12"/>
      <c r="C131" s="12"/>
      <c r="D131" s="12"/>
      <c r="E131" s="12"/>
    </row>
    <row r="132" spans="2:5" x14ac:dyDescent="0.25">
      <c r="B132" s="12"/>
      <c r="C132" s="12"/>
      <c r="D132" s="12"/>
      <c r="E132" s="12"/>
    </row>
    <row r="133" spans="2:5" x14ac:dyDescent="0.25">
      <c r="B133" s="12"/>
      <c r="C133" s="12"/>
      <c r="D133" s="12"/>
      <c r="E133" s="12"/>
    </row>
    <row r="134" spans="2:5" x14ac:dyDescent="0.25">
      <c r="B134" s="12"/>
      <c r="C134" s="12"/>
      <c r="D134" s="12"/>
      <c r="E134" s="12"/>
    </row>
    <row r="135" spans="2:5" x14ac:dyDescent="0.25">
      <c r="B135" s="12"/>
      <c r="C135" s="12"/>
      <c r="D135" s="12"/>
      <c r="E135" s="12"/>
    </row>
    <row r="136" spans="2:5" x14ac:dyDescent="0.25">
      <c r="B136" s="12"/>
      <c r="C136" s="12"/>
      <c r="D136" s="12"/>
      <c r="E136" s="12"/>
    </row>
    <row r="137" spans="2:5" x14ac:dyDescent="0.25">
      <c r="B137" s="12"/>
      <c r="C137" s="12"/>
      <c r="D137" s="12"/>
      <c r="E137" s="12"/>
    </row>
    <row r="138" spans="2:5" x14ac:dyDescent="0.25">
      <c r="B138" s="12"/>
      <c r="C138" s="12"/>
      <c r="D138" s="12"/>
      <c r="E138" s="12"/>
    </row>
    <row r="139" spans="2:5" x14ac:dyDescent="0.25">
      <c r="B139" s="12"/>
      <c r="C139" s="12"/>
      <c r="D139" s="12"/>
      <c r="E139" s="12"/>
    </row>
    <row r="140" spans="2:5" x14ac:dyDescent="0.25">
      <c r="B140" s="12"/>
      <c r="C140" s="12"/>
      <c r="D140" s="12"/>
      <c r="E140" s="12"/>
    </row>
    <row r="141" spans="2:5" x14ac:dyDescent="0.25">
      <c r="B141" s="12"/>
      <c r="C141" s="12"/>
      <c r="D141" s="12"/>
      <c r="E141" s="12"/>
    </row>
    <row r="142" spans="2:5" x14ac:dyDescent="0.25">
      <c r="B142" s="12"/>
      <c r="C142" s="12"/>
      <c r="D142" s="12"/>
      <c r="E142" s="12"/>
    </row>
    <row r="143" spans="2:5" x14ac:dyDescent="0.25">
      <c r="B143" s="12"/>
      <c r="C143" s="12"/>
      <c r="D143" s="12"/>
      <c r="E143" s="12"/>
    </row>
    <row r="144" spans="2:5" x14ac:dyDescent="0.25">
      <c r="B144" s="12"/>
      <c r="C144" s="12"/>
      <c r="D144" s="12"/>
      <c r="E144" s="12"/>
    </row>
    <row r="145" spans="2:5" x14ac:dyDescent="0.25">
      <c r="B145" s="12"/>
      <c r="C145" s="12"/>
      <c r="D145" s="12"/>
      <c r="E145" s="12"/>
    </row>
    <row r="146" spans="2:5" x14ac:dyDescent="0.25">
      <c r="B146" s="12"/>
      <c r="C146" s="12"/>
      <c r="D146" s="12"/>
      <c r="E146" s="12"/>
    </row>
    <row r="147" spans="2:5" x14ac:dyDescent="0.25">
      <c r="B147" s="12"/>
      <c r="C147" s="12"/>
      <c r="D147" s="12"/>
      <c r="E147" s="12"/>
    </row>
    <row r="148" spans="2:5" x14ac:dyDescent="0.25">
      <c r="B148" s="12"/>
      <c r="C148" s="12"/>
      <c r="D148" s="12"/>
      <c r="E148" s="12"/>
    </row>
    <row r="149" spans="2:5" x14ac:dyDescent="0.25">
      <c r="B149" s="12"/>
      <c r="C149" s="12"/>
      <c r="D149" s="12"/>
      <c r="E149" s="12"/>
    </row>
    <row r="150" spans="2:5" x14ac:dyDescent="0.25">
      <c r="B150" s="12"/>
      <c r="C150" s="12"/>
      <c r="D150" s="12"/>
      <c r="E150" s="12"/>
    </row>
    <row r="151" spans="2:5" x14ac:dyDescent="0.25">
      <c r="B151" s="12"/>
      <c r="C151" s="12"/>
      <c r="D151" s="12"/>
      <c r="E151" s="12"/>
    </row>
    <row r="152" spans="2:5" x14ac:dyDescent="0.25">
      <c r="B152" s="12"/>
      <c r="C152" s="12"/>
      <c r="D152" s="12"/>
      <c r="E152" s="12"/>
    </row>
    <row r="153" spans="2:5" x14ac:dyDescent="0.25">
      <c r="B153" s="12"/>
      <c r="C153" s="12"/>
      <c r="D153" s="12"/>
      <c r="E153" s="12"/>
    </row>
    <row r="154" spans="2:5" x14ac:dyDescent="0.25">
      <c r="B154" s="12"/>
      <c r="C154" s="12"/>
      <c r="D154" s="12"/>
      <c r="E154" s="12"/>
    </row>
    <row r="155" spans="2:5" x14ac:dyDescent="0.25">
      <c r="B155" s="12"/>
      <c r="C155" s="12"/>
      <c r="D155" s="12"/>
      <c r="E155" s="12"/>
    </row>
    <row r="156" spans="2:5" x14ac:dyDescent="0.25">
      <c r="B156" s="12"/>
      <c r="C156" s="12"/>
      <c r="D156" s="12"/>
      <c r="E156" s="12"/>
    </row>
    <row r="157" spans="2:5" x14ac:dyDescent="0.25">
      <c r="B157" s="12"/>
      <c r="C157" s="12"/>
      <c r="D157" s="12"/>
      <c r="E157" s="12"/>
    </row>
    <row r="158" spans="2:5" x14ac:dyDescent="0.25">
      <c r="B158" s="12"/>
      <c r="C158" s="12"/>
      <c r="D158" s="12"/>
      <c r="E158" s="12"/>
    </row>
    <row r="159" spans="2:5" x14ac:dyDescent="0.25">
      <c r="B159" s="12"/>
      <c r="C159" s="12"/>
      <c r="D159" s="12"/>
      <c r="E159" s="12"/>
    </row>
    <row r="160" spans="2:5" x14ac:dyDescent="0.25">
      <c r="B160" s="12"/>
      <c r="C160" s="12"/>
      <c r="D160" s="12"/>
      <c r="E160" s="12"/>
    </row>
    <row r="161" spans="2:5" x14ac:dyDescent="0.25">
      <c r="B161" s="12"/>
      <c r="C161" s="12"/>
      <c r="D161" s="12"/>
      <c r="E161" s="12"/>
    </row>
    <row r="162" spans="2:5" x14ac:dyDescent="0.25">
      <c r="B162" s="12"/>
      <c r="C162" s="12"/>
      <c r="D162" s="12"/>
      <c r="E162" s="12"/>
    </row>
    <row r="163" spans="2:5" x14ac:dyDescent="0.25">
      <c r="B163" s="12"/>
      <c r="C163" s="12"/>
      <c r="D163" s="12"/>
      <c r="E163" s="12"/>
    </row>
    <row r="164" spans="2:5" x14ac:dyDescent="0.25">
      <c r="B164" s="12"/>
      <c r="C164" s="12"/>
      <c r="D164" s="12"/>
      <c r="E164" s="12"/>
    </row>
    <row r="165" spans="2:5" x14ac:dyDescent="0.25">
      <c r="B165" s="12"/>
      <c r="C165" s="12"/>
      <c r="D165" s="12"/>
      <c r="E165" s="12"/>
    </row>
    <row r="166" spans="2:5" x14ac:dyDescent="0.25">
      <c r="B166" s="12"/>
      <c r="C166" s="12"/>
      <c r="D166" s="12"/>
      <c r="E166" s="12"/>
    </row>
    <row r="167" spans="2:5" x14ac:dyDescent="0.25">
      <c r="B167" s="12"/>
      <c r="C167" s="12"/>
      <c r="D167" s="12"/>
      <c r="E167" s="12"/>
    </row>
    <row r="168" spans="2:5" x14ac:dyDescent="0.25">
      <c r="B168" s="12"/>
      <c r="C168" s="12"/>
      <c r="D168" s="12"/>
      <c r="E168" s="12"/>
    </row>
    <row r="169" spans="2:5" x14ac:dyDescent="0.25">
      <c r="B169" s="12"/>
      <c r="C169" s="12"/>
      <c r="D169" s="12"/>
      <c r="E169" s="12"/>
    </row>
    <row r="170" spans="2:5" x14ac:dyDescent="0.25">
      <c r="B170" s="12"/>
      <c r="C170" s="12"/>
      <c r="D170" s="12"/>
      <c r="E170" s="12"/>
    </row>
    <row r="171" spans="2:5" x14ac:dyDescent="0.25">
      <c r="B171" s="12"/>
      <c r="C171" s="12"/>
      <c r="D171" s="12"/>
      <c r="E171" s="12"/>
    </row>
    <row r="172" spans="2:5" x14ac:dyDescent="0.25">
      <c r="B172" s="12"/>
      <c r="C172" s="12"/>
      <c r="D172" s="12"/>
      <c r="E172" s="12"/>
    </row>
    <row r="173" spans="2:5" x14ac:dyDescent="0.25">
      <c r="B173" s="12"/>
      <c r="C173" s="12"/>
      <c r="D173" s="12"/>
      <c r="E173" s="12"/>
    </row>
    <row r="174" spans="2:5" x14ac:dyDescent="0.25">
      <c r="B174" s="12"/>
      <c r="C174" s="12"/>
      <c r="D174" s="12"/>
      <c r="E174" s="12"/>
    </row>
    <row r="175" spans="2:5" x14ac:dyDescent="0.25">
      <c r="B175" s="12"/>
      <c r="C175" s="12"/>
      <c r="D175" s="12"/>
      <c r="E175" s="12"/>
    </row>
    <row r="176" spans="2:5" x14ac:dyDescent="0.25">
      <c r="B176" s="12"/>
      <c r="C176" s="12"/>
      <c r="D176" s="12"/>
      <c r="E176" s="12"/>
    </row>
    <row r="177" spans="2:5" x14ac:dyDescent="0.25">
      <c r="B177" s="12"/>
      <c r="C177" s="12"/>
      <c r="D177" s="12"/>
      <c r="E177" s="12"/>
    </row>
    <row r="178" spans="2:5" x14ac:dyDescent="0.25">
      <c r="B178" s="12"/>
      <c r="C178" s="12"/>
      <c r="D178" s="12"/>
      <c r="E178" s="12"/>
    </row>
    <row r="179" spans="2:5" x14ac:dyDescent="0.25">
      <c r="B179" s="12"/>
      <c r="C179" s="12"/>
      <c r="D179" s="12"/>
      <c r="E179" s="12"/>
    </row>
    <row r="180" spans="2:5" x14ac:dyDescent="0.25">
      <c r="B180" s="12"/>
      <c r="C180" s="12"/>
      <c r="D180" s="12"/>
      <c r="E180" s="12"/>
    </row>
    <row r="181" spans="2:5" x14ac:dyDescent="0.25">
      <c r="B181" s="12"/>
      <c r="C181" s="12"/>
      <c r="D181" s="12"/>
      <c r="E181" s="12"/>
    </row>
    <row r="182" spans="2:5" x14ac:dyDescent="0.25">
      <c r="B182" s="12"/>
      <c r="C182" s="12"/>
      <c r="D182" s="12"/>
      <c r="E182" s="12"/>
    </row>
    <row r="183" spans="2:5" x14ac:dyDescent="0.25">
      <c r="B183" s="12"/>
      <c r="C183" s="12"/>
      <c r="D183" s="12"/>
      <c r="E183" s="12"/>
    </row>
    <row r="184" spans="2:5" x14ac:dyDescent="0.25">
      <c r="B184" s="12"/>
      <c r="C184" s="12"/>
      <c r="D184" s="12"/>
      <c r="E184" s="12"/>
    </row>
    <row r="185" spans="2:5" x14ac:dyDescent="0.25">
      <c r="B185" s="12"/>
      <c r="C185" s="12"/>
      <c r="D185" s="12"/>
      <c r="E185" s="12"/>
    </row>
    <row r="186" spans="2:5" x14ac:dyDescent="0.25">
      <c r="B186" s="12"/>
      <c r="C186" s="12"/>
      <c r="D186" s="12"/>
      <c r="E186" s="12"/>
    </row>
    <row r="187" spans="2:5" x14ac:dyDescent="0.25">
      <c r="B187" s="12"/>
      <c r="C187" s="12"/>
      <c r="D187" s="12"/>
      <c r="E187" s="12"/>
    </row>
    <row r="188" spans="2:5" x14ac:dyDescent="0.25">
      <c r="B188" s="12"/>
      <c r="C188" s="12"/>
      <c r="D188" s="12"/>
      <c r="E188" s="12"/>
    </row>
    <row r="189" spans="2:5" x14ac:dyDescent="0.25">
      <c r="B189" s="12"/>
      <c r="C189" s="12"/>
      <c r="D189" s="12"/>
      <c r="E189" s="12"/>
    </row>
    <row r="190" spans="2:5" x14ac:dyDescent="0.25">
      <c r="B190" s="12"/>
      <c r="C190" s="12"/>
      <c r="D190" s="12"/>
      <c r="E190" s="12"/>
    </row>
    <row r="191" spans="2:5" x14ac:dyDescent="0.25">
      <c r="B191" s="12"/>
      <c r="C191" s="12"/>
      <c r="D191" s="12"/>
      <c r="E191" s="12"/>
    </row>
    <row r="192" spans="2:5" x14ac:dyDescent="0.25">
      <c r="B192" s="12"/>
      <c r="C192" s="12"/>
      <c r="D192" s="12"/>
      <c r="E192" s="12"/>
    </row>
    <row r="193" spans="2:5" x14ac:dyDescent="0.25">
      <c r="B193" s="12"/>
      <c r="C193" s="12"/>
      <c r="D193" s="12"/>
      <c r="E193" s="12"/>
    </row>
    <row r="194" spans="2:5" x14ac:dyDescent="0.25">
      <c r="B194" s="12"/>
      <c r="C194" s="12"/>
      <c r="D194" s="12"/>
      <c r="E194" s="12"/>
    </row>
    <row r="195" spans="2:5" x14ac:dyDescent="0.25">
      <c r="B195" s="12"/>
      <c r="C195" s="12"/>
      <c r="D195" s="12"/>
      <c r="E195" s="12"/>
    </row>
    <row r="196" spans="2:5" x14ac:dyDescent="0.25">
      <c r="B196" s="12"/>
      <c r="C196" s="12"/>
      <c r="D196" s="12"/>
      <c r="E196" s="12"/>
    </row>
    <row r="197" spans="2:5" x14ac:dyDescent="0.25">
      <c r="B197" s="12"/>
      <c r="C197" s="12"/>
      <c r="D197" s="12"/>
      <c r="E197" s="12"/>
    </row>
    <row r="198" spans="2:5" x14ac:dyDescent="0.25">
      <c r="B198" s="12"/>
      <c r="C198" s="12"/>
      <c r="D198" s="12"/>
      <c r="E198" s="12"/>
    </row>
    <row r="199" spans="2:5" x14ac:dyDescent="0.25">
      <c r="B199" s="12"/>
      <c r="C199" s="12"/>
      <c r="D199" s="12"/>
      <c r="E199" s="12"/>
    </row>
    <row r="200" spans="2:5" x14ac:dyDescent="0.25">
      <c r="B200" s="12"/>
      <c r="C200" s="12"/>
      <c r="D200" s="12"/>
      <c r="E200" s="12"/>
    </row>
    <row r="201" spans="2:5" x14ac:dyDescent="0.25">
      <c r="B201" s="12"/>
      <c r="C201" s="12"/>
      <c r="D201" s="12"/>
      <c r="E201" s="12"/>
    </row>
    <row r="202" spans="2:5" x14ac:dyDescent="0.25">
      <c r="B202" s="12"/>
      <c r="C202" s="12"/>
      <c r="D202" s="12"/>
      <c r="E202" s="12"/>
    </row>
    <row r="203" spans="2:5" x14ac:dyDescent="0.25">
      <c r="B203" s="12"/>
      <c r="C203" s="12"/>
      <c r="D203" s="12"/>
      <c r="E203" s="12"/>
    </row>
    <row r="204" spans="2:5" x14ac:dyDescent="0.25">
      <c r="B204" s="12"/>
      <c r="C204" s="12"/>
      <c r="D204" s="12"/>
      <c r="E204" s="12"/>
    </row>
    <row r="205" spans="2:5" x14ac:dyDescent="0.25">
      <c r="B205" s="12"/>
      <c r="C205" s="12"/>
      <c r="D205" s="12"/>
      <c r="E205" s="12"/>
    </row>
    <row r="206" spans="2:5" x14ac:dyDescent="0.25">
      <c r="B206" s="12"/>
      <c r="C206" s="12"/>
      <c r="D206" s="12"/>
      <c r="E206" s="12"/>
    </row>
    <row r="207" spans="2:5" x14ac:dyDescent="0.25">
      <c r="B207" s="12"/>
      <c r="C207" s="12"/>
      <c r="D207" s="12"/>
      <c r="E207" s="12"/>
    </row>
    <row r="208" spans="2:5" x14ac:dyDescent="0.25">
      <c r="B208" s="12"/>
      <c r="C208" s="12"/>
      <c r="D208" s="12"/>
      <c r="E208" s="12"/>
    </row>
    <row r="209" spans="2:5" x14ac:dyDescent="0.25">
      <c r="B209" s="12"/>
      <c r="C209" s="12"/>
      <c r="D209" s="12"/>
      <c r="E209" s="12"/>
    </row>
    <row r="210" spans="2:5" x14ac:dyDescent="0.25">
      <c r="B210" s="12"/>
      <c r="C210" s="12"/>
      <c r="D210" s="12"/>
      <c r="E210" s="12"/>
    </row>
    <row r="211" spans="2:5" x14ac:dyDescent="0.25">
      <c r="B211" s="12"/>
      <c r="C211" s="12"/>
      <c r="D211" s="12"/>
      <c r="E211" s="12"/>
    </row>
    <row r="212" spans="2:5" x14ac:dyDescent="0.25">
      <c r="B212" s="12"/>
      <c r="C212" s="12"/>
      <c r="D212" s="12"/>
      <c r="E212" s="12"/>
    </row>
    <row r="213" spans="2:5" x14ac:dyDescent="0.25">
      <c r="B213" s="12"/>
      <c r="C213" s="12"/>
      <c r="D213" s="12"/>
      <c r="E213" s="12"/>
    </row>
    <row r="214" spans="2:5" x14ac:dyDescent="0.25">
      <c r="B214" s="12"/>
      <c r="C214" s="12"/>
      <c r="D214" s="12"/>
      <c r="E214" s="12"/>
    </row>
    <row r="215" spans="2:5" x14ac:dyDescent="0.25">
      <c r="B215" s="12"/>
      <c r="C215" s="12"/>
      <c r="D215" s="12"/>
      <c r="E215" s="12"/>
    </row>
    <row r="216" spans="2:5" x14ac:dyDescent="0.25">
      <c r="B216" s="12"/>
      <c r="C216" s="12"/>
      <c r="D216" s="12"/>
      <c r="E216" s="12"/>
    </row>
    <row r="217" spans="2:5" x14ac:dyDescent="0.25">
      <c r="B217" s="12"/>
      <c r="C217" s="12"/>
      <c r="D217" s="12"/>
      <c r="E217" s="12"/>
    </row>
    <row r="218" spans="2:5" x14ac:dyDescent="0.25">
      <c r="B218" s="12"/>
      <c r="C218" s="12"/>
      <c r="D218" s="12"/>
      <c r="E218" s="12"/>
    </row>
    <row r="219" spans="2:5" x14ac:dyDescent="0.25">
      <c r="B219" s="12"/>
      <c r="C219" s="12"/>
      <c r="D219" s="12"/>
      <c r="E219" s="12"/>
    </row>
    <row r="220" spans="2:5" x14ac:dyDescent="0.25">
      <c r="B220" s="12"/>
      <c r="C220" s="12"/>
      <c r="D220" s="12"/>
      <c r="E220" s="12"/>
    </row>
    <row r="221" spans="2:5" x14ac:dyDescent="0.25">
      <c r="B221" s="12"/>
      <c r="C221" s="12"/>
      <c r="D221" s="12"/>
      <c r="E221" s="12"/>
    </row>
    <row r="222" spans="2:5" x14ac:dyDescent="0.25">
      <c r="B222" s="12"/>
      <c r="C222" s="12"/>
      <c r="D222" s="12"/>
      <c r="E222" s="12"/>
    </row>
    <row r="223" spans="2:5" x14ac:dyDescent="0.25">
      <c r="B223" s="12"/>
      <c r="C223" s="12"/>
      <c r="D223" s="12"/>
      <c r="E223" s="12"/>
    </row>
    <row r="224" spans="2:5" x14ac:dyDescent="0.25">
      <c r="B224" s="12"/>
      <c r="C224" s="12"/>
      <c r="D224" s="12"/>
      <c r="E224" s="12"/>
    </row>
    <row r="225" spans="2:5" x14ac:dyDescent="0.25">
      <c r="B225" s="12"/>
      <c r="C225" s="12"/>
      <c r="D225" s="12"/>
      <c r="E225" s="12"/>
    </row>
    <row r="226" spans="2:5" x14ac:dyDescent="0.25">
      <c r="B226" s="12"/>
      <c r="C226" s="12"/>
      <c r="D226" s="12"/>
      <c r="E226" s="12"/>
    </row>
    <row r="227" spans="2:5" x14ac:dyDescent="0.25">
      <c r="B227" s="12"/>
      <c r="C227" s="12"/>
      <c r="D227" s="12"/>
      <c r="E227" s="12"/>
    </row>
    <row r="228" spans="2:5" x14ac:dyDescent="0.25">
      <c r="B228" s="12"/>
      <c r="C228" s="12"/>
      <c r="D228" s="12"/>
      <c r="E228" s="12"/>
    </row>
    <row r="229" spans="2:5" x14ac:dyDescent="0.25">
      <c r="B229" s="12"/>
      <c r="C229" s="12"/>
      <c r="D229" s="12"/>
      <c r="E229" s="12"/>
    </row>
    <row r="230" spans="2:5" x14ac:dyDescent="0.25">
      <c r="B230" s="12"/>
      <c r="C230" s="12"/>
      <c r="D230" s="12"/>
      <c r="E230" s="12"/>
    </row>
    <row r="231" spans="2:5" x14ac:dyDescent="0.25">
      <c r="B231" s="12"/>
      <c r="C231" s="12"/>
      <c r="D231" s="12"/>
      <c r="E231" s="12"/>
    </row>
    <row r="232" spans="2:5" x14ac:dyDescent="0.25">
      <c r="B232" s="12"/>
      <c r="C232" s="12"/>
      <c r="D232" s="12"/>
      <c r="E232" s="12"/>
    </row>
    <row r="233" spans="2:5" x14ac:dyDescent="0.25">
      <c r="B233" s="12"/>
      <c r="C233" s="12"/>
      <c r="D233" s="12"/>
      <c r="E233" s="12"/>
    </row>
    <row r="234" spans="2:5" x14ac:dyDescent="0.25">
      <c r="B234" s="12"/>
      <c r="C234" s="12"/>
      <c r="D234" s="12"/>
      <c r="E234" s="12"/>
    </row>
    <row r="235" spans="2:5" x14ac:dyDescent="0.25">
      <c r="B235" s="12"/>
      <c r="C235" s="12"/>
      <c r="D235" s="12"/>
      <c r="E235" s="12"/>
    </row>
    <row r="236" spans="2:5" x14ac:dyDescent="0.25">
      <c r="B236" s="12"/>
      <c r="C236" s="12"/>
      <c r="D236" s="12"/>
      <c r="E236" s="12"/>
    </row>
    <row r="237" spans="2:5" x14ac:dyDescent="0.25">
      <c r="B237" s="12"/>
      <c r="C237" s="12"/>
      <c r="D237" s="12"/>
      <c r="E237" s="12"/>
    </row>
    <row r="238" spans="2:5" x14ac:dyDescent="0.25">
      <c r="B238" s="12"/>
      <c r="C238" s="12"/>
      <c r="D238" s="12"/>
      <c r="E238" s="12"/>
    </row>
    <row r="239" spans="2:5" x14ac:dyDescent="0.25">
      <c r="B239" s="12"/>
      <c r="C239" s="12"/>
      <c r="D239" s="12"/>
      <c r="E239" s="12"/>
    </row>
    <row r="240" spans="2:5" x14ac:dyDescent="0.25">
      <c r="B240" s="12"/>
      <c r="C240" s="12"/>
      <c r="D240" s="12"/>
      <c r="E240" s="12"/>
    </row>
    <row r="241" spans="2:5" x14ac:dyDescent="0.25">
      <c r="B241" s="12"/>
      <c r="C241" s="12"/>
      <c r="D241" s="12"/>
      <c r="E241" s="12"/>
    </row>
    <row r="242" spans="2:5" x14ac:dyDescent="0.25">
      <c r="B242" s="12"/>
      <c r="C242" s="12"/>
      <c r="D242" s="12"/>
      <c r="E242" s="12"/>
    </row>
    <row r="243" spans="2:5" x14ac:dyDescent="0.25">
      <c r="B243" s="12"/>
      <c r="C243" s="12"/>
      <c r="D243" s="12"/>
      <c r="E243" s="12"/>
    </row>
    <row r="244" spans="2:5" x14ac:dyDescent="0.25">
      <c r="B244" s="12"/>
      <c r="C244" s="12"/>
      <c r="D244" s="12"/>
      <c r="E244" s="12"/>
    </row>
    <row r="245" spans="2:5" x14ac:dyDescent="0.25">
      <c r="B245" s="12"/>
      <c r="C245" s="12"/>
      <c r="D245" s="12"/>
      <c r="E245" s="12"/>
    </row>
    <row r="246" spans="2:5" x14ac:dyDescent="0.25">
      <c r="B246" s="12"/>
      <c r="C246" s="12"/>
      <c r="D246" s="12"/>
      <c r="E246" s="12"/>
    </row>
    <row r="247" spans="2:5" x14ac:dyDescent="0.25">
      <c r="B247" s="12"/>
      <c r="C247" s="12"/>
      <c r="D247" s="12"/>
      <c r="E247" s="12"/>
    </row>
    <row r="248" spans="2:5" x14ac:dyDescent="0.25">
      <c r="B248" s="12"/>
      <c r="C248" s="12"/>
      <c r="D248" s="12"/>
      <c r="E248" s="12"/>
    </row>
    <row r="249" spans="2:5" x14ac:dyDescent="0.25">
      <c r="B249" s="12"/>
      <c r="C249" s="12"/>
      <c r="D249" s="12"/>
      <c r="E249" s="12"/>
    </row>
    <row r="250" spans="2:5" x14ac:dyDescent="0.25">
      <c r="B250" s="12"/>
      <c r="C250" s="12"/>
      <c r="D250" s="12"/>
      <c r="E250" s="12"/>
    </row>
    <row r="251" spans="2:5" x14ac:dyDescent="0.25">
      <c r="B251" s="12"/>
      <c r="C251" s="12"/>
      <c r="D251" s="12"/>
      <c r="E251" s="12"/>
    </row>
    <row r="252" spans="2:5" x14ac:dyDescent="0.25">
      <c r="B252" s="12"/>
      <c r="C252" s="12"/>
      <c r="D252" s="12"/>
      <c r="E252" s="12"/>
    </row>
    <row r="253" spans="2:5" x14ac:dyDescent="0.25">
      <c r="B253" s="12"/>
      <c r="C253" s="12"/>
      <c r="D253" s="12"/>
      <c r="E253" s="12"/>
    </row>
    <row r="254" spans="2:5" x14ac:dyDescent="0.25">
      <c r="B254" s="12"/>
      <c r="C254" s="12"/>
      <c r="D254" s="12"/>
      <c r="E254" s="12"/>
    </row>
    <row r="255" spans="2:5" x14ac:dyDescent="0.25">
      <c r="B255" s="12"/>
      <c r="C255" s="12"/>
      <c r="D255" s="12"/>
      <c r="E255" s="12"/>
    </row>
    <row r="256" spans="2:5" x14ac:dyDescent="0.25">
      <c r="B256" s="12"/>
      <c r="C256" s="12"/>
      <c r="D256" s="12"/>
      <c r="E256" s="12"/>
    </row>
    <row r="257" spans="2:5" x14ac:dyDescent="0.25">
      <c r="B257" s="12"/>
      <c r="C257" s="12"/>
      <c r="D257" s="12"/>
      <c r="E257" s="12"/>
    </row>
    <row r="258" spans="2:5" x14ac:dyDescent="0.25">
      <c r="B258" s="12"/>
      <c r="C258" s="12"/>
      <c r="D258" s="12"/>
      <c r="E258" s="12"/>
    </row>
    <row r="259" spans="2:5" x14ac:dyDescent="0.25">
      <c r="B259" s="12"/>
      <c r="C259" s="12"/>
      <c r="D259" s="12"/>
      <c r="E259" s="12"/>
    </row>
    <row r="260" spans="2:5" x14ac:dyDescent="0.25">
      <c r="B260" s="12"/>
      <c r="C260" s="12"/>
      <c r="D260" s="12"/>
      <c r="E260" s="12"/>
    </row>
    <row r="261" spans="2:5" x14ac:dyDescent="0.25">
      <c r="B261" s="12"/>
      <c r="C261" s="12"/>
      <c r="D261" s="12"/>
      <c r="E261" s="12"/>
    </row>
    <row r="262" spans="2:5" x14ac:dyDescent="0.25">
      <c r="B262" s="12"/>
      <c r="C262" s="12"/>
      <c r="D262" s="12"/>
      <c r="E262" s="12"/>
    </row>
    <row r="263" spans="2:5" x14ac:dyDescent="0.25">
      <c r="B263" s="12"/>
      <c r="C263" s="12"/>
      <c r="D263" s="12"/>
      <c r="E263" s="12"/>
    </row>
    <row r="264" spans="2:5" x14ac:dyDescent="0.25">
      <c r="B264" s="12"/>
      <c r="C264" s="12"/>
      <c r="D264" s="12"/>
      <c r="E264" s="12"/>
    </row>
    <row r="265" spans="2:5" x14ac:dyDescent="0.25">
      <c r="B265" s="12"/>
      <c r="C265" s="12"/>
      <c r="D265" s="12"/>
      <c r="E265" s="12"/>
    </row>
    <row r="266" spans="2:5" x14ac:dyDescent="0.25">
      <c r="B266" s="12"/>
      <c r="C266" s="12"/>
      <c r="D266" s="12"/>
      <c r="E266" s="12"/>
    </row>
    <row r="267" spans="2:5" x14ac:dyDescent="0.25">
      <c r="B267" s="12"/>
      <c r="C267" s="12"/>
      <c r="D267" s="12"/>
      <c r="E267" s="12"/>
    </row>
    <row r="268" spans="2:5" x14ac:dyDescent="0.25">
      <c r="B268" s="12"/>
      <c r="C268" s="12"/>
      <c r="D268" s="12"/>
      <c r="E268" s="12"/>
    </row>
    <row r="269" spans="2:5" x14ac:dyDescent="0.25">
      <c r="B269" s="12"/>
      <c r="C269" s="12"/>
      <c r="D269" s="12"/>
      <c r="E269" s="12"/>
    </row>
    <row r="270" spans="2:5" x14ac:dyDescent="0.25">
      <c r="B270" s="12"/>
      <c r="C270" s="12"/>
      <c r="D270" s="12"/>
      <c r="E270" s="12"/>
    </row>
    <row r="271" spans="2:5" x14ac:dyDescent="0.25">
      <c r="B271" s="12"/>
      <c r="C271" s="12"/>
      <c r="D271" s="12"/>
      <c r="E271" s="12"/>
    </row>
    <row r="272" spans="2:5" x14ac:dyDescent="0.25">
      <c r="B272" s="12"/>
      <c r="C272" s="12"/>
      <c r="D272" s="12"/>
      <c r="E272" s="12"/>
    </row>
    <row r="273" spans="2:5" x14ac:dyDescent="0.25">
      <c r="B273" s="12"/>
      <c r="C273" s="12"/>
      <c r="D273" s="12"/>
      <c r="E273" s="12"/>
    </row>
    <row r="274" spans="2:5" x14ac:dyDescent="0.25">
      <c r="B274" s="12"/>
      <c r="C274" s="12"/>
      <c r="D274" s="12"/>
      <c r="E274" s="12"/>
    </row>
    <row r="275" spans="2:5" x14ac:dyDescent="0.25">
      <c r="B275" s="12"/>
      <c r="C275" s="12"/>
      <c r="D275" s="12"/>
      <c r="E275" s="12"/>
    </row>
    <row r="276" spans="2:5" x14ac:dyDescent="0.25">
      <c r="B276" s="12"/>
      <c r="C276" s="12"/>
      <c r="D276" s="12"/>
      <c r="E276" s="12"/>
    </row>
    <row r="277" spans="2:5" x14ac:dyDescent="0.25">
      <c r="B277" s="12"/>
      <c r="C277" s="12"/>
      <c r="D277" s="12"/>
      <c r="E277" s="12"/>
    </row>
    <row r="278" spans="2:5" x14ac:dyDescent="0.25">
      <c r="B278" s="12"/>
      <c r="C278" s="12"/>
      <c r="D278" s="12"/>
      <c r="E278" s="12"/>
    </row>
    <row r="279" spans="2:5" x14ac:dyDescent="0.25">
      <c r="B279" s="12"/>
      <c r="C279" s="12"/>
      <c r="D279" s="12"/>
      <c r="E279" s="12"/>
    </row>
    <row r="280" spans="2:5" x14ac:dyDescent="0.25">
      <c r="B280" s="12"/>
      <c r="C280" s="12"/>
      <c r="D280" s="12"/>
      <c r="E280" s="12"/>
    </row>
    <row r="281" spans="2:5" x14ac:dyDescent="0.25">
      <c r="B281" s="12"/>
      <c r="C281" s="12"/>
      <c r="D281" s="12"/>
      <c r="E281" s="12"/>
    </row>
    <row r="282" spans="2:5" x14ac:dyDescent="0.25">
      <c r="B282" s="12"/>
      <c r="C282" s="12"/>
      <c r="D282" s="12"/>
      <c r="E282" s="12"/>
    </row>
    <row r="283" spans="2:5" x14ac:dyDescent="0.25">
      <c r="B283" s="12"/>
      <c r="C283" s="12"/>
      <c r="D283" s="12"/>
      <c r="E283" s="12"/>
    </row>
    <row r="284" spans="2:5" x14ac:dyDescent="0.25">
      <c r="B284" s="12"/>
      <c r="C284" s="12"/>
      <c r="D284" s="12"/>
      <c r="E284" s="12"/>
    </row>
    <row r="285" spans="2:5" x14ac:dyDescent="0.25">
      <c r="B285" s="12"/>
      <c r="C285" s="12"/>
      <c r="D285" s="12"/>
      <c r="E285" s="12"/>
    </row>
    <row r="286" spans="2:5" x14ac:dyDescent="0.25">
      <c r="B286" s="12"/>
      <c r="C286" s="12"/>
      <c r="D286" s="12"/>
      <c r="E286" s="12"/>
    </row>
    <row r="287" spans="2:5" x14ac:dyDescent="0.25">
      <c r="B287" s="12"/>
      <c r="C287" s="12"/>
      <c r="D287" s="12"/>
      <c r="E287" s="12"/>
    </row>
    <row r="288" spans="2:5" x14ac:dyDescent="0.25">
      <c r="B288" s="12"/>
      <c r="C288" s="12"/>
      <c r="D288" s="12"/>
      <c r="E288" s="12"/>
    </row>
    <row r="289" spans="2:5" x14ac:dyDescent="0.25">
      <c r="B289" s="12"/>
      <c r="C289" s="12"/>
      <c r="D289" s="12"/>
      <c r="E289" s="12"/>
    </row>
    <row r="290" spans="2:5" x14ac:dyDescent="0.25">
      <c r="B290" s="12"/>
      <c r="C290" s="12"/>
      <c r="D290" s="12"/>
      <c r="E290" s="12"/>
    </row>
    <row r="291" spans="2:5" x14ac:dyDescent="0.25">
      <c r="B291" s="12"/>
      <c r="C291" s="12"/>
      <c r="D291" s="12"/>
      <c r="E291" s="12"/>
    </row>
    <row r="292" spans="2:5" x14ac:dyDescent="0.25">
      <c r="B292" s="12"/>
      <c r="C292" s="12"/>
      <c r="D292" s="12"/>
      <c r="E292" s="12"/>
    </row>
    <row r="293" spans="2:5" x14ac:dyDescent="0.25">
      <c r="B293" s="12"/>
      <c r="C293" s="12"/>
      <c r="D293" s="12"/>
      <c r="E293" s="12"/>
    </row>
    <row r="294" spans="2:5" x14ac:dyDescent="0.25">
      <c r="B294" s="12"/>
      <c r="C294" s="12"/>
      <c r="D294" s="12"/>
      <c r="E294" s="12"/>
    </row>
    <row r="295" spans="2:5" x14ac:dyDescent="0.25">
      <c r="B295" s="12"/>
      <c r="C295" s="12"/>
      <c r="D295" s="12"/>
      <c r="E295" s="12"/>
    </row>
    <row r="296" spans="2:5" x14ac:dyDescent="0.25">
      <c r="B296" s="12"/>
      <c r="C296" s="12"/>
      <c r="D296" s="12"/>
      <c r="E296" s="12"/>
    </row>
    <row r="297" spans="2:5" x14ac:dyDescent="0.25">
      <c r="B297" s="12"/>
      <c r="C297" s="12"/>
      <c r="D297" s="12"/>
      <c r="E297" s="12"/>
    </row>
    <row r="298" spans="2:5" x14ac:dyDescent="0.25">
      <c r="B298" s="12"/>
      <c r="C298" s="12"/>
      <c r="D298" s="12"/>
      <c r="E298" s="12"/>
    </row>
    <row r="299" spans="2:5" x14ac:dyDescent="0.25">
      <c r="B299" s="12"/>
      <c r="C299" s="12"/>
      <c r="D299" s="12"/>
      <c r="E299" s="12"/>
    </row>
    <row r="300" spans="2:5" x14ac:dyDescent="0.25">
      <c r="B300" s="12"/>
      <c r="C300" s="12"/>
      <c r="D300" s="12"/>
      <c r="E300" s="12"/>
    </row>
    <row r="301" spans="2:5" x14ac:dyDescent="0.25">
      <c r="B301" s="12"/>
      <c r="C301" s="12"/>
      <c r="D301" s="12"/>
      <c r="E301" s="12"/>
    </row>
    <row r="302" spans="2:5" x14ac:dyDescent="0.25">
      <c r="B302" s="12"/>
      <c r="C302" s="12"/>
      <c r="D302" s="12"/>
      <c r="E302" s="12"/>
    </row>
    <row r="303" spans="2:5" x14ac:dyDescent="0.25">
      <c r="B303" s="12"/>
      <c r="C303" s="12"/>
      <c r="D303" s="12"/>
      <c r="E303" s="12"/>
    </row>
    <row r="304" spans="2:5" x14ac:dyDescent="0.25">
      <c r="B304" s="12"/>
      <c r="C304" s="12"/>
      <c r="D304" s="12"/>
      <c r="E304" s="12"/>
    </row>
    <row r="305" spans="2:5" x14ac:dyDescent="0.25">
      <c r="B305" s="12"/>
      <c r="C305" s="12"/>
      <c r="D305" s="12"/>
      <c r="E305" s="12"/>
    </row>
    <row r="306" spans="2:5" x14ac:dyDescent="0.25">
      <c r="B306" s="12"/>
      <c r="C306" s="12"/>
      <c r="D306" s="12"/>
      <c r="E306" s="12"/>
    </row>
    <row r="307" spans="2:5" x14ac:dyDescent="0.25">
      <c r="B307" s="12"/>
      <c r="C307" s="12"/>
      <c r="D307" s="12"/>
      <c r="E307" s="12"/>
    </row>
    <row r="308" spans="2:5" x14ac:dyDescent="0.25">
      <c r="B308" s="12"/>
      <c r="C308" s="12"/>
      <c r="D308" s="12"/>
      <c r="E308" s="12"/>
    </row>
    <row r="309" spans="2:5" x14ac:dyDescent="0.25">
      <c r="B309" s="12"/>
      <c r="C309" s="12"/>
      <c r="D309" s="12"/>
      <c r="E309" s="12"/>
    </row>
    <row r="310" spans="2:5" x14ac:dyDescent="0.25">
      <c r="B310" s="12"/>
      <c r="C310" s="12"/>
      <c r="D310" s="12"/>
      <c r="E310" s="12"/>
    </row>
    <row r="311" spans="2:5" x14ac:dyDescent="0.25">
      <c r="B311" s="12"/>
      <c r="C311" s="12"/>
      <c r="D311" s="12"/>
      <c r="E311" s="12"/>
    </row>
    <row r="312" spans="2:5" x14ac:dyDescent="0.25">
      <c r="B312" s="12"/>
      <c r="C312" s="12"/>
      <c r="D312" s="12"/>
      <c r="E312" s="12"/>
    </row>
    <row r="313" spans="2:5" x14ac:dyDescent="0.25">
      <c r="B313" s="12"/>
      <c r="C313" s="12"/>
      <c r="D313" s="12"/>
      <c r="E313" s="12"/>
    </row>
    <row r="314" spans="2:5" x14ac:dyDescent="0.25">
      <c r="B314" s="12"/>
      <c r="C314" s="12"/>
      <c r="D314" s="12"/>
      <c r="E314" s="12"/>
    </row>
    <row r="315" spans="2:5" x14ac:dyDescent="0.25">
      <c r="B315" s="12"/>
      <c r="C315" s="12"/>
      <c r="D315" s="12"/>
      <c r="E315" s="12"/>
    </row>
    <row r="316" spans="2:5" x14ac:dyDescent="0.25">
      <c r="B316" s="12"/>
      <c r="C316" s="12"/>
      <c r="D316" s="12"/>
      <c r="E316" s="12"/>
    </row>
    <row r="317" spans="2:5" x14ac:dyDescent="0.25">
      <c r="B317" s="12"/>
      <c r="C317" s="12"/>
      <c r="D317" s="12"/>
      <c r="E317" s="12"/>
    </row>
    <row r="318" spans="2:5" x14ac:dyDescent="0.25">
      <c r="B318" s="12"/>
      <c r="C318" s="12"/>
      <c r="D318" s="12"/>
      <c r="E318" s="12"/>
    </row>
    <row r="319" spans="2:5" x14ac:dyDescent="0.25">
      <c r="B319" s="12"/>
      <c r="C319" s="12"/>
      <c r="D319" s="12"/>
      <c r="E319" s="12"/>
    </row>
    <row r="320" spans="2:5" x14ac:dyDescent="0.25">
      <c r="B320" s="12"/>
      <c r="C320" s="12"/>
      <c r="D320" s="12"/>
      <c r="E320" s="12"/>
    </row>
    <row r="321" spans="2:5" x14ac:dyDescent="0.25">
      <c r="B321" s="12"/>
      <c r="C321" s="12"/>
      <c r="D321" s="12"/>
      <c r="E321" s="12"/>
    </row>
    <row r="322" spans="2:5" x14ac:dyDescent="0.25">
      <c r="B322" s="12"/>
      <c r="C322" s="12"/>
      <c r="D322" s="12"/>
      <c r="E322" s="12"/>
    </row>
    <row r="323" spans="2:5" x14ac:dyDescent="0.25">
      <c r="B323" s="12"/>
      <c r="C323" s="12"/>
      <c r="D323" s="12"/>
      <c r="E323" s="12"/>
    </row>
    <row r="324" spans="2:5" x14ac:dyDescent="0.25">
      <c r="B324" s="12"/>
      <c r="C324" s="12"/>
      <c r="D324" s="12"/>
      <c r="E324" s="12"/>
    </row>
    <row r="325" spans="2:5" x14ac:dyDescent="0.25">
      <c r="B325" s="12"/>
      <c r="C325" s="12"/>
      <c r="D325" s="12"/>
      <c r="E325" s="12"/>
    </row>
    <row r="326" spans="2:5" x14ac:dyDescent="0.25">
      <c r="B326" s="12"/>
      <c r="C326" s="12"/>
      <c r="D326" s="12"/>
      <c r="E326" s="12"/>
    </row>
    <row r="327" spans="2:5" x14ac:dyDescent="0.25">
      <c r="B327" s="12"/>
      <c r="C327" s="12"/>
      <c r="D327" s="12"/>
      <c r="E327" s="12"/>
    </row>
    <row r="328" spans="2:5" x14ac:dyDescent="0.25">
      <c r="B328" s="12"/>
      <c r="C328" s="12"/>
      <c r="D328" s="12"/>
      <c r="E328" s="12"/>
    </row>
    <row r="329" spans="2:5" x14ac:dyDescent="0.25">
      <c r="B329" s="12"/>
      <c r="C329" s="12"/>
      <c r="D329" s="12"/>
      <c r="E329" s="12"/>
    </row>
    <row r="330" spans="2:5" x14ac:dyDescent="0.25">
      <c r="B330" s="12"/>
      <c r="C330" s="12"/>
      <c r="D330" s="12"/>
      <c r="E330" s="12"/>
    </row>
    <row r="331" spans="2:5" x14ac:dyDescent="0.25">
      <c r="B331" s="12"/>
      <c r="C331" s="12"/>
      <c r="D331" s="12"/>
      <c r="E331" s="12"/>
    </row>
    <row r="332" spans="2:5" x14ac:dyDescent="0.25">
      <c r="B332" s="12"/>
      <c r="C332" s="12"/>
      <c r="D332" s="12"/>
      <c r="E332" s="12"/>
    </row>
    <row r="333" spans="2:5" x14ac:dyDescent="0.25">
      <c r="B333" s="12"/>
      <c r="C333" s="12"/>
      <c r="D333" s="12"/>
      <c r="E333" s="12"/>
    </row>
    <row r="334" spans="2:5" x14ac:dyDescent="0.25">
      <c r="B334" s="12"/>
      <c r="C334" s="12"/>
      <c r="D334" s="12"/>
      <c r="E334" s="12"/>
    </row>
    <row r="335" spans="2:5" x14ac:dyDescent="0.25">
      <c r="B335" s="12"/>
      <c r="C335" s="12"/>
      <c r="D335" s="12"/>
      <c r="E335" s="12"/>
    </row>
    <row r="336" spans="2:5" x14ac:dyDescent="0.25">
      <c r="B336" s="12"/>
      <c r="C336" s="12"/>
      <c r="D336" s="12"/>
      <c r="E336" s="12"/>
    </row>
    <row r="337" spans="2:5" x14ac:dyDescent="0.25">
      <c r="B337" s="12"/>
      <c r="C337" s="12"/>
      <c r="D337" s="12"/>
      <c r="E337" s="12"/>
    </row>
    <row r="338" spans="2:5" x14ac:dyDescent="0.25">
      <c r="B338" s="12"/>
      <c r="C338" s="12"/>
      <c r="D338" s="12"/>
      <c r="E338" s="12"/>
    </row>
    <row r="339" spans="2:5" x14ac:dyDescent="0.25">
      <c r="B339" s="12"/>
      <c r="C339" s="12"/>
      <c r="D339" s="12"/>
      <c r="E339" s="12"/>
    </row>
    <row r="340" spans="2:5" x14ac:dyDescent="0.25">
      <c r="B340" s="12"/>
      <c r="C340" s="12"/>
      <c r="D340" s="12"/>
      <c r="E340" s="12"/>
    </row>
    <row r="341" spans="2:5" x14ac:dyDescent="0.25">
      <c r="B341" s="12"/>
      <c r="C341" s="12"/>
      <c r="D341" s="12"/>
      <c r="E341" s="12"/>
    </row>
    <row r="342" spans="2:5" x14ac:dyDescent="0.25">
      <c r="B342" s="12"/>
      <c r="C342" s="12"/>
      <c r="D342" s="12"/>
      <c r="E342" s="12"/>
    </row>
    <row r="343" spans="2:5" x14ac:dyDescent="0.25">
      <c r="B343" s="12"/>
      <c r="C343" s="12"/>
      <c r="D343" s="12"/>
      <c r="E343" s="12"/>
    </row>
    <row r="344" spans="2:5" x14ac:dyDescent="0.25">
      <c r="B344" s="12"/>
      <c r="C344" s="12"/>
      <c r="D344" s="12"/>
      <c r="E344" s="12"/>
    </row>
    <row r="345" spans="2:5" x14ac:dyDescent="0.25">
      <c r="B345" s="12"/>
      <c r="C345" s="12"/>
      <c r="D345" s="12"/>
      <c r="E345" s="12"/>
    </row>
    <row r="346" spans="2:5" x14ac:dyDescent="0.25">
      <c r="B346" s="12"/>
      <c r="C346" s="12"/>
      <c r="D346" s="12"/>
      <c r="E346" s="12"/>
    </row>
    <row r="347" spans="2:5" x14ac:dyDescent="0.25">
      <c r="B347" s="12"/>
      <c r="C347" s="12"/>
      <c r="D347" s="12"/>
      <c r="E347" s="12"/>
    </row>
    <row r="348" spans="2:5" x14ac:dyDescent="0.25">
      <c r="B348" s="12"/>
      <c r="C348" s="12"/>
      <c r="D348" s="12"/>
      <c r="E348" s="12"/>
    </row>
    <row r="349" spans="2:5" x14ac:dyDescent="0.25">
      <c r="B349" s="12"/>
      <c r="C349" s="12"/>
      <c r="D349" s="12"/>
      <c r="E349" s="12"/>
    </row>
    <row r="350" spans="2:5" x14ac:dyDescent="0.25">
      <c r="B350" s="12"/>
      <c r="C350" s="12"/>
      <c r="D350" s="12"/>
      <c r="E350" s="12"/>
    </row>
    <row r="351" spans="2:5" x14ac:dyDescent="0.25">
      <c r="B351" s="12"/>
      <c r="C351" s="12"/>
      <c r="D351" s="12"/>
      <c r="E351" s="12"/>
    </row>
    <row r="352" spans="2:5" x14ac:dyDescent="0.25">
      <c r="B352" s="12"/>
      <c r="C352" s="12"/>
      <c r="D352" s="12"/>
      <c r="E352" s="12"/>
    </row>
    <row r="353" spans="2:5" x14ac:dyDescent="0.25">
      <c r="B353" s="12"/>
      <c r="C353" s="12"/>
      <c r="D353" s="12"/>
      <c r="E353" s="12"/>
    </row>
    <row r="354" spans="2:5" x14ac:dyDescent="0.25">
      <c r="B354" s="12"/>
      <c r="C354" s="12"/>
      <c r="D354" s="12"/>
      <c r="E354" s="12"/>
    </row>
    <row r="355" spans="2:5" x14ac:dyDescent="0.25">
      <c r="B355" s="12"/>
      <c r="C355" s="12"/>
      <c r="D355" s="12"/>
      <c r="E355" s="12"/>
    </row>
    <row r="356" spans="2:5" x14ac:dyDescent="0.25">
      <c r="B356" s="12"/>
      <c r="C356" s="12"/>
      <c r="D356" s="12"/>
      <c r="E356" s="12"/>
    </row>
    <row r="357" spans="2:5" x14ac:dyDescent="0.25">
      <c r="B357" s="12"/>
      <c r="C357" s="12"/>
      <c r="D357" s="12"/>
      <c r="E357" s="12"/>
    </row>
    <row r="358" spans="2:5" x14ac:dyDescent="0.25">
      <c r="B358" s="12"/>
      <c r="C358" s="12"/>
      <c r="D358" s="12"/>
      <c r="E358" s="12"/>
    </row>
    <row r="359" spans="2:5" x14ac:dyDescent="0.25">
      <c r="B359" s="12"/>
      <c r="C359" s="12"/>
      <c r="D359" s="12"/>
      <c r="E359" s="12"/>
    </row>
    <row r="360" spans="2:5" x14ac:dyDescent="0.25">
      <c r="B360" s="12"/>
      <c r="C360" s="12"/>
      <c r="D360" s="12"/>
      <c r="E360" s="12"/>
    </row>
    <row r="361" spans="2:5" x14ac:dyDescent="0.25">
      <c r="B361" s="12"/>
      <c r="C361" s="12"/>
      <c r="D361" s="12"/>
      <c r="E361" s="12"/>
    </row>
    <row r="362" spans="2:5" x14ac:dyDescent="0.25">
      <c r="B362" s="12"/>
      <c r="C362" s="12"/>
      <c r="D362" s="12"/>
      <c r="E362" s="12"/>
    </row>
    <row r="363" spans="2:5" x14ac:dyDescent="0.25">
      <c r="B363" s="12"/>
      <c r="C363" s="12"/>
      <c r="D363" s="12"/>
      <c r="E363" s="12"/>
    </row>
    <row r="364" spans="2:5" x14ac:dyDescent="0.25">
      <c r="B364" s="12"/>
      <c r="C364" s="12"/>
      <c r="D364" s="12"/>
      <c r="E364" s="12"/>
    </row>
    <row r="365" spans="2:5" x14ac:dyDescent="0.25">
      <c r="B365" s="12"/>
      <c r="C365" s="12"/>
      <c r="D365" s="12"/>
      <c r="E365" s="12"/>
    </row>
    <row r="366" spans="2:5" x14ac:dyDescent="0.25">
      <c r="B366" s="12"/>
      <c r="C366" s="12"/>
      <c r="D366" s="12"/>
      <c r="E366" s="12"/>
    </row>
    <row r="367" spans="2:5" x14ac:dyDescent="0.25">
      <c r="B367" s="12"/>
      <c r="C367" s="12"/>
      <c r="D367" s="12"/>
      <c r="E367" s="12"/>
    </row>
    <row r="368" spans="2:5" x14ac:dyDescent="0.25">
      <c r="B368" s="12"/>
      <c r="C368" s="12"/>
      <c r="D368" s="12"/>
      <c r="E368" s="12"/>
    </row>
    <row r="369" spans="2:5" x14ac:dyDescent="0.25">
      <c r="B369" s="12"/>
      <c r="C369" s="12"/>
      <c r="D369" s="12"/>
      <c r="E369" s="12"/>
    </row>
    <row r="370" spans="2:5" x14ac:dyDescent="0.25">
      <c r="B370" s="12"/>
      <c r="C370" s="12"/>
      <c r="D370" s="12"/>
      <c r="E370" s="12"/>
    </row>
    <row r="371" spans="2:5" x14ac:dyDescent="0.25">
      <c r="B371" s="12"/>
      <c r="C371" s="12"/>
      <c r="D371" s="12"/>
      <c r="E371" s="12"/>
    </row>
    <row r="372" spans="2:5" x14ac:dyDescent="0.25">
      <c r="B372" s="12"/>
      <c r="C372" s="12"/>
      <c r="D372" s="12"/>
      <c r="E372" s="12"/>
    </row>
    <row r="373" spans="2:5" x14ac:dyDescent="0.25">
      <c r="B373" s="12"/>
      <c r="C373" s="12"/>
      <c r="D373" s="12"/>
      <c r="E373" s="12"/>
    </row>
    <row r="374" spans="2:5" x14ac:dyDescent="0.25">
      <c r="B374" s="12"/>
      <c r="C374" s="12"/>
      <c r="D374" s="12"/>
      <c r="E374" s="12"/>
    </row>
    <row r="375" spans="2:5" x14ac:dyDescent="0.25">
      <c r="B375" s="12"/>
      <c r="C375" s="12"/>
      <c r="D375" s="12"/>
      <c r="E375" s="12"/>
    </row>
    <row r="376" spans="2:5" x14ac:dyDescent="0.25">
      <c r="B376" s="12"/>
      <c r="C376" s="12"/>
      <c r="D376" s="12"/>
      <c r="E376" s="12"/>
    </row>
    <row r="377" spans="2:5" x14ac:dyDescent="0.25">
      <c r="B377" s="12"/>
      <c r="C377" s="12"/>
      <c r="D377" s="12"/>
      <c r="E377" s="12"/>
    </row>
    <row r="378" spans="2:5" x14ac:dyDescent="0.25">
      <c r="B378" s="12"/>
      <c r="C378" s="12"/>
      <c r="D378" s="12"/>
      <c r="E378" s="12"/>
    </row>
    <row r="379" spans="2:5" x14ac:dyDescent="0.25">
      <c r="B379" s="12"/>
      <c r="C379" s="12"/>
      <c r="D379" s="12"/>
      <c r="E379" s="12"/>
    </row>
    <row r="380" spans="2:5" x14ac:dyDescent="0.25">
      <c r="B380" s="12"/>
      <c r="C380" s="12"/>
      <c r="D380" s="12"/>
      <c r="E380" s="12"/>
    </row>
    <row r="381" spans="2:5" x14ac:dyDescent="0.25">
      <c r="B381" s="12"/>
      <c r="C381" s="12"/>
      <c r="D381" s="12"/>
      <c r="E381" s="12"/>
    </row>
    <row r="382" spans="2:5" x14ac:dyDescent="0.25">
      <c r="B382" s="12"/>
      <c r="C382" s="12"/>
      <c r="D382" s="12"/>
      <c r="E382" s="12"/>
    </row>
    <row r="383" spans="2:5" x14ac:dyDescent="0.25">
      <c r="B383" s="12"/>
      <c r="C383" s="12"/>
      <c r="D383" s="12"/>
      <c r="E383" s="12"/>
    </row>
    <row r="384" spans="2:5" x14ac:dyDescent="0.25">
      <c r="B384" s="12"/>
      <c r="C384" s="12"/>
      <c r="D384" s="12"/>
      <c r="E384" s="12"/>
    </row>
    <row r="385" spans="2:5" x14ac:dyDescent="0.25">
      <c r="B385" s="12"/>
      <c r="C385" s="12"/>
      <c r="D385" s="12"/>
      <c r="E385" s="12"/>
    </row>
    <row r="386" spans="2:5" x14ac:dyDescent="0.25">
      <c r="B386" s="12"/>
      <c r="C386" s="12"/>
      <c r="D386" s="12"/>
      <c r="E386" s="12"/>
    </row>
    <row r="387" spans="2:5" x14ac:dyDescent="0.25">
      <c r="B387" s="12"/>
      <c r="C387" s="12"/>
      <c r="D387" s="12"/>
      <c r="E387" s="12"/>
    </row>
    <row r="388" spans="2:5" x14ac:dyDescent="0.25">
      <c r="B388" s="12"/>
      <c r="C388" s="12"/>
      <c r="D388" s="12"/>
      <c r="E388" s="12"/>
    </row>
    <row r="389" spans="2:5" x14ac:dyDescent="0.25">
      <c r="B389" s="12"/>
      <c r="C389" s="12"/>
      <c r="D389" s="12"/>
      <c r="E389" s="12"/>
    </row>
    <row r="390" spans="2:5" x14ac:dyDescent="0.25">
      <c r="B390" s="12"/>
      <c r="C390" s="12"/>
      <c r="D390" s="12"/>
      <c r="E390" s="12"/>
    </row>
    <row r="391" spans="2:5" x14ac:dyDescent="0.25">
      <c r="B391" s="12"/>
      <c r="C391" s="12"/>
      <c r="D391" s="12"/>
      <c r="E391" s="12"/>
    </row>
    <row r="392" spans="2:5" x14ac:dyDescent="0.25">
      <c r="B392" s="12"/>
      <c r="C392" s="12"/>
      <c r="D392" s="12"/>
      <c r="E392" s="12"/>
    </row>
    <row r="393" spans="2:5" x14ac:dyDescent="0.25">
      <c r="B393" s="12"/>
      <c r="C393" s="12"/>
      <c r="D393" s="12"/>
      <c r="E393" s="12"/>
    </row>
    <row r="394" spans="2:5" x14ac:dyDescent="0.25">
      <c r="B394" s="12"/>
      <c r="C394" s="12"/>
      <c r="D394" s="12"/>
      <c r="E394" s="12"/>
    </row>
    <row r="395" spans="2:5" x14ac:dyDescent="0.25">
      <c r="B395" s="12"/>
      <c r="C395" s="12"/>
      <c r="D395" s="12"/>
      <c r="E395" s="12"/>
    </row>
    <row r="396" spans="2:5" x14ac:dyDescent="0.25">
      <c r="B396" s="12"/>
      <c r="C396" s="12"/>
      <c r="D396" s="12"/>
      <c r="E396" s="12"/>
    </row>
    <row r="397" spans="2:5" x14ac:dyDescent="0.25">
      <c r="B397" s="12"/>
      <c r="C397" s="12"/>
      <c r="D397" s="12"/>
      <c r="E397" s="12"/>
    </row>
    <row r="398" spans="2:5" x14ac:dyDescent="0.25">
      <c r="B398" s="12"/>
      <c r="C398" s="12"/>
      <c r="D398" s="12"/>
      <c r="E398" s="12"/>
    </row>
    <row r="399" spans="2:5" x14ac:dyDescent="0.25">
      <c r="B399" s="12"/>
      <c r="C399" s="12"/>
      <c r="D399" s="12"/>
      <c r="E399" s="12"/>
    </row>
    <row r="400" spans="2:5" x14ac:dyDescent="0.25">
      <c r="B400" s="12"/>
      <c r="C400" s="12"/>
      <c r="D400" s="12"/>
      <c r="E400" s="12"/>
    </row>
    <row r="401" spans="2:5" x14ac:dyDescent="0.25">
      <c r="B401" s="12"/>
      <c r="C401" s="12"/>
      <c r="D401" s="12"/>
      <c r="E401" s="12"/>
    </row>
    <row r="402" spans="2:5" x14ac:dyDescent="0.25">
      <c r="B402" s="12"/>
      <c r="C402" s="12"/>
      <c r="D402" s="12"/>
      <c r="E402" s="12"/>
    </row>
    <row r="403" spans="2:5" x14ac:dyDescent="0.25">
      <c r="B403" s="12"/>
      <c r="C403" s="12"/>
      <c r="D403" s="12"/>
      <c r="E403" s="12"/>
    </row>
    <row r="404" spans="2:5" x14ac:dyDescent="0.25">
      <c r="B404" s="12"/>
      <c r="C404" s="12"/>
      <c r="D404" s="12"/>
      <c r="E404" s="12"/>
    </row>
    <row r="405" spans="2:5" x14ac:dyDescent="0.25">
      <c r="B405" s="12"/>
      <c r="C405" s="12"/>
      <c r="D405" s="12"/>
      <c r="E405" s="12"/>
    </row>
    <row r="406" spans="2:5" x14ac:dyDescent="0.25">
      <c r="B406" s="12"/>
      <c r="C406" s="12"/>
      <c r="D406" s="12"/>
      <c r="E406" s="12"/>
    </row>
    <row r="407" spans="2:5" x14ac:dyDescent="0.25">
      <c r="B407" s="12"/>
      <c r="C407" s="12"/>
      <c r="D407" s="12"/>
      <c r="E407" s="12"/>
    </row>
    <row r="408" spans="2:5" x14ac:dyDescent="0.25">
      <c r="B408" s="12"/>
      <c r="C408" s="12"/>
      <c r="D408" s="12"/>
      <c r="E408" s="12"/>
    </row>
    <row r="409" spans="2:5" x14ac:dyDescent="0.25">
      <c r="B409" s="12"/>
      <c r="C409" s="12"/>
      <c r="D409" s="12"/>
      <c r="E409" s="12"/>
    </row>
    <row r="410" spans="2:5" x14ac:dyDescent="0.25">
      <c r="B410" s="12"/>
      <c r="C410" s="12"/>
      <c r="D410" s="12"/>
      <c r="E410" s="12"/>
    </row>
    <row r="411" spans="2:5" x14ac:dyDescent="0.25">
      <c r="B411" s="12"/>
      <c r="C411" s="12"/>
      <c r="D411" s="12"/>
      <c r="E411" s="12"/>
    </row>
    <row r="412" spans="2:5" x14ac:dyDescent="0.25">
      <c r="B412" s="12"/>
      <c r="C412" s="12"/>
      <c r="D412" s="12"/>
      <c r="E412" s="12"/>
    </row>
    <row r="413" spans="2:5" x14ac:dyDescent="0.25">
      <c r="B413" s="12"/>
      <c r="C413" s="12"/>
      <c r="D413" s="12"/>
      <c r="E413" s="12"/>
    </row>
    <row r="414" spans="2:5" x14ac:dyDescent="0.25">
      <c r="B414" s="12"/>
      <c r="C414" s="12"/>
      <c r="D414" s="12"/>
      <c r="E414" s="12"/>
    </row>
    <row r="415" spans="2:5" x14ac:dyDescent="0.25">
      <c r="B415" s="12"/>
      <c r="C415" s="12"/>
      <c r="D415" s="12"/>
      <c r="E415" s="12"/>
    </row>
    <row r="416" spans="2:5" x14ac:dyDescent="0.25">
      <c r="B416" s="12"/>
      <c r="C416" s="12"/>
      <c r="D416" s="12"/>
      <c r="E416" s="12"/>
    </row>
    <row r="417" spans="2:5" x14ac:dyDescent="0.25">
      <c r="B417" s="12"/>
      <c r="C417" s="12"/>
      <c r="D417" s="12"/>
      <c r="E417" s="12"/>
    </row>
    <row r="418" spans="2:5" x14ac:dyDescent="0.25">
      <c r="B418" s="12"/>
      <c r="C418" s="12"/>
      <c r="D418" s="12"/>
      <c r="E418" s="12"/>
    </row>
    <row r="419" spans="2:5" x14ac:dyDescent="0.25">
      <c r="B419" s="12"/>
      <c r="C419" s="12"/>
      <c r="D419" s="12"/>
      <c r="E419" s="12"/>
    </row>
    <row r="420" spans="2:5" x14ac:dyDescent="0.25">
      <c r="B420" s="12"/>
      <c r="C420" s="12"/>
      <c r="D420" s="12"/>
      <c r="E420" s="12"/>
    </row>
    <row r="421" spans="2:5" x14ac:dyDescent="0.25">
      <c r="B421" s="12"/>
      <c r="C421" s="12"/>
      <c r="D421" s="12"/>
      <c r="E421" s="12"/>
    </row>
    <row r="422" spans="2:5" x14ac:dyDescent="0.25">
      <c r="B422" s="12"/>
      <c r="C422" s="12"/>
      <c r="D422" s="12"/>
      <c r="E422" s="12"/>
    </row>
    <row r="423" spans="2:5" x14ac:dyDescent="0.25">
      <c r="B423" s="12"/>
      <c r="C423" s="12"/>
      <c r="D423" s="12"/>
      <c r="E423" s="12"/>
    </row>
    <row r="424" spans="2:5" x14ac:dyDescent="0.25">
      <c r="B424" s="12"/>
      <c r="C424" s="12"/>
      <c r="D424" s="12"/>
      <c r="E424" s="12"/>
    </row>
    <row r="425" spans="2:5" x14ac:dyDescent="0.25">
      <c r="B425" s="12"/>
      <c r="C425" s="12"/>
      <c r="D425" s="12"/>
      <c r="E425" s="12"/>
    </row>
    <row r="426" spans="2:5" x14ac:dyDescent="0.25">
      <c r="B426" s="12"/>
      <c r="C426" s="12"/>
      <c r="D426" s="12"/>
      <c r="E426" s="12"/>
    </row>
    <row r="427" spans="2:5" x14ac:dyDescent="0.25">
      <c r="B427" s="12"/>
      <c r="C427" s="12"/>
      <c r="D427" s="12"/>
      <c r="E427" s="12"/>
    </row>
    <row r="428" spans="2:5" x14ac:dyDescent="0.25">
      <c r="B428" s="12"/>
      <c r="C428" s="12"/>
      <c r="D428" s="12"/>
      <c r="E428" s="12"/>
    </row>
    <row r="429" spans="2:5" x14ac:dyDescent="0.25">
      <c r="B429" s="12"/>
      <c r="C429" s="12"/>
      <c r="D429" s="12"/>
      <c r="E429" s="12"/>
    </row>
    <row r="430" spans="2:5" x14ac:dyDescent="0.25">
      <c r="B430" s="12"/>
      <c r="C430" s="12"/>
      <c r="D430" s="12"/>
      <c r="E430" s="12"/>
    </row>
    <row r="431" spans="2:5" x14ac:dyDescent="0.25">
      <c r="B431" s="12"/>
      <c r="C431" s="12"/>
      <c r="D431" s="12"/>
      <c r="E431" s="12"/>
    </row>
    <row r="432" spans="2:5" x14ac:dyDescent="0.25">
      <c r="B432" s="12"/>
      <c r="C432" s="12"/>
      <c r="D432" s="12"/>
      <c r="E432" s="12"/>
    </row>
    <row r="433" spans="2:5" x14ac:dyDescent="0.25">
      <c r="B433" s="12"/>
      <c r="C433" s="12"/>
      <c r="D433" s="12"/>
      <c r="E433" s="12"/>
    </row>
    <row r="434" spans="2:5" x14ac:dyDescent="0.25">
      <c r="B434" s="12"/>
      <c r="C434" s="12"/>
      <c r="D434" s="12"/>
      <c r="E434" s="12"/>
    </row>
    <row r="435" spans="2:5" x14ac:dyDescent="0.25">
      <c r="B435" s="12"/>
      <c r="C435" s="12"/>
      <c r="D435" s="12"/>
      <c r="E435" s="12"/>
    </row>
    <row r="436" spans="2:5" x14ac:dyDescent="0.25">
      <c r="B436" s="12"/>
      <c r="C436" s="12"/>
      <c r="D436" s="12"/>
      <c r="E436" s="12"/>
    </row>
    <row r="437" spans="2:5" x14ac:dyDescent="0.25">
      <c r="B437" s="12"/>
      <c r="C437" s="12"/>
      <c r="D437" s="12"/>
      <c r="E437" s="12"/>
    </row>
    <row r="438" spans="2:5" x14ac:dyDescent="0.25">
      <c r="B438" s="12"/>
      <c r="C438" s="12"/>
      <c r="D438" s="12"/>
      <c r="E438" s="12"/>
    </row>
    <row r="439" spans="2:5" x14ac:dyDescent="0.25">
      <c r="B439" s="12"/>
      <c r="C439" s="12"/>
      <c r="D439" s="12"/>
      <c r="E439" s="12"/>
    </row>
    <row r="440" spans="2:5" x14ac:dyDescent="0.25">
      <c r="B440" s="12"/>
      <c r="C440" s="12"/>
      <c r="D440" s="12"/>
      <c r="E440" s="12"/>
    </row>
    <row r="441" spans="2:5" x14ac:dyDescent="0.25">
      <c r="B441" s="12"/>
      <c r="C441" s="12"/>
      <c r="D441" s="12"/>
      <c r="E441" s="12"/>
    </row>
    <row r="442" spans="2:5" x14ac:dyDescent="0.25">
      <c r="B442" s="12"/>
      <c r="C442" s="12"/>
      <c r="D442" s="12"/>
      <c r="E442" s="12"/>
    </row>
    <row r="443" spans="2:5" x14ac:dyDescent="0.25">
      <c r="B443" s="12"/>
      <c r="C443" s="12"/>
      <c r="D443" s="12"/>
      <c r="E443" s="12"/>
    </row>
    <row r="444" spans="2:5" x14ac:dyDescent="0.25">
      <c r="B444" s="12"/>
      <c r="C444" s="12"/>
      <c r="D444" s="12"/>
      <c r="E444" s="12"/>
    </row>
    <row r="445" spans="2:5" x14ac:dyDescent="0.25">
      <c r="B445" s="12"/>
      <c r="C445" s="12"/>
      <c r="D445" s="12"/>
      <c r="E445" s="12"/>
    </row>
    <row r="446" spans="2:5" x14ac:dyDescent="0.25">
      <c r="B446" s="12"/>
      <c r="C446" s="12"/>
      <c r="D446" s="12"/>
      <c r="E446" s="12"/>
    </row>
    <row r="447" spans="2:5" x14ac:dyDescent="0.25">
      <c r="B447" s="12"/>
      <c r="C447" s="12"/>
      <c r="D447" s="12"/>
      <c r="E447" s="12"/>
    </row>
    <row r="448" spans="2:5" x14ac:dyDescent="0.25">
      <c r="B448" s="12"/>
      <c r="C448" s="12"/>
      <c r="D448" s="12"/>
      <c r="E448" s="12"/>
    </row>
    <row r="449" spans="2:5" x14ac:dyDescent="0.25">
      <c r="B449" s="12"/>
      <c r="C449" s="12"/>
      <c r="D449" s="12"/>
      <c r="E449" s="12"/>
    </row>
    <row r="450" spans="2:5" x14ac:dyDescent="0.25">
      <c r="B450" s="12"/>
      <c r="C450" s="12"/>
      <c r="D450" s="12"/>
      <c r="E450" s="12"/>
    </row>
    <row r="451" spans="2:5" x14ac:dyDescent="0.25">
      <c r="B451" s="12"/>
      <c r="C451" s="12"/>
      <c r="D451" s="12"/>
      <c r="E451" s="12"/>
    </row>
    <row r="452" spans="2:5" x14ac:dyDescent="0.25">
      <c r="B452" s="12"/>
      <c r="C452" s="12"/>
      <c r="D452" s="12"/>
      <c r="E452" s="12"/>
    </row>
    <row r="453" spans="2:5" x14ac:dyDescent="0.25">
      <c r="B453" s="12"/>
      <c r="C453" s="12"/>
      <c r="D453" s="12"/>
      <c r="E453" s="12"/>
    </row>
    <row r="454" spans="2:5" x14ac:dyDescent="0.25">
      <c r="B454" s="12"/>
      <c r="C454" s="12"/>
      <c r="D454" s="12"/>
      <c r="E454" s="12"/>
    </row>
    <row r="455" spans="2:5" x14ac:dyDescent="0.25">
      <c r="B455" s="12"/>
      <c r="C455" s="12"/>
      <c r="D455" s="12"/>
      <c r="E455" s="12"/>
    </row>
    <row r="456" spans="2:5" x14ac:dyDescent="0.25">
      <c r="B456" s="12"/>
      <c r="C456" s="12"/>
      <c r="D456" s="12"/>
      <c r="E456" s="12"/>
    </row>
    <row r="457" spans="2:5" x14ac:dyDescent="0.25">
      <c r="B457" s="12"/>
      <c r="C457" s="12"/>
      <c r="D457" s="12"/>
      <c r="E457" s="12"/>
    </row>
    <row r="458" spans="2:5" x14ac:dyDescent="0.25">
      <c r="B458" s="12"/>
      <c r="C458" s="12"/>
      <c r="D458" s="12"/>
      <c r="E458" s="12"/>
    </row>
    <row r="459" spans="2:5" x14ac:dyDescent="0.25">
      <c r="B459" s="12"/>
      <c r="C459" s="12"/>
      <c r="D459" s="12"/>
      <c r="E459" s="12"/>
    </row>
    <row r="460" spans="2:5" x14ac:dyDescent="0.25">
      <c r="B460" s="12"/>
      <c r="C460" s="12"/>
      <c r="D460" s="12"/>
      <c r="E460" s="12"/>
    </row>
    <row r="461" spans="2:5" x14ac:dyDescent="0.25">
      <c r="B461" s="12"/>
      <c r="C461" s="12"/>
      <c r="D461" s="12"/>
      <c r="E461" s="12"/>
    </row>
    <row r="462" spans="2:5" x14ac:dyDescent="0.25">
      <c r="B462" s="12"/>
      <c r="C462" s="12"/>
      <c r="D462" s="12"/>
      <c r="E462" s="12"/>
    </row>
    <row r="463" spans="2:5" x14ac:dyDescent="0.25">
      <c r="B463" s="12"/>
      <c r="C463" s="12"/>
      <c r="D463" s="12"/>
      <c r="E463" s="12"/>
    </row>
    <row r="464" spans="2:5" x14ac:dyDescent="0.25">
      <c r="B464" s="12"/>
      <c r="C464" s="12"/>
      <c r="D464" s="12"/>
      <c r="E464" s="12"/>
    </row>
    <row r="465" spans="2:5" x14ac:dyDescent="0.25">
      <c r="B465" s="12"/>
      <c r="C465" s="12"/>
      <c r="D465" s="12"/>
      <c r="E465" s="12"/>
    </row>
    <row r="466" spans="2:5" x14ac:dyDescent="0.25">
      <c r="B466" s="12"/>
      <c r="C466" s="12"/>
      <c r="D466" s="12"/>
      <c r="E466" s="12"/>
    </row>
    <row r="467" spans="2:5" x14ac:dyDescent="0.25">
      <c r="B467" s="12"/>
      <c r="C467" s="12"/>
      <c r="D467" s="12"/>
      <c r="E467" s="12"/>
    </row>
    <row r="468" spans="2:5" x14ac:dyDescent="0.25">
      <c r="B468" s="12"/>
      <c r="C468" s="12"/>
      <c r="D468" s="12"/>
      <c r="E468" s="12"/>
    </row>
    <row r="469" spans="2:5" x14ac:dyDescent="0.25">
      <c r="B469" s="12"/>
      <c r="C469" s="12"/>
      <c r="D469" s="12"/>
      <c r="E469" s="12"/>
    </row>
    <row r="470" spans="2:5" x14ac:dyDescent="0.25">
      <c r="B470" s="12"/>
      <c r="C470" s="12"/>
      <c r="D470" s="12"/>
      <c r="E470" s="12"/>
    </row>
    <row r="471" spans="2:5" x14ac:dyDescent="0.25">
      <c r="B471" s="12"/>
      <c r="C471" s="12"/>
      <c r="D471" s="12"/>
      <c r="E471" s="12"/>
    </row>
    <row r="472" spans="2:5" x14ac:dyDescent="0.25">
      <c r="B472" s="12"/>
      <c r="C472" s="12"/>
      <c r="D472" s="12"/>
      <c r="E472" s="12"/>
    </row>
    <row r="473" spans="2:5" x14ac:dyDescent="0.25">
      <c r="B473" s="12"/>
      <c r="C473" s="12"/>
      <c r="D473" s="12"/>
      <c r="E473" s="12"/>
    </row>
    <row r="474" spans="2:5" x14ac:dyDescent="0.25">
      <c r="B474" s="12"/>
      <c r="C474" s="12"/>
      <c r="D474" s="12"/>
      <c r="E474" s="12"/>
    </row>
    <row r="475" spans="2:5" x14ac:dyDescent="0.25">
      <c r="B475" s="12"/>
      <c r="C475" s="12"/>
      <c r="D475" s="12"/>
      <c r="E475" s="12"/>
    </row>
    <row r="476" spans="2:5" x14ac:dyDescent="0.25">
      <c r="B476" s="12"/>
      <c r="C476" s="12"/>
      <c r="D476" s="12"/>
      <c r="E476" s="12"/>
    </row>
    <row r="477" spans="2:5" x14ac:dyDescent="0.25">
      <c r="B477" s="12"/>
      <c r="C477" s="12"/>
      <c r="D477" s="12"/>
      <c r="E477" s="12"/>
    </row>
    <row r="478" spans="2:5" x14ac:dyDescent="0.25">
      <c r="B478" s="12"/>
      <c r="C478" s="12"/>
      <c r="D478" s="12"/>
      <c r="E478" s="12"/>
    </row>
    <row r="479" spans="2:5" x14ac:dyDescent="0.25">
      <c r="B479" s="12"/>
      <c r="C479" s="12"/>
      <c r="D479" s="12"/>
      <c r="E479" s="12"/>
    </row>
    <row r="480" spans="2:5" x14ac:dyDescent="0.25">
      <c r="B480" s="12"/>
      <c r="C480" s="12"/>
      <c r="D480" s="12"/>
      <c r="E480" s="12"/>
    </row>
    <row r="481" spans="2:5" x14ac:dyDescent="0.25">
      <c r="B481" s="12"/>
      <c r="C481" s="12"/>
      <c r="D481" s="12"/>
      <c r="E481" s="12"/>
    </row>
    <row r="482" spans="2:5" x14ac:dyDescent="0.25">
      <c r="B482" s="12"/>
      <c r="C482" s="12"/>
      <c r="D482" s="12"/>
      <c r="E482" s="12"/>
    </row>
    <row r="483" spans="2:5" x14ac:dyDescent="0.25">
      <c r="B483" s="12"/>
      <c r="C483" s="12"/>
      <c r="D483" s="12"/>
      <c r="E483" s="12"/>
    </row>
    <row r="484" spans="2:5" x14ac:dyDescent="0.25">
      <c r="B484" s="12"/>
      <c r="C484" s="12"/>
      <c r="D484" s="12"/>
      <c r="E484" s="12"/>
    </row>
    <row r="485" spans="2:5" x14ac:dyDescent="0.25">
      <c r="B485" s="12"/>
      <c r="C485" s="12"/>
      <c r="D485" s="12"/>
      <c r="E485" s="12"/>
    </row>
    <row r="486" spans="2:5" x14ac:dyDescent="0.25">
      <c r="B486" s="12"/>
      <c r="C486" s="12"/>
      <c r="D486" s="12"/>
      <c r="E486" s="12"/>
    </row>
    <row r="487" spans="2:5" x14ac:dyDescent="0.25">
      <c r="B487" s="12"/>
      <c r="C487" s="12"/>
      <c r="D487" s="12"/>
      <c r="E487" s="12"/>
    </row>
    <row r="488" spans="2:5" x14ac:dyDescent="0.25">
      <c r="B488" s="12"/>
      <c r="C488" s="12"/>
      <c r="D488" s="12"/>
      <c r="E488" s="12"/>
    </row>
    <row r="489" spans="2:5" x14ac:dyDescent="0.25">
      <c r="B489" s="12"/>
      <c r="C489" s="12"/>
      <c r="D489" s="12"/>
      <c r="E489" s="12"/>
    </row>
    <row r="490" spans="2:5" x14ac:dyDescent="0.25">
      <c r="B490" s="12"/>
      <c r="C490" s="12"/>
      <c r="D490" s="12"/>
      <c r="E490" s="12"/>
    </row>
    <row r="491" spans="2:5" x14ac:dyDescent="0.25">
      <c r="B491" s="12"/>
      <c r="C491" s="12"/>
      <c r="D491" s="12"/>
      <c r="E491" s="12"/>
    </row>
    <row r="492" spans="2:5" x14ac:dyDescent="0.25">
      <c r="B492" s="12"/>
      <c r="C492" s="12"/>
      <c r="D492" s="12"/>
      <c r="E492" s="12"/>
    </row>
    <row r="493" spans="2:5" x14ac:dyDescent="0.25">
      <c r="B493" s="12"/>
      <c r="C493" s="12"/>
      <c r="D493" s="12"/>
      <c r="E493" s="12"/>
    </row>
    <row r="494" spans="2:5" x14ac:dyDescent="0.25">
      <c r="B494" s="12"/>
      <c r="C494" s="12"/>
      <c r="D494" s="12"/>
      <c r="E494" s="12"/>
    </row>
    <row r="495" spans="2:5" x14ac:dyDescent="0.25">
      <c r="B495" s="12"/>
      <c r="C495" s="12"/>
      <c r="D495" s="12"/>
      <c r="E495" s="12"/>
    </row>
    <row r="496" spans="2:5" x14ac:dyDescent="0.25">
      <c r="B496" s="12"/>
      <c r="C496" s="12"/>
      <c r="D496" s="12"/>
      <c r="E496" s="12"/>
    </row>
    <row r="497" spans="2:5" x14ac:dyDescent="0.25">
      <c r="B497" s="12"/>
      <c r="C497" s="12"/>
      <c r="D497" s="12"/>
      <c r="E497" s="12"/>
    </row>
    <row r="498" spans="2:5" x14ac:dyDescent="0.25">
      <c r="B498" s="12"/>
      <c r="C498" s="12"/>
      <c r="D498" s="12"/>
      <c r="E498" s="12"/>
    </row>
    <row r="499" spans="2:5" x14ac:dyDescent="0.25">
      <c r="B499" s="12"/>
      <c r="C499" s="12"/>
      <c r="D499" s="12"/>
      <c r="E499" s="12"/>
    </row>
    <row r="500" spans="2:5" x14ac:dyDescent="0.25">
      <c r="B500" s="12"/>
      <c r="C500" s="12"/>
      <c r="D500" s="12"/>
      <c r="E500" s="12"/>
    </row>
    <row r="501" spans="2:5" x14ac:dyDescent="0.25">
      <c r="B501" s="12"/>
      <c r="C501" s="12"/>
      <c r="D501" s="12"/>
      <c r="E501" s="12"/>
    </row>
    <row r="502" spans="2:5" x14ac:dyDescent="0.25">
      <c r="B502" s="12"/>
      <c r="C502" s="12"/>
      <c r="D502" s="12"/>
      <c r="E502" s="12"/>
    </row>
    <row r="503" spans="2:5" x14ac:dyDescent="0.25">
      <c r="B503" s="12"/>
      <c r="C503" s="12"/>
      <c r="D503" s="12"/>
      <c r="E503" s="12"/>
    </row>
    <row r="504" spans="2:5" x14ac:dyDescent="0.25">
      <c r="B504" s="12"/>
      <c r="C504" s="12"/>
      <c r="D504" s="12"/>
      <c r="E504" s="12"/>
    </row>
    <row r="505" spans="2:5" x14ac:dyDescent="0.25">
      <c r="B505" s="12"/>
      <c r="C505" s="12"/>
      <c r="D505" s="12"/>
      <c r="E505" s="12"/>
    </row>
    <row r="506" spans="2:5" x14ac:dyDescent="0.25">
      <c r="B506" s="12"/>
      <c r="C506" s="12"/>
      <c r="D506" s="12"/>
      <c r="E506" s="12"/>
    </row>
    <row r="507" spans="2:5" x14ac:dyDescent="0.25">
      <c r="B507" s="12"/>
      <c r="C507" s="12"/>
      <c r="D507" s="12"/>
      <c r="E507" s="12"/>
    </row>
    <row r="508" spans="2:5" x14ac:dyDescent="0.25">
      <c r="B508" s="12"/>
      <c r="C508" s="12"/>
      <c r="D508" s="12"/>
      <c r="E508" s="12"/>
    </row>
    <row r="509" spans="2:5" x14ac:dyDescent="0.25">
      <c r="B509" s="12"/>
      <c r="C509" s="12"/>
      <c r="D509" s="12"/>
      <c r="E509" s="12"/>
    </row>
    <row r="510" spans="2:5" x14ac:dyDescent="0.25">
      <c r="B510" s="12"/>
      <c r="C510" s="12"/>
      <c r="D510" s="12"/>
      <c r="E510" s="12"/>
    </row>
    <row r="511" spans="2:5" x14ac:dyDescent="0.25">
      <c r="B511" s="12"/>
      <c r="C511" s="12"/>
      <c r="D511" s="12"/>
      <c r="E511" s="12"/>
    </row>
    <row r="512" spans="2:5" x14ac:dyDescent="0.25">
      <c r="B512" s="12"/>
      <c r="C512" s="12"/>
      <c r="D512" s="12"/>
      <c r="E512" s="12"/>
    </row>
    <row r="513" spans="2:5" x14ac:dyDescent="0.25">
      <c r="B513" s="12"/>
      <c r="C513" s="12"/>
      <c r="D513" s="12"/>
      <c r="E513" s="12"/>
    </row>
    <row r="514" spans="2:5" x14ac:dyDescent="0.25">
      <c r="B514" s="12"/>
      <c r="C514" s="12"/>
      <c r="D514" s="12"/>
      <c r="E514" s="12"/>
    </row>
    <row r="515" spans="2:5" x14ac:dyDescent="0.25">
      <c r="B515" s="12"/>
      <c r="C515" s="12"/>
      <c r="D515" s="12"/>
      <c r="E515" s="12"/>
    </row>
    <row r="516" spans="2:5" x14ac:dyDescent="0.25">
      <c r="B516" s="12"/>
      <c r="C516" s="12"/>
      <c r="D516" s="12"/>
      <c r="E516" s="12"/>
    </row>
    <row r="517" spans="2:5" x14ac:dyDescent="0.25">
      <c r="B517" s="12"/>
      <c r="C517" s="12"/>
      <c r="D517" s="12"/>
      <c r="E517" s="12"/>
    </row>
    <row r="518" spans="2:5" x14ac:dyDescent="0.25">
      <c r="B518" s="12"/>
      <c r="C518" s="12"/>
      <c r="D518" s="12"/>
      <c r="E518" s="12"/>
    </row>
    <row r="519" spans="2:5" x14ac:dyDescent="0.25">
      <c r="B519" s="12"/>
      <c r="C519" s="12"/>
      <c r="D519" s="12"/>
      <c r="E519" s="12"/>
    </row>
    <row r="520" spans="2:5" x14ac:dyDescent="0.25">
      <c r="B520" s="12"/>
      <c r="C520" s="12"/>
      <c r="D520" s="12"/>
      <c r="E520" s="12"/>
    </row>
    <row r="521" spans="2:5" x14ac:dyDescent="0.25">
      <c r="B521" s="12"/>
      <c r="C521" s="12"/>
      <c r="D521" s="12"/>
      <c r="E521" s="12"/>
    </row>
    <row r="522" spans="2:5" x14ac:dyDescent="0.25">
      <c r="B522" s="12"/>
      <c r="C522" s="12"/>
      <c r="D522" s="12"/>
      <c r="E522" s="12"/>
    </row>
    <row r="523" spans="2:5" x14ac:dyDescent="0.25">
      <c r="B523" s="12"/>
      <c r="C523" s="12"/>
      <c r="D523" s="12"/>
      <c r="E523" s="12"/>
    </row>
    <row r="524" spans="2:5" x14ac:dyDescent="0.25">
      <c r="B524" s="12"/>
      <c r="C524" s="12"/>
      <c r="D524" s="12"/>
      <c r="E524" s="12"/>
    </row>
    <row r="525" spans="2:5" x14ac:dyDescent="0.25">
      <c r="B525" s="12"/>
      <c r="C525" s="12"/>
      <c r="D525" s="12"/>
      <c r="E525" s="12"/>
    </row>
    <row r="526" spans="2:5" x14ac:dyDescent="0.25">
      <c r="B526" s="12"/>
      <c r="C526" s="12"/>
      <c r="D526" s="12"/>
      <c r="E526" s="12"/>
    </row>
    <row r="527" spans="2:5" x14ac:dyDescent="0.25">
      <c r="B527" s="12"/>
      <c r="C527" s="12"/>
      <c r="D527" s="12"/>
      <c r="E527" s="12"/>
    </row>
    <row r="528" spans="2:5" x14ac:dyDescent="0.25">
      <c r="B528" s="12"/>
      <c r="C528" s="12"/>
      <c r="D528" s="12"/>
      <c r="E528" s="12"/>
    </row>
    <row r="529" spans="2:5" x14ac:dyDescent="0.25">
      <c r="B529" s="12"/>
      <c r="C529" s="12"/>
      <c r="D529" s="12"/>
      <c r="E529" s="12"/>
    </row>
    <row r="530" spans="2:5" x14ac:dyDescent="0.25">
      <c r="B530" s="12"/>
      <c r="C530" s="12"/>
      <c r="D530" s="12"/>
      <c r="E530" s="12"/>
    </row>
    <row r="531" spans="2:5" x14ac:dyDescent="0.25">
      <c r="B531" s="12"/>
      <c r="C531" s="12"/>
      <c r="D531" s="12"/>
      <c r="E531" s="12"/>
    </row>
    <row r="532" spans="2:5" x14ac:dyDescent="0.25">
      <c r="B532" s="12"/>
      <c r="C532" s="12"/>
      <c r="D532" s="12"/>
      <c r="E532" s="12"/>
    </row>
    <row r="533" spans="2:5" x14ac:dyDescent="0.25">
      <c r="B533" s="12"/>
      <c r="C533" s="12"/>
      <c r="D533" s="12"/>
      <c r="E533" s="12"/>
    </row>
    <row r="534" spans="2:5" x14ac:dyDescent="0.25">
      <c r="B534" s="12"/>
      <c r="C534" s="12"/>
      <c r="D534" s="12"/>
      <c r="E534" s="12"/>
    </row>
    <row r="535" spans="2:5" x14ac:dyDescent="0.25">
      <c r="B535" s="12"/>
      <c r="C535" s="12"/>
      <c r="D535" s="12"/>
      <c r="E535" s="12"/>
    </row>
    <row r="536" spans="2:5" x14ac:dyDescent="0.25">
      <c r="B536" s="12"/>
      <c r="C536" s="12"/>
      <c r="D536" s="12"/>
      <c r="E536" s="12"/>
    </row>
    <row r="537" spans="2:5" x14ac:dyDescent="0.25">
      <c r="B537" s="12"/>
      <c r="C537" s="12"/>
      <c r="D537" s="12"/>
      <c r="E537" s="12"/>
    </row>
    <row r="538" spans="2:5" x14ac:dyDescent="0.25">
      <c r="B538" s="12"/>
      <c r="C538" s="12"/>
      <c r="D538" s="12"/>
      <c r="E538" s="12"/>
    </row>
    <row r="539" spans="2:5" x14ac:dyDescent="0.25">
      <c r="B539" s="12"/>
      <c r="C539" s="12"/>
      <c r="D539" s="12"/>
      <c r="E539" s="12"/>
    </row>
    <row r="540" spans="2:5" x14ac:dyDescent="0.25">
      <c r="B540" s="12"/>
      <c r="C540" s="12"/>
      <c r="D540" s="12"/>
      <c r="E540" s="12"/>
    </row>
    <row r="541" spans="2:5" x14ac:dyDescent="0.25">
      <c r="B541" s="12"/>
      <c r="C541" s="12"/>
      <c r="D541" s="12"/>
      <c r="E541" s="12"/>
    </row>
    <row r="542" spans="2:5" x14ac:dyDescent="0.25">
      <c r="B542" s="12"/>
      <c r="C542" s="12"/>
      <c r="D542" s="12"/>
      <c r="E542" s="12"/>
    </row>
    <row r="543" spans="2:5" x14ac:dyDescent="0.25">
      <c r="B543" s="12"/>
      <c r="C543" s="12"/>
      <c r="D543" s="12"/>
      <c r="E543" s="12"/>
    </row>
    <row r="544" spans="2:5" x14ac:dyDescent="0.25">
      <c r="B544" s="12"/>
      <c r="C544" s="12"/>
      <c r="D544" s="12"/>
      <c r="E544" s="12"/>
    </row>
    <row r="545" spans="2:5" x14ac:dyDescent="0.25">
      <c r="B545" s="12"/>
      <c r="C545" s="12"/>
      <c r="D545" s="12"/>
      <c r="E545" s="12"/>
    </row>
    <row r="546" spans="2:5" x14ac:dyDescent="0.25">
      <c r="B546" s="12"/>
      <c r="C546" s="12"/>
      <c r="D546" s="12"/>
      <c r="E546" s="12"/>
    </row>
    <row r="547" spans="2:5" x14ac:dyDescent="0.25">
      <c r="B547" s="12"/>
      <c r="C547" s="12"/>
      <c r="D547" s="12"/>
      <c r="E547" s="12"/>
    </row>
    <row r="548" spans="2:5" x14ac:dyDescent="0.25">
      <c r="B548" s="12"/>
      <c r="C548" s="12"/>
      <c r="D548" s="12"/>
      <c r="E548" s="12"/>
    </row>
    <row r="549" spans="2:5" x14ac:dyDescent="0.25">
      <c r="B549" s="12"/>
      <c r="C549" s="12"/>
      <c r="D549" s="12"/>
      <c r="E549" s="12"/>
    </row>
    <row r="550" spans="2:5" x14ac:dyDescent="0.25">
      <c r="B550" s="12"/>
      <c r="C550" s="12"/>
      <c r="D550" s="12"/>
      <c r="E550" s="12"/>
    </row>
    <row r="551" spans="2:5" x14ac:dyDescent="0.25">
      <c r="B551" s="12"/>
      <c r="C551" s="12"/>
      <c r="D551" s="12"/>
      <c r="E551" s="12"/>
    </row>
    <row r="552" spans="2:5" x14ac:dyDescent="0.25">
      <c r="B552" s="12"/>
      <c r="C552" s="12"/>
      <c r="D552" s="12"/>
      <c r="E552" s="12"/>
    </row>
    <row r="553" spans="2:5" x14ac:dyDescent="0.25">
      <c r="B553" s="12"/>
      <c r="C553" s="12"/>
      <c r="D553" s="12"/>
      <c r="E553" s="12"/>
    </row>
    <row r="554" spans="2:5" x14ac:dyDescent="0.25">
      <c r="B554" s="12"/>
      <c r="C554" s="12"/>
      <c r="D554" s="12"/>
      <c r="E554" s="12"/>
    </row>
    <row r="555" spans="2:5" x14ac:dyDescent="0.25">
      <c r="B555" s="12"/>
      <c r="C555" s="12"/>
      <c r="D555" s="12"/>
      <c r="E555" s="12"/>
    </row>
    <row r="556" spans="2:5" x14ac:dyDescent="0.25">
      <c r="B556" s="12"/>
      <c r="C556" s="12"/>
      <c r="D556" s="12"/>
      <c r="E556" s="12"/>
    </row>
    <row r="557" spans="2:5" x14ac:dyDescent="0.25">
      <c r="B557" s="12"/>
      <c r="C557" s="12"/>
      <c r="D557" s="12"/>
      <c r="E557" s="12"/>
    </row>
    <row r="558" spans="2:5" x14ac:dyDescent="0.25">
      <c r="B558" s="12"/>
      <c r="C558" s="12"/>
      <c r="D558" s="12"/>
      <c r="E558" s="12"/>
    </row>
    <row r="559" spans="2:5" x14ac:dyDescent="0.25">
      <c r="B559" s="12"/>
      <c r="C559" s="12"/>
      <c r="D559" s="12"/>
      <c r="E559" s="12"/>
    </row>
    <row r="560" spans="2:5" x14ac:dyDescent="0.25">
      <c r="B560" s="12"/>
      <c r="C560" s="12"/>
      <c r="D560" s="12"/>
      <c r="E560" s="12"/>
    </row>
    <row r="561" spans="2:5" x14ac:dyDescent="0.25">
      <c r="B561" s="12"/>
      <c r="C561" s="12"/>
      <c r="D561" s="12"/>
      <c r="E561" s="12"/>
    </row>
    <row r="562" spans="2:5" x14ac:dyDescent="0.25">
      <c r="B562" s="12"/>
      <c r="C562" s="12"/>
      <c r="D562" s="12"/>
      <c r="E562" s="12"/>
    </row>
    <row r="563" spans="2:5" x14ac:dyDescent="0.25">
      <c r="B563" s="12"/>
      <c r="C563" s="12"/>
      <c r="D563" s="12"/>
      <c r="E563" s="12"/>
    </row>
    <row r="564" spans="2:5" x14ac:dyDescent="0.25">
      <c r="B564" s="12"/>
      <c r="C564" s="12"/>
      <c r="D564" s="12"/>
      <c r="E564" s="12"/>
    </row>
    <row r="565" spans="2:5" x14ac:dyDescent="0.25">
      <c r="B565" s="12"/>
      <c r="C565" s="12"/>
      <c r="D565" s="12"/>
      <c r="E565" s="12"/>
    </row>
    <row r="566" spans="2:5" x14ac:dyDescent="0.25">
      <c r="B566" s="12"/>
      <c r="C566" s="12"/>
      <c r="D566" s="12"/>
      <c r="E566" s="12"/>
    </row>
    <row r="567" spans="2:5" x14ac:dyDescent="0.25">
      <c r="B567" s="12"/>
      <c r="C567" s="12"/>
      <c r="D567" s="12"/>
      <c r="E567" s="12"/>
    </row>
    <row r="568" spans="2:5" x14ac:dyDescent="0.25">
      <c r="B568" s="12"/>
      <c r="C568" s="12"/>
      <c r="D568" s="12"/>
      <c r="E568" s="12"/>
    </row>
    <row r="569" spans="2:5" x14ac:dyDescent="0.25">
      <c r="B569" s="12"/>
      <c r="C569" s="12"/>
      <c r="D569" s="12"/>
      <c r="E569" s="12"/>
    </row>
    <row r="570" spans="2:5" x14ac:dyDescent="0.25">
      <c r="B570" s="12"/>
      <c r="C570" s="12"/>
      <c r="D570" s="12"/>
      <c r="E570" s="12"/>
    </row>
    <row r="571" spans="2:5" x14ac:dyDescent="0.25">
      <c r="B571" s="12"/>
      <c r="C571" s="12"/>
      <c r="D571" s="12"/>
      <c r="E571" s="12"/>
    </row>
    <row r="572" spans="2:5" x14ac:dyDescent="0.25">
      <c r="B572" s="12"/>
      <c r="C572" s="12"/>
      <c r="D572" s="12"/>
      <c r="E572" s="12"/>
    </row>
    <row r="573" spans="2:5" x14ac:dyDescent="0.25">
      <c r="B573" s="12"/>
      <c r="C573" s="12"/>
      <c r="D573" s="12"/>
      <c r="E573" s="12"/>
    </row>
    <row r="574" spans="2:5" x14ac:dyDescent="0.25">
      <c r="B574" s="12"/>
      <c r="C574" s="12"/>
      <c r="D574" s="12"/>
      <c r="E574" s="12"/>
    </row>
    <row r="575" spans="2:5" x14ac:dyDescent="0.25">
      <c r="B575" s="12"/>
      <c r="C575" s="12"/>
      <c r="D575" s="12"/>
      <c r="E575" s="12"/>
    </row>
    <row r="576" spans="2:5" x14ac:dyDescent="0.25">
      <c r="B576" s="12"/>
      <c r="C576" s="12"/>
      <c r="D576" s="12"/>
      <c r="E576" s="12"/>
    </row>
    <row r="577" spans="2:5" x14ac:dyDescent="0.25">
      <c r="B577" s="12"/>
      <c r="C577" s="12"/>
      <c r="D577" s="12"/>
      <c r="E577" s="12"/>
    </row>
    <row r="578" spans="2:5" x14ac:dyDescent="0.25">
      <c r="B578" s="12"/>
      <c r="C578" s="12"/>
      <c r="D578" s="12"/>
      <c r="E578" s="12"/>
    </row>
    <row r="579" spans="2:5" x14ac:dyDescent="0.25">
      <c r="B579" s="12"/>
      <c r="C579" s="12"/>
      <c r="D579" s="12"/>
      <c r="E579" s="12"/>
    </row>
    <row r="580" spans="2:5" x14ac:dyDescent="0.25">
      <c r="B580" s="12"/>
      <c r="C580" s="12"/>
      <c r="D580" s="12"/>
      <c r="E580" s="12"/>
    </row>
    <row r="581" spans="2:5" x14ac:dyDescent="0.25">
      <c r="B581" s="12"/>
      <c r="C581" s="12"/>
      <c r="D581" s="12"/>
      <c r="E581" s="12"/>
    </row>
    <row r="582" spans="2:5" x14ac:dyDescent="0.25">
      <c r="B582" s="12"/>
      <c r="C582" s="12"/>
      <c r="D582" s="12"/>
      <c r="E582" s="12"/>
    </row>
    <row r="583" spans="2:5" x14ac:dyDescent="0.25">
      <c r="B583" s="12"/>
      <c r="C583" s="12"/>
      <c r="D583" s="12"/>
      <c r="E583" s="12"/>
    </row>
    <row r="584" spans="2:5" x14ac:dyDescent="0.25">
      <c r="B584" s="12"/>
      <c r="C584" s="12"/>
      <c r="D584" s="12"/>
      <c r="E584" s="12"/>
    </row>
    <row r="585" spans="2:5" x14ac:dyDescent="0.25">
      <c r="B585" s="12"/>
      <c r="C585" s="12"/>
      <c r="D585" s="12"/>
      <c r="E585" s="12"/>
    </row>
    <row r="586" spans="2:5" x14ac:dyDescent="0.25">
      <c r="B586" s="12"/>
      <c r="C586" s="12"/>
      <c r="D586" s="12"/>
      <c r="E586" s="12"/>
    </row>
    <row r="587" spans="2:5" x14ac:dyDescent="0.25">
      <c r="B587" s="12"/>
      <c r="C587" s="12"/>
      <c r="D587" s="12"/>
      <c r="E587" s="12"/>
    </row>
    <row r="588" spans="2:5" x14ac:dyDescent="0.25">
      <c r="B588" s="12"/>
      <c r="C588" s="12"/>
      <c r="D588" s="12"/>
      <c r="E588" s="12"/>
    </row>
    <row r="589" spans="2:5" x14ac:dyDescent="0.25">
      <c r="B589" s="12"/>
      <c r="C589" s="12"/>
      <c r="D589" s="12"/>
      <c r="E589" s="12"/>
    </row>
    <row r="590" spans="2:5" x14ac:dyDescent="0.25">
      <c r="B590" s="12"/>
      <c r="C590" s="12"/>
      <c r="D590" s="12"/>
      <c r="E590" s="12"/>
    </row>
    <row r="591" spans="2:5" x14ac:dyDescent="0.25">
      <c r="B591" s="12"/>
      <c r="C591" s="12"/>
      <c r="D591" s="12"/>
      <c r="E591" s="12"/>
    </row>
    <row r="592" spans="2:5" x14ac:dyDescent="0.25">
      <c r="B592" s="12"/>
      <c r="C592" s="12"/>
      <c r="D592" s="12"/>
      <c r="E592" s="12"/>
    </row>
    <row r="593" spans="2:5" x14ac:dyDescent="0.25">
      <c r="B593" s="12"/>
      <c r="C593" s="12"/>
      <c r="D593" s="12"/>
      <c r="E593" s="12"/>
    </row>
    <row r="594" spans="2:5" x14ac:dyDescent="0.25">
      <c r="B594" s="12"/>
      <c r="C594" s="12"/>
      <c r="D594" s="12"/>
      <c r="E594" s="12"/>
    </row>
    <row r="595" spans="2:5" x14ac:dyDescent="0.25">
      <c r="B595" s="12"/>
      <c r="C595" s="12"/>
      <c r="D595" s="12"/>
      <c r="E595" s="12"/>
    </row>
    <row r="596" spans="2:5" x14ac:dyDescent="0.25">
      <c r="B596" s="12"/>
      <c r="C596" s="12"/>
      <c r="D596" s="12"/>
      <c r="E596" s="12"/>
    </row>
    <row r="597" spans="2:5" x14ac:dyDescent="0.25">
      <c r="B597" s="12"/>
      <c r="C597" s="12"/>
      <c r="D597" s="12"/>
      <c r="E597" s="12"/>
    </row>
    <row r="598" spans="2:5" x14ac:dyDescent="0.25">
      <c r="B598" s="12"/>
      <c r="C598" s="12"/>
      <c r="D598" s="12"/>
      <c r="E598" s="12"/>
    </row>
    <row r="599" spans="2:5" x14ac:dyDescent="0.25">
      <c r="B599" s="12"/>
      <c r="C599" s="12"/>
      <c r="D599" s="12"/>
      <c r="E599" s="12"/>
    </row>
    <row r="600" spans="2:5" x14ac:dyDescent="0.25">
      <c r="B600" s="12"/>
      <c r="C600" s="12"/>
      <c r="D600" s="12"/>
      <c r="E600" s="12"/>
    </row>
    <row r="601" spans="2:5" x14ac:dyDescent="0.25">
      <c r="B601" s="12"/>
      <c r="C601" s="12"/>
      <c r="D601" s="12"/>
      <c r="E601" s="12"/>
    </row>
    <row r="602" spans="2:5" x14ac:dyDescent="0.25">
      <c r="B602" s="12"/>
      <c r="C602" s="12"/>
      <c r="D602" s="12"/>
      <c r="E602" s="12"/>
    </row>
    <row r="603" spans="2:5" x14ac:dyDescent="0.25">
      <c r="B603" s="12"/>
      <c r="C603" s="12"/>
      <c r="D603" s="12"/>
      <c r="E603" s="12"/>
    </row>
    <row r="604" spans="2:5" x14ac:dyDescent="0.25">
      <c r="B604" s="12"/>
      <c r="C604" s="12"/>
      <c r="D604" s="12"/>
      <c r="E604" s="12"/>
    </row>
    <row r="605" spans="2:5" x14ac:dyDescent="0.25">
      <c r="B605" s="12"/>
      <c r="C605" s="12"/>
      <c r="D605" s="12"/>
      <c r="E605" s="12"/>
    </row>
    <row r="606" spans="2:5" x14ac:dyDescent="0.25">
      <c r="B606" s="12"/>
      <c r="C606" s="12"/>
      <c r="D606" s="12"/>
      <c r="E606" s="12"/>
    </row>
    <row r="607" spans="2:5" x14ac:dyDescent="0.25">
      <c r="B607" s="12"/>
      <c r="C607" s="12"/>
      <c r="D607" s="12"/>
      <c r="E607" s="12"/>
    </row>
    <row r="608" spans="2:5" x14ac:dyDescent="0.25">
      <c r="B608" s="12"/>
      <c r="C608" s="12"/>
      <c r="D608" s="12"/>
      <c r="E608" s="12"/>
    </row>
    <row r="609" spans="2:5" x14ac:dyDescent="0.25">
      <c r="B609" s="12"/>
      <c r="C609" s="12"/>
      <c r="D609" s="12"/>
      <c r="E609" s="12"/>
    </row>
    <row r="610" spans="2:5" x14ac:dyDescent="0.25">
      <c r="B610" s="12"/>
      <c r="C610" s="12"/>
      <c r="D610" s="12"/>
      <c r="E610" s="12"/>
    </row>
    <row r="611" spans="2:5" x14ac:dyDescent="0.25">
      <c r="B611" s="12"/>
      <c r="C611" s="12"/>
      <c r="D611" s="12"/>
      <c r="E611" s="12"/>
    </row>
    <row r="612" spans="2:5" x14ac:dyDescent="0.25">
      <c r="B612" s="12"/>
      <c r="C612" s="12"/>
      <c r="D612" s="12"/>
      <c r="E612" s="12"/>
    </row>
    <row r="613" spans="2:5" x14ac:dyDescent="0.25">
      <c r="B613" s="12"/>
      <c r="C613" s="12"/>
      <c r="D613" s="12"/>
      <c r="E613" s="12"/>
    </row>
    <row r="614" spans="2:5" x14ac:dyDescent="0.25">
      <c r="B614" s="12"/>
      <c r="C614" s="12"/>
      <c r="D614" s="12"/>
      <c r="E614" s="12"/>
    </row>
    <row r="615" spans="2:5" x14ac:dyDescent="0.25">
      <c r="B615" s="12"/>
      <c r="C615" s="12"/>
      <c r="D615" s="12"/>
      <c r="E615" s="12"/>
    </row>
    <row r="616" spans="2:5" x14ac:dyDescent="0.25">
      <c r="B616" s="12"/>
      <c r="C616" s="12"/>
      <c r="D616" s="12"/>
      <c r="E616" s="12"/>
    </row>
    <row r="617" spans="2:5" x14ac:dyDescent="0.25">
      <c r="B617" s="12"/>
      <c r="C617" s="12"/>
      <c r="D617" s="12"/>
      <c r="E617" s="12"/>
    </row>
    <row r="618" spans="2:5" x14ac:dyDescent="0.25">
      <c r="B618" s="12"/>
      <c r="C618" s="12"/>
      <c r="D618" s="12"/>
      <c r="E618" s="12"/>
    </row>
    <row r="619" spans="2:5" x14ac:dyDescent="0.25">
      <c r="B619" s="12"/>
      <c r="C619" s="12"/>
      <c r="D619" s="12"/>
      <c r="E619" s="12"/>
    </row>
    <row r="620" spans="2:5" x14ac:dyDescent="0.25">
      <c r="B620" s="12"/>
      <c r="C620" s="12"/>
      <c r="D620" s="12"/>
      <c r="E620" s="12"/>
    </row>
    <row r="621" spans="2:5" x14ac:dyDescent="0.25">
      <c r="B621" s="12"/>
      <c r="C621" s="12"/>
      <c r="D621" s="12"/>
      <c r="E621" s="12"/>
    </row>
    <row r="622" spans="2:5" x14ac:dyDescent="0.25">
      <c r="B622" s="12"/>
      <c r="C622" s="12"/>
      <c r="D622" s="12"/>
      <c r="E622" s="12"/>
    </row>
    <row r="623" spans="2:5" x14ac:dyDescent="0.25">
      <c r="B623" s="12"/>
      <c r="C623" s="12"/>
      <c r="D623" s="12"/>
      <c r="E623" s="12"/>
    </row>
    <row r="624" spans="2:5" x14ac:dyDescent="0.25">
      <c r="B624" s="12"/>
      <c r="C624" s="12"/>
      <c r="D624" s="12"/>
      <c r="E624" s="12"/>
    </row>
    <row r="625" spans="2:5" x14ac:dyDescent="0.25">
      <c r="B625" s="12"/>
      <c r="C625" s="12"/>
      <c r="D625" s="12"/>
      <c r="E625" s="12"/>
    </row>
    <row r="626" spans="2:5" x14ac:dyDescent="0.25">
      <c r="B626" s="12"/>
      <c r="C626" s="12"/>
      <c r="D626" s="12"/>
      <c r="E626" s="12"/>
    </row>
    <row r="627" spans="2:5" x14ac:dyDescent="0.25">
      <c r="B627" s="12"/>
      <c r="C627" s="12"/>
      <c r="D627" s="12"/>
      <c r="E627" s="12"/>
    </row>
    <row r="628" spans="2:5" x14ac:dyDescent="0.25">
      <c r="B628" s="12"/>
      <c r="C628" s="12"/>
      <c r="D628" s="12"/>
      <c r="E628" s="12"/>
    </row>
    <row r="629" spans="2:5" x14ac:dyDescent="0.25">
      <c r="B629" s="12"/>
      <c r="C629" s="12"/>
      <c r="D629" s="12"/>
      <c r="E629" s="12"/>
    </row>
    <row r="630" spans="2:5" x14ac:dyDescent="0.25">
      <c r="B630" s="12"/>
      <c r="C630" s="12"/>
      <c r="D630" s="12"/>
      <c r="E630" s="12"/>
    </row>
    <row r="631" spans="2:5" x14ac:dyDescent="0.25">
      <c r="B631" s="12"/>
      <c r="C631" s="12"/>
      <c r="D631" s="12"/>
      <c r="E631" s="12"/>
    </row>
    <row r="632" spans="2:5" x14ac:dyDescent="0.25">
      <c r="B632" s="12"/>
      <c r="C632" s="12"/>
      <c r="D632" s="12"/>
      <c r="E632" s="12"/>
    </row>
    <row r="633" spans="2:5" x14ac:dyDescent="0.25">
      <c r="B633" s="12"/>
      <c r="C633" s="12"/>
      <c r="D633" s="12"/>
      <c r="E633" s="12"/>
    </row>
    <row r="634" spans="2:5" x14ac:dyDescent="0.25">
      <c r="B634" s="12"/>
      <c r="C634" s="12"/>
      <c r="D634" s="12"/>
      <c r="E634" s="12"/>
    </row>
    <row r="635" spans="2:5" x14ac:dyDescent="0.25">
      <c r="B635" s="12"/>
      <c r="C635" s="12"/>
      <c r="D635" s="12"/>
      <c r="E635" s="12"/>
    </row>
    <row r="636" spans="2:5" x14ac:dyDescent="0.25">
      <c r="B636" s="12"/>
      <c r="C636" s="12"/>
      <c r="D636" s="12"/>
      <c r="E636" s="12"/>
    </row>
    <row r="637" spans="2:5" x14ac:dyDescent="0.25">
      <c r="B637" s="12"/>
      <c r="C637" s="12"/>
      <c r="D637" s="12"/>
      <c r="E637" s="12"/>
    </row>
    <row r="638" spans="2:5" x14ac:dyDescent="0.25">
      <c r="B638" s="12"/>
      <c r="C638" s="12"/>
      <c r="D638" s="12"/>
      <c r="E638" s="12"/>
    </row>
    <row r="639" spans="2:5" x14ac:dyDescent="0.25">
      <c r="B639" s="12"/>
      <c r="C639" s="12"/>
      <c r="D639" s="12"/>
      <c r="E639" s="12"/>
    </row>
    <row r="640" spans="2:5" x14ac:dyDescent="0.25">
      <c r="B640" s="12"/>
      <c r="C640" s="12"/>
      <c r="D640" s="12"/>
      <c r="E640" s="12"/>
    </row>
    <row r="641" spans="2:5" x14ac:dyDescent="0.25">
      <c r="B641" s="12"/>
      <c r="C641" s="12"/>
      <c r="D641" s="12"/>
      <c r="E641" s="12"/>
    </row>
    <row r="642" spans="2:5" x14ac:dyDescent="0.25">
      <c r="B642" s="12"/>
      <c r="C642" s="12"/>
      <c r="D642" s="12"/>
      <c r="E642" s="12"/>
    </row>
    <row r="643" spans="2:5" x14ac:dyDescent="0.25">
      <c r="B643" s="12"/>
      <c r="C643" s="12"/>
      <c r="D643" s="12"/>
      <c r="E643" s="12"/>
    </row>
    <row r="644" spans="2:5" x14ac:dyDescent="0.25">
      <c r="B644" s="12"/>
      <c r="C644" s="12"/>
      <c r="D644" s="12"/>
      <c r="E644" s="12"/>
    </row>
    <row r="645" spans="2:5" x14ac:dyDescent="0.25">
      <c r="B645" s="12"/>
      <c r="C645" s="12"/>
      <c r="D645" s="12"/>
      <c r="E645" s="12"/>
    </row>
    <row r="646" spans="2:5" x14ac:dyDescent="0.25">
      <c r="B646" s="12"/>
      <c r="C646" s="12"/>
      <c r="D646" s="12"/>
      <c r="E646" s="12"/>
    </row>
    <row r="647" spans="2:5" x14ac:dyDescent="0.25">
      <c r="B647" s="12"/>
      <c r="C647" s="12"/>
      <c r="D647" s="12"/>
      <c r="E647" s="12"/>
    </row>
    <row r="648" spans="2:5" x14ac:dyDescent="0.25">
      <c r="B648" s="12"/>
      <c r="C648" s="12"/>
      <c r="D648" s="12"/>
      <c r="E648" s="12"/>
    </row>
    <row r="649" spans="2:5" x14ac:dyDescent="0.25">
      <c r="B649" s="12"/>
      <c r="C649" s="12"/>
      <c r="D649" s="12"/>
      <c r="E649" s="12"/>
    </row>
    <row r="650" spans="2:5" x14ac:dyDescent="0.25">
      <c r="B650" s="12"/>
      <c r="C650" s="12"/>
      <c r="D650" s="12"/>
      <c r="E650" s="12"/>
    </row>
    <row r="651" spans="2:5" x14ac:dyDescent="0.25">
      <c r="B651" s="12"/>
      <c r="C651" s="12"/>
      <c r="D651" s="12"/>
      <c r="E651" s="12"/>
    </row>
    <row r="652" spans="2:5" x14ac:dyDescent="0.25">
      <c r="B652" s="12"/>
      <c r="C652" s="12"/>
      <c r="D652" s="12"/>
      <c r="E652" s="12"/>
    </row>
    <row r="653" spans="2:5" x14ac:dyDescent="0.25">
      <c r="B653" s="12"/>
      <c r="C653" s="12"/>
      <c r="D653" s="12"/>
      <c r="E653" s="12"/>
    </row>
    <row r="654" spans="2:5" x14ac:dyDescent="0.25">
      <c r="B654" s="12"/>
      <c r="C654" s="12"/>
      <c r="D654" s="12"/>
      <c r="E654" s="12"/>
    </row>
    <row r="655" spans="2:5" x14ac:dyDescent="0.25">
      <c r="B655" s="12"/>
      <c r="C655" s="12"/>
      <c r="D655" s="12"/>
      <c r="E655" s="12"/>
    </row>
    <row r="656" spans="2:5" x14ac:dyDescent="0.25">
      <c r="B656" s="12"/>
      <c r="C656" s="12"/>
      <c r="D656" s="12"/>
      <c r="E656" s="12"/>
    </row>
    <row r="657" spans="2:5" x14ac:dyDescent="0.25">
      <c r="B657" s="12"/>
      <c r="C657" s="12"/>
      <c r="D657" s="12"/>
      <c r="E657" s="12"/>
    </row>
    <row r="658" spans="2:5" x14ac:dyDescent="0.25">
      <c r="B658" s="12"/>
      <c r="C658" s="12"/>
      <c r="D658" s="12"/>
      <c r="E658" s="12"/>
    </row>
    <row r="659" spans="2:5" x14ac:dyDescent="0.25">
      <c r="B659" s="12"/>
      <c r="C659" s="12"/>
      <c r="D659" s="12"/>
      <c r="E659" s="12"/>
    </row>
    <row r="660" spans="2:5" x14ac:dyDescent="0.25">
      <c r="B660" s="12"/>
      <c r="C660" s="12"/>
      <c r="D660" s="12"/>
      <c r="E660" s="12"/>
    </row>
    <row r="661" spans="2:5" x14ac:dyDescent="0.25">
      <c r="B661" s="12"/>
      <c r="C661" s="12"/>
      <c r="D661" s="12"/>
      <c r="E661" s="12"/>
    </row>
    <row r="662" spans="2:5" x14ac:dyDescent="0.25">
      <c r="B662" s="12"/>
      <c r="C662" s="12"/>
      <c r="D662" s="12"/>
      <c r="E662" s="12"/>
    </row>
    <row r="663" spans="2:5" x14ac:dyDescent="0.25">
      <c r="B663" s="12"/>
      <c r="C663" s="12"/>
      <c r="D663" s="12"/>
      <c r="E663" s="12"/>
    </row>
    <row r="664" spans="2:5" x14ac:dyDescent="0.25">
      <c r="B664" s="12"/>
      <c r="C664" s="12"/>
      <c r="D664" s="12"/>
      <c r="E664" s="12"/>
    </row>
    <row r="665" spans="2:5" x14ac:dyDescent="0.25">
      <c r="B665" s="12"/>
      <c r="C665" s="12"/>
      <c r="D665" s="12"/>
      <c r="E665" s="12"/>
    </row>
    <row r="666" spans="2:5" x14ac:dyDescent="0.25">
      <c r="B666" s="12"/>
      <c r="C666" s="12"/>
      <c r="D666" s="12"/>
      <c r="E666" s="12"/>
    </row>
    <row r="667" spans="2:5" x14ac:dyDescent="0.25">
      <c r="B667" s="12"/>
      <c r="C667" s="12"/>
      <c r="D667" s="12"/>
      <c r="E667" s="12"/>
    </row>
    <row r="668" spans="2:5" x14ac:dyDescent="0.25">
      <c r="B668" s="12"/>
      <c r="C668" s="12"/>
      <c r="D668" s="12"/>
      <c r="E668" s="12"/>
    </row>
    <row r="669" spans="2:5" x14ac:dyDescent="0.25">
      <c r="B669" s="12"/>
      <c r="C669" s="12"/>
      <c r="D669" s="12"/>
      <c r="E669" s="12"/>
    </row>
    <row r="670" spans="2:5" x14ac:dyDescent="0.25">
      <c r="B670" s="12"/>
      <c r="C670" s="12"/>
      <c r="D670" s="12"/>
      <c r="E670" s="12"/>
    </row>
    <row r="671" spans="2:5" x14ac:dyDescent="0.25">
      <c r="B671" s="12"/>
      <c r="C671" s="12"/>
      <c r="D671" s="12"/>
      <c r="E671" s="12"/>
    </row>
    <row r="672" spans="2:5" x14ac:dyDescent="0.25">
      <c r="B672" s="12"/>
      <c r="C672" s="12"/>
      <c r="D672" s="12"/>
      <c r="E672" s="12"/>
    </row>
    <row r="673" spans="2:5" x14ac:dyDescent="0.25">
      <c r="B673" s="12"/>
      <c r="C673" s="12"/>
      <c r="D673" s="12"/>
      <c r="E673" s="12"/>
    </row>
    <row r="674" spans="2:5" x14ac:dyDescent="0.25">
      <c r="B674" s="12"/>
      <c r="C674" s="12"/>
      <c r="D674" s="12"/>
      <c r="E674" s="12"/>
    </row>
    <row r="675" spans="2:5" x14ac:dyDescent="0.25">
      <c r="B675" s="12"/>
      <c r="C675" s="12"/>
      <c r="D675" s="12"/>
      <c r="E675" s="12"/>
    </row>
    <row r="676" spans="2:5" x14ac:dyDescent="0.25">
      <c r="B676" s="12"/>
      <c r="C676" s="12"/>
      <c r="D676" s="12"/>
      <c r="E676" s="12"/>
    </row>
    <row r="677" spans="2:5" x14ac:dyDescent="0.25">
      <c r="B677" s="12"/>
      <c r="C677" s="12"/>
      <c r="D677" s="12"/>
      <c r="E677" s="12"/>
    </row>
    <row r="678" spans="2:5" x14ac:dyDescent="0.25">
      <c r="B678" s="12"/>
      <c r="C678" s="12"/>
      <c r="D678" s="12"/>
      <c r="E678" s="12"/>
    </row>
    <row r="679" spans="2:5" x14ac:dyDescent="0.25">
      <c r="B679" s="12"/>
      <c r="C679" s="12"/>
      <c r="D679" s="12"/>
      <c r="E679" s="12"/>
    </row>
    <row r="680" spans="2:5" x14ac:dyDescent="0.25">
      <c r="B680" s="12"/>
      <c r="C680" s="12"/>
      <c r="D680" s="12"/>
      <c r="E680" s="12"/>
    </row>
    <row r="681" spans="2:5" x14ac:dyDescent="0.25">
      <c r="B681" s="12"/>
      <c r="C681" s="12"/>
      <c r="D681" s="12"/>
      <c r="E681" s="12"/>
    </row>
    <row r="682" spans="2:5" x14ac:dyDescent="0.25">
      <c r="B682" s="12"/>
      <c r="C682" s="12"/>
      <c r="D682" s="12"/>
      <c r="E682" s="12"/>
    </row>
    <row r="683" spans="2:5" x14ac:dyDescent="0.25">
      <c r="B683" s="12"/>
      <c r="C683" s="12"/>
      <c r="D683" s="12"/>
      <c r="E683" s="12"/>
    </row>
    <row r="684" spans="2:5" x14ac:dyDescent="0.25">
      <c r="B684" s="12"/>
      <c r="C684" s="12"/>
      <c r="D684" s="12"/>
      <c r="E684" s="12"/>
    </row>
    <row r="685" spans="2:5" x14ac:dyDescent="0.25">
      <c r="B685" s="12"/>
      <c r="C685" s="12"/>
      <c r="D685" s="12"/>
      <c r="E685" s="12"/>
    </row>
    <row r="686" spans="2:5" x14ac:dyDescent="0.25">
      <c r="B686" s="12"/>
      <c r="C686" s="12"/>
      <c r="D686" s="12"/>
      <c r="E686" s="12"/>
    </row>
    <row r="687" spans="2:5" x14ac:dyDescent="0.25">
      <c r="B687" s="12"/>
      <c r="C687" s="12"/>
      <c r="D687" s="12"/>
      <c r="E687" s="12"/>
    </row>
    <row r="688" spans="2:5" x14ac:dyDescent="0.25">
      <c r="B688" s="12"/>
      <c r="C688" s="12"/>
      <c r="D688" s="12"/>
      <c r="E688" s="12"/>
    </row>
    <row r="689" spans="2:5" x14ac:dyDescent="0.25">
      <c r="B689" s="12"/>
      <c r="C689" s="12"/>
      <c r="D689" s="12"/>
      <c r="E689" s="12"/>
    </row>
    <row r="690" spans="2:5" x14ac:dyDescent="0.25">
      <c r="B690" s="12"/>
      <c r="C690" s="12"/>
      <c r="D690" s="12"/>
      <c r="E690" s="12"/>
    </row>
    <row r="691" spans="2:5" x14ac:dyDescent="0.25">
      <c r="B691" s="12"/>
      <c r="C691" s="12"/>
      <c r="D691" s="12"/>
      <c r="E691" s="12"/>
    </row>
    <row r="692" spans="2:5" x14ac:dyDescent="0.25">
      <c r="B692" s="12"/>
      <c r="C692" s="12"/>
      <c r="D692" s="12"/>
      <c r="E692" s="12"/>
    </row>
    <row r="693" spans="2:5" x14ac:dyDescent="0.25">
      <c r="B693" s="12"/>
      <c r="C693" s="12"/>
      <c r="D693" s="12"/>
      <c r="E693" s="12"/>
    </row>
    <row r="694" spans="2:5" x14ac:dyDescent="0.25">
      <c r="B694" s="12"/>
      <c r="C694" s="12"/>
      <c r="D694" s="12"/>
      <c r="E694" s="12"/>
    </row>
    <row r="695" spans="2:5" x14ac:dyDescent="0.25">
      <c r="B695" s="12"/>
      <c r="C695" s="12"/>
      <c r="D695" s="12"/>
      <c r="E695" s="12"/>
    </row>
    <row r="696" spans="2:5" x14ac:dyDescent="0.25">
      <c r="B696" s="12"/>
      <c r="C696" s="12"/>
      <c r="D696" s="12"/>
      <c r="E696" s="12"/>
    </row>
    <row r="697" spans="2:5" x14ac:dyDescent="0.25">
      <c r="B697" s="12"/>
      <c r="C697" s="12"/>
      <c r="D697" s="12"/>
      <c r="E697" s="12"/>
    </row>
    <row r="698" spans="2:5" x14ac:dyDescent="0.25">
      <c r="B698" s="12"/>
      <c r="C698" s="12"/>
      <c r="D698" s="12"/>
      <c r="E698" s="12"/>
    </row>
    <row r="699" spans="2:5" x14ac:dyDescent="0.25">
      <c r="B699" s="12"/>
      <c r="C699" s="12"/>
      <c r="D699" s="12"/>
      <c r="E699" s="12"/>
    </row>
    <row r="700" spans="2:5" x14ac:dyDescent="0.25">
      <c r="B700" s="12"/>
      <c r="C700" s="12"/>
      <c r="D700" s="12"/>
      <c r="E700" s="12"/>
    </row>
    <row r="701" spans="2:5" x14ac:dyDescent="0.25">
      <c r="B701" s="12"/>
      <c r="C701" s="12"/>
      <c r="D701" s="12"/>
      <c r="E701" s="12"/>
    </row>
    <row r="702" spans="2:5" x14ac:dyDescent="0.25">
      <c r="B702" s="12"/>
      <c r="C702" s="12"/>
      <c r="D702" s="12"/>
      <c r="E702" s="12"/>
    </row>
    <row r="703" spans="2:5" x14ac:dyDescent="0.25">
      <c r="B703" s="12"/>
      <c r="C703" s="12"/>
      <c r="D703" s="12"/>
      <c r="E703" s="12"/>
    </row>
    <row r="704" spans="2:5" x14ac:dyDescent="0.25">
      <c r="B704" s="12"/>
      <c r="C704" s="12"/>
      <c r="D704" s="12"/>
      <c r="E704" s="12"/>
    </row>
    <row r="705" spans="2:5" x14ac:dyDescent="0.25">
      <c r="B705" s="12"/>
      <c r="C705" s="12"/>
      <c r="D705" s="12"/>
      <c r="E705" s="12"/>
    </row>
    <row r="706" spans="2:5" x14ac:dyDescent="0.25">
      <c r="B706" s="12"/>
      <c r="C706" s="12"/>
      <c r="D706" s="12"/>
      <c r="E706" s="12"/>
    </row>
    <row r="707" spans="2:5" x14ac:dyDescent="0.25">
      <c r="B707" s="12"/>
      <c r="C707" s="12"/>
      <c r="D707" s="12"/>
      <c r="E707" s="12"/>
    </row>
    <row r="708" spans="2:5" x14ac:dyDescent="0.25">
      <c r="B708" s="12"/>
      <c r="C708" s="12"/>
      <c r="D708" s="12"/>
      <c r="E708" s="12"/>
    </row>
    <row r="709" spans="2:5" x14ac:dyDescent="0.25">
      <c r="B709" s="12"/>
      <c r="C709" s="12"/>
      <c r="D709" s="12"/>
      <c r="E709" s="12"/>
    </row>
    <row r="710" spans="2:5" x14ac:dyDescent="0.25">
      <c r="B710" s="12"/>
      <c r="C710" s="12"/>
      <c r="D710" s="12"/>
      <c r="E710" s="12"/>
    </row>
    <row r="711" spans="2:5" x14ac:dyDescent="0.25">
      <c r="B711" s="12"/>
      <c r="C711" s="12"/>
      <c r="D711" s="12"/>
      <c r="E711" s="12"/>
    </row>
    <row r="712" spans="2:5" x14ac:dyDescent="0.25">
      <c r="B712" s="12"/>
      <c r="C712" s="12"/>
      <c r="D712" s="12"/>
      <c r="E712" s="12"/>
    </row>
    <row r="713" spans="2:5" x14ac:dyDescent="0.25">
      <c r="B713" s="12"/>
      <c r="C713" s="12"/>
      <c r="D713" s="12"/>
      <c r="E713" s="12"/>
    </row>
    <row r="714" spans="2:5" x14ac:dyDescent="0.25">
      <c r="B714" s="12"/>
      <c r="C714" s="12"/>
      <c r="D714" s="12"/>
      <c r="E714" s="12"/>
    </row>
    <row r="715" spans="2:5" x14ac:dyDescent="0.25">
      <c r="B715" s="12"/>
      <c r="C715" s="12"/>
      <c r="D715" s="12"/>
      <c r="E715" s="12"/>
    </row>
    <row r="716" spans="2:5" x14ac:dyDescent="0.25">
      <c r="B716" s="12"/>
      <c r="C716" s="12"/>
      <c r="D716" s="12"/>
      <c r="E716" s="12"/>
    </row>
    <row r="717" spans="2:5" x14ac:dyDescent="0.25">
      <c r="B717" s="12"/>
      <c r="C717" s="12"/>
      <c r="D717" s="12"/>
      <c r="E717" s="12"/>
    </row>
    <row r="718" spans="2:5" x14ac:dyDescent="0.25">
      <c r="B718" s="12"/>
      <c r="C718" s="12"/>
      <c r="D718" s="12"/>
      <c r="E718" s="12"/>
    </row>
    <row r="719" spans="2:5" x14ac:dyDescent="0.25">
      <c r="B719" s="12"/>
      <c r="C719" s="12"/>
      <c r="D719" s="12"/>
      <c r="E719" s="12"/>
    </row>
    <row r="720" spans="2:5" x14ac:dyDescent="0.25">
      <c r="B720" s="12"/>
      <c r="C720" s="12"/>
      <c r="D720" s="12"/>
      <c r="E720" s="12"/>
    </row>
    <row r="721" spans="2:5" x14ac:dyDescent="0.25">
      <c r="B721" s="12"/>
      <c r="C721" s="12"/>
      <c r="D721" s="12"/>
      <c r="E721" s="12"/>
    </row>
    <row r="722" spans="2:5" x14ac:dyDescent="0.25">
      <c r="B722" s="12"/>
      <c r="C722" s="12"/>
      <c r="D722" s="12"/>
      <c r="E722" s="12"/>
    </row>
    <row r="723" spans="2:5" x14ac:dyDescent="0.25">
      <c r="B723" s="12"/>
      <c r="C723" s="12"/>
      <c r="D723" s="12"/>
      <c r="E723" s="12"/>
    </row>
    <row r="724" spans="2:5" x14ac:dyDescent="0.25">
      <c r="B724" s="12"/>
      <c r="C724" s="12"/>
      <c r="D724" s="12"/>
      <c r="E724" s="12"/>
    </row>
    <row r="725" spans="2:5" x14ac:dyDescent="0.25">
      <c r="B725" s="12"/>
      <c r="C725" s="12"/>
      <c r="D725" s="12"/>
      <c r="E725" s="12"/>
    </row>
    <row r="726" spans="2:5" x14ac:dyDescent="0.25">
      <c r="B726" s="12"/>
      <c r="C726" s="12"/>
      <c r="D726" s="12"/>
      <c r="E726" s="12"/>
    </row>
    <row r="727" spans="2:5" x14ac:dyDescent="0.25">
      <c r="B727" s="12"/>
      <c r="C727" s="12"/>
      <c r="D727" s="12"/>
      <c r="E727" s="12"/>
    </row>
    <row r="728" spans="2:5" x14ac:dyDescent="0.25">
      <c r="B728" s="12"/>
      <c r="C728" s="12"/>
      <c r="D728" s="12"/>
      <c r="E728" s="12"/>
    </row>
    <row r="729" spans="2:5" x14ac:dyDescent="0.25">
      <c r="B729" s="12"/>
      <c r="C729" s="12"/>
      <c r="D729" s="12"/>
      <c r="E729" s="12"/>
    </row>
    <row r="730" spans="2:5" x14ac:dyDescent="0.25">
      <c r="B730" s="12"/>
      <c r="C730" s="12"/>
      <c r="D730" s="12"/>
      <c r="E730" s="12"/>
    </row>
    <row r="731" spans="2:5" x14ac:dyDescent="0.25">
      <c r="B731" s="12"/>
      <c r="C731" s="12"/>
      <c r="D731" s="12"/>
      <c r="E731" s="12"/>
    </row>
    <row r="732" spans="2:5" x14ac:dyDescent="0.25">
      <c r="B732" s="12"/>
      <c r="C732" s="12"/>
      <c r="D732" s="12"/>
      <c r="E732" s="12"/>
    </row>
    <row r="733" spans="2:5" x14ac:dyDescent="0.25">
      <c r="B733" s="12"/>
      <c r="C733" s="12"/>
      <c r="D733" s="12"/>
      <c r="E733" s="12"/>
    </row>
    <row r="734" spans="2:5" x14ac:dyDescent="0.25">
      <c r="B734" s="12"/>
      <c r="C734" s="12"/>
      <c r="D734" s="12"/>
      <c r="E734" s="12"/>
    </row>
    <row r="735" spans="2:5" x14ac:dyDescent="0.25">
      <c r="B735" s="12"/>
      <c r="C735" s="12"/>
      <c r="D735" s="12"/>
      <c r="E735" s="12"/>
    </row>
    <row r="736" spans="2:5" x14ac:dyDescent="0.25">
      <c r="B736" s="12"/>
      <c r="C736" s="12"/>
      <c r="D736" s="12"/>
      <c r="E736" s="12"/>
    </row>
    <row r="737" spans="2:5" x14ac:dyDescent="0.25">
      <c r="B737" s="12"/>
      <c r="C737" s="12"/>
      <c r="D737" s="12"/>
      <c r="E737" s="12"/>
    </row>
    <row r="738" spans="2:5" x14ac:dyDescent="0.25">
      <c r="B738" s="12"/>
      <c r="C738" s="12"/>
      <c r="D738" s="12"/>
      <c r="E738" s="12"/>
    </row>
    <row r="739" spans="2:5" x14ac:dyDescent="0.25">
      <c r="B739" s="12"/>
      <c r="C739" s="12"/>
      <c r="D739" s="12"/>
      <c r="E739" s="12"/>
    </row>
    <row r="740" spans="2:5" x14ac:dyDescent="0.25">
      <c r="B740" s="12"/>
      <c r="C740" s="12"/>
      <c r="D740" s="12"/>
      <c r="E740" s="12"/>
    </row>
    <row r="741" spans="2:5" x14ac:dyDescent="0.25">
      <c r="B741" s="12"/>
      <c r="C741" s="12"/>
      <c r="D741" s="12"/>
      <c r="E741" s="12"/>
    </row>
    <row r="742" spans="2:5" x14ac:dyDescent="0.25">
      <c r="B742" s="12"/>
      <c r="C742" s="12"/>
      <c r="D742" s="12"/>
      <c r="E742" s="12"/>
    </row>
    <row r="743" spans="2:5" x14ac:dyDescent="0.25">
      <c r="B743" s="12"/>
      <c r="C743" s="12"/>
      <c r="D743" s="12"/>
      <c r="E743" s="12"/>
    </row>
    <row r="744" spans="2:5" x14ac:dyDescent="0.25">
      <c r="B744" s="12"/>
      <c r="C744" s="12"/>
      <c r="D744" s="12"/>
      <c r="E744" s="12"/>
    </row>
    <row r="745" spans="2:5" x14ac:dyDescent="0.25">
      <c r="B745" s="12"/>
      <c r="C745" s="12"/>
      <c r="D745" s="12"/>
      <c r="E745" s="12"/>
    </row>
    <row r="746" spans="2:5" x14ac:dyDescent="0.25">
      <c r="B746" s="12"/>
      <c r="C746" s="12"/>
      <c r="D746" s="12"/>
      <c r="E746" s="12"/>
    </row>
    <row r="747" spans="2:5" x14ac:dyDescent="0.25">
      <c r="B747" s="12"/>
      <c r="C747" s="12"/>
      <c r="D747" s="12"/>
      <c r="E747" s="12"/>
    </row>
    <row r="748" spans="2:5" x14ac:dyDescent="0.25">
      <c r="B748" s="12"/>
      <c r="C748" s="12"/>
      <c r="D748" s="12"/>
      <c r="E748" s="12"/>
    </row>
    <row r="749" spans="2:5" x14ac:dyDescent="0.25">
      <c r="B749" s="12"/>
      <c r="C749" s="12"/>
      <c r="D749" s="12"/>
      <c r="E749" s="12"/>
    </row>
    <row r="750" spans="2:5" x14ac:dyDescent="0.25">
      <c r="B750" s="12"/>
      <c r="C750" s="12"/>
      <c r="D750" s="12"/>
      <c r="E750" s="12"/>
    </row>
    <row r="751" spans="2:5" x14ac:dyDescent="0.25">
      <c r="B751" s="12"/>
      <c r="C751" s="12"/>
      <c r="D751" s="12"/>
      <c r="E751" s="12"/>
    </row>
    <row r="752" spans="2:5" x14ac:dyDescent="0.25">
      <c r="B752" s="12"/>
      <c r="C752" s="12"/>
      <c r="D752" s="12"/>
      <c r="E752" s="12"/>
    </row>
    <row r="753" spans="2:5" x14ac:dyDescent="0.25">
      <c r="B753" s="12"/>
      <c r="C753" s="12"/>
      <c r="D753" s="12"/>
      <c r="E753" s="12"/>
    </row>
    <row r="754" spans="2:5" x14ac:dyDescent="0.25">
      <c r="B754" s="12"/>
      <c r="C754" s="12"/>
      <c r="D754" s="12"/>
      <c r="E754" s="12"/>
    </row>
    <row r="755" spans="2:5" x14ac:dyDescent="0.25">
      <c r="B755" s="12"/>
      <c r="C755" s="12"/>
      <c r="D755" s="12"/>
      <c r="E755" s="12"/>
    </row>
    <row r="756" spans="2:5" x14ac:dyDescent="0.25">
      <c r="B756" s="12"/>
      <c r="C756" s="12"/>
      <c r="D756" s="12"/>
      <c r="E756" s="12"/>
    </row>
    <row r="757" spans="2:5" x14ac:dyDescent="0.25">
      <c r="B757" s="12"/>
      <c r="C757" s="12"/>
      <c r="D757" s="12"/>
      <c r="E757" s="12"/>
    </row>
    <row r="758" spans="2:5" x14ac:dyDescent="0.25">
      <c r="B758" s="12"/>
      <c r="C758" s="12"/>
      <c r="D758" s="12"/>
      <c r="E758" s="12"/>
    </row>
    <row r="759" spans="2:5" x14ac:dyDescent="0.25">
      <c r="B759" s="12"/>
      <c r="C759" s="12"/>
      <c r="D759" s="12"/>
      <c r="E759" s="12"/>
    </row>
    <row r="760" spans="2:5" x14ac:dyDescent="0.25">
      <c r="B760" s="12"/>
      <c r="C760" s="12"/>
      <c r="D760" s="12"/>
      <c r="E760" s="12"/>
    </row>
    <row r="761" spans="2:5" x14ac:dyDescent="0.25">
      <c r="B761" s="12"/>
      <c r="C761" s="12"/>
      <c r="D761" s="12"/>
      <c r="E761" s="12"/>
    </row>
    <row r="762" spans="2:5" x14ac:dyDescent="0.25">
      <c r="B762" s="12"/>
      <c r="C762" s="12"/>
      <c r="D762" s="12"/>
      <c r="E762" s="12"/>
    </row>
    <row r="763" spans="2:5" x14ac:dyDescent="0.25">
      <c r="B763" s="12"/>
      <c r="C763" s="12"/>
      <c r="D763" s="12"/>
      <c r="E763" s="12"/>
    </row>
    <row r="764" spans="2:5" x14ac:dyDescent="0.25">
      <c r="B764" s="12"/>
      <c r="C764" s="12"/>
      <c r="D764" s="12"/>
      <c r="E764" s="12"/>
    </row>
    <row r="765" spans="2:5" x14ac:dyDescent="0.25">
      <c r="B765" s="12"/>
      <c r="C765" s="12"/>
      <c r="D765" s="12"/>
      <c r="E765" s="12"/>
    </row>
    <row r="766" spans="2:5" x14ac:dyDescent="0.25">
      <c r="B766" s="12"/>
      <c r="C766" s="12"/>
      <c r="D766" s="12"/>
      <c r="E766" s="12"/>
    </row>
    <row r="767" spans="2:5" x14ac:dyDescent="0.25">
      <c r="B767" s="12"/>
      <c r="C767" s="12"/>
      <c r="D767" s="12"/>
      <c r="E767" s="12"/>
    </row>
    <row r="768" spans="2:5" x14ac:dyDescent="0.25">
      <c r="B768" s="12"/>
      <c r="C768" s="12"/>
      <c r="D768" s="12"/>
      <c r="E768" s="12"/>
    </row>
    <row r="769" spans="2:5" x14ac:dyDescent="0.25">
      <c r="B769" s="12"/>
      <c r="C769" s="12"/>
      <c r="D769" s="12"/>
      <c r="E769" s="12"/>
    </row>
    <row r="770" spans="2:5" x14ac:dyDescent="0.25">
      <c r="B770" s="12"/>
      <c r="C770" s="12"/>
      <c r="D770" s="12"/>
      <c r="E770" s="12"/>
    </row>
    <row r="771" spans="2:5" x14ac:dyDescent="0.25">
      <c r="B771" s="12"/>
      <c r="C771" s="12"/>
      <c r="D771" s="12"/>
      <c r="E771" s="12"/>
    </row>
    <row r="772" spans="2:5" x14ac:dyDescent="0.25">
      <c r="B772" s="12"/>
      <c r="C772" s="12"/>
      <c r="D772" s="12"/>
      <c r="E772" s="12"/>
    </row>
    <row r="773" spans="2:5" x14ac:dyDescent="0.25">
      <c r="B773" s="12"/>
      <c r="C773" s="12"/>
      <c r="D773" s="12"/>
      <c r="E773" s="12"/>
    </row>
    <row r="774" spans="2:5" x14ac:dyDescent="0.25">
      <c r="B774" s="12"/>
      <c r="C774" s="12"/>
      <c r="D774" s="12"/>
      <c r="E774" s="12"/>
    </row>
    <row r="775" spans="2:5" x14ac:dyDescent="0.25">
      <c r="B775" s="12"/>
      <c r="C775" s="12"/>
      <c r="D775" s="12"/>
      <c r="E775" s="12"/>
    </row>
    <row r="776" spans="2:5" x14ac:dyDescent="0.25">
      <c r="B776" s="12"/>
      <c r="C776" s="12"/>
      <c r="D776" s="12"/>
      <c r="E776" s="12"/>
    </row>
    <row r="777" spans="2:5" x14ac:dyDescent="0.25">
      <c r="B777" s="12"/>
      <c r="C777" s="12"/>
      <c r="D777" s="12"/>
      <c r="E777" s="12"/>
    </row>
    <row r="778" spans="2:5" x14ac:dyDescent="0.25">
      <c r="B778" s="12"/>
      <c r="C778" s="12"/>
      <c r="D778" s="12"/>
      <c r="E778" s="12"/>
    </row>
    <row r="779" spans="2:5" x14ac:dyDescent="0.25">
      <c r="B779" s="12"/>
      <c r="C779" s="12"/>
      <c r="D779" s="12"/>
      <c r="E779" s="12"/>
    </row>
    <row r="780" spans="2:5" x14ac:dyDescent="0.25">
      <c r="B780" s="12"/>
      <c r="C780" s="12"/>
      <c r="D780" s="12"/>
      <c r="E780" s="12"/>
    </row>
    <row r="781" spans="2:5" x14ac:dyDescent="0.25">
      <c r="B781" s="12"/>
      <c r="C781" s="12"/>
      <c r="D781" s="12"/>
      <c r="E781" s="12"/>
    </row>
    <row r="782" spans="2:5" x14ac:dyDescent="0.25">
      <c r="B782" s="12"/>
      <c r="C782" s="12"/>
      <c r="D782" s="12"/>
      <c r="E782" s="12"/>
    </row>
    <row r="783" spans="2:5" x14ac:dyDescent="0.25">
      <c r="B783" s="12"/>
      <c r="C783" s="12"/>
      <c r="D783" s="12"/>
      <c r="E783" s="12"/>
    </row>
    <row r="784" spans="2:5" x14ac:dyDescent="0.25">
      <c r="B784" s="12"/>
      <c r="C784" s="12"/>
      <c r="D784" s="12"/>
      <c r="E784" s="12"/>
    </row>
    <row r="785" spans="2:5" x14ac:dyDescent="0.25">
      <c r="B785" s="12"/>
      <c r="C785" s="12"/>
      <c r="D785" s="12"/>
      <c r="E785" s="12"/>
    </row>
    <row r="786" spans="2:5" x14ac:dyDescent="0.25">
      <c r="B786" s="12"/>
      <c r="C786" s="12"/>
      <c r="D786" s="12"/>
      <c r="E786" s="12"/>
    </row>
    <row r="787" spans="2:5" x14ac:dyDescent="0.25">
      <c r="B787" s="12"/>
      <c r="C787" s="12"/>
      <c r="D787" s="12"/>
      <c r="E787" s="12"/>
    </row>
    <row r="788" spans="2:5" x14ac:dyDescent="0.25">
      <c r="B788" s="12"/>
      <c r="C788" s="12"/>
      <c r="D788" s="12"/>
      <c r="E788" s="12"/>
    </row>
    <row r="789" spans="2:5" x14ac:dyDescent="0.25">
      <c r="B789" s="12"/>
      <c r="C789" s="12"/>
      <c r="D789" s="12"/>
      <c r="E789" s="12"/>
    </row>
    <row r="790" spans="2:5" x14ac:dyDescent="0.25">
      <c r="B790" s="12"/>
      <c r="C790" s="12"/>
      <c r="D790" s="12"/>
      <c r="E790" s="12"/>
    </row>
    <row r="791" spans="2:5" x14ac:dyDescent="0.25">
      <c r="B791" s="12"/>
      <c r="C791" s="12"/>
      <c r="D791" s="12"/>
      <c r="E791" s="12"/>
    </row>
    <row r="792" spans="2:5" x14ac:dyDescent="0.25">
      <c r="B792" s="12"/>
      <c r="C792" s="12"/>
      <c r="D792" s="12"/>
      <c r="E792" s="12"/>
    </row>
    <row r="793" spans="2:5" x14ac:dyDescent="0.25">
      <c r="B793" s="12"/>
      <c r="C793" s="12"/>
      <c r="D793" s="12"/>
      <c r="E793" s="12"/>
    </row>
    <row r="794" spans="2:5" x14ac:dyDescent="0.25">
      <c r="B794" s="12"/>
      <c r="C794" s="12"/>
      <c r="D794" s="12"/>
      <c r="E794" s="12"/>
    </row>
    <row r="795" spans="2:5" x14ac:dyDescent="0.25">
      <c r="B795" s="12"/>
      <c r="C795" s="12"/>
      <c r="D795" s="12"/>
      <c r="E795" s="12"/>
    </row>
    <row r="796" spans="2:5" x14ac:dyDescent="0.25">
      <c r="B796" s="12"/>
      <c r="C796" s="12"/>
      <c r="D796" s="12"/>
      <c r="E796" s="12"/>
    </row>
    <row r="797" spans="2:5" x14ac:dyDescent="0.25">
      <c r="B797" s="12"/>
      <c r="C797" s="12"/>
      <c r="D797" s="12"/>
      <c r="E797" s="12"/>
    </row>
    <row r="798" spans="2:5" x14ac:dyDescent="0.25">
      <c r="B798" s="12"/>
      <c r="C798" s="12"/>
      <c r="D798" s="12"/>
      <c r="E798" s="12"/>
    </row>
    <row r="799" spans="2:5" x14ac:dyDescent="0.25">
      <c r="B799" s="12"/>
      <c r="C799" s="12"/>
      <c r="D799" s="12"/>
      <c r="E799" s="12"/>
    </row>
    <row r="800" spans="2:5" x14ac:dyDescent="0.25">
      <c r="B800" s="12"/>
      <c r="C800" s="12"/>
      <c r="D800" s="12"/>
      <c r="E800" s="12"/>
    </row>
    <row r="801" spans="2:5" x14ac:dyDescent="0.25">
      <c r="B801" s="12"/>
      <c r="C801" s="12"/>
      <c r="D801" s="12"/>
      <c r="E801" s="12"/>
    </row>
    <row r="802" spans="2:5" x14ac:dyDescent="0.25">
      <c r="B802" s="12"/>
      <c r="C802" s="12"/>
      <c r="D802" s="12"/>
      <c r="E802" s="12"/>
    </row>
    <row r="803" spans="2:5" x14ac:dyDescent="0.25">
      <c r="B803" s="12"/>
      <c r="C803" s="12"/>
      <c r="D803" s="12"/>
      <c r="E803" s="12"/>
    </row>
    <row r="804" spans="2:5" x14ac:dyDescent="0.25">
      <c r="B804" s="12"/>
      <c r="C804" s="12"/>
      <c r="D804" s="12"/>
      <c r="E804" s="12"/>
    </row>
    <row r="805" spans="2:5" x14ac:dyDescent="0.25">
      <c r="B805" s="12"/>
      <c r="C805" s="12"/>
      <c r="D805" s="12"/>
      <c r="E805" s="12"/>
    </row>
    <row r="806" spans="2:5" x14ac:dyDescent="0.25">
      <c r="B806" s="12"/>
      <c r="C806" s="12"/>
      <c r="D806" s="12"/>
      <c r="E806" s="12"/>
    </row>
    <row r="807" spans="2:5" x14ac:dyDescent="0.25">
      <c r="B807" s="12"/>
      <c r="C807" s="12"/>
      <c r="D807" s="12"/>
      <c r="E807" s="12"/>
    </row>
    <row r="808" spans="2:5" x14ac:dyDescent="0.25">
      <c r="B808" s="12"/>
      <c r="C808" s="12"/>
      <c r="D808" s="12"/>
      <c r="E808" s="12"/>
    </row>
    <row r="809" spans="2:5" x14ac:dyDescent="0.25">
      <c r="B809" s="12"/>
      <c r="C809" s="12"/>
      <c r="D809" s="12"/>
      <c r="E809" s="12"/>
    </row>
    <row r="810" spans="2:5" x14ac:dyDescent="0.25">
      <c r="B810" s="12"/>
      <c r="C810" s="12"/>
      <c r="D810" s="12"/>
      <c r="E810" s="12"/>
    </row>
    <row r="811" spans="2:5" x14ac:dyDescent="0.25">
      <c r="B811" s="12"/>
      <c r="C811" s="12"/>
      <c r="D811" s="12"/>
      <c r="E811" s="12"/>
    </row>
    <row r="812" spans="2:5" x14ac:dyDescent="0.25">
      <c r="B812" s="12"/>
      <c r="C812" s="12"/>
      <c r="D812" s="12"/>
      <c r="E812" s="12"/>
    </row>
    <row r="813" spans="2:5" x14ac:dyDescent="0.25">
      <c r="B813" s="12"/>
      <c r="C813" s="12"/>
      <c r="D813" s="12"/>
      <c r="E813" s="12"/>
    </row>
    <row r="814" spans="2:5" x14ac:dyDescent="0.25">
      <c r="B814" s="12"/>
      <c r="C814" s="12"/>
      <c r="D814" s="12"/>
      <c r="E814" s="12"/>
    </row>
    <row r="815" spans="2:5" x14ac:dyDescent="0.25">
      <c r="B815" s="12"/>
      <c r="C815" s="12"/>
      <c r="D815" s="12"/>
      <c r="E815" s="12"/>
    </row>
    <row r="816" spans="2:5" x14ac:dyDescent="0.25">
      <c r="B816" s="12"/>
      <c r="C816" s="12"/>
      <c r="D816" s="12"/>
      <c r="E816" s="12"/>
    </row>
    <row r="817" spans="2:5" x14ac:dyDescent="0.25">
      <c r="B817" s="12"/>
      <c r="C817" s="12"/>
      <c r="D817" s="12"/>
      <c r="E817" s="12"/>
    </row>
    <row r="818" spans="2:5" x14ac:dyDescent="0.25">
      <c r="B818" s="12"/>
      <c r="C818" s="12"/>
      <c r="D818" s="12"/>
      <c r="E818" s="12"/>
    </row>
    <row r="819" spans="2:5" x14ac:dyDescent="0.25">
      <c r="B819" s="12"/>
      <c r="C819" s="12"/>
      <c r="D819" s="12"/>
      <c r="E819" s="12"/>
    </row>
    <row r="820" spans="2:5" x14ac:dyDescent="0.25">
      <c r="B820" s="12"/>
      <c r="C820" s="12"/>
      <c r="D820" s="12"/>
      <c r="E820" s="12"/>
    </row>
    <row r="821" spans="2:5" x14ac:dyDescent="0.25">
      <c r="B821" s="12"/>
      <c r="C821" s="12"/>
      <c r="D821" s="12"/>
      <c r="E821" s="12"/>
    </row>
    <row r="822" spans="2:5" x14ac:dyDescent="0.25">
      <c r="B822" s="12"/>
      <c r="C822" s="12"/>
      <c r="D822" s="12"/>
      <c r="E822" s="12"/>
    </row>
    <row r="823" spans="2:5" x14ac:dyDescent="0.25">
      <c r="B823" s="12"/>
      <c r="C823" s="12"/>
      <c r="D823" s="12"/>
      <c r="E823" s="12"/>
    </row>
    <row r="824" spans="2:5" x14ac:dyDescent="0.25">
      <c r="B824" s="12"/>
      <c r="C824" s="12"/>
      <c r="D824" s="12"/>
      <c r="E824" s="12"/>
    </row>
    <row r="825" spans="2:5" x14ac:dyDescent="0.25">
      <c r="B825" s="12"/>
      <c r="C825" s="12"/>
      <c r="D825" s="12"/>
      <c r="E825" s="12"/>
    </row>
    <row r="826" spans="2:5" x14ac:dyDescent="0.25">
      <c r="B826" s="12"/>
      <c r="C826" s="12"/>
      <c r="D826" s="12"/>
      <c r="E826" s="12"/>
    </row>
    <row r="827" spans="2:5" x14ac:dyDescent="0.25">
      <c r="B827" s="12"/>
      <c r="C827" s="12"/>
      <c r="D827" s="12"/>
      <c r="E827" s="12"/>
    </row>
    <row r="828" spans="2:5" x14ac:dyDescent="0.25">
      <c r="B828" s="12"/>
      <c r="C828" s="12"/>
      <c r="D828" s="12"/>
      <c r="E828" s="12"/>
    </row>
    <row r="829" spans="2:5" x14ac:dyDescent="0.25">
      <c r="B829" s="12"/>
      <c r="C829" s="12"/>
      <c r="D829" s="12"/>
      <c r="E829" s="12"/>
    </row>
    <row r="830" spans="2:5" x14ac:dyDescent="0.25">
      <c r="B830" s="12"/>
      <c r="C830" s="12"/>
      <c r="D830" s="12"/>
      <c r="E830" s="12"/>
    </row>
    <row r="831" spans="2:5" x14ac:dyDescent="0.25">
      <c r="B831" s="12"/>
      <c r="C831" s="12"/>
      <c r="D831" s="12"/>
      <c r="E831" s="12"/>
    </row>
    <row r="832" spans="2:5" x14ac:dyDescent="0.25">
      <c r="B832" s="12"/>
      <c r="C832" s="12"/>
      <c r="D832" s="12"/>
      <c r="E832" s="12"/>
    </row>
    <row r="833" spans="2:5" x14ac:dyDescent="0.25">
      <c r="B833" s="12"/>
      <c r="C833" s="12"/>
      <c r="D833" s="12"/>
      <c r="E833" s="12"/>
    </row>
    <row r="834" spans="2:5" x14ac:dyDescent="0.25">
      <c r="B834" s="12"/>
      <c r="C834" s="12"/>
      <c r="D834" s="12"/>
      <c r="E834" s="12"/>
    </row>
    <row r="835" spans="2:5" x14ac:dyDescent="0.25">
      <c r="B835" s="12"/>
      <c r="C835" s="12"/>
      <c r="D835" s="12"/>
      <c r="E835" s="12"/>
    </row>
    <row r="836" spans="2:5" x14ac:dyDescent="0.25">
      <c r="B836" s="12"/>
      <c r="C836" s="12"/>
      <c r="D836" s="12"/>
      <c r="E836" s="12"/>
    </row>
    <row r="837" spans="2:5" x14ac:dyDescent="0.25">
      <c r="B837" s="12"/>
      <c r="C837" s="12"/>
      <c r="D837" s="12"/>
      <c r="E837" s="12"/>
    </row>
  </sheetData>
  <sheetProtection algorithmName="SHA-512" hashValue="OvxOwlfYPp9RbcxHFAx09ZDH/SB7qOgMYvqC4jM4ZWFPKRnZBPG3uOcIDW5xhj0Zp4afes2lGdDEc06cEunXXg==" saltValue="EvVBWTAIqgg/N5KSQtux7A==" spinCount="100000" sheet="1" objects="1" scenarios="1" selectLockedCells="1"/>
  <mergeCells count="17">
    <mergeCell ref="C39:E39"/>
    <mergeCell ref="B27:G27"/>
    <mergeCell ref="B29:E29"/>
    <mergeCell ref="B31:E31"/>
    <mergeCell ref="C32:E32"/>
    <mergeCell ref="C33:E33"/>
    <mergeCell ref="C34:E34"/>
    <mergeCell ref="C35:E35"/>
    <mergeCell ref="C36:E36"/>
    <mergeCell ref="C37:E37"/>
    <mergeCell ref="C38:E38"/>
    <mergeCell ref="B22:B23"/>
    <mergeCell ref="B2:F2"/>
    <mergeCell ref="B5:E5"/>
    <mergeCell ref="B7:E7"/>
    <mergeCell ref="B9:E9"/>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DC3B-5FFF-443A-B827-127AF33EA981}">
  <sheetPr>
    <tabColor theme="7" tint="0.39997558519241921"/>
  </sheetPr>
  <dimension ref="A2:T54"/>
  <sheetViews>
    <sheetView showGridLines="0" topLeftCell="B1" zoomScaleNormal="100" workbookViewId="0">
      <pane ySplit="10" topLeftCell="A11" activePane="bottomLeft" state="frozen"/>
      <selection pane="bottomLeft" activeCell="D14" sqref="D14"/>
    </sheetView>
  </sheetViews>
  <sheetFormatPr defaultColWidth="9.109375" defaultRowHeight="13.2" x14ac:dyDescent="0.25"/>
  <cols>
    <col min="1" max="1" width="2.33203125" style="40" customWidth="1"/>
    <col min="2" max="2" width="105.44140625" style="40" bestFit="1" customWidth="1"/>
    <col min="3" max="3" width="2.33203125" style="40" customWidth="1"/>
    <col min="4" max="4" width="15" style="40" customWidth="1"/>
    <col min="5" max="5" width="2.33203125" style="40" customWidth="1"/>
    <col min="6" max="6" width="15.5546875" style="40" customWidth="1"/>
    <col min="7" max="7" width="2.33203125" style="40" customWidth="1"/>
    <col min="8" max="8" width="15.5546875" style="40" customWidth="1"/>
    <col min="9" max="9" width="2.33203125" style="40" customWidth="1"/>
    <col min="10" max="10" width="15.5546875" style="40" customWidth="1"/>
    <col min="11" max="11" width="2.33203125" style="40" customWidth="1"/>
    <col min="12" max="12" width="15.5546875" style="40" customWidth="1"/>
    <col min="13" max="13" width="2.33203125" style="40" customWidth="1"/>
    <col min="14" max="14" width="15.5546875" style="40" customWidth="1"/>
    <col min="15" max="15" width="2.33203125" style="40" customWidth="1"/>
    <col min="16" max="16" width="21.5546875" style="40" customWidth="1"/>
    <col min="17" max="17" width="2.33203125" style="40" customWidth="1"/>
    <col min="18" max="18" width="33.6640625" style="40" customWidth="1"/>
    <col min="19" max="19" width="20.44140625" style="40" bestFit="1" customWidth="1"/>
    <col min="20" max="20" width="38.33203125" style="40" bestFit="1" customWidth="1"/>
    <col min="21" max="21" width="18.33203125" style="40" bestFit="1" customWidth="1"/>
    <col min="22" max="22" width="32.44140625" style="40" bestFit="1" customWidth="1"/>
    <col min="23" max="23" width="25.33203125" style="40" bestFit="1" customWidth="1"/>
    <col min="24" max="24" width="17.33203125" style="40" bestFit="1" customWidth="1"/>
    <col min="25" max="25" width="30" style="40" customWidth="1"/>
    <col min="26" max="16384" width="9.109375" style="40"/>
  </cols>
  <sheetData>
    <row r="2" spans="1:20" ht="33.6" customHeight="1" x14ac:dyDescent="0.3">
      <c r="A2" s="38"/>
      <c r="B2" s="92" t="s">
        <v>1497</v>
      </c>
      <c r="C2" s="93"/>
      <c r="D2" s="93"/>
      <c r="E2" s="93"/>
      <c r="F2" s="93"/>
      <c r="G2" s="93"/>
      <c r="H2" s="93"/>
      <c r="I2" s="93"/>
      <c r="J2" s="93"/>
      <c r="K2" s="93"/>
      <c r="L2" s="93"/>
      <c r="M2" s="93"/>
      <c r="N2" s="93"/>
      <c r="O2" s="93"/>
      <c r="P2" s="93"/>
    </row>
    <row r="3" spans="1:20" ht="15.6" x14ac:dyDescent="0.3">
      <c r="A3" s="38"/>
      <c r="B3" s="11" t="s">
        <v>1442</v>
      </c>
      <c r="C3" s="39"/>
      <c r="D3" s="39"/>
      <c r="E3" s="38"/>
      <c r="F3" s="41"/>
      <c r="G3" s="41"/>
      <c r="H3" s="41"/>
      <c r="I3" s="41"/>
      <c r="J3" s="41"/>
      <c r="K3" s="41"/>
      <c r="L3" s="41"/>
      <c r="M3" s="41"/>
      <c r="N3" s="41"/>
      <c r="O3" s="41"/>
      <c r="P3" s="41"/>
    </row>
    <row r="4" spans="1:20" x14ac:dyDescent="0.25">
      <c r="A4" s="42"/>
      <c r="B4" s="42" t="s">
        <v>18</v>
      </c>
      <c r="C4" s="42"/>
      <c r="E4" s="16"/>
      <c r="G4" s="16"/>
      <c r="I4" s="16"/>
      <c r="K4" s="16"/>
      <c r="M4" s="16"/>
      <c r="O4" s="16"/>
      <c r="Q4" s="16"/>
    </row>
    <row r="5" spans="1:20" x14ac:dyDescent="0.25">
      <c r="E5" s="43"/>
      <c r="G5" s="43"/>
      <c r="I5" s="43"/>
      <c r="K5" s="43"/>
      <c r="M5" s="43"/>
      <c r="O5" s="43"/>
      <c r="Q5" s="43"/>
    </row>
    <row r="6" spans="1:20" x14ac:dyDescent="0.25">
      <c r="A6" s="44"/>
      <c r="B6" s="45" t="s">
        <v>19</v>
      </c>
      <c r="C6" s="44"/>
      <c r="E6" s="44"/>
      <c r="F6" s="44"/>
      <c r="G6" s="44"/>
      <c r="I6" s="43"/>
      <c r="K6" s="43"/>
      <c r="M6" s="43"/>
      <c r="O6" s="44"/>
      <c r="Q6" s="44"/>
      <c r="R6" s="44"/>
      <c r="S6" s="44"/>
      <c r="T6" s="44"/>
    </row>
    <row r="7" spans="1:20" x14ac:dyDescent="0.25">
      <c r="A7" s="44"/>
      <c r="B7" s="9"/>
      <c r="C7" s="44"/>
      <c r="E7" s="44"/>
      <c r="F7" s="44"/>
      <c r="G7" s="44"/>
      <c r="I7" s="43"/>
      <c r="K7" s="43"/>
      <c r="M7" s="43"/>
      <c r="O7" s="44"/>
      <c r="R7" s="44"/>
      <c r="S7" s="44"/>
      <c r="T7" s="44"/>
    </row>
    <row r="8" spans="1:20" x14ac:dyDescent="0.25">
      <c r="A8" s="44"/>
      <c r="B8" s="45" t="s">
        <v>13</v>
      </c>
      <c r="C8" s="44"/>
      <c r="E8" s="44"/>
      <c r="F8" s="99" t="s">
        <v>1496</v>
      </c>
      <c r="G8" s="44"/>
      <c r="H8" s="99" t="s">
        <v>1492</v>
      </c>
      <c r="I8" s="43"/>
      <c r="J8" s="99" t="s">
        <v>1495</v>
      </c>
      <c r="K8" s="43"/>
      <c r="L8" s="99" t="s">
        <v>1494</v>
      </c>
      <c r="M8" s="43"/>
      <c r="N8" s="99" t="s">
        <v>1493</v>
      </c>
      <c r="O8" s="44"/>
      <c r="P8" s="44"/>
      <c r="R8" s="44"/>
      <c r="S8" s="44"/>
      <c r="T8" s="44"/>
    </row>
    <row r="9" spans="1:20" x14ac:dyDescent="0.25">
      <c r="A9" s="44"/>
      <c r="B9" s="9"/>
      <c r="C9" s="44"/>
      <c r="D9" s="46" t="s">
        <v>20</v>
      </c>
      <c r="E9" s="44"/>
      <c r="F9" s="100"/>
      <c r="G9" s="44"/>
      <c r="H9" s="100"/>
      <c r="I9" s="43"/>
      <c r="J9" s="100"/>
      <c r="K9" s="43"/>
      <c r="L9" s="100"/>
      <c r="M9" s="43"/>
      <c r="N9" s="100"/>
      <c r="O9" s="44"/>
      <c r="P9" s="94" t="s">
        <v>21</v>
      </c>
      <c r="R9" s="44"/>
      <c r="S9" s="44"/>
      <c r="T9" s="44"/>
    </row>
    <row r="10" spans="1:20" x14ac:dyDescent="0.25">
      <c r="D10" s="47"/>
      <c r="F10" s="101"/>
      <c r="H10" s="101"/>
      <c r="I10" s="43"/>
      <c r="J10" s="101"/>
      <c r="K10" s="43"/>
      <c r="L10" s="101"/>
      <c r="M10" s="43"/>
      <c r="N10" s="101"/>
      <c r="P10" s="95"/>
    </row>
    <row r="11" spans="1:20" x14ac:dyDescent="0.25">
      <c r="B11" s="48" t="s">
        <v>22</v>
      </c>
      <c r="I11" s="43"/>
      <c r="K11" s="43"/>
      <c r="M11" s="43"/>
    </row>
    <row r="12" spans="1:20" x14ac:dyDescent="0.25">
      <c r="D12" s="49"/>
    </row>
    <row r="13" spans="1:20" x14ac:dyDescent="0.25">
      <c r="B13" s="50" t="s">
        <v>23</v>
      </c>
      <c r="D13" s="51" t="s">
        <v>24</v>
      </c>
      <c r="F13" s="51" t="s">
        <v>25</v>
      </c>
      <c r="H13" s="51" t="s">
        <v>1463</v>
      </c>
      <c r="J13" s="51" t="s">
        <v>1464</v>
      </c>
      <c r="L13" s="51" t="s">
        <v>1465</v>
      </c>
      <c r="N13" s="51" t="s">
        <v>1466</v>
      </c>
      <c r="P13" s="51" t="s">
        <v>1467</v>
      </c>
    </row>
    <row r="14" spans="1:20" x14ac:dyDescent="0.25">
      <c r="B14" s="52" t="s">
        <v>26</v>
      </c>
      <c r="D14" s="7"/>
      <c r="F14" s="53">
        <v>200</v>
      </c>
      <c r="H14" s="53">
        <v>20</v>
      </c>
      <c r="J14" s="53">
        <v>30</v>
      </c>
      <c r="L14" s="53">
        <v>30</v>
      </c>
      <c r="N14" s="53">
        <v>20</v>
      </c>
      <c r="P14" s="54">
        <f>D14*(F14+H14+J14+L14+N14)</f>
        <v>0</v>
      </c>
    </row>
    <row r="15" spans="1:20" x14ac:dyDescent="0.25">
      <c r="B15" s="52" t="s">
        <v>27</v>
      </c>
      <c r="D15" s="7"/>
      <c r="F15" s="53">
        <v>200</v>
      </c>
      <c r="H15" s="53">
        <v>20</v>
      </c>
      <c r="J15" s="53">
        <v>30</v>
      </c>
      <c r="L15" s="53">
        <v>30</v>
      </c>
      <c r="N15" s="53">
        <v>20</v>
      </c>
      <c r="P15" s="54">
        <f>D15*(F15+H15+J15+L15+N15)</f>
        <v>0</v>
      </c>
    </row>
    <row r="16" spans="1:20" x14ac:dyDescent="0.25">
      <c r="D16" s="49"/>
      <c r="P16" s="55"/>
    </row>
    <row r="17" spans="2:16" x14ac:dyDescent="0.25">
      <c r="B17" s="50" t="s">
        <v>28</v>
      </c>
      <c r="D17" s="51" t="s">
        <v>24</v>
      </c>
      <c r="F17" s="51" t="s">
        <v>25</v>
      </c>
      <c r="H17" s="51" t="s">
        <v>1463</v>
      </c>
      <c r="J17" s="51" t="s">
        <v>1464</v>
      </c>
      <c r="L17" s="51" t="s">
        <v>1465</v>
      </c>
      <c r="N17" s="51" t="s">
        <v>1466</v>
      </c>
      <c r="P17" s="51" t="s">
        <v>1468</v>
      </c>
    </row>
    <row r="18" spans="2:16" x14ac:dyDescent="0.25">
      <c r="B18" s="52" t="s">
        <v>26</v>
      </c>
      <c r="D18" s="7"/>
      <c r="F18" s="53">
        <v>40</v>
      </c>
      <c r="H18" s="53">
        <v>10</v>
      </c>
      <c r="J18" s="53">
        <v>20</v>
      </c>
      <c r="L18" s="53">
        <v>20</v>
      </c>
      <c r="N18" s="53">
        <v>10</v>
      </c>
      <c r="P18" s="54">
        <f>D18*(F18+H18+J18+L18+N18)</f>
        <v>0</v>
      </c>
    </row>
    <row r="19" spans="2:16" x14ac:dyDescent="0.25">
      <c r="B19" s="52" t="s">
        <v>27</v>
      </c>
      <c r="D19" s="7"/>
      <c r="F19" s="53">
        <v>40</v>
      </c>
      <c r="H19" s="53">
        <v>10</v>
      </c>
      <c r="J19" s="53">
        <v>20</v>
      </c>
      <c r="L19" s="53">
        <v>20</v>
      </c>
      <c r="N19" s="53">
        <v>10</v>
      </c>
      <c r="P19" s="54">
        <f>D19*(F19+H19+J19+L19+N19)</f>
        <v>0</v>
      </c>
    </row>
    <row r="21" spans="2:16" x14ac:dyDescent="0.25">
      <c r="B21" s="50" t="s">
        <v>29</v>
      </c>
      <c r="D21" s="51" t="s">
        <v>24</v>
      </c>
      <c r="F21" s="51" t="s">
        <v>25</v>
      </c>
      <c r="H21" s="51" t="s">
        <v>1463</v>
      </c>
      <c r="J21" s="51" t="s">
        <v>1464</v>
      </c>
      <c r="L21" s="51" t="s">
        <v>1465</v>
      </c>
      <c r="N21" s="51" t="s">
        <v>1466</v>
      </c>
      <c r="P21" s="51" t="s">
        <v>1468</v>
      </c>
    </row>
    <row r="22" spans="2:16" x14ac:dyDescent="0.25">
      <c r="B22" s="52" t="s">
        <v>26</v>
      </c>
      <c r="D22" s="7"/>
      <c r="F22" s="53">
        <v>20</v>
      </c>
      <c r="H22" s="53">
        <v>10</v>
      </c>
      <c r="J22" s="53">
        <v>10</v>
      </c>
      <c r="L22" s="53">
        <v>10</v>
      </c>
      <c r="N22" s="53">
        <v>10</v>
      </c>
      <c r="P22" s="54">
        <f>D22*(F22+H22+J22+L22+N22)</f>
        <v>0</v>
      </c>
    </row>
    <row r="23" spans="2:16" x14ac:dyDescent="0.25">
      <c r="B23" s="52" t="s">
        <v>27</v>
      </c>
      <c r="D23" s="7"/>
      <c r="F23" s="53">
        <v>20</v>
      </c>
      <c r="H23" s="53">
        <v>10</v>
      </c>
      <c r="J23" s="53">
        <v>10</v>
      </c>
      <c r="L23" s="53">
        <v>10</v>
      </c>
      <c r="N23" s="53">
        <v>10</v>
      </c>
      <c r="P23" s="54">
        <f>D23*(F23+H23+J23+L23+N23)</f>
        <v>0</v>
      </c>
    </row>
    <row r="24" spans="2:16" x14ac:dyDescent="0.25">
      <c r="B24" s="49"/>
      <c r="D24" s="66"/>
      <c r="P24" s="55"/>
    </row>
    <row r="25" spans="2:16" x14ac:dyDescent="0.25">
      <c r="B25" s="50" t="s">
        <v>1460</v>
      </c>
      <c r="D25" s="51" t="s">
        <v>24</v>
      </c>
      <c r="F25" s="51" t="s">
        <v>25</v>
      </c>
      <c r="H25" s="51" t="s">
        <v>1463</v>
      </c>
      <c r="J25" s="51" t="s">
        <v>1464</v>
      </c>
      <c r="L25" s="51" t="s">
        <v>1465</v>
      </c>
      <c r="N25" s="51" t="s">
        <v>1466</v>
      </c>
      <c r="P25" s="51" t="s">
        <v>1468</v>
      </c>
    </row>
    <row r="26" spans="2:16" x14ac:dyDescent="0.25">
      <c r="B26" s="56" t="s">
        <v>30</v>
      </c>
      <c r="D26" s="7"/>
      <c r="F26" s="53">
        <v>20</v>
      </c>
      <c r="H26" s="53">
        <v>10</v>
      </c>
      <c r="J26" s="53">
        <v>15</v>
      </c>
      <c r="L26" s="53">
        <v>15</v>
      </c>
      <c r="N26" s="53">
        <v>10</v>
      </c>
      <c r="P26" s="54">
        <f>D26*(F26+H26+J26+L26+N26)</f>
        <v>0</v>
      </c>
    </row>
    <row r="27" spans="2:16" x14ac:dyDescent="0.25">
      <c r="B27" s="49"/>
      <c r="P27" s="55"/>
    </row>
    <row r="28" spans="2:16" x14ac:dyDescent="0.25">
      <c r="B28" s="50" t="s">
        <v>1462</v>
      </c>
      <c r="D28" s="51" t="s">
        <v>24</v>
      </c>
      <c r="F28" s="51" t="s">
        <v>25</v>
      </c>
      <c r="H28" s="51" t="s">
        <v>1463</v>
      </c>
      <c r="J28" s="51" t="s">
        <v>1464</v>
      </c>
      <c r="L28" s="51" t="s">
        <v>1465</v>
      </c>
      <c r="N28" s="51" t="s">
        <v>1466</v>
      </c>
      <c r="P28" s="51" t="s">
        <v>1468</v>
      </c>
    </row>
    <row r="29" spans="2:16" x14ac:dyDescent="0.25">
      <c r="B29" s="56" t="s">
        <v>30</v>
      </c>
      <c r="D29" s="7"/>
      <c r="F29" s="53">
        <v>20</v>
      </c>
      <c r="H29" s="53">
        <v>10</v>
      </c>
      <c r="J29" s="53">
        <v>15</v>
      </c>
      <c r="L29" s="53">
        <v>15</v>
      </c>
      <c r="N29" s="53">
        <v>10</v>
      </c>
      <c r="P29" s="54">
        <f>D29*(F29+H29+J29+L29+N29)</f>
        <v>0</v>
      </c>
    </row>
    <row r="30" spans="2:16" x14ac:dyDescent="0.25">
      <c r="B30" s="49"/>
      <c r="P30" s="55"/>
    </row>
    <row r="31" spans="2:16" x14ac:dyDescent="0.25">
      <c r="B31" s="50" t="s">
        <v>31</v>
      </c>
      <c r="F31" s="57" t="s">
        <v>32</v>
      </c>
      <c r="H31" s="57" t="s">
        <v>32</v>
      </c>
      <c r="J31" s="57" t="s">
        <v>32</v>
      </c>
      <c r="L31" s="57" t="s">
        <v>32</v>
      </c>
      <c r="N31" s="57" t="s">
        <v>32</v>
      </c>
      <c r="P31" s="57" t="s">
        <v>32</v>
      </c>
    </row>
    <row r="32" spans="2:16" x14ac:dyDescent="0.25">
      <c r="B32" s="45" t="s">
        <v>33</v>
      </c>
      <c r="F32" s="58">
        <v>42000</v>
      </c>
      <c r="H32" s="58">
        <v>5000</v>
      </c>
      <c r="J32" s="58">
        <v>12000</v>
      </c>
      <c r="L32" s="58">
        <v>23000</v>
      </c>
      <c r="N32" s="58">
        <v>7000</v>
      </c>
      <c r="P32" s="54">
        <f>F32+H32+J32+L32+N32</f>
        <v>89000</v>
      </c>
    </row>
    <row r="33" spans="2:16" x14ac:dyDescent="0.25">
      <c r="D33" s="49"/>
    </row>
    <row r="34" spans="2:16" x14ac:dyDescent="0.25">
      <c r="B34" s="59"/>
      <c r="L34" s="96" t="s">
        <v>34</v>
      </c>
      <c r="M34" s="97"/>
      <c r="N34" s="98"/>
      <c r="P34" s="54">
        <f>(P14+P15)+(P18+P19)+(P22+P23)+P26+P29+P32</f>
        <v>89000</v>
      </c>
    </row>
    <row r="35" spans="2:16" ht="13.8" thickBot="1" x14ac:dyDescent="0.3">
      <c r="B35" s="60"/>
      <c r="C35" s="61"/>
      <c r="D35" s="61"/>
      <c r="E35" s="61"/>
      <c r="F35" s="61"/>
      <c r="G35" s="61"/>
      <c r="H35" s="61"/>
      <c r="I35" s="61"/>
      <c r="J35" s="61"/>
      <c r="K35" s="61"/>
      <c r="L35" s="61"/>
      <c r="M35" s="61"/>
      <c r="N35" s="61"/>
      <c r="O35" s="61"/>
      <c r="P35" s="61"/>
    </row>
    <row r="36" spans="2:16" ht="13.8" thickTop="1" x14ac:dyDescent="0.25"/>
    <row r="37" spans="2:16" x14ac:dyDescent="0.25">
      <c r="B37" s="105" t="s">
        <v>1461</v>
      </c>
      <c r="C37" s="106"/>
      <c r="D37" s="106"/>
      <c r="E37" s="106"/>
      <c r="F37" s="106"/>
      <c r="G37" s="106"/>
      <c r="H37" s="106"/>
      <c r="I37" s="106"/>
      <c r="J37" s="106"/>
      <c r="K37" s="106"/>
      <c r="L37" s="106"/>
      <c r="M37" s="106"/>
      <c r="N37" s="106"/>
      <c r="O37" s="106"/>
      <c r="P37" s="106"/>
    </row>
    <row r="39" spans="2:16" x14ac:dyDescent="0.25">
      <c r="F39" s="51" t="s">
        <v>25</v>
      </c>
      <c r="H39" s="51" t="s">
        <v>1463</v>
      </c>
      <c r="J39" s="51" t="s">
        <v>1464</v>
      </c>
      <c r="L39" s="51" t="s">
        <v>1465</v>
      </c>
      <c r="N39" s="51" t="s">
        <v>1466</v>
      </c>
      <c r="P39" s="51" t="s">
        <v>1471</v>
      </c>
    </row>
    <row r="40" spans="2:16" x14ac:dyDescent="0.25">
      <c r="B40" s="50" t="s">
        <v>35</v>
      </c>
      <c r="F40" s="57" t="s">
        <v>36</v>
      </c>
      <c r="H40" s="57" t="s">
        <v>36</v>
      </c>
      <c r="J40" s="57" t="s">
        <v>36</v>
      </c>
      <c r="L40" s="57" t="s">
        <v>36</v>
      </c>
      <c r="N40" s="57" t="s">
        <v>36</v>
      </c>
      <c r="P40" s="57" t="s">
        <v>36</v>
      </c>
    </row>
    <row r="41" spans="2:16" x14ac:dyDescent="0.25">
      <c r="B41" s="45" t="s">
        <v>37</v>
      </c>
      <c r="F41" s="58">
        <v>366737.24</v>
      </c>
      <c r="H41" s="58">
        <v>104263.01</v>
      </c>
      <c r="J41" s="58">
        <v>67299</v>
      </c>
      <c r="L41" s="58">
        <v>150917.74</v>
      </c>
      <c r="N41" s="58">
        <v>33871.24</v>
      </c>
      <c r="P41" s="62">
        <f>F41+H41+J41+L41+N41</f>
        <v>723088.23</v>
      </c>
    </row>
    <row r="43" spans="2:16" x14ac:dyDescent="0.25">
      <c r="B43" s="105" t="s">
        <v>1469</v>
      </c>
      <c r="C43" s="106"/>
      <c r="D43" s="106"/>
      <c r="E43" s="106"/>
      <c r="F43" s="106"/>
      <c r="G43" s="106"/>
      <c r="H43" s="106"/>
      <c r="I43" s="106"/>
      <c r="J43" s="106"/>
      <c r="K43" s="106"/>
      <c r="L43" s="106"/>
      <c r="M43" s="106"/>
      <c r="N43" s="106"/>
      <c r="O43" s="106"/>
      <c r="P43" s="106"/>
    </row>
    <row r="45" spans="2:16" ht="13.2" customHeight="1" x14ac:dyDescent="0.25">
      <c r="L45" s="94" t="s">
        <v>38</v>
      </c>
      <c r="P45" s="94" t="s">
        <v>39</v>
      </c>
    </row>
    <row r="46" spans="2:16" x14ac:dyDescent="0.25">
      <c r="B46" s="50" t="s">
        <v>40</v>
      </c>
      <c r="L46" s="95"/>
      <c r="P46" s="95"/>
    </row>
    <row r="47" spans="2:16" x14ac:dyDescent="0.25">
      <c r="B47" s="45" t="s">
        <v>41</v>
      </c>
      <c r="L47" s="8">
        <v>0</v>
      </c>
      <c r="N47" s="54">
        <f>P41*L47</f>
        <v>0</v>
      </c>
      <c r="P47" s="54">
        <f>P41+N47</f>
        <v>723088.23</v>
      </c>
    </row>
    <row r="48" spans="2:16" x14ac:dyDescent="0.25">
      <c r="B48" s="63" t="s">
        <v>42</v>
      </c>
      <c r="L48" s="8">
        <v>0</v>
      </c>
      <c r="N48" s="54">
        <f>P47*L48</f>
        <v>0</v>
      </c>
      <c r="P48" s="54">
        <f>P47+N48</f>
        <v>723088.23</v>
      </c>
    </row>
    <row r="49" spans="2:17" x14ac:dyDescent="0.25">
      <c r="B49" s="49"/>
      <c r="J49" s="55"/>
      <c r="L49" s="55"/>
      <c r="N49" s="55"/>
      <c r="P49" s="55"/>
    </row>
    <row r="50" spans="2:17" ht="13.2" customHeight="1" x14ac:dyDescent="0.25">
      <c r="B50" s="64"/>
      <c r="L50" s="96" t="s">
        <v>34</v>
      </c>
      <c r="M50" s="97"/>
      <c r="N50" s="98"/>
      <c r="P50" s="54">
        <f>P48</f>
        <v>723088.23</v>
      </c>
    </row>
    <row r="51" spans="2:17" ht="13.8" thickBot="1" x14ac:dyDescent="0.3">
      <c r="B51" s="60"/>
      <c r="C51" s="61"/>
      <c r="D51" s="61"/>
      <c r="E51" s="61"/>
      <c r="F51" s="61"/>
      <c r="G51" s="61"/>
      <c r="H51" s="61"/>
      <c r="I51" s="61"/>
      <c r="J51" s="61"/>
      <c r="K51" s="61"/>
      <c r="L51" s="61"/>
      <c r="M51" s="61"/>
      <c r="N51" s="61"/>
      <c r="O51" s="61"/>
      <c r="P51" s="61"/>
      <c r="Q51" s="61"/>
    </row>
    <row r="52" spans="2:17" ht="13.8" thickTop="1" x14ac:dyDescent="0.25">
      <c r="B52" s="49"/>
    </row>
    <row r="53" spans="2:17" x14ac:dyDescent="0.25">
      <c r="B53" s="40" t="s">
        <v>43</v>
      </c>
      <c r="L53" s="102" t="s">
        <v>44</v>
      </c>
      <c r="M53" s="103"/>
      <c r="N53" s="104"/>
      <c r="P53" s="65">
        <f>P34+P50</f>
        <v>812088.23</v>
      </c>
    </row>
    <row r="54" spans="2:17" x14ac:dyDescent="0.25">
      <c r="B54" s="40" t="s">
        <v>45</v>
      </c>
    </row>
  </sheetData>
  <sheetProtection algorithmName="SHA-512" hashValue="6JYRlONwZdgGUFy0x1TDqXQtNFYzELmfujRtC8GgaZwe3sxrl8c60l4T3Anh8Y+VaKC9PQ5sJRHhbAzriB9MMA==" saltValue="Xv8DKg9CbsMhzZlswHiRWw==" spinCount="100000" sheet="1" objects="1" scenarios="1" selectLockedCells="1"/>
  <mergeCells count="14">
    <mergeCell ref="L50:N50"/>
    <mergeCell ref="L53:N53"/>
    <mergeCell ref="H8:H10"/>
    <mergeCell ref="J8:J10"/>
    <mergeCell ref="L8:L10"/>
    <mergeCell ref="N8:N10"/>
    <mergeCell ref="B43:P43"/>
    <mergeCell ref="B37:P37"/>
    <mergeCell ref="B2:P2"/>
    <mergeCell ref="P9:P10"/>
    <mergeCell ref="L34:N34"/>
    <mergeCell ref="F8:F10"/>
    <mergeCell ref="L45:L46"/>
    <mergeCell ref="P45:P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97E7A-C3AB-4B45-873C-6D62414D83FF}">
  <sheetPr>
    <tabColor theme="9" tint="0.39997558519241921"/>
  </sheetPr>
  <dimension ref="A1:Q451"/>
  <sheetViews>
    <sheetView showGridLines="0" zoomScale="85" zoomScaleNormal="85" workbookViewId="0">
      <pane ySplit="12" topLeftCell="A13" activePane="bottomLeft" state="frozen"/>
      <selection pane="bottomLeft" activeCell="N13" sqref="N13"/>
    </sheetView>
  </sheetViews>
  <sheetFormatPr defaultRowHeight="14.4" x14ac:dyDescent="0.3"/>
  <cols>
    <col min="1" max="1" width="2.6640625" style="67" customWidth="1"/>
    <col min="2" max="2" width="12.33203125" bestFit="1" customWidth="1"/>
    <col min="3" max="3" width="57.5546875" bestFit="1" customWidth="1"/>
    <col min="4" max="4" width="15.88671875" customWidth="1"/>
    <col min="5" max="5" width="11.44140625" customWidth="1"/>
    <col min="6" max="6" width="44.109375" customWidth="1"/>
    <col min="7" max="7" width="12.109375" customWidth="1"/>
    <col min="8" max="8" width="9.109375" customWidth="1"/>
    <col min="9" max="9" width="9.44140625" customWidth="1"/>
    <col min="10" max="10" width="86.5546875" customWidth="1"/>
    <col min="11" max="12" width="20.44140625" customWidth="1"/>
    <col min="13" max="13" width="21.33203125" customWidth="1"/>
    <col min="14" max="14" width="19.88671875" customWidth="1"/>
    <col min="15" max="15" width="12" customWidth="1"/>
    <col min="17" max="17" width="9.109375" style="78"/>
  </cols>
  <sheetData>
    <row r="1" spans="1:17" s="67" customFormat="1" ht="13.8" x14ac:dyDescent="0.3">
      <c r="Q1" s="68"/>
    </row>
    <row r="2" spans="1:17" s="67" customFormat="1" ht="15.6" x14ac:dyDescent="0.3">
      <c r="B2" s="93" t="s">
        <v>1510</v>
      </c>
      <c r="C2" s="93"/>
      <c r="D2" s="93"/>
      <c r="E2" s="93"/>
      <c r="F2" s="93"/>
      <c r="G2" s="93"/>
      <c r="H2" s="93"/>
      <c r="I2" s="93"/>
      <c r="J2" s="93"/>
      <c r="K2" s="93"/>
      <c r="L2" s="93"/>
      <c r="M2" s="93"/>
      <c r="N2" s="93"/>
      <c r="O2" s="93"/>
      <c r="Q2" s="68"/>
    </row>
    <row r="3" spans="1:17" s="67" customFormat="1" ht="15.6" x14ac:dyDescent="0.3">
      <c r="B3" s="93" t="s">
        <v>17</v>
      </c>
      <c r="C3" s="93"/>
      <c r="D3" s="93"/>
      <c r="E3" s="93"/>
      <c r="F3" s="93"/>
      <c r="G3" s="93"/>
      <c r="H3" s="93"/>
      <c r="I3" s="93"/>
      <c r="J3" s="93"/>
      <c r="K3" s="93"/>
      <c r="L3" s="39"/>
      <c r="Q3" s="68"/>
    </row>
    <row r="4" spans="1:17" s="67" customFormat="1" ht="13.8" x14ac:dyDescent="0.3">
      <c r="B4" s="113" t="s">
        <v>46</v>
      </c>
      <c r="C4" s="113"/>
      <c r="D4" s="113"/>
      <c r="E4" s="113"/>
      <c r="F4" s="113"/>
      <c r="G4" s="113"/>
      <c r="H4" s="113"/>
      <c r="I4" s="113"/>
      <c r="J4" s="113"/>
      <c r="K4" s="113"/>
      <c r="L4" s="69"/>
      <c r="Q4" s="68"/>
    </row>
    <row r="5" spans="1:17" s="67" customFormat="1" ht="13.8" x14ac:dyDescent="0.3">
      <c r="B5" s="84" t="s">
        <v>18</v>
      </c>
      <c r="C5" s="84"/>
      <c r="D5" s="84"/>
      <c r="E5" s="84"/>
      <c r="F5" s="84"/>
      <c r="G5" s="84"/>
      <c r="H5" s="84"/>
      <c r="I5" s="84"/>
      <c r="J5" s="84"/>
      <c r="K5" s="84"/>
      <c r="L5" s="16"/>
      <c r="Q5" s="68"/>
    </row>
    <row r="6" spans="1:17" s="67" customFormat="1" ht="13.8" x14ac:dyDescent="0.3">
      <c r="B6" s="40"/>
      <c r="C6" s="40"/>
      <c r="D6" s="40"/>
      <c r="E6" s="40"/>
      <c r="F6" s="40"/>
      <c r="G6" s="40"/>
      <c r="H6" s="40"/>
      <c r="I6" s="40"/>
      <c r="J6" s="16"/>
      <c r="K6" s="40"/>
      <c r="L6" s="40"/>
      <c r="Q6" s="68"/>
    </row>
    <row r="7" spans="1:17" s="67" customFormat="1" ht="13.8" x14ac:dyDescent="0.3">
      <c r="B7" s="107" t="s">
        <v>19</v>
      </c>
      <c r="C7" s="108"/>
      <c r="D7" s="108"/>
      <c r="E7" s="109"/>
      <c r="F7" s="40"/>
      <c r="G7" s="16"/>
      <c r="H7" s="16"/>
      <c r="I7" s="16"/>
      <c r="J7" s="16"/>
      <c r="K7" s="40"/>
      <c r="L7" s="40"/>
      <c r="Q7" s="68"/>
    </row>
    <row r="8" spans="1:17" s="67" customFormat="1" ht="13.8" x14ac:dyDescent="0.3">
      <c r="B8" s="110"/>
      <c r="C8" s="111"/>
      <c r="D8" s="111"/>
      <c r="E8" s="112"/>
      <c r="F8" s="40"/>
      <c r="G8" s="16"/>
      <c r="H8" s="16"/>
      <c r="I8" s="16"/>
      <c r="J8" s="16"/>
      <c r="K8" s="40"/>
      <c r="L8" s="40"/>
      <c r="Q8" s="68"/>
    </row>
    <row r="9" spans="1:17" s="67" customFormat="1" ht="13.8" x14ac:dyDescent="0.3">
      <c r="B9" s="107" t="s">
        <v>13</v>
      </c>
      <c r="C9" s="108"/>
      <c r="D9" s="108"/>
      <c r="E9" s="109"/>
      <c r="F9" s="40"/>
      <c r="G9" s="16"/>
      <c r="H9" s="16"/>
      <c r="I9" s="16"/>
      <c r="J9" s="16"/>
      <c r="K9" s="40"/>
      <c r="L9" s="40"/>
      <c r="Q9" s="68"/>
    </row>
    <row r="10" spans="1:17" s="67" customFormat="1" ht="13.8" x14ac:dyDescent="0.3">
      <c r="B10" s="110"/>
      <c r="C10" s="111"/>
      <c r="D10" s="111"/>
      <c r="E10" s="112"/>
      <c r="F10" s="40"/>
      <c r="G10" s="16"/>
      <c r="H10" s="16"/>
      <c r="I10" s="16"/>
      <c r="J10" s="16"/>
      <c r="K10" s="40"/>
      <c r="L10" s="40"/>
      <c r="Q10" s="68"/>
    </row>
    <row r="11" spans="1:17" s="67" customFormat="1" ht="13.8" x14ac:dyDescent="0.3">
      <c r="N11" s="40"/>
      <c r="P11" s="40"/>
      <c r="Q11" s="68"/>
    </row>
    <row r="12" spans="1:17" x14ac:dyDescent="0.3">
      <c r="A12" s="70"/>
      <c r="B12" s="71" t="s">
        <v>47</v>
      </c>
      <c r="C12" s="71" t="s">
        <v>48</v>
      </c>
      <c r="D12" s="71" t="s">
        <v>49</v>
      </c>
      <c r="E12" s="71" t="s">
        <v>50</v>
      </c>
      <c r="F12" s="71" t="s">
        <v>979</v>
      </c>
      <c r="G12" s="71" t="s">
        <v>980</v>
      </c>
      <c r="H12" s="71" t="s">
        <v>981</v>
      </c>
      <c r="I12" s="71" t="s">
        <v>982</v>
      </c>
      <c r="J12" s="71" t="s">
        <v>983</v>
      </c>
      <c r="K12" s="71" t="s">
        <v>984</v>
      </c>
      <c r="L12" s="71" t="s">
        <v>1443</v>
      </c>
      <c r="M12" s="71" t="s">
        <v>132</v>
      </c>
      <c r="N12" s="72" t="s">
        <v>51</v>
      </c>
      <c r="O12" s="67"/>
      <c r="P12" s="67"/>
      <c r="Q12" s="68"/>
    </row>
    <row r="13" spans="1:17" x14ac:dyDescent="0.3">
      <c r="A13" s="70"/>
      <c r="B13" s="73" t="str">
        <f>VLOOKUP(C13,PRP!$A$2:$C$241,2,0)</f>
        <v>PRP-000335</v>
      </c>
      <c r="C13" s="73" t="s">
        <v>52</v>
      </c>
      <c r="D13" s="73" t="str">
        <f>VLOOKUP(C13,PRP!$A$2:$C$241,3,0)</f>
        <v xml:space="preserve">3311 KC </v>
      </c>
      <c r="E13" s="73" t="s">
        <v>137</v>
      </c>
      <c r="F13" s="73" t="s">
        <v>985</v>
      </c>
      <c r="G13" s="73">
        <v>35</v>
      </c>
      <c r="H13" s="73" t="s">
        <v>986</v>
      </c>
      <c r="I13" s="73">
        <v>2010</v>
      </c>
      <c r="J13" s="73"/>
      <c r="K13" s="73" t="s">
        <v>987</v>
      </c>
      <c r="L13" s="73"/>
      <c r="M13" s="73"/>
      <c r="N13" s="79">
        <v>0</v>
      </c>
      <c r="O13" s="67"/>
      <c r="P13" s="67"/>
      <c r="Q13" s="67"/>
    </row>
    <row r="14" spans="1:17" x14ac:dyDescent="0.3">
      <c r="A14" s="70"/>
      <c r="B14" s="74" t="str">
        <f>VLOOKUP(C14,PRP!$A$2:$C$241,2,0)</f>
        <v>PRP-000335</v>
      </c>
      <c r="C14" s="74" t="s">
        <v>52</v>
      </c>
      <c r="D14" s="74" t="str">
        <f>VLOOKUP(C14,PRP!$A$2:$C$241,3,0)</f>
        <v xml:space="preserve">3311 KC </v>
      </c>
      <c r="E14" s="74" t="s">
        <v>137</v>
      </c>
      <c r="F14" s="74" t="s">
        <v>988</v>
      </c>
      <c r="G14" s="74">
        <v>2</v>
      </c>
      <c r="H14" s="74" t="s">
        <v>986</v>
      </c>
      <c r="I14" s="74">
        <v>2010</v>
      </c>
      <c r="J14" s="74" t="s">
        <v>989</v>
      </c>
      <c r="K14" s="74"/>
      <c r="L14" s="74"/>
      <c r="M14" s="74"/>
      <c r="N14" s="79">
        <v>0</v>
      </c>
      <c r="P14" s="67"/>
      <c r="Q14" s="67"/>
    </row>
    <row r="15" spans="1:17" x14ac:dyDescent="0.3">
      <c r="A15" s="70"/>
      <c r="B15" s="73" t="str">
        <f>VLOOKUP(C15,PRP!$A$2:$C$241,2,0)</f>
        <v>PRP-000335</v>
      </c>
      <c r="C15" s="73" t="s">
        <v>52</v>
      </c>
      <c r="D15" s="73" t="str">
        <f>VLOOKUP(C15,PRP!$A$2:$C$241,3,0)</f>
        <v xml:space="preserve">3311 KC </v>
      </c>
      <c r="E15" s="73" t="s">
        <v>137</v>
      </c>
      <c r="F15" s="73" t="s">
        <v>990</v>
      </c>
      <c r="G15" s="73">
        <v>34</v>
      </c>
      <c r="H15" s="73" t="s">
        <v>986</v>
      </c>
      <c r="I15" s="73">
        <v>2010</v>
      </c>
      <c r="J15" s="73"/>
      <c r="K15" s="73"/>
      <c r="L15" s="73"/>
      <c r="M15" s="73"/>
      <c r="N15" s="79">
        <v>0</v>
      </c>
      <c r="O15" s="67"/>
      <c r="P15" s="67"/>
      <c r="Q15" s="67"/>
    </row>
    <row r="16" spans="1:17" x14ac:dyDescent="0.3">
      <c r="A16" s="70"/>
      <c r="B16" s="74" t="str">
        <f>VLOOKUP(C16,PRP!$A$2:$C$241,2,0)</f>
        <v>PRP-000335</v>
      </c>
      <c r="C16" s="74" t="s">
        <v>52</v>
      </c>
      <c r="D16" s="74" t="str">
        <f>VLOOKUP(C16,PRP!$A$2:$C$241,3,0)</f>
        <v xml:space="preserve">3311 KC </v>
      </c>
      <c r="E16" s="74" t="s">
        <v>137</v>
      </c>
      <c r="F16" s="74" t="s">
        <v>1164</v>
      </c>
      <c r="G16" s="74">
        <v>1</v>
      </c>
      <c r="H16" s="74" t="s">
        <v>991</v>
      </c>
      <c r="I16" s="74">
        <v>2024</v>
      </c>
      <c r="J16" s="74"/>
      <c r="K16" s="74" t="s">
        <v>992</v>
      </c>
      <c r="L16" s="74"/>
      <c r="M16" s="74"/>
      <c r="N16" s="79">
        <v>0</v>
      </c>
      <c r="P16" s="67"/>
      <c r="Q16" s="67"/>
    </row>
    <row r="17" spans="1:17" x14ac:dyDescent="0.3">
      <c r="A17" s="70"/>
      <c r="B17" s="73" t="str">
        <f>VLOOKUP(C17,PRP!$A$2:$C$241,2,0)</f>
        <v>PRP-000335</v>
      </c>
      <c r="C17" s="73" t="s">
        <v>52</v>
      </c>
      <c r="D17" s="73" t="str">
        <f>VLOOKUP(C17,PRP!$A$2:$C$241,3,0)</f>
        <v xml:space="preserve">3311 KC </v>
      </c>
      <c r="E17" s="73" t="s">
        <v>137</v>
      </c>
      <c r="F17" s="73" t="s">
        <v>998</v>
      </c>
      <c r="G17" s="73">
        <v>31</v>
      </c>
      <c r="H17" s="73" t="s">
        <v>986</v>
      </c>
      <c r="I17" s="73">
        <v>2024</v>
      </c>
      <c r="J17" s="73"/>
      <c r="K17" s="73"/>
      <c r="L17" s="73"/>
      <c r="M17" s="73"/>
      <c r="N17" s="79">
        <v>0</v>
      </c>
      <c r="O17" s="67"/>
      <c r="P17" s="67"/>
      <c r="Q17" s="67"/>
    </row>
    <row r="18" spans="1:17" x14ac:dyDescent="0.3">
      <c r="A18" s="70"/>
      <c r="B18" s="74" t="str">
        <f>VLOOKUP(C18,PRP!$A$2:$C$241,2,0)</f>
        <v>PRP-000335</v>
      </c>
      <c r="C18" s="74" t="s">
        <v>52</v>
      </c>
      <c r="D18" s="74" t="str">
        <f>VLOOKUP(C18,PRP!$A$2:$C$241,3,0)</f>
        <v xml:space="preserve">3311 KC </v>
      </c>
      <c r="E18" s="74" t="s">
        <v>137</v>
      </c>
      <c r="F18" s="74" t="s">
        <v>1005</v>
      </c>
      <c r="G18" s="74">
        <v>21</v>
      </c>
      <c r="H18" s="74" t="s">
        <v>986</v>
      </c>
      <c r="I18" s="74">
        <v>2024</v>
      </c>
      <c r="J18" s="74"/>
      <c r="K18" s="74"/>
      <c r="L18" s="74"/>
      <c r="M18" s="74"/>
      <c r="N18" s="79">
        <v>0</v>
      </c>
      <c r="P18" s="67"/>
      <c r="Q18" s="67"/>
    </row>
    <row r="19" spans="1:17" x14ac:dyDescent="0.3">
      <c r="A19" s="70"/>
      <c r="B19" s="73" t="str">
        <f>VLOOKUP(C19,PRP!$A$2:$C$241,2,0)</f>
        <v>PRP-000335</v>
      </c>
      <c r="C19" s="73" t="s">
        <v>52</v>
      </c>
      <c r="D19" s="73" t="str">
        <f>VLOOKUP(C19,PRP!$A$2:$C$241,3,0)</f>
        <v xml:space="preserve">3311 KC </v>
      </c>
      <c r="E19" s="73" t="s">
        <v>137</v>
      </c>
      <c r="F19" s="73" t="s">
        <v>1165</v>
      </c>
      <c r="G19" s="73">
        <v>34</v>
      </c>
      <c r="H19" s="73" t="s">
        <v>986</v>
      </c>
      <c r="I19" s="73">
        <v>2024</v>
      </c>
      <c r="J19" s="73"/>
      <c r="K19" s="73"/>
      <c r="L19" s="73"/>
      <c r="M19" s="73"/>
      <c r="N19" s="79">
        <v>0</v>
      </c>
      <c r="O19" s="67"/>
      <c r="P19" s="67"/>
      <c r="Q19" s="67"/>
    </row>
    <row r="20" spans="1:17" x14ac:dyDescent="0.3">
      <c r="A20" s="70"/>
      <c r="B20" s="74" t="str">
        <f>VLOOKUP(C20,PRP!$A$2:$C$241,2,0)</f>
        <v>PRP-000335</v>
      </c>
      <c r="C20" s="74" t="s">
        <v>52</v>
      </c>
      <c r="D20" s="74" t="str">
        <f>VLOOKUP(C20,PRP!$A$2:$C$241,3,0)</f>
        <v xml:space="preserve">3311 KC </v>
      </c>
      <c r="E20" s="74" t="s">
        <v>137</v>
      </c>
      <c r="F20" s="74" t="s">
        <v>999</v>
      </c>
      <c r="G20" s="74">
        <v>3</v>
      </c>
      <c r="H20" s="74" t="s">
        <v>986</v>
      </c>
      <c r="I20" s="74">
        <v>2024</v>
      </c>
      <c r="J20" s="74"/>
      <c r="K20" s="74"/>
      <c r="L20" s="74"/>
      <c r="M20" s="74"/>
      <c r="N20" s="79">
        <v>0</v>
      </c>
      <c r="P20" s="67"/>
      <c r="Q20" s="67"/>
    </row>
    <row r="21" spans="1:17" x14ac:dyDescent="0.3">
      <c r="A21" s="70"/>
      <c r="B21" s="73" t="str">
        <f>VLOOKUP(C21,PRP!$A$2:$C$241,2,0)</f>
        <v>PRP-000335</v>
      </c>
      <c r="C21" s="73" t="s">
        <v>52</v>
      </c>
      <c r="D21" s="73" t="str">
        <f>VLOOKUP(C21,PRP!$A$2:$C$241,3,0)</f>
        <v xml:space="preserve">3311 KC </v>
      </c>
      <c r="E21" s="73" t="s">
        <v>137</v>
      </c>
      <c r="F21" s="73" t="s">
        <v>1166</v>
      </c>
      <c r="G21" s="73">
        <v>400</v>
      </c>
      <c r="H21" s="73" t="s">
        <v>1167</v>
      </c>
      <c r="I21" s="73">
        <v>2024</v>
      </c>
      <c r="J21" s="73" t="s">
        <v>1168</v>
      </c>
      <c r="K21" s="73"/>
      <c r="L21" s="73"/>
      <c r="M21" s="73"/>
      <c r="N21" s="79">
        <v>0</v>
      </c>
      <c r="O21" s="67"/>
      <c r="P21" s="67"/>
      <c r="Q21" s="67"/>
    </row>
    <row r="22" spans="1:17" x14ac:dyDescent="0.3">
      <c r="A22" s="70"/>
      <c r="B22" s="74" t="str">
        <f>VLOOKUP(C22,PRP!$A$2:$C$241,2,0)</f>
        <v>PRP-000335</v>
      </c>
      <c r="C22" s="74" t="s">
        <v>52</v>
      </c>
      <c r="D22" s="74" t="str">
        <f>VLOOKUP(C22,PRP!$A$2:$C$241,3,0)</f>
        <v xml:space="preserve">3311 KC </v>
      </c>
      <c r="E22" s="74" t="s">
        <v>137</v>
      </c>
      <c r="F22" s="74" t="s">
        <v>993</v>
      </c>
      <c r="G22" s="74">
        <v>10</v>
      </c>
      <c r="H22" s="74" t="s">
        <v>986</v>
      </c>
      <c r="I22" s="74">
        <v>2010</v>
      </c>
      <c r="J22" s="74"/>
      <c r="K22" s="74"/>
      <c r="L22" s="74"/>
      <c r="M22" s="74"/>
      <c r="N22" s="79">
        <v>0</v>
      </c>
      <c r="P22" s="67"/>
      <c r="Q22" s="67"/>
    </row>
    <row r="23" spans="1:17" x14ac:dyDescent="0.3">
      <c r="B23" s="71"/>
      <c r="C23" s="71" t="s">
        <v>52</v>
      </c>
      <c r="D23" s="71"/>
      <c r="E23" s="75"/>
      <c r="F23" s="71"/>
      <c r="G23" s="75"/>
      <c r="H23" s="71"/>
      <c r="I23" s="75"/>
      <c r="J23" s="71"/>
      <c r="K23" s="75"/>
      <c r="L23" s="75"/>
      <c r="M23" s="71"/>
      <c r="N23" s="76" t="s">
        <v>1163</v>
      </c>
      <c r="O23" s="76">
        <f>SUM(N13:N22)</f>
        <v>0</v>
      </c>
      <c r="P23" s="67"/>
      <c r="Q23" s="68"/>
    </row>
    <row r="24" spans="1:17" x14ac:dyDescent="0.3">
      <c r="A24" s="70"/>
      <c r="B24" s="73" t="str">
        <f>VLOOKUP(C24,PRP!$A$2:$C$241,2,0)</f>
        <v>PRP-000881</v>
      </c>
      <c r="C24" s="73" t="s">
        <v>147</v>
      </c>
      <c r="D24" s="73" t="str">
        <f>VLOOKUP(C24,PRP!$A$2:$C$241,3,0)</f>
        <v xml:space="preserve">Achteromplaats,  </v>
      </c>
      <c r="E24" s="73" t="s">
        <v>137</v>
      </c>
      <c r="F24" s="73" t="s">
        <v>985</v>
      </c>
      <c r="G24" s="73">
        <v>6</v>
      </c>
      <c r="H24" s="73" t="s">
        <v>986</v>
      </c>
      <c r="I24" s="73">
        <v>2014</v>
      </c>
      <c r="J24" s="73"/>
      <c r="K24" s="73"/>
      <c r="L24" s="73"/>
      <c r="M24" s="73"/>
      <c r="N24" s="79">
        <v>0</v>
      </c>
      <c r="O24" s="67"/>
      <c r="P24" s="67"/>
      <c r="Q24" s="67"/>
    </row>
    <row r="25" spans="1:17" x14ac:dyDescent="0.3">
      <c r="A25" s="70"/>
      <c r="B25" s="74" t="str">
        <f>VLOOKUP(C25,PRP!$A$2:$C$241,2,0)</f>
        <v>PRP-000881</v>
      </c>
      <c r="C25" s="74" t="s">
        <v>147</v>
      </c>
      <c r="D25" s="74" t="str">
        <f>VLOOKUP(C25,PRP!$A$2:$C$241,3,0)</f>
        <v xml:space="preserve">Achteromplaats,  </v>
      </c>
      <c r="E25" s="74" t="s">
        <v>137</v>
      </c>
      <c r="F25" s="74" t="s">
        <v>994</v>
      </c>
      <c r="G25" s="74">
        <v>1</v>
      </c>
      <c r="H25" s="74" t="s">
        <v>986</v>
      </c>
      <c r="I25" s="74">
        <v>2025</v>
      </c>
      <c r="J25" s="74"/>
      <c r="K25" s="74" t="s">
        <v>995</v>
      </c>
      <c r="L25" s="74"/>
      <c r="M25" s="74" t="s">
        <v>996</v>
      </c>
      <c r="N25" s="79">
        <v>0</v>
      </c>
      <c r="P25" s="67"/>
      <c r="Q25" s="67"/>
    </row>
    <row r="26" spans="1:17" x14ac:dyDescent="0.3">
      <c r="A26" s="70"/>
      <c r="B26" s="73" t="str">
        <f>VLOOKUP(C26,PRP!$A$2:$C$241,2,0)</f>
        <v>PRP-000881</v>
      </c>
      <c r="C26" s="73" t="s">
        <v>147</v>
      </c>
      <c r="D26" s="73" t="str">
        <f>VLOOKUP(C26,PRP!$A$2:$C$241,3,0)</f>
        <v xml:space="preserve">Achteromplaats,  </v>
      </c>
      <c r="E26" s="73" t="s">
        <v>137</v>
      </c>
      <c r="F26" s="73" t="s">
        <v>997</v>
      </c>
      <c r="G26" s="73">
        <v>6</v>
      </c>
      <c r="H26" s="73" t="s">
        <v>986</v>
      </c>
      <c r="I26" s="73">
        <v>2014</v>
      </c>
      <c r="J26" s="73"/>
      <c r="K26" s="73"/>
      <c r="L26" s="73"/>
      <c r="M26" s="73"/>
      <c r="N26" s="79">
        <v>0</v>
      </c>
      <c r="O26" s="67"/>
      <c r="P26" s="67"/>
      <c r="Q26" s="67"/>
    </row>
    <row r="27" spans="1:17" x14ac:dyDescent="0.3">
      <c r="A27" s="70"/>
      <c r="B27" s="74" t="str">
        <f>VLOOKUP(C27,PRP!$A$2:$C$241,2,0)</f>
        <v>PRP-000881</v>
      </c>
      <c r="C27" s="74" t="s">
        <v>147</v>
      </c>
      <c r="D27" s="74" t="str">
        <f>VLOOKUP(C27,PRP!$A$2:$C$241,3,0)</f>
        <v xml:space="preserve">Achteromplaats,  </v>
      </c>
      <c r="E27" s="74" t="s">
        <v>137</v>
      </c>
      <c r="F27" s="74" t="s">
        <v>998</v>
      </c>
      <c r="G27" s="74">
        <v>20</v>
      </c>
      <c r="H27" s="74" t="s">
        <v>986</v>
      </c>
      <c r="I27" s="74">
        <v>2014</v>
      </c>
      <c r="J27" s="74"/>
      <c r="K27" s="74"/>
      <c r="L27" s="74"/>
      <c r="M27" s="74"/>
      <c r="N27" s="79">
        <v>0</v>
      </c>
      <c r="P27" s="67"/>
      <c r="Q27" s="67"/>
    </row>
    <row r="28" spans="1:17" x14ac:dyDescent="0.3">
      <c r="A28" s="70"/>
      <c r="B28" s="73" t="str">
        <f>VLOOKUP(C28,PRP!$A$2:$C$241,2,0)</f>
        <v>PRP-000881</v>
      </c>
      <c r="C28" s="73" t="s">
        <v>147</v>
      </c>
      <c r="D28" s="73" t="str">
        <f>VLOOKUP(C28,PRP!$A$2:$C$241,3,0)</f>
        <v xml:space="preserve">Achteromplaats,  </v>
      </c>
      <c r="E28" s="73" t="s">
        <v>137</v>
      </c>
      <c r="F28" s="73" t="s">
        <v>993</v>
      </c>
      <c r="G28" s="73">
        <v>2</v>
      </c>
      <c r="H28" s="73" t="s">
        <v>986</v>
      </c>
      <c r="I28" s="73">
        <v>2014</v>
      </c>
      <c r="J28" s="73"/>
      <c r="K28" s="73"/>
      <c r="L28" s="73"/>
      <c r="M28" s="73"/>
      <c r="N28" s="79">
        <v>0</v>
      </c>
      <c r="O28" s="67"/>
      <c r="P28" s="67"/>
      <c r="Q28" s="67"/>
    </row>
    <row r="29" spans="1:17" x14ac:dyDescent="0.3">
      <c r="A29" s="70"/>
      <c r="B29" s="74" t="str">
        <f>VLOOKUP(C29,PRP!$A$2:$C$241,2,0)</f>
        <v>PRP-000881</v>
      </c>
      <c r="C29" s="74" t="s">
        <v>147</v>
      </c>
      <c r="D29" s="74" t="str">
        <f>VLOOKUP(C29,PRP!$A$2:$C$241,3,0)</f>
        <v xml:space="preserve">Achteromplaats,  </v>
      </c>
      <c r="E29" s="74" t="s">
        <v>137</v>
      </c>
      <c r="F29" s="74" t="s">
        <v>999</v>
      </c>
      <c r="G29" s="74">
        <v>1</v>
      </c>
      <c r="H29" s="74" t="s">
        <v>986</v>
      </c>
      <c r="I29" s="74">
        <v>2012</v>
      </c>
      <c r="J29" s="74"/>
      <c r="K29" s="74"/>
      <c r="L29" s="74"/>
      <c r="M29" s="74"/>
      <c r="N29" s="79">
        <v>0</v>
      </c>
      <c r="P29" s="67"/>
      <c r="Q29" s="67"/>
    </row>
    <row r="30" spans="1:17" x14ac:dyDescent="0.3">
      <c r="B30" s="71"/>
      <c r="C30" s="71" t="s">
        <v>147</v>
      </c>
      <c r="D30" s="71"/>
      <c r="E30" s="75"/>
      <c r="F30" s="71"/>
      <c r="G30" s="75"/>
      <c r="H30" s="71"/>
      <c r="I30" s="75"/>
      <c r="J30" s="71"/>
      <c r="K30" s="75"/>
      <c r="L30" s="75"/>
      <c r="M30" s="71"/>
      <c r="N30" s="76" t="s">
        <v>1163</v>
      </c>
      <c r="O30" s="76">
        <f>SUM(N24:N29)</f>
        <v>0</v>
      </c>
      <c r="P30" s="67"/>
      <c r="Q30" s="68"/>
    </row>
    <row r="31" spans="1:17" x14ac:dyDescent="0.3">
      <c r="A31" s="70"/>
      <c r="B31" s="73" t="str">
        <f>VLOOKUP(C31,PRP!$A$2:$C$241,2,0)</f>
        <v>PRP-000345</v>
      </c>
      <c r="C31" s="73" t="s">
        <v>54</v>
      </c>
      <c r="D31" s="73" t="str">
        <f>VLOOKUP(C31,PRP!$A$2:$C$241,3,0)</f>
        <v xml:space="preserve">3317 BC </v>
      </c>
      <c r="E31" s="73" t="s">
        <v>137</v>
      </c>
      <c r="F31" s="73" t="s">
        <v>1000</v>
      </c>
      <c r="G31" s="73">
        <v>24</v>
      </c>
      <c r="H31" s="73" t="s">
        <v>986</v>
      </c>
      <c r="I31" s="73">
        <v>2019</v>
      </c>
      <c r="J31" s="73"/>
      <c r="K31" s="73"/>
      <c r="L31" s="73"/>
      <c r="M31" s="73"/>
      <c r="N31" s="79">
        <v>0</v>
      </c>
      <c r="O31" s="67"/>
      <c r="P31" s="67"/>
      <c r="Q31" s="67"/>
    </row>
    <row r="32" spans="1:17" x14ac:dyDescent="0.3">
      <c r="A32" s="70"/>
      <c r="B32" s="74" t="str">
        <f>VLOOKUP(C32,PRP!$A$2:$C$241,2,0)</f>
        <v>PRP-000345</v>
      </c>
      <c r="C32" s="74" t="s">
        <v>54</v>
      </c>
      <c r="D32" s="74" t="str">
        <f>VLOOKUP(C32,PRP!$A$2:$C$241,3,0)</f>
        <v xml:space="preserve">3317 BC </v>
      </c>
      <c r="E32" s="74" t="s">
        <v>137</v>
      </c>
      <c r="F32" s="74" t="s">
        <v>1164</v>
      </c>
      <c r="G32" s="74">
        <v>1</v>
      </c>
      <c r="H32" s="74" t="s">
        <v>986</v>
      </c>
      <c r="I32" s="74"/>
      <c r="J32" s="74" t="s">
        <v>1169</v>
      </c>
      <c r="K32" s="74"/>
      <c r="L32" s="74"/>
      <c r="M32" s="74"/>
      <c r="N32" s="79">
        <v>0</v>
      </c>
      <c r="P32" s="67"/>
      <c r="Q32" s="67"/>
    </row>
    <row r="33" spans="1:17" x14ac:dyDescent="0.3">
      <c r="A33" s="70"/>
      <c r="B33" s="73" t="str">
        <f>VLOOKUP(C33,PRP!$A$2:$C$241,2,0)</f>
        <v>PRP-000345</v>
      </c>
      <c r="C33" s="73" t="s">
        <v>54</v>
      </c>
      <c r="D33" s="73" t="str">
        <f>VLOOKUP(C33,PRP!$A$2:$C$241,3,0)</f>
        <v xml:space="preserve">3317 BC </v>
      </c>
      <c r="E33" s="73" t="s">
        <v>137</v>
      </c>
      <c r="F33" s="73" t="s">
        <v>998</v>
      </c>
      <c r="G33" s="73">
        <v>32</v>
      </c>
      <c r="H33" s="73" t="s">
        <v>986</v>
      </c>
      <c r="I33" s="73">
        <v>0</v>
      </c>
      <c r="J33" s="73"/>
      <c r="K33" s="73"/>
      <c r="L33" s="73"/>
      <c r="M33" s="73"/>
      <c r="N33" s="79">
        <v>0</v>
      </c>
      <c r="O33" s="67"/>
      <c r="P33" s="67"/>
      <c r="Q33" s="67"/>
    </row>
    <row r="34" spans="1:17" x14ac:dyDescent="0.3">
      <c r="A34" s="70"/>
      <c r="B34" s="74" t="str">
        <f>VLOOKUP(C34,PRP!$A$2:$C$241,2,0)</f>
        <v>PRP-000345</v>
      </c>
      <c r="C34" s="74" t="s">
        <v>54</v>
      </c>
      <c r="D34" s="74" t="str">
        <f>VLOOKUP(C34,PRP!$A$2:$C$241,3,0)</f>
        <v xml:space="preserve">3317 BC </v>
      </c>
      <c r="E34" s="74" t="s">
        <v>137</v>
      </c>
      <c r="F34" s="74" t="s">
        <v>999</v>
      </c>
      <c r="G34" s="74">
        <v>1</v>
      </c>
      <c r="H34" s="74" t="s">
        <v>986</v>
      </c>
      <c r="I34" s="74"/>
      <c r="J34" s="74"/>
      <c r="K34" s="74"/>
      <c r="L34" s="74"/>
      <c r="M34" s="74"/>
      <c r="N34" s="79">
        <v>0</v>
      </c>
      <c r="P34" s="67"/>
      <c r="Q34" s="67"/>
    </row>
    <row r="35" spans="1:17" x14ac:dyDescent="0.3">
      <c r="A35" s="70"/>
      <c r="B35" s="73" t="str">
        <f>VLOOKUP(C35,PRP!$A$2:$C$241,2,0)</f>
        <v>PRP-000345</v>
      </c>
      <c r="C35" s="73" t="s">
        <v>54</v>
      </c>
      <c r="D35" s="73" t="str">
        <f>VLOOKUP(C35,PRP!$A$2:$C$241,3,0)</f>
        <v xml:space="preserve">3317 BC </v>
      </c>
      <c r="E35" s="73" t="s">
        <v>137</v>
      </c>
      <c r="F35" s="73" t="s">
        <v>1005</v>
      </c>
      <c r="G35" s="73">
        <v>3</v>
      </c>
      <c r="H35" s="73" t="s">
        <v>986</v>
      </c>
      <c r="I35" s="73"/>
      <c r="J35" s="73"/>
      <c r="K35" s="73"/>
      <c r="L35" s="73"/>
      <c r="M35" s="73"/>
      <c r="N35" s="79">
        <v>0</v>
      </c>
      <c r="O35" s="67"/>
      <c r="P35" s="67"/>
      <c r="Q35" s="67"/>
    </row>
    <row r="36" spans="1:17" x14ac:dyDescent="0.3">
      <c r="A36" s="70"/>
      <c r="B36" s="74" t="str">
        <f>VLOOKUP(C36,PRP!$A$2:$C$241,2,0)</f>
        <v>PRP-000345</v>
      </c>
      <c r="C36" s="74" t="s">
        <v>54</v>
      </c>
      <c r="D36" s="74" t="str">
        <f>VLOOKUP(C36,PRP!$A$2:$C$241,3,0)</f>
        <v xml:space="preserve">3317 BC </v>
      </c>
      <c r="E36" s="74" t="s">
        <v>137</v>
      </c>
      <c r="F36" s="74" t="s">
        <v>1165</v>
      </c>
      <c r="G36" s="74">
        <v>8</v>
      </c>
      <c r="H36" s="74" t="s">
        <v>986</v>
      </c>
      <c r="I36" s="74"/>
      <c r="J36" s="74"/>
      <c r="K36" s="74"/>
      <c r="L36" s="74"/>
      <c r="M36" s="74"/>
      <c r="N36" s="79">
        <v>0</v>
      </c>
      <c r="P36" s="67"/>
      <c r="Q36" s="67"/>
    </row>
    <row r="37" spans="1:17" x14ac:dyDescent="0.3">
      <c r="A37" s="70"/>
      <c r="B37" s="73" t="str">
        <f>VLOOKUP(C37,PRP!$A$2:$C$241,2,0)</f>
        <v>PRP-000345</v>
      </c>
      <c r="C37" s="73" t="s">
        <v>54</v>
      </c>
      <c r="D37" s="73" t="str">
        <f>VLOOKUP(C37,PRP!$A$2:$C$241,3,0)</f>
        <v xml:space="preserve">3317 BC </v>
      </c>
      <c r="E37" s="73" t="s">
        <v>137</v>
      </c>
      <c r="F37" s="73" t="s">
        <v>1007</v>
      </c>
      <c r="G37" s="73">
        <v>22</v>
      </c>
      <c r="H37" s="73" t="s">
        <v>986</v>
      </c>
      <c r="I37" s="73"/>
      <c r="J37" s="73"/>
      <c r="K37" s="73"/>
      <c r="L37" s="73"/>
      <c r="M37" s="73"/>
      <c r="N37" s="79">
        <v>0</v>
      </c>
      <c r="O37" s="67"/>
      <c r="P37" s="67"/>
      <c r="Q37" s="67"/>
    </row>
    <row r="38" spans="1:17" x14ac:dyDescent="0.3">
      <c r="B38" s="71"/>
      <c r="C38" s="71" t="s">
        <v>54</v>
      </c>
      <c r="D38" s="71"/>
      <c r="E38" s="75"/>
      <c r="F38" s="71"/>
      <c r="G38" s="75"/>
      <c r="H38" s="71"/>
      <c r="I38" s="75"/>
      <c r="J38" s="71"/>
      <c r="K38" s="75"/>
      <c r="L38" s="75"/>
      <c r="M38" s="71"/>
      <c r="N38" s="76" t="s">
        <v>1163</v>
      </c>
      <c r="O38" s="76">
        <f>SUM(N31:N37)</f>
        <v>0</v>
      </c>
      <c r="P38" s="67"/>
      <c r="Q38" s="68"/>
    </row>
    <row r="39" spans="1:17" x14ac:dyDescent="0.3">
      <c r="A39" s="70"/>
      <c r="B39" s="73" t="str">
        <f>VLOOKUP(C39,PRP!$A$2:$C$241,2,0)</f>
        <v>PRP-000346</v>
      </c>
      <c r="C39" s="73" t="s">
        <v>55</v>
      </c>
      <c r="D39" s="73" t="str">
        <f>VLOOKUP(C39,PRP!$A$2:$C$241,3,0)</f>
        <v xml:space="preserve">3318 AZ </v>
      </c>
      <c r="E39" s="73" t="s">
        <v>137</v>
      </c>
      <c r="F39" s="73" t="s">
        <v>985</v>
      </c>
      <c r="G39" s="73">
        <v>42</v>
      </c>
      <c r="H39" s="73" t="s">
        <v>986</v>
      </c>
      <c r="I39" s="73">
        <v>2007</v>
      </c>
      <c r="J39" s="73"/>
      <c r="K39" s="73" t="s">
        <v>1002</v>
      </c>
      <c r="L39" s="73"/>
      <c r="M39" s="73" t="s">
        <v>1003</v>
      </c>
      <c r="N39" s="79">
        <v>0</v>
      </c>
      <c r="O39" s="67"/>
      <c r="P39" s="67"/>
      <c r="Q39" s="67"/>
    </row>
    <row r="40" spans="1:17" x14ac:dyDescent="0.3">
      <c r="A40" s="70"/>
      <c r="B40" s="74" t="str">
        <f>VLOOKUP(C40,PRP!$A$2:$C$241,2,0)</f>
        <v>PRP-000346</v>
      </c>
      <c r="C40" s="74" t="s">
        <v>55</v>
      </c>
      <c r="D40" s="74" t="str">
        <f>VLOOKUP(C40,PRP!$A$2:$C$241,3,0)</f>
        <v xml:space="preserve">3318 AZ </v>
      </c>
      <c r="E40" s="74" t="s">
        <v>137</v>
      </c>
      <c r="F40" s="74" t="s">
        <v>994</v>
      </c>
      <c r="G40" s="74">
        <v>1</v>
      </c>
      <c r="H40" s="74" t="s">
        <v>986</v>
      </c>
      <c r="I40" s="74">
        <v>2024</v>
      </c>
      <c r="J40" s="74"/>
      <c r="K40" s="74"/>
      <c r="L40" s="74"/>
      <c r="M40" s="74" t="s">
        <v>1004</v>
      </c>
      <c r="N40" s="79">
        <v>0</v>
      </c>
      <c r="P40" s="67"/>
      <c r="Q40" s="67"/>
    </row>
    <row r="41" spans="1:17" x14ac:dyDescent="0.3">
      <c r="A41" s="70"/>
      <c r="B41" s="73" t="str">
        <f>VLOOKUP(C41,PRP!$A$2:$C$241,2,0)</f>
        <v>PRP-000346</v>
      </c>
      <c r="C41" s="73" t="s">
        <v>55</v>
      </c>
      <c r="D41" s="73" t="str">
        <f>VLOOKUP(C41,PRP!$A$2:$C$241,3,0)</f>
        <v xml:space="preserve">3318 AZ </v>
      </c>
      <c r="E41" s="73" t="s">
        <v>137</v>
      </c>
      <c r="F41" s="73" t="s">
        <v>999</v>
      </c>
      <c r="G41" s="73">
        <v>3</v>
      </c>
      <c r="H41" s="73" t="s">
        <v>986</v>
      </c>
      <c r="I41" s="73">
        <v>2007</v>
      </c>
      <c r="J41" s="73" t="s">
        <v>989</v>
      </c>
      <c r="K41" s="73"/>
      <c r="L41" s="73"/>
      <c r="M41" s="73"/>
      <c r="N41" s="79">
        <v>0</v>
      </c>
      <c r="O41" s="67"/>
      <c r="P41" s="67"/>
      <c r="Q41" s="67"/>
    </row>
    <row r="42" spans="1:17" x14ac:dyDescent="0.3">
      <c r="A42" s="70"/>
      <c r="B42" s="74" t="str">
        <f>VLOOKUP(C42,PRP!$A$2:$C$241,2,0)</f>
        <v>PRP-000346</v>
      </c>
      <c r="C42" s="74" t="s">
        <v>55</v>
      </c>
      <c r="D42" s="74" t="str">
        <f>VLOOKUP(C42,PRP!$A$2:$C$241,3,0)</f>
        <v xml:space="preserve">3318 AZ </v>
      </c>
      <c r="E42" s="74" t="s">
        <v>137</v>
      </c>
      <c r="F42" s="74" t="s">
        <v>1005</v>
      </c>
      <c r="G42" s="74">
        <v>10</v>
      </c>
      <c r="H42" s="74" t="s">
        <v>986</v>
      </c>
      <c r="I42" s="74">
        <v>2007</v>
      </c>
      <c r="J42" s="74"/>
      <c r="K42" s="74" t="s">
        <v>1006</v>
      </c>
      <c r="L42" s="74"/>
      <c r="M42" s="74"/>
      <c r="N42" s="79">
        <v>0</v>
      </c>
      <c r="P42" s="67"/>
      <c r="Q42" s="67"/>
    </row>
    <row r="43" spans="1:17" x14ac:dyDescent="0.3">
      <c r="A43" s="70"/>
      <c r="B43" s="73" t="str">
        <f>VLOOKUP(C43,PRP!$A$2:$C$241,2,0)</f>
        <v>PRP-000346</v>
      </c>
      <c r="C43" s="73" t="s">
        <v>55</v>
      </c>
      <c r="D43" s="73" t="str">
        <f>VLOOKUP(C43,PRP!$A$2:$C$241,3,0)</f>
        <v xml:space="preserve">3318 AZ </v>
      </c>
      <c r="E43" s="73" t="s">
        <v>137</v>
      </c>
      <c r="F43" s="73" t="s">
        <v>1007</v>
      </c>
      <c r="G43" s="73">
        <v>12</v>
      </c>
      <c r="H43" s="73" t="s">
        <v>986</v>
      </c>
      <c r="I43" s="73">
        <v>2007</v>
      </c>
      <c r="J43" s="73" t="s">
        <v>989</v>
      </c>
      <c r="K43" s="73"/>
      <c r="L43" s="73"/>
      <c r="M43" s="73"/>
      <c r="N43" s="79">
        <v>0</v>
      </c>
      <c r="O43" s="67"/>
      <c r="P43" s="67"/>
      <c r="Q43" s="67"/>
    </row>
    <row r="44" spans="1:17" x14ac:dyDescent="0.3">
      <c r="A44" s="70"/>
      <c r="B44" s="74" t="str">
        <f>VLOOKUP(C44,PRP!$A$2:$C$241,2,0)</f>
        <v>PRP-000346</v>
      </c>
      <c r="C44" s="74" t="s">
        <v>55</v>
      </c>
      <c r="D44" s="74" t="str">
        <f>VLOOKUP(C44,PRP!$A$2:$C$241,3,0)</f>
        <v xml:space="preserve">3318 AZ </v>
      </c>
      <c r="E44" s="74" t="s">
        <v>137</v>
      </c>
      <c r="F44" s="74" t="s">
        <v>1008</v>
      </c>
      <c r="G44" s="74">
        <v>2</v>
      </c>
      <c r="H44" s="74" t="s">
        <v>986</v>
      </c>
      <c r="I44" s="74">
        <v>2007</v>
      </c>
      <c r="J44" s="74" t="s">
        <v>989</v>
      </c>
      <c r="K44" s="74" t="s">
        <v>1006</v>
      </c>
      <c r="L44" s="74"/>
      <c r="M44" s="74"/>
      <c r="N44" s="79">
        <v>0</v>
      </c>
      <c r="P44" s="67"/>
      <c r="Q44" s="67"/>
    </row>
    <row r="45" spans="1:17" x14ac:dyDescent="0.3">
      <c r="A45" s="70"/>
      <c r="B45" s="73" t="str">
        <f>VLOOKUP(C45,PRP!$A$2:$C$241,2,0)</f>
        <v>PRP-000346</v>
      </c>
      <c r="C45" s="73" t="s">
        <v>55</v>
      </c>
      <c r="D45" s="73" t="str">
        <f>VLOOKUP(C45,PRP!$A$2:$C$241,3,0)</f>
        <v xml:space="preserve">3318 AZ </v>
      </c>
      <c r="E45" s="73" t="s">
        <v>137</v>
      </c>
      <c r="F45" s="73" t="s">
        <v>998</v>
      </c>
      <c r="G45" s="73">
        <v>242</v>
      </c>
      <c r="H45" s="73" t="s">
        <v>986</v>
      </c>
      <c r="I45" s="73">
        <v>2007</v>
      </c>
      <c r="J45" s="73" t="s">
        <v>989</v>
      </c>
      <c r="K45" s="73"/>
      <c r="L45" s="73"/>
      <c r="M45" s="73"/>
      <c r="N45" s="79">
        <v>0</v>
      </c>
      <c r="O45" s="67"/>
      <c r="P45" s="67"/>
      <c r="Q45" s="67"/>
    </row>
    <row r="46" spans="1:17" x14ac:dyDescent="0.3">
      <c r="B46" s="71"/>
      <c r="C46" s="71" t="s">
        <v>55</v>
      </c>
      <c r="D46" s="71"/>
      <c r="E46" s="75"/>
      <c r="F46" s="71"/>
      <c r="G46" s="75"/>
      <c r="H46" s="71"/>
      <c r="I46" s="75"/>
      <c r="J46" s="71"/>
      <c r="K46" s="75"/>
      <c r="L46" s="75"/>
      <c r="M46" s="71"/>
      <c r="N46" s="76" t="s">
        <v>1163</v>
      </c>
      <c r="O46" s="76">
        <f>SUM(N39:N45)</f>
        <v>0</v>
      </c>
      <c r="P46" s="67"/>
      <c r="Q46" s="68"/>
    </row>
    <row r="47" spans="1:17" x14ac:dyDescent="0.3">
      <c r="A47" s="70"/>
      <c r="B47" s="73" t="str">
        <f>VLOOKUP(C47,PRP!$A$2:$C$241,2,0)</f>
        <v>PRP-000348</v>
      </c>
      <c r="C47" s="73" t="s">
        <v>56</v>
      </c>
      <c r="D47" s="73" t="str">
        <f>VLOOKUP(C47,PRP!$A$2:$C$241,3,0)</f>
        <v xml:space="preserve">3328 GD </v>
      </c>
      <c r="E47" s="73" t="s">
        <v>137</v>
      </c>
      <c r="F47" s="73" t="s">
        <v>988</v>
      </c>
      <c r="G47" s="73">
        <v>3</v>
      </c>
      <c r="H47" s="73" t="s">
        <v>986</v>
      </c>
      <c r="I47" s="73">
        <v>2018</v>
      </c>
      <c r="J47" s="73" t="s">
        <v>1009</v>
      </c>
      <c r="K47" s="73" t="s">
        <v>1010</v>
      </c>
      <c r="L47" s="73"/>
      <c r="M47" s="73"/>
      <c r="N47" s="79">
        <v>0</v>
      </c>
      <c r="O47" s="67"/>
      <c r="P47" s="67"/>
      <c r="Q47" s="67"/>
    </row>
    <row r="48" spans="1:17" x14ac:dyDescent="0.3">
      <c r="A48" s="70"/>
      <c r="B48" s="74" t="str">
        <f>VLOOKUP(C48,PRP!$A$2:$C$241,2,0)</f>
        <v>PRP-000348</v>
      </c>
      <c r="C48" s="74" t="s">
        <v>56</v>
      </c>
      <c r="D48" s="74" t="str">
        <f>VLOOKUP(C48,PRP!$A$2:$C$241,3,0)</f>
        <v xml:space="preserve">3328 GD </v>
      </c>
      <c r="E48" s="74" t="s">
        <v>137</v>
      </c>
      <c r="F48" s="74" t="s">
        <v>985</v>
      </c>
      <c r="G48" s="74">
        <v>4</v>
      </c>
      <c r="H48" s="74" t="s">
        <v>986</v>
      </c>
      <c r="I48" s="74">
        <v>2012</v>
      </c>
      <c r="J48" s="74" t="s">
        <v>1009</v>
      </c>
      <c r="K48" s="74" t="s">
        <v>1011</v>
      </c>
      <c r="L48" s="74"/>
      <c r="M48" s="74"/>
      <c r="N48" s="79">
        <v>0</v>
      </c>
      <c r="P48" s="67"/>
      <c r="Q48" s="67"/>
    </row>
    <row r="49" spans="1:17" x14ac:dyDescent="0.3">
      <c r="B49" s="71"/>
      <c r="C49" s="71" t="s">
        <v>56</v>
      </c>
      <c r="D49" s="71"/>
      <c r="E49" s="75"/>
      <c r="F49" s="71"/>
      <c r="G49" s="75"/>
      <c r="H49" s="71"/>
      <c r="I49" s="75"/>
      <c r="J49" s="71"/>
      <c r="K49" s="75"/>
      <c r="L49" s="75"/>
      <c r="M49" s="71"/>
      <c r="N49" s="76" t="s">
        <v>1163</v>
      </c>
      <c r="O49" s="76">
        <f>SUM(N47:N48)</f>
        <v>0</v>
      </c>
      <c r="P49" s="67"/>
      <c r="Q49" s="68"/>
    </row>
    <row r="50" spans="1:17" x14ac:dyDescent="0.3">
      <c r="A50" s="70"/>
      <c r="B50" s="73" t="str">
        <f>VLOOKUP(C50,PRP!$A$2:$C$241,2,0)</f>
        <v>PRP-000887</v>
      </c>
      <c r="C50" s="73" t="s">
        <v>57</v>
      </c>
      <c r="D50" s="73" t="str">
        <f>VLOOKUP(C50,PRP!$A$2:$C$241,3,0)</f>
        <v xml:space="preserve">3313 LP </v>
      </c>
      <c r="E50" s="73" t="s">
        <v>137</v>
      </c>
      <c r="F50" s="73" t="s">
        <v>998</v>
      </c>
      <c r="G50" s="73">
        <v>1</v>
      </c>
      <c r="H50" s="73" t="s">
        <v>986</v>
      </c>
      <c r="I50" s="73">
        <v>0</v>
      </c>
      <c r="J50" s="73" t="s">
        <v>1170</v>
      </c>
      <c r="K50" s="73"/>
      <c r="L50" s="73"/>
      <c r="M50" s="73"/>
      <c r="N50" s="79">
        <v>0</v>
      </c>
      <c r="O50" s="67"/>
      <c r="P50" s="67"/>
      <c r="Q50" s="67"/>
    </row>
    <row r="51" spans="1:17" x14ac:dyDescent="0.3">
      <c r="B51" s="71"/>
      <c r="C51" s="71" t="s">
        <v>57</v>
      </c>
      <c r="D51" s="71"/>
      <c r="E51" s="75"/>
      <c r="F51" s="71"/>
      <c r="G51" s="75"/>
      <c r="H51" s="71"/>
      <c r="I51" s="75"/>
      <c r="J51" s="71"/>
      <c r="K51" s="75"/>
      <c r="L51" s="75"/>
      <c r="M51" s="71"/>
      <c r="N51" s="76" t="s">
        <v>1163</v>
      </c>
      <c r="O51" s="76">
        <f>SUM(N50:N50)</f>
        <v>0</v>
      </c>
      <c r="P51" s="67"/>
      <c r="Q51" s="68"/>
    </row>
    <row r="52" spans="1:17" x14ac:dyDescent="0.3">
      <c r="A52" s="70"/>
      <c r="B52" s="73" t="str">
        <f>VLOOKUP(C52,PRP!$A$2:$C$241,2,0)</f>
        <v>PRP-000361</v>
      </c>
      <c r="C52" s="73" t="s">
        <v>58</v>
      </c>
      <c r="D52" s="73" t="str">
        <f>VLOOKUP(C52,PRP!$A$2:$C$241,3,0)</f>
        <v xml:space="preserve">3313 LP </v>
      </c>
      <c r="E52" s="73" t="s">
        <v>137</v>
      </c>
      <c r="F52" s="73" t="s">
        <v>1171</v>
      </c>
      <c r="G52" s="73">
        <v>24</v>
      </c>
      <c r="H52" s="73" t="s">
        <v>986</v>
      </c>
      <c r="I52" s="73"/>
      <c r="J52" s="73"/>
      <c r="K52" s="73"/>
      <c r="L52" s="73"/>
      <c r="M52" s="73"/>
      <c r="N52" s="79">
        <v>0</v>
      </c>
      <c r="O52" s="67"/>
      <c r="P52" s="67"/>
      <c r="Q52" s="67"/>
    </row>
    <row r="53" spans="1:17" x14ac:dyDescent="0.3">
      <c r="A53" s="70"/>
      <c r="B53" s="74" t="str">
        <f>VLOOKUP(C53,PRP!$A$2:$C$241,2,0)</f>
        <v>PRP-000361</v>
      </c>
      <c r="C53" s="74" t="s">
        <v>58</v>
      </c>
      <c r="D53" s="74" t="str">
        <f>VLOOKUP(C53,PRP!$A$2:$C$241,3,0)</f>
        <v xml:space="preserve">3313 LP </v>
      </c>
      <c r="E53" s="74" t="s">
        <v>137</v>
      </c>
      <c r="F53" s="74" t="s">
        <v>1012</v>
      </c>
      <c r="G53" s="74">
        <v>17</v>
      </c>
      <c r="H53" s="74" t="s">
        <v>986</v>
      </c>
      <c r="I53" s="74">
        <v>0</v>
      </c>
      <c r="J53" s="74"/>
      <c r="K53" s="74"/>
      <c r="L53" s="74"/>
      <c r="M53" s="74"/>
      <c r="N53" s="79">
        <v>0</v>
      </c>
      <c r="P53" s="67"/>
      <c r="Q53" s="67"/>
    </row>
    <row r="54" spans="1:17" x14ac:dyDescent="0.3">
      <c r="A54" s="70"/>
      <c r="B54" s="73" t="str">
        <f>VLOOKUP(C54,PRP!$A$2:$C$241,2,0)</f>
        <v>PRP-000361</v>
      </c>
      <c r="C54" s="73" t="s">
        <v>58</v>
      </c>
      <c r="D54" s="73" t="str">
        <f>VLOOKUP(C54,PRP!$A$2:$C$241,3,0)</f>
        <v xml:space="preserve">3313 LP </v>
      </c>
      <c r="E54" s="73" t="s">
        <v>137</v>
      </c>
      <c r="F54" s="73" t="s">
        <v>1164</v>
      </c>
      <c r="G54" s="73">
        <v>1</v>
      </c>
      <c r="H54" s="73" t="s">
        <v>986</v>
      </c>
      <c r="I54" s="73"/>
      <c r="J54" s="73"/>
      <c r="K54" s="73" t="s">
        <v>1172</v>
      </c>
      <c r="L54" s="73"/>
      <c r="M54" s="73"/>
      <c r="N54" s="79">
        <v>0</v>
      </c>
      <c r="O54" s="67"/>
      <c r="P54" s="67"/>
      <c r="Q54" s="67"/>
    </row>
    <row r="55" spans="1:17" x14ac:dyDescent="0.3">
      <c r="A55" s="70"/>
      <c r="B55" s="74" t="str">
        <f>VLOOKUP(C55,PRP!$A$2:$C$241,2,0)</f>
        <v>PRP-000361</v>
      </c>
      <c r="C55" s="74" t="s">
        <v>58</v>
      </c>
      <c r="D55" s="74" t="str">
        <f>VLOOKUP(C55,PRP!$A$2:$C$241,3,0)</f>
        <v xml:space="preserve">3313 LP </v>
      </c>
      <c r="E55" s="74" t="s">
        <v>137</v>
      </c>
      <c r="F55" s="74" t="s">
        <v>1165</v>
      </c>
      <c r="G55" s="74">
        <v>5</v>
      </c>
      <c r="H55" s="74" t="s">
        <v>986</v>
      </c>
      <c r="I55" s="74">
        <v>0</v>
      </c>
      <c r="J55" s="74"/>
      <c r="K55" s="74"/>
      <c r="L55" s="74"/>
      <c r="M55" s="74"/>
      <c r="N55" s="79">
        <v>0</v>
      </c>
      <c r="P55" s="67"/>
      <c r="Q55" s="67"/>
    </row>
    <row r="56" spans="1:17" x14ac:dyDescent="0.3">
      <c r="A56" s="70"/>
      <c r="B56" s="73" t="str">
        <f>VLOOKUP(C56,PRP!$A$2:$C$241,2,0)</f>
        <v>PRP-000361</v>
      </c>
      <c r="C56" s="73" t="s">
        <v>58</v>
      </c>
      <c r="D56" s="73" t="str">
        <f>VLOOKUP(C56,PRP!$A$2:$C$241,3,0)</f>
        <v xml:space="preserve">3313 LP </v>
      </c>
      <c r="E56" s="73" t="s">
        <v>137</v>
      </c>
      <c r="F56" s="73" t="s">
        <v>1007</v>
      </c>
      <c r="G56" s="73">
        <v>14</v>
      </c>
      <c r="H56" s="73" t="s">
        <v>986</v>
      </c>
      <c r="I56" s="73"/>
      <c r="J56" s="73"/>
      <c r="K56" s="73"/>
      <c r="L56" s="73"/>
      <c r="M56" s="73"/>
      <c r="N56" s="79">
        <v>0</v>
      </c>
      <c r="O56" s="67"/>
      <c r="P56" s="67"/>
      <c r="Q56" s="67"/>
    </row>
    <row r="57" spans="1:17" x14ac:dyDescent="0.3">
      <c r="A57" s="70"/>
      <c r="B57" s="74" t="str">
        <f>VLOOKUP(C57,PRP!$A$2:$C$241,2,0)</f>
        <v>PRP-000361</v>
      </c>
      <c r="C57" s="74" t="s">
        <v>58</v>
      </c>
      <c r="D57" s="74" t="str">
        <f>VLOOKUP(C57,PRP!$A$2:$C$241,3,0)</f>
        <v xml:space="preserve">3313 LP </v>
      </c>
      <c r="E57" s="74" t="s">
        <v>137</v>
      </c>
      <c r="F57" s="74" t="s">
        <v>998</v>
      </c>
      <c r="G57" s="74">
        <v>35</v>
      </c>
      <c r="H57" s="74" t="s">
        <v>986</v>
      </c>
      <c r="I57" s="74"/>
      <c r="J57" s="74"/>
      <c r="K57" s="74"/>
      <c r="L57" s="74"/>
      <c r="M57" s="74"/>
      <c r="N57" s="79">
        <v>0</v>
      </c>
      <c r="P57" s="67"/>
      <c r="Q57" s="67"/>
    </row>
    <row r="58" spans="1:17" x14ac:dyDescent="0.3">
      <c r="B58" s="71"/>
      <c r="C58" s="71" t="s">
        <v>58</v>
      </c>
      <c r="D58" s="71"/>
      <c r="E58" s="75"/>
      <c r="F58" s="71"/>
      <c r="G58" s="75"/>
      <c r="H58" s="71"/>
      <c r="I58" s="75"/>
      <c r="J58" s="71"/>
      <c r="K58" s="75"/>
      <c r="L58" s="75"/>
      <c r="M58" s="71"/>
      <c r="N58" s="76" t="s">
        <v>1163</v>
      </c>
      <c r="O58" s="76">
        <f>SUM(N52:N57)</f>
        <v>0</v>
      </c>
      <c r="P58" s="67"/>
      <c r="Q58" s="68"/>
    </row>
    <row r="59" spans="1:17" x14ac:dyDescent="0.3">
      <c r="A59" s="70"/>
      <c r="B59" s="73" t="str">
        <f>VLOOKUP(C59,PRP!$A$2:$C$241,2,0)</f>
        <v>PRP-000025</v>
      </c>
      <c r="C59" s="73" t="s">
        <v>60</v>
      </c>
      <c r="D59" s="73" t="str">
        <f>VLOOKUP(C59,PRP!$A$2:$C$241,3,0)</f>
        <v xml:space="preserve">3312 GD </v>
      </c>
      <c r="E59" s="73" t="s">
        <v>137</v>
      </c>
      <c r="F59" s="73" t="s">
        <v>988</v>
      </c>
      <c r="G59" s="73">
        <v>1</v>
      </c>
      <c r="H59" s="73" t="s">
        <v>986</v>
      </c>
      <c r="I59" s="73">
        <v>2010</v>
      </c>
      <c r="J59" s="73"/>
      <c r="K59" s="73"/>
      <c r="L59" s="73"/>
      <c r="M59" s="73"/>
      <c r="N59" s="79">
        <v>0</v>
      </c>
      <c r="O59" s="67"/>
      <c r="P59" s="67"/>
      <c r="Q59" s="67"/>
    </row>
    <row r="60" spans="1:17" x14ac:dyDescent="0.3">
      <c r="A60" s="70"/>
      <c r="B60" s="74" t="str">
        <f>VLOOKUP(C60,PRP!$A$2:$C$241,2,0)</f>
        <v>PRP-000025</v>
      </c>
      <c r="C60" s="74" t="s">
        <v>60</v>
      </c>
      <c r="D60" s="74" t="str">
        <f>VLOOKUP(C60,PRP!$A$2:$C$241,3,0)</f>
        <v xml:space="preserve">3312 GD </v>
      </c>
      <c r="E60" s="74" t="s">
        <v>137</v>
      </c>
      <c r="F60" s="74" t="s">
        <v>985</v>
      </c>
      <c r="G60" s="74">
        <v>6</v>
      </c>
      <c r="H60" s="74" t="s">
        <v>986</v>
      </c>
      <c r="I60" s="74">
        <v>2014</v>
      </c>
      <c r="J60" s="74"/>
      <c r="K60" s="74" t="s">
        <v>1011</v>
      </c>
      <c r="L60" s="74"/>
      <c r="M60" s="74"/>
      <c r="N60" s="79">
        <v>0</v>
      </c>
      <c r="P60" s="67"/>
      <c r="Q60" s="67"/>
    </row>
    <row r="61" spans="1:17" x14ac:dyDescent="0.3">
      <c r="A61" s="70"/>
      <c r="B61" s="73" t="str">
        <f>VLOOKUP(C61,PRP!$A$2:$C$241,2,0)</f>
        <v>PRP-000025</v>
      </c>
      <c r="C61" s="73" t="s">
        <v>60</v>
      </c>
      <c r="D61" s="73" t="str">
        <f>VLOOKUP(C61,PRP!$A$2:$C$241,3,0)</f>
        <v xml:space="preserve">3312 GD </v>
      </c>
      <c r="E61" s="73" t="s">
        <v>137</v>
      </c>
      <c r="F61" s="73" t="s">
        <v>999</v>
      </c>
      <c r="G61" s="73">
        <v>3</v>
      </c>
      <c r="H61" s="73" t="s">
        <v>986</v>
      </c>
      <c r="I61" s="73">
        <v>2014</v>
      </c>
      <c r="J61" s="73"/>
      <c r="K61" s="73"/>
      <c r="L61" s="73"/>
      <c r="M61" s="73"/>
      <c r="N61" s="79">
        <v>0</v>
      </c>
      <c r="O61" s="67"/>
      <c r="P61" s="67"/>
      <c r="Q61" s="67"/>
    </row>
    <row r="62" spans="1:17" x14ac:dyDescent="0.3">
      <c r="B62" s="71"/>
      <c r="C62" s="71" t="s">
        <v>60</v>
      </c>
      <c r="D62" s="71"/>
      <c r="E62" s="75"/>
      <c r="F62" s="71"/>
      <c r="G62" s="75"/>
      <c r="H62" s="71"/>
      <c r="I62" s="75"/>
      <c r="J62" s="71"/>
      <c r="K62" s="75"/>
      <c r="L62" s="75"/>
      <c r="M62" s="71"/>
      <c r="N62" s="76" t="s">
        <v>1163</v>
      </c>
      <c r="O62" s="76">
        <f>SUM(N59:N61)</f>
        <v>0</v>
      </c>
      <c r="P62" s="67"/>
      <c r="Q62" s="68"/>
    </row>
    <row r="63" spans="1:17" x14ac:dyDescent="0.3">
      <c r="A63" s="70"/>
      <c r="B63" s="73" t="str">
        <f>VLOOKUP(C63,PRP!$A$2:$C$241,2,0)</f>
        <v>PRP-000033</v>
      </c>
      <c r="C63" s="73" t="s">
        <v>61</v>
      </c>
      <c r="D63" s="73" t="str">
        <f>VLOOKUP(C63,PRP!$A$2:$C$241,3,0)</f>
        <v xml:space="preserve">3311 JG </v>
      </c>
      <c r="E63" s="73" t="s">
        <v>137</v>
      </c>
      <c r="F63" s="73" t="s">
        <v>985</v>
      </c>
      <c r="G63" s="73">
        <v>3</v>
      </c>
      <c r="H63" s="73" t="s">
        <v>986</v>
      </c>
      <c r="I63" s="73">
        <v>2009</v>
      </c>
      <c r="J63" s="73"/>
      <c r="K63" s="73" t="s">
        <v>1021</v>
      </c>
      <c r="L63" s="73" t="s">
        <v>1444</v>
      </c>
      <c r="M63" s="73" t="s">
        <v>1022</v>
      </c>
      <c r="N63" s="79">
        <v>0</v>
      </c>
      <c r="O63" s="67"/>
      <c r="P63" s="67"/>
      <c r="Q63" s="67"/>
    </row>
    <row r="64" spans="1:17" x14ac:dyDescent="0.3">
      <c r="A64" s="70"/>
      <c r="B64" s="74" t="str">
        <f>VLOOKUP(C64,PRP!$A$2:$C$241,2,0)</f>
        <v>PRP-000033</v>
      </c>
      <c r="C64" s="74" t="s">
        <v>61</v>
      </c>
      <c r="D64" s="74" t="str">
        <f>VLOOKUP(C64,PRP!$A$2:$C$241,3,0)</f>
        <v xml:space="preserve">3311 JG </v>
      </c>
      <c r="E64" s="74" t="s">
        <v>137</v>
      </c>
      <c r="F64" s="74" t="s">
        <v>988</v>
      </c>
      <c r="G64" s="74">
        <v>4</v>
      </c>
      <c r="H64" s="74" t="s">
        <v>986</v>
      </c>
      <c r="I64" s="74">
        <v>2009</v>
      </c>
      <c r="J64" s="74"/>
      <c r="K64" s="74" t="s">
        <v>1021</v>
      </c>
      <c r="L64" s="74" t="s">
        <v>1444</v>
      </c>
      <c r="M64" s="74" t="s">
        <v>1023</v>
      </c>
      <c r="N64" s="79">
        <v>0</v>
      </c>
      <c r="P64" s="67"/>
      <c r="Q64" s="67"/>
    </row>
    <row r="65" spans="1:17" x14ac:dyDescent="0.3">
      <c r="A65" s="70"/>
      <c r="B65" s="73" t="str">
        <f>VLOOKUP(C65,PRP!$A$2:$C$241,2,0)</f>
        <v>PRP-000033</v>
      </c>
      <c r="C65" s="73" t="s">
        <v>61</v>
      </c>
      <c r="D65" s="73" t="str">
        <f>VLOOKUP(C65,PRP!$A$2:$C$241,3,0)</f>
        <v xml:space="preserve">3311 JG </v>
      </c>
      <c r="E65" s="73" t="s">
        <v>137</v>
      </c>
      <c r="F65" s="73" t="s">
        <v>998</v>
      </c>
      <c r="G65" s="73">
        <v>1</v>
      </c>
      <c r="H65" s="73" t="s">
        <v>986</v>
      </c>
      <c r="I65" s="73">
        <v>2015</v>
      </c>
      <c r="J65" s="73"/>
      <c r="K65" s="73"/>
      <c r="L65" s="73"/>
      <c r="M65" s="73"/>
      <c r="N65" s="79">
        <v>0</v>
      </c>
      <c r="O65" s="67"/>
      <c r="P65" s="67"/>
      <c r="Q65" s="67"/>
    </row>
    <row r="66" spans="1:17" x14ac:dyDescent="0.3">
      <c r="B66" s="71"/>
      <c r="C66" s="71" t="s">
        <v>61</v>
      </c>
      <c r="D66" s="71"/>
      <c r="E66" s="75"/>
      <c r="F66" s="71"/>
      <c r="G66" s="75"/>
      <c r="H66" s="71"/>
      <c r="I66" s="75"/>
      <c r="J66" s="71"/>
      <c r="K66" s="75"/>
      <c r="L66" s="75"/>
      <c r="M66" s="71"/>
      <c r="N66" s="76" t="s">
        <v>1163</v>
      </c>
      <c r="O66" s="76">
        <f>SUM(N63:N65)</f>
        <v>0</v>
      </c>
      <c r="P66" s="67"/>
      <c r="Q66" s="68"/>
    </row>
    <row r="67" spans="1:17" x14ac:dyDescent="0.3">
      <c r="A67" s="70"/>
      <c r="B67" s="73" t="str">
        <f>VLOOKUP(C67,PRP!$A$2:$C$241,2,0)</f>
        <v>PRP-000371</v>
      </c>
      <c r="C67" s="73" t="s">
        <v>62</v>
      </c>
      <c r="D67" s="73" t="str">
        <f>VLOOKUP(C67,PRP!$A$2:$C$241,3,0)</f>
        <v xml:space="preserve">3311 JG </v>
      </c>
      <c r="E67" s="73" t="s">
        <v>137</v>
      </c>
      <c r="F67" s="73" t="s">
        <v>985</v>
      </c>
      <c r="G67" s="73">
        <v>1</v>
      </c>
      <c r="H67" s="73" t="s">
        <v>986</v>
      </c>
      <c r="I67" s="73">
        <v>2018</v>
      </c>
      <c r="J67" s="73"/>
      <c r="K67" s="73" t="s">
        <v>1021</v>
      </c>
      <c r="L67" s="73" t="s">
        <v>1444</v>
      </c>
      <c r="M67" s="73" t="s">
        <v>1022</v>
      </c>
      <c r="N67" s="79">
        <v>0</v>
      </c>
      <c r="O67" s="67"/>
      <c r="P67" s="67"/>
      <c r="Q67" s="67"/>
    </row>
    <row r="68" spans="1:17" x14ac:dyDescent="0.3">
      <c r="A68" s="70"/>
      <c r="B68" s="74" t="str">
        <f>VLOOKUP(C68,PRP!$A$2:$C$241,2,0)</f>
        <v>PRP-000371</v>
      </c>
      <c r="C68" s="74" t="s">
        <v>62</v>
      </c>
      <c r="D68" s="74" t="str">
        <f>VLOOKUP(C68,PRP!$A$2:$C$241,3,0)</f>
        <v xml:space="preserve">3311 JG </v>
      </c>
      <c r="E68" s="74" t="s">
        <v>137</v>
      </c>
      <c r="F68" s="74" t="s">
        <v>988</v>
      </c>
      <c r="G68" s="74">
        <v>3</v>
      </c>
      <c r="H68" s="74" t="s">
        <v>986</v>
      </c>
      <c r="I68" s="74">
        <v>2009</v>
      </c>
      <c r="J68" s="74"/>
      <c r="K68" s="74" t="s">
        <v>1011</v>
      </c>
      <c r="L68" s="74" t="s">
        <v>1444</v>
      </c>
      <c r="M68" s="74" t="s">
        <v>1024</v>
      </c>
      <c r="N68" s="79">
        <v>0</v>
      </c>
      <c r="P68" s="67"/>
      <c r="Q68" s="67"/>
    </row>
    <row r="69" spans="1:17" x14ac:dyDescent="0.3">
      <c r="A69" s="70"/>
      <c r="B69" s="73" t="str">
        <f>VLOOKUP(C69,PRP!$A$2:$C$241,2,0)</f>
        <v>PRP-000371</v>
      </c>
      <c r="C69" s="73" t="s">
        <v>62</v>
      </c>
      <c r="D69" s="73" t="str">
        <f>VLOOKUP(C69,PRP!$A$2:$C$241,3,0)</f>
        <v xml:space="preserve">3311 JG </v>
      </c>
      <c r="E69" s="73" t="s">
        <v>137</v>
      </c>
      <c r="F69" s="73" t="s">
        <v>998</v>
      </c>
      <c r="G69" s="73">
        <v>1</v>
      </c>
      <c r="H69" s="73" t="s">
        <v>986</v>
      </c>
      <c r="I69" s="73">
        <v>2015</v>
      </c>
      <c r="J69" s="73"/>
      <c r="K69" s="73"/>
      <c r="L69" s="73"/>
      <c r="M69" s="73"/>
      <c r="N69" s="79">
        <v>0</v>
      </c>
      <c r="O69" s="67"/>
      <c r="P69" s="67"/>
      <c r="Q69" s="67"/>
    </row>
    <row r="70" spans="1:17" x14ac:dyDescent="0.3">
      <c r="B70" s="71"/>
      <c r="C70" s="71" t="s">
        <v>62</v>
      </c>
      <c r="D70" s="71"/>
      <c r="E70" s="75"/>
      <c r="F70" s="71"/>
      <c r="G70" s="75"/>
      <c r="H70" s="71"/>
      <c r="I70" s="75"/>
      <c r="J70" s="71"/>
      <c r="K70" s="75"/>
      <c r="L70" s="75"/>
      <c r="M70" s="71"/>
      <c r="N70" s="76" t="s">
        <v>1163</v>
      </c>
      <c r="O70" s="76">
        <f>SUM(N67:N69)</f>
        <v>0</v>
      </c>
      <c r="P70" s="67"/>
      <c r="Q70" s="68"/>
    </row>
    <row r="71" spans="1:17" x14ac:dyDescent="0.3">
      <c r="A71" s="70"/>
      <c r="B71" s="73" t="s">
        <v>1500</v>
      </c>
      <c r="C71" s="73" t="s">
        <v>1162</v>
      </c>
      <c r="D71" s="73" t="s">
        <v>241</v>
      </c>
      <c r="E71" s="73" t="s">
        <v>137</v>
      </c>
      <c r="F71" s="73" t="s">
        <v>1025</v>
      </c>
      <c r="G71" s="73">
        <v>4</v>
      </c>
      <c r="H71" s="73" t="s">
        <v>986</v>
      </c>
      <c r="I71" s="73">
        <v>2020</v>
      </c>
      <c r="J71" s="73" t="s">
        <v>1026</v>
      </c>
      <c r="K71" s="73"/>
      <c r="L71" s="73"/>
      <c r="M71" s="73"/>
      <c r="N71" s="79">
        <v>0</v>
      </c>
      <c r="O71" s="67"/>
      <c r="P71" s="67"/>
      <c r="Q71" s="67"/>
    </row>
    <row r="72" spans="1:17" x14ac:dyDescent="0.3">
      <c r="A72" s="70"/>
      <c r="B72" s="74" t="s">
        <v>1500</v>
      </c>
      <c r="C72" s="74" t="s">
        <v>1162</v>
      </c>
      <c r="D72" s="74" t="s">
        <v>241</v>
      </c>
      <c r="E72" s="74" t="s">
        <v>137</v>
      </c>
      <c r="F72" s="74" t="s">
        <v>1025</v>
      </c>
      <c r="G72" s="74">
        <v>1</v>
      </c>
      <c r="H72" s="74" t="s">
        <v>986</v>
      </c>
      <c r="I72" s="74">
        <v>2020</v>
      </c>
      <c r="J72" s="74" t="s">
        <v>1027</v>
      </c>
      <c r="K72" s="74" t="s">
        <v>1028</v>
      </c>
      <c r="L72" s="74"/>
      <c r="M72" s="74" t="s">
        <v>1029</v>
      </c>
      <c r="N72" s="79">
        <v>0</v>
      </c>
      <c r="P72" s="67"/>
      <c r="Q72" s="67"/>
    </row>
    <row r="73" spans="1:17" x14ac:dyDescent="0.3">
      <c r="B73" s="71"/>
      <c r="C73" s="71" t="s">
        <v>1162</v>
      </c>
      <c r="D73" s="71"/>
      <c r="E73" s="75"/>
      <c r="F73" s="71"/>
      <c r="G73" s="75"/>
      <c r="H73" s="71"/>
      <c r="I73" s="75"/>
      <c r="J73" s="71"/>
      <c r="K73" s="75"/>
      <c r="L73" s="75"/>
      <c r="M73" s="71"/>
      <c r="N73" s="76" t="s">
        <v>1163</v>
      </c>
      <c r="O73" s="76">
        <f>SUM(N71:N72)</f>
        <v>0</v>
      </c>
      <c r="P73" s="67"/>
      <c r="Q73" s="68"/>
    </row>
    <row r="74" spans="1:17" x14ac:dyDescent="0.3">
      <c r="A74" s="70"/>
      <c r="B74" s="73" t="str">
        <f>VLOOKUP(C74,PRP!$A$2:$C$241,2,0)</f>
        <v>PRP-000035</v>
      </c>
      <c r="C74" s="73" t="s">
        <v>64</v>
      </c>
      <c r="D74" s="73" t="str">
        <f>VLOOKUP(C74,PRP!$A$2:$C$241,3,0)</f>
        <v xml:space="preserve">3311 JG </v>
      </c>
      <c r="E74" s="73" t="s">
        <v>137</v>
      </c>
      <c r="F74" s="73" t="s">
        <v>1030</v>
      </c>
      <c r="G74" s="73">
        <v>16</v>
      </c>
      <c r="H74" s="73" t="s">
        <v>986</v>
      </c>
      <c r="I74" s="73">
        <v>2014</v>
      </c>
      <c r="J74" s="73"/>
      <c r="K74" s="73" t="s">
        <v>1031</v>
      </c>
      <c r="L74" s="73"/>
      <c r="M74" s="73" t="s">
        <v>1032</v>
      </c>
      <c r="N74" s="79">
        <v>0</v>
      </c>
      <c r="O74" s="67"/>
      <c r="P74" s="67"/>
      <c r="Q74" s="67"/>
    </row>
    <row r="75" spans="1:17" x14ac:dyDescent="0.3">
      <c r="A75" s="70"/>
      <c r="B75" s="74" t="str">
        <f>VLOOKUP(C75,PRP!$A$2:$C$241,2,0)</f>
        <v>PRP-000035</v>
      </c>
      <c r="C75" s="74" t="s">
        <v>64</v>
      </c>
      <c r="D75" s="74" t="str">
        <f>VLOOKUP(C75,PRP!$A$2:$C$241,3,0)</f>
        <v xml:space="preserve">3311 JG </v>
      </c>
      <c r="E75" s="74" t="s">
        <v>137</v>
      </c>
      <c r="F75" s="74" t="s">
        <v>988</v>
      </c>
      <c r="G75" s="74">
        <v>8</v>
      </c>
      <c r="H75" s="74" t="s">
        <v>986</v>
      </c>
      <c r="I75" s="74">
        <v>2014</v>
      </c>
      <c r="J75" s="74"/>
      <c r="K75" s="74"/>
      <c r="L75" s="74"/>
      <c r="M75" s="74"/>
      <c r="N75" s="79">
        <v>0</v>
      </c>
      <c r="P75" s="67"/>
      <c r="Q75" s="67"/>
    </row>
    <row r="76" spans="1:17" x14ac:dyDescent="0.3">
      <c r="A76" s="70"/>
      <c r="B76" s="73" t="str">
        <f>VLOOKUP(C76,PRP!$A$2:$C$241,2,0)</f>
        <v>PRP-000035</v>
      </c>
      <c r="C76" s="73" t="s">
        <v>64</v>
      </c>
      <c r="D76" s="73" t="str">
        <f>VLOOKUP(C76,PRP!$A$2:$C$241,3,0)</f>
        <v xml:space="preserve">3311 JG </v>
      </c>
      <c r="E76" s="73" t="s">
        <v>137</v>
      </c>
      <c r="F76" s="73" t="s">
        <v>1164</v>
      </c>
      <c r="G76" s="73">
        <v>1</v>
      </c>
      <c r="H76" s="73" t="s">
        <v>986</v>
      </c>
      <c r="I76" s="73">
        <v>2014</v>
      </c>
      <c r="J76" s="73"/>
      <c r="K76" s="73"/>
      <c r="L76" s="73"/>
      <c r="M76" s="73"/>
      <c r="N76" s="79">
        <v>0</v>
      </c>
      <c r="O76" s="67"/>
      <c r="P76" s="67"/>
      <c r="Q76" s="67"/>
    </row>
    <row r="77" spans="1:17" x14ac:dyDescent="0.3">
      <c r="A77" s="70"/>
      <c r="B77" s="74" t="str">
        <f>VLOOKUP(C77,PRP!$A$2:$C$241,2,0)</f>
        <v>PRP-000035</v>
      </c>
      <c r="C77" s="74" t="s">
        <v>64</v>
      </c>
      <c r="D77" s="74" t="str">
        <f>VLOOKUP(C77,PRP!$A$2:$C$241,3,0)</f>
        <v xml:space="preserve">3311 JG </v>
      </c>
      <c r="E77" s="74" t="s">
        <v>137</v>
      </c>
      <c r="F77" s="74" t="s">
        <v>999</v>
      </c>
      <c r="G77" s="74">
        <v>2</v>
      </c>
      <c r="H77" s="74" t="s">
        <v>986</v>
      </c>
      <c r="I77" s="74">
        <v>2014</v>
      </c>
      <c r="J77" s="74"/>
      <c r="K77" s="74"/>
      <c r="L77" s="74"/>
      <c r="M77" s="74"/>
      <c r="N77" s="79">
        <v>0</v>
      </c>
      <c r="P77" s="67"/>
      <c r="Q77" s="67"/>
    </row>
    <row r="78" spans="1:17" x14ac:dyDescent="0.3">
      <c r="A78" s="70"/>
      <c r="B78" s="73" t="str">
        <f>VLOOKUP(C78,PRP!$A$2:$C$241,2,0)</f>
        <v>PRP-000035</v>
      </c>
      <c r="C78" s="73" t="s">
        <v>64</v>
      </c>
      <c r="D78" s="73" t="str">
        <f>VLOOKUP(C78,PRP!$A$2:$C$241,3,0)</f>
        <v xml:space="preserve">3311 JG </v>
      </c>
      <c r="E78" s="73" t="s">
        <v>137</v>
      </c>
      <c r="F78" s="73" t="s">
        <v>1005</v>
      </c>
      <c r="G78" s="73">
        <v>8</v>
      </c>
      <c r="H78" s="73" t="s">
        <v>986</v>
      </c>
      <c r="I78" s="73">
        <v>2014</v>
      </c>
      <c r="J78" s="73"/>
      <c r="K78" s="73"/>
      <c r="L78" s="73"/>
      <c r="M78" s="73"/>
      <c r="N78" s="79">
        <v>0</v>
      </c>
      <c r="O78" s="67"/>
      <c r="P78" s="67"/>
      <c r="Q78" s="67"/>
    </row>
    <row r="79" spans="1:17" x14ac:dyDescent="0.3">
      <c r="A79" s="70"/>
      <c r="B79" s="74" t="str">
        <f>VLOOKUP(C79,PRP!$A$2:$C$241,2,0)</f>
        <v>PRP-000035</v>
      </c>
      <c r="C79" s="74" t="s">
        <v>64</v>
      </c>
      <c r="D79" s="74" t="str">
        <f>VLOOKUP(C79,PRP!$A$2:$C$241,3,0)</f>
        <v xml:space="preserve">3311 JG </v>
      </c>
      <c r="E79" s="74" t="s">
        <v>137</v>
      </c>
      <c r="F79" s="74" t="s">
        <v>1007</v>
      </c>
      <c r="G79" s="74">
        <v>18</v>
      </c>
      <c r="H79" s="74" t="s">
        <v>986</v>
      </c>
      <c r="I79" s="74">
        <v>2014</v>
      </c>
      <c r="J79" s="74"/>
      <c r="K79" s="74"/>
      <c r="L79" s="74"/>
      <c r="M79" s="74"/>
      <c r="N79" s="79">
        <v>0</v>
      </c>
      <c r="P79" s="67"/>
      <c r="Q79" s="67"/>
    </row>
    <row r="80" spans="1:17" x14ac:dyDescent="0.3">
      <c r="A80" s="70"/>
      <c r="B80" s="73" t="str">
        <f>VLOOKUP(C80,PRP!$A$2:$C$241,2,0)</f>
        <v>PRP-000035</v>
      </c>
      <c r="C80" s="73" t="s">
        <v>64</v>
      </c>
      <c r="D80" s="73" t="str">
        <f>VLOOKUP(C80,PRP!$A$2:$C$241,3,0)</f>
        <v xml:space="preserve">3311 JG </v>
      </c>
      <c r="E80" s="73" t="s">
        <v>137</v>
      </c>
      <c r="F80" s="73" t="s">
        <v>998</v>
      </c>
      <c r="G80" s="73">
        <v>13</v>
      </c>
      <c r="H80" s="73" t="s">
        <v>986</v>
      </c>
      <c r="I80" s="73">
        <v>2014</v>
      </c>
      <c r="J80" s="73"/>
      <c r="K80" s="73"/>
      <c r="L80" s="73"/>
      <c r="M80" s="73"/>
      <c r="N80" s="79">
        <v>0</v>
      </c>
      <c r="O80" s="67"/>
      <c r="P80" s="67"/>
      <c r="Q80" s="67"/>
    </row>
    <row r="81" spans="1:17" x14ac:dyDescent="0.3">
      <c r="A81" s="70"/>
      <c r="B81" s="74" t="str">
        <f>VLOOKUP(C81,PRP!$A$2:$C$241,2,0)</f>
        <v>PRP-000035</v>
      </c>
      <c r="C81" s="74" t="s">
        <v>64</v>
      </c>
      <c r="D81" s="74" t="str">
        <f>VLOOKUP(C81,PRP!$A$2:$C$241,3,0)</f>
        <v xml:space="preserve">3311 JG </v>
      </c>
      <c r="E81" s="74" t="s">
        <v>137</v>
      </c>
      <c r="F81" s="74" t="s">
        <v>1033</v>
      </c>
      <c r="G81" s="74">
        <v>46</v>
      </c>
      <c r="H81" s="74" t="s">
        <v>986</v>
      </c>
      <c r="I81" s="74">
        <v>2014</v>
      </c>
      <c r="J81" s="74"/>
      <c r="K81" s="74" t="s">
        <v>1034</v>
      </c>
      <c r="L81" s="74"/>
      <c r="M81" s="74" t="s">
        <v>1035</v>
      </c>
      <c r="N81" s="79">
        <v>0</v>
      </c>
      <c r="P81" s="67"/>
      <c r="Q81" s="67"/>
    </row>
    <row r="82" spans="1:17" x14ac:dyDescent="0.3">
      <c r="A82" s="70"/>
      <c r="B82" s="73" t="str">
        <f>VLOOKUP(C82,PRP!$A$2:$C$241,2,0)</f>
        <v>PRP-000035</v>
      </c>
      <c r="C82" s="73" t="s">
        <v>64</v>
      </c>
      <c r="D82" s="73" t="str">
        <f>VLOOKUP(C82,PRP!$A$2:$C$241,3,0)</f>
        <v xml:space="preserve">3311 JG </v>
      </c>
      <c r="E82" s="73" t="s">
        <v>137</v>
      </c>
      <c r="F82" s="73" t="s">
        <v>1036</v>
      </c>
      <c r="G82" s="73">
        <v>8</v>
      </c>
      <c r="H82" s="73" t="s">
        <v>986</v>
      </c>
      <c r="I82" s="73">
        <v>2014</v>
      </c>
      <c r="J82" s="73"/>
      <c r="K82" s="73" t="s">
        <v>1037</v>
      </c>
      <c r="L82" s="73"/>
      <c r="M82" s="73" t="s">
        <v>1038</v>
      </c>
      <c r="N82" s="79">
        <v>0</v>
      </c>
      <c r="O82" s="67"/>
      <c r="P82" s="67"/>
      <c r="Q82" s="67"/>
    </row>
    <row r="83" spans="1:17" x14ac:dyDescent="0.3">
      <c r="B83" s="71"/>
      <c r="C83" s="71" t="s">
        <v>64</v>
      </c>
      <c r="D83" s="71"/>
      <c r="E83" s="75"/>
      <c r="F83" s="71"/>
      <c r="G83" s="75"/>
      <c r="H83" s="71"/>
      <c r="I83" s="75"/>
      <c r="J83" s="71"/>
      <c r="K83" s="75"/>
      <c r="L83" s="75"/>
      <c r="M83" s="71"/>
      <c r="N83" s="76" t="s">
        <v>1163</v>
      </c>
      <c r="O83" s="76">
        <f>SUM(N74:N82)</f>
        <v>0</v>
      </c>
      <c r="P83" s="67"/>
      <c r="Q83" s="68"/>
    </row>
    <row r="84" spans="1:17" x14ac:dyDescent="0.3">
      <c r="A84" s="70"/>
      <c r="B84" s="73" t="str">
        <f>VLOOKUP(C84,PRP!$A$2:$C$241,2,0)</f>
        <v>PRP-000150</v>
      </c>
      <c r="C84" s="73" t="s">
        <v>65</v>
      </c>
      <c r="D84" s="73" t="str">
        <f>VLOOKUP(C84,PRP!$A$2:$C$241,3,0)</f>
        <v xml:space="preserve">3312 EC </v>
      </c>
      <c r="E84" s="73" t="s">
        <v>137</v>
      </c>
      <c r="F84" s="73" t="s">
        <v>988</v>
      </c>
      <c r="G84" s="73">
        <v>4</v>
      </c>
      <c r="H84" s="73" t="s">
        <v>986</v>
      </c>
      <c r="I84" s="73">
        <v>2017</v>
      </c>
      <c r="J84" s="73" t="s">
        <v>1039</v>
      </c>
      <c r="K84" s="73"/>
      <c r="L84" s="73"/>
      <c r="M84" s="73"/>
      <c r="N84" s="79">
        <v>0</v>
      </c>
      <c r="O84" s="67"/>
      <c r="P84" s="67"/>
      <c r="Q84" s="67"/>
    </row>
    <row r="85" spans="1:17" x14ac:dyDescent="0.3">
      <c r="A85" s="70"/>
      <c r="B85" s="74" t="str">
        <f>VLOOKUP(C85,PRP!$A$2:$C$241,2,0)</f>
        <v>PRP-000150</v>
      </c>
      <c r="C85" s="74" t="s">
        <v>65</v>
      </c>
      <c r="D85" s="74" t="str">
        <f>VLOOKUP(C85,PRP!$A$2:$C$241,3,0)</f>
        <v xml:space="preserve">3312 EC </v>
      </c>
      <c r="E85" s="74" t="s">
        <v>137</v>
      </c>
      <c r="F85" s="74" t="s">
        <v>985</v>
      </c>
      <c r="G85" s="74">
        <v>3</v>
      </c>
      <c r="H85" s="74" t="s">
        <v>986</v>
      </c>
      <c r="I85" s="74">
        <v>2017</v>
      </c>
      <c r="J85" s="74" t="s">
        <v>1039</v>
      </c>
      <c r="K85" s="74"/>
      <c r="L85" s="74"/>
      <c r="M85" s="74"/>
      <c r="N85" s="79">
        <v>0</v>
      </c>
      <c r="P85" s="67"/>
      <c r="Q85" s="67"/>
    </row>
    <row r="86" spans="1:17" x14ac:dyDescent="0.3">
      <c r="A86" s="70"/>
      <c r="B86" s="73" t="str">
        <f>VLOOKUP(C86,PRP!$A$2:$C$241,2,0)</f>
        <v>PRP-000150</v>
      </c>
      <c r="C86" s="73" t="s">
        <v>65</v>
      </c>
      <c r="D86" s="73" t="str">
        <f>VLOOKUP(C86,PRP!$A$2:$C$241,3,0)</f>
        <v xml:space="preserve">3312 EC </v>
      </c>
      <c r="E86" s="73" t="s">
        <v>137</v>
      </c>
      <c r="F86" s="73" t="s">
        <v>1020</v>
      </c>
      <c r="G86" s="73">
        <v>1</v>
      </c>
      <c r="H86" s="73" t="s">
        <v>986</v>
      </c>
      <c r="I86" s="73">
        <v>0</v>
      </c>
      <c r="J86" s="73" t="s">
        <v>1173</v>
      </c>
      <c r="K86" s="73"/>
      <c r="L86" s="73"/>
      <c r="M86" s="73"/>
      <c r="N86" s="79">
        <v>0</v>
      </c>
      <c r="O86" s="67"/>
      <c r="P86" s="67"/>
      <c r="Q86" s="67"/>
    </row>
    <row r="87" spans="1:17" x14ac:dyDescent="0.3">
      <c r="B87" s="71"/>
      <c r="C87" s="71" t="s">
        <v>65</v>
      </c>
      <c r="D87" s="71"/>
      <c r="E87" s="75"/>
      <c r="F87" s="71"/>
      <c r="G87" s="75"/>
      <c r="H87" s="71"/>
      <c r="I87" s="75"/>
      <c r="J87" s="71"/>
      <c r="K87" s="75"/>
      <c r="L87" s="75"/>
      <c r="M87" s="71"/>
      <c r="N87" s="76" t="s">
        <v>1163</v>
      </c>
      <c r="O87" s="76">
        <f>SUM(N84:N86)</f>
        <v>0</v>
      </c>
      <c r="P87" s="67"/>
      <c r="Q87" s="68"/>
    </row>
    <row r="88" spans="1:17" x14ac:dyDescent="0.3">
      <c r="A88" s="70"/>
      <c r="B88" s="73" t="str">
        <f>VLOOKUP(C88,PRP!$A$2:$C$241,2,0)</f>
        <v>PRP-000038</v>
      </c>
      <c r="C88" s="73" t="s">
        <v>281</v>
      </c>
      <c r="D88" s="73" t="str">
        <f>VLOOKUP(C88,PRP!$A$2:$C$241,3,0)</f>
        <v xml:space="preserve">3318 CB </v>
      </c>
      <c r="E88" s="73" t="s">
        <v>137</v>
      </c>
      <c r="F88" s="73" t="s">
        <v>985</v>
      </c>
      <c r="G88" s="73">
        <v>20</v>
      </c>
      <c r="H88" s="73" t="s">
        <v>986</v>
      </c>
      <c r="I88" s="73">
        <v>2019</v>
      </c>
      <c r="J88" s="73"/>
      <c r="K88" s="73" t="s">
        <v>1040</v>
      </c>
      <c r="L88" s="73"/>
      <c r="M88" s="73"/>
      <c r="N88" s="79">
        <v>0</v>
      </c>
      <c r="O88" s="67"/>
      <c r="P88" s="67"/>
      <c r="Q88" s="67"/>
    </row>
    <row r="89" spans="1:17" x14ac:dyDescent="0.3">
      <c r="A89" s="70"/>
      <c r="B89" s="74" t="str">
        <f>VLOOKUP(C89,PRP!$A$2:$C$241,2,0)</f>
        <v>PRP-000038</v>
      </c>
      <c r="C89" s="74" t="s">
        <v>281</v>
      </c>
      <c r="D89" s="74" t="str">
        <f>VLOOKUP(C89,PRP!$A$2:$C$241,3,0)</f>
        <v xml:space="preserve">3318 CB </v>
      </c>
      <c r="E89" s="74" t="s">
        <v>137</v>
      </c>
      <c r="F89" s="74" t="s">
        <v>1000</v>
      </c>
      <c r="G89" s="74">
        <v>34</v>
      </c>
      <c r="H89" s="74" t="s">
        <v>986</v>
      </c>
      <c r="I89" s="74">
        <v>2018</v>
      </c>
      <c r="J89" s="74"/>
      <c r="K89" s="74"/>
      <c r="L89" s="74"/>
      <c r="M89" s="74"/>
      <c r="N89" s="79">
        <v>0</v>
      </c>
      <c r="P89" s="67"/>
      <c r="Q89" s="67"/>
    </row>
    <row r="90" spans="1:17" x14ac:dyDescent="0.3">
      <c r="A90" s="70"/>
      <c r="B90" s="73" t="str">
        <f>VLOOKUP(C90,PRP!$A$2:$C$241,2,0)</f>
        <v>PRP-000038</v>
      </c>
      <c r="C90" s="73" t="s">
        <v>281</v>
      </c>
      <c r="D90" s="73" t="str">
        <f>VLOOKUP(C90,PRP!$A$2:$C$241,3,0)</f>
        <v xml:space="preserve">3318 CB </v>
      </c>
      <c r="E90" s="73" t="s">
        <v>137</v>
      </c>
      <c r="F90" s="73" t="s">
        <v>1174</v>
      </c>
      <c r="G90" s="73">
        <v>1</v>
      </c>
      <c r="H90" s="73" t="s">
        <v>986</v>
      </c>
      <c r="I90" s="73">
        <v>2019</v>
      </c>
      <c r="J90" s="73"/>
      <c r="K90" s="73"/>
      <c r="L90" s="73"/>
      <c r="M90" s="73"/>
      <c r="N90" s="79">
        <v>0</v>
      </c>
      <c r="O90" s="67"/>
      <c r="P90" s="67"/>
      <c r="Q90" s="67"/>
    </row>
    <row r="91" spans="1:17" x14ac:dyDescent="0.3">
      <c r="A91" s="70"/>
      <c r="B91" s="74" t="str">
        <f>VLOOKUP(C91,PRP!$A$2:$C$241,2,0)</f>
        <v>PRP-000038</v>
      </c>
      <c r="C91" s="74" t="s">
        <v>281</v>
      </c>
      <c r="D91" s="74" t="str">
        <f>VLOOKUP(C91,PRP!$A$2:$C$241,3,0)</f>
        <v xml:space="preserve">3318 CB </v>
      </c>
      <c r="E91" s="74" t="s">
        <v>137</v>
      </c>
      <c r="F91" s="74" t="s">
        <v>999</v>
      </c>
      <c r="G91" s="74">
        <v>1</v>
      </c>
      <c r="H91" s="74" t="s">
        <v>986</v>
      </c>
      <c r="I91" s="74">
        <v>2019</v>
      </c>
      <c r="J91" s="74"/>
      <c r="K91" s="74"/>
      <c r="L91" s="74"/>
      <c r="M91" s="74"/>
      <c r="N91" s="79">
        <v>0</v>
      </c>
      <c r="P91" s="67"/>
      <c r="Q91" s="67"/>
    </row>
    <row r="92" spans="1:17" x14ac:dyDescent="0.3">
      <c r="A92" s="70"/>
      <c r="B92" s="73" t="str">
        <f>VLOOKUP(C92,PRP!$A$2:$C$241,2,0)</f>
        <v>PRP-000038</v>
      </c>
      <c r="C92" s="73" t="s">
        <v>281</v>
      </c>
      <c r="D92" s="73" t="str">
        <f>VLOOKUP(C92,PRP!$A$2:$C$241,3,0)</f>
        <v xml:space="preserve">3318 CB </v>
      </c>
      <c r="E92" s="73" t="s">
        <v>137</v>
      </c>
      <c r="F92" s="73" t="s">
        <v>1005</v>
      </c>
      <c r="G92" s="73">
        <v>1</v>
      </c>
      <c r="H92" s="73" t="s">
        <v>986</v>
      </c>
      <c r="I92" s="73">
        <v>2019</v>
      </c>
      <c r="J92" s="73"/>
      <c r="K92" s="73"/>
      <c r="L92" s="73"/>
      <c r="M92" s="73"/>
      <c r="N92" s="79">
        <v>0</v>
      </c>
      <c r="O92" s="67"/>
      <c r="P92" s="67"/>
      <c r="Q92" s="67"/>
    </row>
    <row r="93" spans="1:17" x14ac:dyDescent="0.3">
      <c r="A93" s="70"/>
      <c r="B93" s="74" t="str">
        <f>VLOOKUP(C93,PRP!$A$2:$C$241,2,0)</f>
        <v>PRP-000038</v>
      </c>
      <c r="C93" s="74" t="s">
        <v>281</v>
      </c>
      <c r="D93" s="74" t="str">
        <f>VLOOKUP(C93,PRP!$A$2:$C$241,3,0)</f>
        <v xml:space="preserve">3318 CB </v>
      </c>
      <c r="E93" s="74" t="s">
        <v>137</v>
      </c>
      <c r="F93" s="74" t="s">
        <v>1165</v>
      </c>
      <c r="G93" s="74">
        <v>22</v>
      </c>
      <c r="H93" s="74" t="s">
        <v>986</v>
      </c>
      <c r="I93" s="74">
        <v>2019</v>
      </c>
      <c r="J93" s="74"/>
      <c r="K93" s="74"/>
      <c r="L93" s="74"/>
      <c r="M93" s="74"/>
      <c r="N93" s="79">
        <v>0</v>
      </c>
      <c r="P93" s="67"/>
      <c r="Q93" s="67"/>
    </row>
    <row r="94" spans="1:17" x14ac:dyDescent="0.3">
      <c r="A94" s="70"/>
      <c r="B94" s="73" t="str">
        <f>VLOOKUP(C94,PRP!$A$2:$C$241,2,0)</f>
        <v>PRP-000038</v>
      </c>
      <c r="C94" s="73" t="s">
        <v>281</v>
      </c>
      <c r="D94" s="73" t="str">
        <f>VLOOKUP(C94,PRP!$A$2:$C$241,3,0)</f>
        <v xml:space="preserve">3318 CB </v>
      </c>
      <c r="E94" s="73" t="s">
        <v>137</v>
      </c>
      <c r="F94" s="73" t="s">
        <v>1007</v>
      </c>
      <c r="G94" s="73">
        <v>1</v>
      </c>
      <c r="H94" s="73" t="s">
        <v>986</v>
      </c>
      <c r="I94" s="73">
        <v>2019</v>
      </c>
      <c r="J94" s="73"/>
      <c r="K94" s="73"/>
      <c r="L94" s="73"/>
      <c r="M94" s="73"/>
      <c r="N94" s="79">
        <v>0</v>
      </c>
      <c r="O94" s="67"/>
      <c r="P94" s="67"/>
      <c r="Q94" s="67"/>
    </row>
    <row r="95" spans="1:17" x14ac:dyDescent="0.3">
      <c r="A95" s="70"/>
      <c r="B95" s="74" t="str">
        <f>VLOOKUP(C95,PRP!$A$2:$C$241,2,0)</f>
        <v>PRP-000038</v>
      </c>
      <c r="C95" s="74" t="s">
        <v>281</v>
      </c>
      <c r="D95" s="74" t="str">
        <f>VLOOKUP(C95,PRP!$A$2:$C$241,3,0)</f>
        <v xml:space="preserve">3318 CB </v>
      </c>
      <c r="E95" s="74" t="s">
        <v>137</v>
      </c>
      <c r="F95" s="74" t="s">
        <v>998</v>
      </c>
      <c r="G95" s="74">
        <v>32</v>
      </c>
      <c r="H95" s="74" t="s">
        <v>986</v>
      </c>
      <c r="I95" s="74">
        <v>2019</v>
      </c>
      <c r="J95" s="74"/>
      <c r="K95" s="74"/>
      <c r="L95" s="74"/>
      <c r="M95" s="74"/>
      <c r="N95" s="79">
        <v>0</v>
      </c>
      <c r="P95" s="67"/>
      <c r="Q95" s="67"/>
    </row>
    <row r="96" spans="1:17" x14ac:dyDescent="0.3">
      <c r="B96" s="71"/>
      <c r="C96" s="71" t="s">
        <v>281</v>
      </c>
      <c r="D96" s="71"/>
      <c r="E96" s="75"/>
      <c r="F96" s="71"/>
      <c r="G96" s="75"/>
      <c r="H96" s="71"/>
      <c r="I96" s="75"/>
      <c r="J96" s="71"/>
      <c r="K96" s="75"/>
      <c r="L96" s="75"/>
      <c r="M96" s="71"/>
      <c r="N96" s="76" t="s">
        <v>1163</v>
      </c>
      <c r="O96" s="76">
        <f>SUM(N88:N95)</f>
        <v>0</v>
      </c>
      <c r="P96" s="67"/>
      <c r="Q96" s="68"/>
    </row>
    <row r="97" spans="1:17" x14ac:dyDescent="0.3">
      <c r="A97" s="70"/>
      <c r="B97" s="73" t="str">
        <f>VLOOKUP(C97,PRP!$A$2:$C$241,2,0)</f>
        <v>PRP-000045</v>
      </c>
      <c r="C97" s="73" t="s">
        <v>67</v>
      </c>
      <c r="D97" s="73" t="str">
        <f>VLOOKUP(C97,PRP!$A$2:$C$241,3,0)</f>
        <v xml:space="preserve">3317 LA </v>
      </c>
      <c r="E97" s="73" t="s">
        <v>137</v>
      </c>
      <c r="F97" s="73" t="s">
        <v>985</v>
      </c>
      <c r="G97" s="73">
        <v>10</v>
      </c>
      <c r="H97" s="73" t="s">
        <v>986</v>
      </c>
      <c r="I97" s="73">
        <v>2010</v>
      </c>
      <c r="J97" s="73"/>
      <c r="K97" s="73"/>
      <c r="L97" s="73"/>
      <c r="M97" s="73"/>
      <c r="N97" s="79">
        <v>0</v>
      </c>
      <c r="O97" s="67"/>
      <c r="P97" s="67"/>
      <c r="Q97" s="67"/>
    </row>
    <row r="98" spans="1:17" x14ac:dyDescent="0.3">
      <c r="A98" s="70"/>
      <c r="B98" s="74" t="str">
        <f>VLOOKUP(C98,PRP!$A$2:$C$241,2,0)</f>
        <v>PRP-000045</v>
      </c>
      <c r="C98" s="74" t="s">
        <v>67</v>
      </c>
      <c r="D98" s="74" t="str">
        <f>VLOOKUP(C98,PRP!$A$2:$C$241,3,0)</f>
        <v xml:space="preserve">3317 LA </v>
      </c>
      <c r="E98" s="74" t="s">
        <v>137</v>
      </c>
      <c r="F98" s="74" t="s">
        <v>1000</v>
      </c>
      <c r="G98" s="74">
        <v>8</v>
      </c>
      <c r="H98" s="74" t="s">
        <v>986</v>
      </c>
      <c r="I98" s="74">
        <v>1998</v>
      </c>
      <c r="J98" s="74"/>
      <c r="K98" s="74" t="s">
        <v>1042</v>
      </c>
      <c r="L98" s="74"/>
      <c r="M98" s="74" t="s">
        <v>1042</v>
      </c>
      <c r="N98" s="79">
        <v>0</v>
      </c>
      <c r="P98" s="67"/>
      <c r="Q98" s="67"/>
    </row>
    <row r="99" spans="1:17" x14ac:dyDescent="0.3">
      <c r="A99" s="70"/>
      <c r="B99" s="73" t="str">
        <f>VLOOKUP(C99,PRP!$A$2:$C$241,2,0)</f>
        <v>PRP-000045</v>
      </c>
      <c r="C99" s="73" t="s">
        <v>67</v>
      </c>
      <c r="D99" s="73" t="str">
        <f>VLOOKUP(C99,PRP!$A$2:$C$241,3,0)</f>
        <v xml:space="preserve">3317 LA </v>
      </c>
      <c r="E99" s="73" t="s">
        <v>137</v>
      </c>
      <c r="F99" s="73" t="s">
        <v>1175</v>
      </c>
      <c r="G99" s="73">
        <v>1</v>
      </c>
      <c r="H99" s="73" t="s">
        <v>986</v>
      </c>
      <c r="I99" s="73">
        <v>2008</v>
      </c>
      <c r="J99" s="73"/>
      <c r="K99" s="73" t="s">
        <v>1031</v>
      </c>
      <c r="L99" s="73"/>
      <c r="M99" s="73" t="s">
        <v>1176</v>
      </c>
      <c r="N99" s="79">
        <v>0</v>
      </c>
      <c r="O99" s="67"/>
      <c r="P99" s="67"/>
      <c r="Q99" s="67"/>
    </row>
    <row r="100" spans="1:17" x14ac:dyDescent="0.3">
      <c r="A100" s="70"/>
      <c r="B100" s="74" t="str">
        <f>VLOOKUP(C100,PRP!$A$2:$C$241,2,0)</f>
        <v>PRP-000045</v>
      </c>
      <c r="C100" s="74" t="s">
        <v>67</v>
      </c>
      <c r="D100" s="74" t="str">
        <f>VLOOKUP(C100,PRP!$A$2:$C$241,3,0)</f>
        <v xml:space="preserve">3317 LA </v>
      </c>
      <c r="E100" s="74" t="s">
        <v>137</v>
      </c>
      <c r="F100" s="74" t="s">
        <v>998</v>
      </c>
      <c r="G100" s="74">
        <v>25</v>
      </c>
      <c r="H100" s="74" t="s">
        <v>986</v>
      </c>
      <c r="I100" s="74">
        <v>2010</v>
      </c>
      <c r="J100" s="74"/>
      <c r="K100" s="74" t="s">
        <v>1177</v>
      </c>
      <c r="L100" s="74"/>
      <c r="M100" s="74"/>
      <c r="N100" s="79">
        <v>0</v>
      </c>
      <c r="P100" s="67"/>
      <c r="Q100" s="67"/>
    </row>
    <row r="101" spans="1:17" x14ac:dyDescent="0.3">
      <c r="A101" s="70"/>
      <c r="B101" s="73" t="str">
        <f>VLOOKUP(C101,PRP!$A$2:$C$241,2,0)</f>
        <v>PRP-000045</v>
      </c>
      <c r="C101" s="73" t="s">
        <v>67</v>
      </c>
      <c r="D101" s="73" t="str">
        <f>VLOOKUP(C101,PRP!$A$2:$C$241,3,0)</f>
        <v xml:space="preserve">3317 LA </v>
      </c>
      <c r="E101" s="73" t="s">
        <v>137</v>
      </c>
      <c r="F101" s="73" t="s">
        <v>1005</v>
      </c>
      <c r="G101" s="73">
        <v>4</v>
      </c>
      <c r="H101" s="73" t="s">
        <v>986</v>
      </c>
      <c r="I101" s="73">
        <v>2010</v>
      </c>
      <c r="J101" s="73"/>
      <c r="K101" s="73"/>
      <c r="L101" s="73"/>
      <c r="M101" s="73"/>
      <c r="N101" s="79">
        <v>0</v>
      </c>
      <c r="O101" s="67"/>
      <c r="P101" s="67"/>
      <c r="Q101" s="67"/>
    </row>
    <row r="102" spans="1:17" x14ac:dyDescent="0.3">
      <c r="A102" s="70"/>
      <c r="B102" s="74" t="str">
        <f>VLOOKUP(C102,PRP!$A$2:$C$241,2,0)</f>
        <v>PRP-000045</v>
      </c>
      <c r="C102" s="74" t="s">
        <v>67</v>
      </c>
      <c r="D102" s="74" t="str">
        <f>VLOOKUP(C102,PRP!$A$2:$C$241,3,0)</f>
        <v xml:space="preserve">3317 LA </v>
      </c>
      <c r="E102" s="74" t="s">
        <v>137</v>
      </c>
      <c r="F102" s="74" t="s">
        <v>1165</v>
      </c>
      <c r="G102" s="74">
        <v>15</v>
      </c>
      <c r="H102" s="74" t="s">
        <v>986</v>
      </c>
      <c r="I102" s="74">
        <v>2010</v>
      </c>
      <c r="J102" s="74"/>
      <c r="K102" s="74"/>
      <c r="L102" s="74"/>
      <c r="M102" s="74"/>
      <c r="N102" s="79">
        <v>0</v>
      </c>
      <c r="P102" s="67"/>
      <c r="Q102" s="67"/>
    </row>
    <row r="103" spans="1:17" x14ac:dyDescent="0.3">
      <c r="A103" s="70"/>
      <c r="B103" s="73" t="str">
        <f>VLOOKUP(C103,PRP!$A$2:$C$241,2,0)</f>
        <v>PRP-000045</v>
      </c>
      <c r="C103" s="73" t="s">
        <v>67</v>
      </c>
      <c r="D103" s="73" t="str">
        <f>VLOOKUP(C103,PRP!$A$2:$C$241,3,0)</f>
        <v xml:space="preserve">3317 LA </v>
      </c>
      <c r="E103" s="73" t="s">
        <v>137</v>
      </c>
      <c r="F103" s="73" t="s">
        <v>1007</v>
      </c>
      <c r="G103" s="73">
        <v>15</v>
      </c>
      <c r="H103" s="73" t="s">
        <v>986</v>
      </c>
      <c r="I103" s="73">
        <v>2010</v>
      </c>
      <c r="J103" s="73"/>
      <c r="K103" s="73"/>
      <c r="L103" s="73"/>
      <c r="M103" s="73"/>
      <c r="N103" s="79">
        <v>0</v>
      </c>
      <c r="O103" s="67"/>
      <c r="P103" s="67"/>
      <c r="Q103" s="67"/>
    </row>
    <row r="104" spans="1:17" x14ac:dyDescent="0.3">
      <c r="A104" s="70"/>
      <c r="B104" s="74" t="str">
        <f>VLOOKUP(C104,PRP!$A$2:$C$241,2,0)</f>
        <v>PRP-000045</v>
      </c>
      <c r="C104" s="74" t="s">
        <v>67</v>
      </c>
      <c r="D104" s="74" t="str">
        <f>VLOOKUP(C104,PRP!$A$2:$C$241,3,0)</f>
        <v xml:space="preserve">3317 LA </v>
      </c>
      <c r="E104" s="74" t="s">
        <v>137</v>
      </c>
      <c r="F104" s="74" t="s">
        <v>1178</v>
      </c>
      <c r="G104" s="74">
        <v>6</v>
      </c>
      <c r="H104" s="74" t="s">
        <v>986</v>
      </c>
      <c r="I104" s="74">
        <v>2010</v>
      </c>
      <c r="J104" s="74"/>
      <c r="K104" s="74"/>
      <c r="L104" s="74"/>
      <c r="M104" s="74"/>
      <c r="N104" s="79">
        <v>0</v>
      </c>
      <c r="P104" s="67"/>
      <c r="Q104" s="67"/>
    </row>
    <row r="105" spans="1:17" x14ac:dyDescent="0.3">
      <c r="B105" s="71"/>
      <c r="C105" s="71" t="s">
        <v>67</v>
      </c>
      <c r="D105" s="71"/>
      <c r="E105" s="75"/>
      <c r="F105" s="71"/>
      <c r="G105" s="75"/>
      <c r="H105" s="71"/>
      <c r="I105" s="75"/>
      <c r="J105" s="71"/>
      <c r="K105" s="75"/>
      <c r="L105" s="75"/>
      <c r="M105" s="71"/>
      <c r="N105" s="76" t="s">
        <v>1163</v>
      </c>
      <c r="O105" s="76">
        <f>SUM(N97:N104)</f>
        <v>0</v>
      </c>
      <c r="P105" s="67"/>
      <c r="Q105" s="68"/>
    </row>
    <row r="106" spans="1:17" x14ac:dyDescent="0.3">
      <c r="A106" s="70"/>
      <c r="B106" s="73" t="str">
        <f>VLOOKUP(C106,PRP!$A$2:$C$241,2,0)</f>
        <v>PRP-000384</v>
      </c>
      <c r="C106" s="73" t="s">
        <v>68</v>
      </c>
      <c r="D106" s="73" t="str">
        <f>VLOOKUP(C106,PRP!$A$2:$C$241,3,0)</f>
        <v xml:space="preserve">3317 LA </v>
      </c>
      <c r="E106" s="73" t="s">
        <v>137</v>
      </c>
      <c r="F106" s="73" t="s">
        <v>1000</v>
      </c>
      <c r="G106" s="73">
        <v>8</v>
      </c>
      <c r="H106" s="73" t="s">
        <v>986</v>
      </c>
      <c r="I106" s="73">
        <v>1998</v>
      </c>
      <c r="J106" s="73"/>
      <c r="K106" s="73" t="s">
        <v>1042</v>
      </c>
      <c r="L106" s="73"/>
      <c r="M106" s="73" t="s">
        <v>1042</v>
      </c>
      <c r="N106" s="79">
        <v>0</v>
      </c>
      <c r="O106" s="67"/>
      <c r="P106" s="67"/>
      <c r="Q106" s="67"/>
    </row>
    <row r="107" spans="1:17" x14ac:dyDescent="0.3">
      <c r="B107" s="71"/>
      <c r="C107" s="71" t="s">
        <v>68</v>
      </c>
      <c r="D107" s="71"/>
      <c r="E107" s="75"/>
      <c r="F107" s="71"/>
      <c r="G107" s="75"/>
      <c r="H107" s="71"/>
      <c r="I107" s="75"/>
      <c r="J107" s="71"/>
      <c r="K107" s="75"/>
      <c r="L107" s="75"/>
      <c r="M107" s="71"/>
      <c r="N107" s="76" t="s">
        <v>1163</v>
      </c>
      <c r="O107" s="76">
        <f>SUM(N106:N106)</f>
        <v>0</v>
      </c>
      <c r="P107" s="67"/>
      <c r="Q107" s="68"/>
    </row>
    <row r="108" spans="1:17" x14ac:dyDescent="0.3">
      <c r="A108" s="70"/>
      <c r="B108" s="73" t="str">
        <f>VLOOKUP(C108,PRP!$A$2:$C$241,2,0)</f>
        <v>PRP-000046</v>
      </c>
      <c r="C108" s="73" t="s">
        <v>69</v>
      </c>
      <c r="D108" s="73" t="str">
        <f>VLOOKUP(C108,PRP!$A$2:$C$241,3,0)</f>
        <v xml:space="preserve">3313 GT </v>
      </c>
      <c r="E108" s="73" t="s">
        <v>137</v>
      </c>
      <c r="F108" s="73" t="s">
        <v>985</v>
      </c>
      <c r="G108" s="73">
        <v>4</v>
      </c>
      <c r="H108" s="73" t="s">
        <v>986</v>
      </c>
      <c r="I108" s="73">
        <v>2012</v>
      </c>
      <c r="J108" s="73"/>
      <c r="K108" s="73" t="s">
        <v>1011</v>
      </c>
      <c r="L108" s="73" t="s">
        <v>1445</v>
      </c>
      <c r="M108" s="73"/>
      <c r="N108" s="79">
        <v>0</v>
      </c>
      <c r="O108" s="67"/>
      <c r="P108" s="67"/>
      <c r="Q108" s="67"/>
    </row>
    <row r="109" spans="1:17" x14ac:dyDescent="0.3">
      <c r="A109" s="70"/>
      <c r="B109" s="74" t="str">
        <f>VLOOKUP(C109,PRP!$A$2:$C$241,2,0)</f>
        <v>PRP-000046</v>
      </c>
      <c r="C109" s="74" t="s">
        <v>69</v>
      </c>
      <c r="D109" s="74" t="str">
        <f>VLOOKUP(C109,PRP!$A$2:$C$241,3,0)</f>
        <v xml:space="preserve">3313 GT </v>
      </c>
      <c r="E109" s="74" t="s">
        <v>137</v>
      </c>
      <c r="F109" s="74" t="s">
        <v>988</v>
      </c>
      <c r="G109" s="74">
        <v>3</v>
      </c>
      <c r="H109" s="74" t="s">
        <v>986</v>
      </c>
      <c r="I109" s="74">
        <v>2012</v>
      </c>
      <c r="J109" s="74"/>
      <c r="K109" s="74" t="s">
        <v>1011</v>
      </c>
      <c r="L109" s="74" t="s">
        <v>1445</v>
      </c>
      <c r="M109" s="74"/>
      <c r="N109" s="79">
        <v>0</v>
      </c>
      <c r="P109" s="67"/>
      <c r="Q109" s="67"/>
    </row>
    <row r="110" spans="1:17" x14ac:dyDescent="0.3">
      <c r="B110" s="71"/>
      <c r="C110" s="71" t="s">
        <v>69</v>
      </c>
      <c r="D110" s="71"/>
      <c r="E110" s="75"/>
      <c r="F110" s="71"/>
      <c r="G110" s="75"/>
      <c r="H110" s="71"/>
      <c r="I110" s="75"/>
      <c r="J110" s="71"/>
      <c r="K110" s="75"/>
      <c r="L110" s="75"/>
      <c r="M110" s="71"/>
      <c r="N110" s="76" t="s">
        <v>1163</v>
      </c>
      <c r="O110" s="76">
        <f>SUM(N108:N109)</f>
        <v>0</v>
      </c>
      <c r="P110" s="67"/>
      <c r="Q110" s="68"/>
    </row>
    <row r="111" spans="1:17" x14ac:dyDescent="0.3">
      <c r="A111" s="70"/>
      <c r="B111" s="73" t="str">
        <f>VLOOKUP(C111,PRP!$A$2:$C$241,2,0)</f>
        <v>PRP-000051</v>
      </c>
      <c r="C111" s="73" t="s">
        <v>70</v>
      </c>
      <c r="D111" s="73" t="str">
        <f>VLOOKUP(C111,PRP!$A$2:$C$241,3,0)</f>
        <v xml:space="preserve">3312 AX </v>
      </c>
      <c r="E111" s="73" t="s">
        <v>137</v>
      </c>
      <c r="F111" s="73" t="s">
        <v>988</v>
      </c>
      <c r="G111" s="73">
        <v>2</v>
      </c>
      <c r="H111" s="73" t="s">
        <v>986</v>
      </c>
      <c r="I111" s="73">
        <v>2010</v>
      </c>
      <c r="J111" s="73" t="s">
        <v>1009</v>
      </c>
      <c r="K111" s="73" t="s">
        <v>1043</v>
      </c>
      <c r="L111" s="73" t="s">
        <v>1445</v>
      </c>
      <c r="M111" s="73" t="s">
        <v>1044</v>
      </c>
      <c r="N111" s="79">
        <v>0</v>
      </c>
      <c r="O111" s="67"/>
      <c r="P111" s="67"/>
      <c r="Q111" s="67"/>
    </row>
    <row r="112" spans="1:17" x14ac:dyDescent="0.3">
      <c r="A112" s="70"/>
      <c r="B112" s="74" t="str">
        <f>VLOOKUP(C112,PRP!$A$2:$C$241,2,0)</f>
        <v>PRP-000051</v>
      </c>
      <c r="C112" s="74" t="s">
        <v>70</v>
      </c>
      <c r="D112" s="74" t="str">
        <f>VLOOKUP(C112,PRP!$A$2:$C$241,3,0)</f>
        <v xml:space="preserve">3312 AX </v>
      </c>
      <c r="E112" s="74" t="s">
        <v>137</v>
      </c>
      <c r="F112" s="74" t="s">
        <v>985</v>
      </c>
      <c r="G112" s="74">
        <v>4</v>
      </c>
      <c r="H112" s="74" t="s">
        <v>986</v>
      </c>
      <c r="I112" s="74">
        <v>2010</v>
      </c>
      <c r="J112" s="74" t="s">
        <v>989</v>
      </c>
      <c r="K112" s="74" t="s">
        <v>1043</v>
      </c>
      <c r="L112" s="74" t="s">
        <v>1445</v>
      </c>
      <c r="M112" s="74" t="s">
        <v>1045</v>
      </c>
      <c r="N112" s="79">
        <v>0</v>
      </c>
      <c r="P112" s="67"/>
      <c r="Q112" s="67"/>
    </row>
    <row r="113" spans="1:17" x14ac:dyDescent="0.3">
      <c r="B113" s="71"/>
      <c r="C113" s="71" t="s">
        <v>70</v>
      </c>
      <c r="D113" s="71"/>
      <c r="E113" s="75"/>
      <c r="F113" s="71"/>
      <c r="G113" s="75"/>
      <c r="H113" s="71"/>
      <c r="I113" s="75"/>
      <c r="J113" s="71"/>
      <c r="K113" s="75"/>
      <c r="L113" s="75"/>
      <c r="M113" s="71"/>
      <c r="N113" s="76" t="s">
        <v>1163</v>
      </c>
      <c r="O113" s="76">
        <f>SUM(N111:N112)</f>
        <v>0</v>
      </c>
      <c r="P113" s="67"/>
      <c r="Q113" s="68"/>
    </row>
    <row r="114" spans="1:17" x14ac:dyDescent="0.3">
      <c r="A114" s="70"/>
      <c r="B114" s="73" t="str">
        <f>VLOOKUP(C114,PRP!$A$2:$C$241,2,0)</f>
        <v>PRP-000400</v>
      </c>
      <c r="C114" s="73" t="s">
        <v>71</v>
      </c>
      <c r="D114" s="73" t="str">
        <f>VLOOKUP(C114,PRP!$A$2:$C$241,3,0)</f>
        <v xml:space="preserve">3312 NB </v>
      </c>
      <c r="E114" s="73" t="s">
        <v>137</v>
      </c>
      <c r="F114" s="73" t="s">
        <v>985</v>
      </c>
      <c r="G114" s="73">
        <v>6</v>
      </c>
      <c r="H114" s="73" t="s">
        <v>986</v>
      </c>
      <c r="I114" s="73">
        <v>2020</v>
      </c>
      <c r="J114" s="73"/>
      <c r="K114" s="73" t="s">
        <v>1011</v>
      </c>
      <c r="L114" s="73"/>
      <c r="M114" s="73"/>
      <c r="N114" s="79">
        <v>0</v>
      </c>
      <c r="O114" s="67"/>
      <c r="P114" s="67"/>
      <c r="Q114" s="67"/>
    </row>
    <row r="115" spans="1:17" x14ac:dyDescent="0.3">
      <c r="A115" s="70"/>
      <c r="B115" s="74" t="str">
        <f>VLOOKUP(C115,PRP!$A$2:$C$241,2,0)</f>
        <v>PRP-000400</v>
      </c>
      <c r="C115" s="74" t="s">
        <v>71</v>
      </c>
      <c r="D115" s="74" t="str">
        <f>VLOOKUP(C115,PRP!$A$2:$C$241,3,0)</f>
        <v xml:space="preserve">3312 NB </v>
      </c>
      <c r="E115" s="74" t="s">
        <v>137</v>
      </c>
      <c r="F115" s="74" t="s">
        <v>988</v>
      </c>
      <c r="G115" s="74">
        <v>4</v>
      </c>
      <c r="H115" s="74" t="s">
        <v>986</v>
      </c>
      <c r="I115" s="74">
        <v>2020</v>
      </c>
      <c r="J115" s="74"/>
      <c r="K115" s="74" t="s">
        <v>1046</v>
      </c>
      <c r="L115" s="74" t="s">
        <v>1446</v>
      </c>
      <c r="M115" s="74"/>
      <c r="N115" s="79">
        <v>0</v>
      </c>
      <c r="P115" s="67"/>
      <c r="Q115" s="67"/>
    </row>
    <row r="116" spans="1:17" x14ac:dyDescent="0.3">
      <c r="A116" s="70"/>
      <c r="B116" s="73" t="str">
        <f>VLOOKUP(C116,PRP!$A$2:$C$241,2,0)</f>
        <v>PRP-000400</v>
      </c>
      <c r="C116" s="73" t="s">
        <v>71</v>
      </c>
      <c r="D116" s="73" t="str">
        <f>VLOOKUP(C116,PRP!$A$2:$C$241,3,0)</f>
        <v xml:space="preserve">3312 NB </v>
      </c>
      <c r="E116" s="73" t="s">
        <v>137</v>
      </c>
      <c r="F116" s="73" t="s">
        <v>1020</v>
      </c>
      <c r="G116" s="73">
        <v>0</v>
      </c>
      <c r="H116" s="73" t="s">
        <v>991</v>
      </c>
      <c r="I116" s="73">
        <v>2014</v>
      </c>
      <c r="J116" s="73" t="s">
        <v>1047</v>
      </c>
      <c r="K116" s="73"/>
      <c r="L116" s="73"/>
      <c r="M116" s="73"/>
      <c r="N116" s="79">
        <v>0</v>
      </c>
      <c r="O116" s="67"/>
      <c r="P116" s="67"/>
      <c r="Q116" s="67"/>
    </row>
    <row r="117" spans="1:17" x14ac:dyDescent="0.3">
      <c r="A117" s="70"/>
      <c r="B117" s="74" t="str">
        <f>VLOOKUP(C117,PRP!$A$2:$C$241,2,0)</f>
        <v>PRP-000400</v>
      </c>
      <c r="C117" s="74" t="s">
        <v>71</v>
      </c>
      <c r="D117" s="74" t="str">
        <f>VLOOKUP(C117,PRP!$A$2:$C$241,3,0)</f>
        <v xml:space="preserve">3312 NB </v>
      </c>
      <c r="E117" s="74" t="s">
        <v>137</v>
      </c>
      <c r="F117" s="74" t="s">
        <v>1005</v>
      </c>
      <c r="G117" s="74">
        <v>1</v>
      </c>
      <c r="H117" s="74" t="s">
        <v>986</v>
      </c>
      <c r="I117" s="74">
        <v>2014</v>
      </c>
      <c r="J117" s="74"/>
      <c r="K117" s="74"/>
      <c r="L117" s="74"/>
      <c r="M117" s="74"/>
      <c r="N117" s="79">
        <v>0</v>
      </c>
      <c r="P117" s="67"/>
      <c r="Q117" s="67"/>
    </row>
    <row r="118" spans="1:17" x14ac:dyDescent="0.3">
      <c r="A118" s="70"/>
      <c r="B118" s="73" t="str">
        <f>VLOOKUP(C118,PRP!$A$2:$C$241,2,0)</f>
        <v>PRP-000400</v>
      </c>
      <c r="C118" s="73" t="s">
        <v>71</v>
      </c>
      <c r="D118" s="73" t="str">
        <f>VLOOKUP(C118,PRP!$A$2:$C$241,3,0)</f>
        <v xml:space="preserve">3312 NB </v>
      </c>
      <c r="E118" s="73" t="s">
        <v>137</v>
      </c>
      <c r="F118" s="73" t="s">
        <v>1165</v>
      </c>
      <c r="G118" s="73">
        <v>2</v>
      </c>
      <c r="H118" s="73" t="s">
        <v>986</v>
      </c>
      <c r="I118" s="73">
        <v>2014</v>
      </c>
      <c r="J118" s="73"/>
      <c r="K118" s="73"/>
      <c r="L118" s="73"/>
      <c r="M118" s="73"/>
      <c r="N118" s="79">
        <v>0</v>
      </c>
      <c r="O118" s="67"/>
      <c r="P118" s="67"/>
      <c r="Q118" s="67"/>
    </row>
    <row r="119" spans="1:17" x14ac:dyDescent="0.3">
      <c r="B119" s="71"/>
      <c r="C119" s="71" t="s">
        <v>71</v>
      </c>
      <c r="D119" s="71"/>
      <c r="E119" s="75"/>
      <c r="F119" s="71"/>
      <c r="G119" s="75"/>
      <c r="H119" s="71"/>
      <c r="I119" s="75"/>
      <c r="J119" s="71"/>
      <c r="K119" s="75"/>
      <c r="L119" s="75"/>
      <c r="M119" s="71"/>
      <c r="N119" s="76" t="s">
        <v>1163</v>
      </c>
      <c r="O119" s="76">
        <f>SUM(N114:N118)</f>
        <v>0</v>
      </c>
      <c r="P119" s="67"/>
      <c r="Q119" s="68"/>
    </row>
    <row r="120" spans="1:17" x14ac:dyDescent="0.3">
      <c r="A120" s="70"/>
      <c r="B120" s="73" t="str">
        <f>VLOOKUP(C120,PRP!$A$2:$C$241,2,0)</f>
        <v>PRP-001028</v>
      </c>
      <c r="C120" s="73" t="s">
        <v>72</v>
      </c>
      <c r="D120" s="73" t="str">
        <f>VLOOKUP(C120,PRP!$A$2:$C$241,3,0)</f>
        <v xml:space="preserve">3315 KH </v>
      </c>
      <c r="E120" s="73" t="s">
        <v>137</v>
      </c>
      <c r="F120" s="73" t="s">
        <v>1048</v>
      </c>
      <c r="G120" s="73">
        <v>6</v>
      </c>
      <c r="H120" s="73" t="s">
        <v>986</v>
      </c>
      <c r="I120" s="73">
        <v>2000</v>
      </c>
      <c r="J120" s="73" t="s">
        <v>1049</v>
      </c>
      <c r="K120" s="73"/>
      <c r="L120" s="73"/>
      <c r="M120" s="73"/>
      <c r="N120" s="79">
        <v>0</v>
      </c>
      <c r="O120" s="67"/>
      <c r="P120" s="67"/>
      <c r="Q120" s="67"/>
    </row>
    <row r="121" spans="1:17" x14ac:dyDescent="0.3">
      <c r="B121" s="71"/>
      <c r="C121" s="71" t="s">
        <v>72</v>
      </c>
      <c r="D121" s="71"/>
      <c r="E121" s="75"/>
      <c r="F121" s="71"/>
      <c r="G121" s="75"/>
      <c r="H121" s="71"/>
      <c r="I121" s="75"/>
      <c r="J121" s="71"/>
      <c r="K121" s="75"/>
      <c r="L121" s="75"/>
      <c r="M121" s="71"/>
      <c r="N121" s="76" t="s">
        <v>1163</v>
      </c>
      <c r="O121" s="76">
        <f>SUM(N120:N120)</f>
        <v>0</v>
      </c>
      <c r="P121" s="67"/>
      <c r="Q121" s="68"/>
    </row>
    <row r="122" spans="1:17" x14ac:dyDescent="0.3">
      <c r="A122" s="70"/>
      <c r="B122" s="73" t="str">
        <f>VLOOKUP(C122,PRP!$A$2:$C$241,2,0)</f>
        <v>PRP-000066</v>
      </c>
      <c r="C122" s="73" t="s">
        <v>73</v>
      </c>
      <c r="D122" s="73" t="str">
        <f>VLOOKUP(C122,PRP!$A$2:$C$241,3,0)</f>
        <v xml:space="preserve">3319 ET </v>
      </c>
      <c r="E122" s="73" t="s">
        <v>137</v>
      </c>
      <c r="F122" s="73" t="s">
        <v>1174</v>
      </c>
      <c r="G122" s="73">
        <v>1</v>
      </c>
      <c r="H122" s="73" t="s">
        <v>986</v>
      </c>
      <c r="I122" s="73">
        <v>2021</v>
      </c>
      <c r="J122" s="73"/>
      <c r="K122" s="73" t="s">
        <v>1050</v>
      </c>
      <c r="L122" s="73"/>
      <c r="M122" s="73"/>
      <c r="N122" s="79">
        <v>0</v>
      </c>
      <c r="O122" s="67"/>
      <c r="P122" s="67"/>
      <c r="Q122" s="67"/>
    </row>
    <row r="123" spans="1:17" x14ac:dyDescent="0.3">
      <c r="A123" s="70"/>
      <c r="B123" s="74" t="str">
        <f>VLOOKUP(C123,PRP!$A$2:$C$241,2,0)</f>
        <v>PRP-000066</v>
      </c>
      <c r="C123" s="74" t="s">
        <v>73</v>
      </c>
      <c r="D123" s="74" t="str">
        <f>VLOOKUP(C123,PRP!$A$2:$C$241,3,0)</f>
        <v xml:space="preserve">3319 ET </v>
      </c>
      <c r="E123" s="74" t="s">
        <v>137</v>
      </c>
      <c r="F123" s="74" t="s">
        <v>998</v>
      </c>
      <c r="G123" s="74">
        <v>6</v>
      </c>
      <c r="H123" s="74" t="s">
        <v>986</v>
      </c>
      <c r="I123" s="74">
        <v>2021</v>
      </c>
      <c r="J123" s="74"/>
      <c r="K123" s="74"/>
      <c r="L123" s="74"/>
      <c r="M123" s="74"/>
      <c r="N123" s="79">
        <v>0</v>
      </c>
      <c r="P123" s="67"/>
      <c r="Q123" s="67"/>
    </row>
    <row r="124" spans="1:17" x14ac:dyDescent="0.3">
      <c r="A124" s="70"/>
      <c r="B124" s="73" t="str">
        <f>VLOOKUP(C124,PRP!$A$2:$C$241,2,0)</f>
        <v>PRP-000066</v>
      </c>
      <c r="C124" s="73" t="s">
        <v>73</v>
      </c>
      <c r="D124" s="73" t="str">
        <f>VLOOKUP(C124,PRP!$A$2:$C$241,3,0)</f>
        <v xml:space="preserve">3319 ET </v>
      </c>
      <c r="E124" s="73" t="s">
        <v>137</v>
      </c>
      <c r="F124" s="73" t="s">
        <v>1005</v>
      </c>
      <c r="G124" s="73">
        <v>3</v>
      </c>
      <c r="H124" s="73" t="s">
        <v>986</v>
      </c>
      <c r="I124" s="73">
        <v>2021</v>
      </c>
      <c r="J124" s="73"/>
      <c r="K124" s="73"/>
      <c r="L124" s="73"/>
      <c r="M124" s="73"/>
      <c r="N124" s="79">
        <v>0</v>
      </c>
      <c r="O124" s="67"/>
      <c r="P124" s="67"/>
      <c r="Q124" s="67"/>
    </row>
    <row r="125" spans="1:17" x14ac:dyDescent="0.3">
      <c r="B125" s="71"/>
      <c r="C125" s="71" t="s">
        <v>73</v>
      </c>
      <c r="D125" s="71"/>
      <c r="E125" s="75"/>
      <c r="F125" s="71"/>
      <c r="G125" s="75"/>
      <c r="H125" s="71"/>
      <c r="I125" s="75"/>
      <c r="J125" s="71"/>
      <c r="K125" s="75"/>
      <c r="L125" s="75"/>
      <c r="M125" s="71"/>
      <c r="N125" s="76" t="s">
        <v>1163</v>
      </c>
      <c r="O125" s="76">
        <f>SUM(N122:N124)</f>
        <v>0</v>
      </c>
      <c r="P125" s="67"/>
      <c r="Q125" s="68"/>
    </row>
    <row r="126" spans="1:17" x14ac:dyDescent="0.3">
      <c r="A126" s="70"/>
      <c r="B126" s="73" t="str">
        <f>VLOOKUP(C126,PRP!$A$2:$C$241,2,0)</f>
        <v>PRP-000067</v>
      </c>
      <c r="C126" s="73" t="s">
        <v>379</v>
      </c>
      <c r="D126" s="73" t="str">
        <f>VLOOKUP(C126,PRP!$A$2:$C$241,3,0)</f>
        <v xml:space="preserve">3311 BC </v>
      </c>
      <c r="E126" s="73" t="s">
        <v>137</v>
      </c>
      <c r="F126" s="73" t="s">
        <v>1164</v>
      </c>
      <c r="G126" s="73">
        <v>1</v>
      </c>
      <c r="H126" s="73" t="s">
        <v>986</v>
      </c>
      <c r="I126" s="73">
        <v>2024</v>
      </c>
      <c r="J126" s="73" t="s">
        <v>1190</v>
      </c>
      <c r="K126" s="73" t="s">
        <v>1191</v>
      </c>
      <c r="L126" s="73"/>
      <c r="M126" s="73"/>
      <c r="N126" s="79">
        <v>0</v>
      </c>
      <c r="O126" s="67"/>
      <c r="P126" s="67"/>
      <c r="Q126" s="67"/>
    </row>
    <row r="127" spans="1:17" x14ac:dyDescent="0.3">
      <c r="A127" s="70"/>
      <c r="B127" s="74" t="str">
        <f>VLOOKUP(C127,PRP!$A$2:$C$241,2,0)</f>
        <v>PRP-000067</v>
      </c>
      <c r="C127" s="74" t="s">
        <v>379</v>
      </c>
      <c r="D127" s="74" t="str">
        <f>VLOOKUP(C127,PRP!$A$2:$C$241,3,0)</f>
        <v xml:space="preserve">3311 BC </v>
      </c>
      <c r="E127" s="74" t="s">
        <v>137</v>
      </c>
      <c r="F127" s="74" t="s">
        <v>998</v>
      </c>
      <c r="G127" s="74">
        <v>30</v>
      </c>
      <c r="H127" s="74" t="s">
        <v>986</v>
      </c>
      <c r="I127" s="74">
        <v>2024</v>
      </c>
      <c r="J127" s="74"/>
      <c r="K127" s="74"/>
      <c r="L127" s="74"/>
      <c r="M127" s="74"/>
      <c r="N127" s="79">
        <v>0</v>
      </c>
      <c r="P127" s="67"/>
      <c r="Q127" s="67"/>
    </row>
    <row r="128" spans="1:17" x14ac:dyDescent="0.3">
      <c r="A128" s="70"/>
      <c r="B128" s="73" t="str">
        <f>VLOOKUP(C128,PRP!$A$2:$C$241,2,0)</f>
        <v>PRP-000067</v>
      </c>
      <c r="C128" s="73" t="s">
        <v>379</v>
      </c>
      <c r="D128" s="73" t="str">
        <f>VLOOKUP(C128,PRP!$A$2:$C$241,3,0)</f>
        <v xml:space="preserve">3311 BC </v>
      </c>
      <c r="E128" s="73" t="s">
        <v>137</v>
      </c>
      <c r="F128" s="73" t="s">
        <v>1005</v>
      </c>
      <c r="G128" s="73">
        <v>3</v>
      </c>
      <c r="H128" s="73" t="s">
        <v>986</v>
      </c>
      <c r="I128" s="73">
        <v>2024</v>
      </c>
      <c r="J128" s="73"/>
      <c r="K128" s="73"/>
      <c r="L128" s="73"/>
      <c r="M128" s="73"/>
      <c r="N128" s="79">
        <v>0</v>
      </c>
      <c r="O128" s="67"/>
      <c r="P128" s="67"/>
      <c r="Q128" s="67"/>
    </row>
    <row r="129" spans="1:17" x14ac:dyDescent="0.3">
      <c r="A129" s="70"/>
      <c r="B129" s="74" t="str">
        <f>VLOOKUP(C129,PRP!$A$2:$C$241,2,0)</f>
        <v>PRP-000067</v>
      </c>
      <c r="C129" s="74" t="s">
        <v>379</v>
      </c>
      <c r="D129" s="74" t="str">
        <f>VLOOKUP(C129,PRP!$A$2:$C$241,3,0)</f>
        <v xml:space="preserve">3311 BC </v>
      </c>
      <c r="E129" s="74" t="s">
        <v>137</v>
      </c>
      <c r="F129" s="74" t="s">
        <v>1165</v>
      </c>
      <c r="G129" s="74">
        <v>11</v>
      </c>
      <c r="H129" s="74" t="s">
        <v>986</v>
      </c>
      <c r="I129" s="74">
        <v>2024</v>
      </c>
      <c r="J129" s="74"/>
      <c r="K129" s="74"/>
      <c r="L129" s="74"/>
      <c r="M129" s="74"/>
      <c r="N129" s="79">
        <v>0</v>
      </c>
      <c r="P129" s="67"/>
      <c r="Q129" s="67"/>
    </row>
    <row r="130" spans="1:17" x14ac:dyDescent="0.3">
      <c r="A130" s="70"/>
      <c r="B130" s="73" t="s">
        <v>380</v>
      </c>
      <c r="C130" s="73" t="s">
        <v>1479</v>
      </c>
      <c r="D130" s="73" t="s">
        <v>381</v>
      </c>
      <c r="E130" s="73" t="s">
        <v>137</v>
      </c>
      <c r="F130" s="73" t="s">
        <v>1121</v>
      </c>
      <c r="G130" s="73">
        <v>8</v>
      </c>
      <c r="H130" s="73" t="s">
        <v>986</v>
      </c>
      <c r="I130" s="73">
        <v>2024</v>
      </c>
      <c r="J130" s="73" t="s">
        <v>1480</v>
      </c>
      <c r="K130" s="74"/>
      <c r="L130" s="74"/>
      <c r="M130" s="74"/>
      <c r="N130" s="79">
        <v>0</v>
      </c>
      <c r="P130" s="67"/>
      <c r="Q130" s="67"/>
    </row>
    <row r="131" spans="1:17" x14ac:dyDescent="0.3">
      <c r="B131" s="71"/>
      <c r="C131" s="71" t="s">
        <v>379</v>
      </c>
      <c r="D131" s="71"/>
      <c r="E131" s="75"/>
      <c r="F131" s="71"/>
      <c r="G131" s="75"/>
      <c r="H131" s="71"/>
      <c r="I131" s="75"/>
      <c r="J131" s="71"/>
      <c r="K131" s="75"/>
      <c r="L131" s="75"/>
      <c r="M131" s="71"/>
      <c r="N131" s="76" t="s">
        <v>1163</v>
      </c>
      <c r="O131" s="77">
        <f>SUM(N126:N130)</f>
        <v>0</v>
      </c>
      <c r="P131" s="67"/>
      <c r="Q131" s="68"/>
    </row>
    <row r="132" spans="1:17" x14ac:dyDescent="0.3">
      <c r="A132" s="70"/>
      <c r="B132" s="73" t="str">
        <f>VLOOKUP(C132,PRP!$A$2:$C$241,2,0)</f>
        <v>PRP-000070</v>
      </c>
      <c r="C132" s="73" t="s">
        <v>75</v>
      </c>
      <c r="D132" s="73" t="str">
        <f>VLOOKUP(C132,PRP!$A$2:$C$241,3,0)</f>
        <v xml:space="preserve">3311 CC </v>
      </c>
      <c r="E132" s="73" t="s">
        <v>137</v>
      </c>
      <c r="F132" s="73" t="s">
        <v>1000</v>
      </c>
      <c r="G132" s="73">
        <v>11</v>
      </c>
      <c r="H132" s="73" t="s">
        <v>986</v>
      </c>
      <c r="I132" s="73">
        <v>2022</v>
      </c>
      <c r="J132" s="73" t="s">
        <v>1484</v>
      </c>
      <c r="K132" s="73"/>
      <c r="L132" s="73"/>
      <c r="M132" s="73"/>
      <c r="N132" s="79">
        <v>0</v>
      </c>
      <c r="O132" s="67"/>
      <c r="P132" s="67"/>
      <c r="Q132" s="67"/>
    </row>
    <row r="133" spans="1:17" x14ac:dyDescent="0.3">
      <c r="A133" s="70"/>
      <c r="B133" s="74" t="str">
        <f>VLOOKUP(C133,PRP!$A$2:$C$241,2,0)</f>
        <v>PRP-000070</v>
      </c>
      <c r="C133" s="74" t="s">
        <v>75</v>
      </c>
      <c r="D133" s="74" t="str">
        <f>VLOOKUP(C133,PRP!$A$2:$C$241,3,0)</f>
        <v xml:space="preserve">3311 CC </v>
      </c>
      <c r="E133" s="74" t="s">
        <v>137</v>
      </c>
      <c r="F133" s="74" t="s">
        <v>1174</v>
      </c>
      <c r="G133" s="74">
        <v>1</v>
      </c>
      <c r="H133" s="74" t="s">
        <v>991</v>
      </c>
      <c r="I133" s="74">
        <v>2022</v>
      </c>
      <c r="J133" s="74" t="s">
        <v>1051</v>
      </c>
      <c r="K133" s="74" t="s">
        <v>1052</v>
      </c>
      <c r="L133" s="74"/>
      <c r="M133" s="74"/>
      <c r="N133" s="79">
        <v>0</v>
      </c>
      <c r="P133" s="67"/>
      <c r="Q133" s="67"/>
    </row>
    <row r="134" spans="1:17" x14ac:dyDescent="0.3">
      <c r="A134" s="70"/>
      <c r="B134" s="73" t="str">
        <f>VLOOKUP(C134,PRP!$A$2:$C$241,2,0)</f>
        <v>PRP-000070</v>
      </c>
      <c r="C134" s="73" t="s">
        <v>75</v>
      </c>
      <c r="D134" s="73" t="str">
        <f>VLOOKUP(C134,PRP!$A$2:$C$241,3,0)</f>
        <v xml:space="preserve">3311 CC </v>
      </c>
      <c r="E134" s="73" t="s">
        <v>137</v>
      </c>
      <c r="F134" s="73" t="s">
        <v>998</v>
      </c>
      <c r="G134" s="73">
        <v>22</v>
      </c>
      <c r="H134" s="73" t="s">
        <v>986</v>
      </c>
      <c r="I134" s="74">
        <v>2022</v>
      </c>
      <c r="J134" s="73"/>
      <c r="K134" s="73"/>
      <c r="L134" s="73"/>
      <c r="M134" s="73"/>
      <c r="N134" s="79">
        <v>0</v>
      </c>
      <c r="O134" s="67"/>
      <c r="P134" s="67"/>
      <c r="Q134" s="67"/>
    </row>
    <row r="135" spans="1:17" x14ac:dyDescent="0.3">
      <c r="A135" s="70"/>
      <c r="B135" s="74" t="str">
        <f>VLOOKUP(C135,PRP!$A$2:$C$241,2,0)</f>
        <v>PRP-000070</v>
      </c>
      <c r="C135" s="74" t="s">
        <v>75</v>
      </c>
      <c r="D135" s="74" t="str">
        <f>VLOOKUP(C135,PRP!$A$2:$C$241,3,0)</f>
        <v xml:space="preserve">3311 CC </v>
      </c>
      <c r="E135" s="74" t="s">
        <v>137</v>
      </c>
      <c r="F135" s="74" t="s">
        <v>1005</v>
      </c>
      <c r="G135" s="74">
        <v>4</v>
      </c>
      <c r="H135" s="74" t="s">
        <v>986</v>
      </c>
      <c r="I135" s="74">
        <v>2022</v>
      </c>
      <c r="J135" s="74" t="s">
        <v>1179</v>
      </c>
      <c r="K135" s="74"/>
      <c r="L135" s="74"/>
      <c r="M135" s="74"/>
      <c r="N135" s="79">
        <v>0</v>
      </c>
      <c r="P135" s="67"/>
      <c r="Q135" s="67"/>
    </row>
    <row r="136" spans="1:17" x14ac:dyDescent="0.3">
      <c r="A136" s="70"/>
      <c r="B136" s="73" t="str">
        <f>VLOOKUP(C136,PRP!$A$2:$C$241,2,0)</f>
        <v>PRP-000070</v>
      </c>
      <c r="C136" s="73" t="s">
        <v>75</v>
      </c>
      <c r="D136" s="73" t="str">
        <f>VLOOKUP(C136,PRP!$A$2:$C$241,3,0)</f>
        <v xml:space="preserve">3311 CC </v>
      </c>
      <c r="E136" s="73" t="s">
        <v>137</v>
      </c>
      <c r="F136" s="73" t="s">
        <v>1165</v>
      </c>
      <c r="G136" s="73">
        <v>8</v>
      </c>
      <c r="H136" s="73" t="s">
        <v>986</v>
      </c>
      <c r="I136" s="74">
        <v>2022</v>
      </c>
      <c r="J136" s="73" t="s">
        <v>1179</v>
      </c>
      <c r="K136" s="73"/>
      <c r="L136" s="73"/>
      <c r="M136" s="73"/>
      <c r="N136" s="79">
        <v>0</v>
      </c>
      <c r="O136" s="67"/>
      <c r="P136" s="67"/>
      <c r="Q136" s="67"/>
    </row>
    <row r="137" spans="1:17" x14ac:dyDescent="0.3">
      <c r="A137" s="70"/>
      <c r="B137" s="74" t="s">
        <v>387</v>
      </c>
      <c r="C137" s="74" t="s">
        <v>75</v>
      </c>
      <c r="D137" s="74" t="str">
        <f>VLOOKUP(C137,PRP!$A$2:$C$241,3,0)</f>
        <v xml:space="preserve">3311 CC </v>
      </c>
      <c r="E137" s="74" t="s">
        <v>137</v>
      </c>
      <c r="F137" s="74" t="s">
        <v>1007</v>
      </c>
      <c r="G137" s="74">
        <v>8</v>
      </c>
      <c r="H137" s="74" t="s">
        <v>986</v>
      </c>
      <c r="I137" s="74">
        <v>2022</v>
      </c>
      <c r="J137" s="74"/>
      <c r="K137" s="73"/>
      <c r="L137" s="73"/>
      <c r="M137" s="73"/>
      <c r="N137" s="79">
        <v>0</v>
      </c>
      <c r="O137" s="67"/>
      <c r="P137" s="67"/>
      <c r="Q137" s="67"/>
    </row>
    <row r="138" spans="1:17" x14ac:dyDescent="0.3">
      <c r="B138" s="71"/>
      <c r="C138" s="71" t="s">
        <v>75</v>
      </c>
      <c r="D138" s="71"/>
      <c r="E138" s="75"/>
      <c r="F138" s="71"/>
      <c r="G138" s="75"/>
      <c r="H138" s="71"/>
      <c r="I138" s="75"/>
      <c r="J138" s="71"/>
      <c r="K138" s="75"/>
      <c r="L138" s="75"/>
      <c r="M138" s="71"/>
      <c r="N138" s="76" t="s">
        <v>1163</v>
      </c>
      <c r="O138" s="76">
        <f>SUM(N132:N137)</f>
        <v>0</v>
      </c>
      <c r="P138" s="67"/>
      <c r="Q138" s="68"/>
    </row>
    <row r="139" spans="1:17" x14ac:dyDescent="0.3">
      <c r="A139" s="70"/>
      <c r="B139" s="73" t="str">
        <f>VLOOKUP(C139,PRP!$A$2:$C$241,2,0)</f>
        <v>PRP-000935</v>
      </c>
      <c r="C139" s="73" t="s">
        <v>76</v>
      </c>
      <c r="D139" s="73" t="str">
        <f>VLOOKUP(C139,PRP!$A$2:$C$241,3,0)</f>
        <v xml:space="preserve">3312 GH </v>
      </c>
      <c r="E139" s="73" t="s">
        <v>137</v>
      </c>
      <c r="F139" s="73" t="s">
        <v>1000</v>
      </c>
      <c r="G139" s="73">
        <v>5</v>
      </c>
      <c r="H139" s="73" t="s">
        <v>986</v>
      </c>
      <c r="I139" s="73">
        <v>2000</v>
      </c>
      <c r="J139" s="73"/>
      <c r="K139" s="73"/>
      <c r="L139" s="73"/>
      <c r="M139" s="73"/>
      <c r="N139" s="79">
        <v>0</v>
      </c>
      <c r="O139" s="67"/>
      <c r="P139" s="67"/>
      <c r="Q139" s="67"/>
    </row>
    <row r="140" spans="1:17" x14ac:dyDescent="0.3">
      <c r="B140" s="71"/>
      <c r="C140" s="71" t="s">
        <v>76</v>
      </c>
      <c r="D140" s="71"/>
      <c r="E140" s="75"/>
      <c r="F140" s="71"/>
      <c r="G140" s="75"/>
      <c r="H140" s="71"/>
      <c r="I140" s="75"/>
      <c r="J140" s="71"/>
      <c r="K140" s="75"/>
      <c r="L140" s="75"/>
      <c r="M140" s="71"/>
      <c r="N140" s="76" t="s">
        <v>1163</v>
      </c>
      <c r="O140" s="76">
        <f>SUM(N139:N139)</f>
        <v>0</v>
      </c>
      <c r="P140" s="67"/>
      <c r="Q140" s="68"/>
    </row>
    <row r="141" spans="1:17" x14ac:dyDescent="0.3">
      <c r="A141" s="70"/>
      <c r="B141" s="73" t="str">
        <f>VLOOKUP(C141,PRP!$A$2:$C$241,2,0)</f>
        <v>PRP-000426</v>
      </c>
      <c r="C141" s="73" t="s">
        <v>77</v>
      </c>
      <c r="D141" s="73" t="str">
        <f>VLOOKUP(C141,PRP!$A$2:$C$241,3,0)</f>
        <v xml:space="preserve">3312 GH </v>
      </c>
      <c r="E141" s="73" t="s">
        <v>137</v>
      </c>
      <c r="F141" s="73" t="s">
        <v>985</v>
      </c>
      <c r="G141" s="73">
        <v>5</v>
      </c>
      <c r="H141" s="73" t="s">
        <v>986</v>
      </c>
      <c r="I141" s="73">
        <v>2003</v>
      </c>
      <c r="J141" s="73" t="s">
        <v>1053</v>
      </c>
      <c r="K141" s="73" t="s">
        <v>1040</v>
      </c>
      <c r="L141" s="73"/>
      <c r="M141" s="73"/>
      <c r="N141" s="79">
        <v>0</v>
      </c>
      <c r="O141" s="67"/>
      <c r="P141" s="67"/>
      <c r="Q141" s="67"/>
    </row>
    <row r="142" spans="1:17" x14ac:dyDescent="0.3">
      <c r="B142" s="71"/>
      <c r="C142" s="71" t="s">
        <v>77</v>
      </c>
      <c r="D142" s="71"/>
      <c r="E142" s="75"/>
      <c r="F142" s="71"/>
      <c r="G142" s="75"/>
      <c r="H142" s="71"/>
      <c r="I142" s="75"/>
      <c r="J142" s="71"/>
      <c r="K142" s="75"/>
      <c r="L142" s="75"/>
      <c r="M142" s="71"/>
      <c r="N142" s="76" t="s">
        <v>1163</v>
      </c>
      <c r="O142" s="76">
        <f>SUM(N141:N141)</f>
        <v>0</v>
      </c>
      <c r="P142" s="67"/>
      <c r="Q142" s="68"/>
    </row>
    <row r="143" spans="1:17" x14ac:dyDescent="0.3">
      <c r="A143" s="70"/>
      <c r="B143" s="73" t="str">
        <f>VLOOKUP(C143,PRP!$A$2:$C$241,2,0)</f>
        <v>PRP-000072</v>
      </c>
      <c r="C143" s="73" t="s">
        <v>78</v>
      </c>
      <c r="D143" s="73" t="str">
        <f>VLOOKUP(C143,PRP!$A$2:$C$241,3,0)</f>
        <v xml:space="preserve">3312 GH </v>
      </c>
      <c r="E143" s="73" t="s">
        <v>137</v>
      </c>
      <c r="F143" s="73" t="s">
        <v>1054</v>
      </c>
      <c r="G143" s="73">
        <v>5</v>
      </c>
      <c r="H143" s="73" t="s">
        <v>986</v>
      </c>
      <c r="I143" s="73">
        <v>2024</v>
      </c>
      <c r="J143" s="73"/>
      <c r="K143" s="73"/>
      <c r="L143" s="73"/>
      <c r="M143" s="73"/>
      <c r="N143" s="79">
        <v>0</v>
      </c>
      <c r="O143" s="67"/>
      <c r="P143" s="67"/>
      <c r="Q143" s="67"/>
    </row>
    <row r="144" spans="1:17" x14ac:dyDescent="0.3">
      <c r="A144" s="70"/>
      <c r="B144" s="74" t="str">
        <f>VLOOKUP(C144,PRP!$A$2:$C$241,2,0)</f>
        <v>PRP-000072</v>
      </c>
      <c r="C144" s="74" t="s">
        <v>78</v>
      </c>
      <c r="D144" s="74" t="str">
        <f>VLOOKUP(C144,PRP!$A$2:$C$241,3,0)</f>
        <v xml:space="preserve">3312 GH </v>
      </c>
      <c r="E144" s="74" t="s">
        <v>137</v>
      </c>
      <c r="F144" s="74" t="s">
        <v>1164</v>
      </c>
      <c r="G144" s="74">
        <v>1</v>
      </c>
      <c r="H144" s="74" t="s">
        <v>986</v>
      </c>
      <c r="I144" s="74">
        <v>2004</v>
      </c>
      <c r="J144" s="74"/>
      <c r="K144" s="74"/>
      <c r="L144" s="74"/>
      <c r="M144" s="74"/>
      <c r="N144" s="79">
        <v>0</v>
      </c>
      <c r="P144" s="67"/>
      <c r="Q144" s="67"/>
    </row>
    <row r="145" spans="1:17" x14ac:dyDescent="0.3">
      <c r="A145" s="70"/>
      <c r="B145" s="73" t="str">
        <f>VLOOKUP(C145,PRP!$A$2:$C$241,2,0)</f>
        <v>PRP-000072</v>
      </c>
      <c r="C145" s="73" t="s">
        <v>78</v>
      </c>
      <c r="D145" s="73" t="str">
        <f>VLOOKUP(C145,PRP!$A$2:$C$241,3,0)</f>
        <v xml:space="preserve">3312 GH </v>
      </c>
      <c r="E145" s="73" t="s">
        <v>137</v>
      </c>
      <c r="F145" s="73" t="s">
        <v>1165</v>
      </c>
      <c r="G145" s="73">
        <v>2</v>
      </c>
      <c r="H145" s="73" t="s">
        <v>986</v>
      </c>
      <c r="I145" s="73">
        <v>2004</v>
      </c>
      <c r="J145" s="73" t="s">
        <v>989</v>
      </c>
      <c r="K145" s="73"/>
      <c r="L145" s="73"/>
      <c r="M145" s="73"/>
      <c r="N145" s="79">
        <v>0</v>
      </c>
      <c r="O145" s="67"/>
      <c r="P145" s="67"/>
      <c r="Q145" s="67"/>
    </row>
    <row r="146" spans="1:17" x14ac:dyDescent="0.3">
      <c r="B146" s="71"/>
      <c r="C146" s="71" t="s">
        <v>78</v>
      </c>
      <c r="D146" s="71"/>
      <c r="E146" s="75"/>
      <c r="F146" s="71"/>
      <c r="G146" s="75"/>
      <c r="H146" s="71"/>
      <c r="I146" s="75"/>
      <c r="J146" s="71"/>
      <c r="K146" s="75"/>
      <c r="L146" s="75"/>
      <c r="M146" s="71"/>
      <c r="N146" s="76" t="s">
        <v>1163</v>
      </c>
      <c r="O146" s="76">
        <f>SUM(N143:N145)</f>
        <v>0</v>
      </c>
      <c r="P146" s="67"/>
      <c r="Q146" s="68"/>
    </row>
    <row r="147" spans="1:17" x14ac:dyDescent="0.3">
      <c r="A147" s="70"/>
      <c r="B147" s="73" t="str">
        <f>VLOOKUP(C147,PRP!$A$2:$C$241,2,0)</f>
        <v>PRP-000078</v>
      </c>
      <c r="C147" s="73" t="s">
        <v>409</v>
      </c>
      <c r="D147" s="73" t="str">
        <f>VLOOKUP(C147,PRP!$A$2:$C$241,3,0)</f>
        <v xml:space="preserve">3311 XG </v>
      </c>
      <c r="E147" s="73" t="s">
        <v>137</v>
      </c>
      <c r="F147" s="73" t="s">
        <v>985</v>
      </c>
      <c r="G147" s="73">
        <v>37</v>
      </c>
      <c r="H147" s="73" t="s">
        <v>986</v>
      </c>
      <c r="I147" s="73">
        <v>2013</v>
      </c>
      <c r="J147" s="73"/>
      <c r="K147" s="73" t="s">
        <v>1055</v>
      </c>
      <c r="L147" s="73"/>
      <c r="M147" s="73"/>
      <c r="N147" s="79">
        <v>0</v>
      </c>
      <c r="O147" s="67"/>
      <c r="P147" s="67"/>
      <c r="Q147" s="67"/>
    </row>
    <row r="148" spans="1:17" x14ac:dyDescent="0.3">
      <c r="A148" s="70"/>
      <c r="B148" s="74" t="str">
        <f>VLOOKUP(C148,PRP!$A$2:$C$241,2,0)</f>
        <v>PRP-000078</v>
      </c>
      <c r="C148" s="74" t="s">
        <v>409</v>
      </c>
      <c r="D148" s="74" t="str">
        <f>VLOOKUP(C148,PRP!$A$2:$C$241,3,0)</f>
        <v xml:space="preserve">3311 XG </v>
      </c>
      <c r="E148" s="74" t="s">
        <v>137</v>
      </c>
      <c r="F148" s="74" t="s">
        <v>988</v>
      </c>
      <c r="G148" s="74">
        <v>36</v>
      </c>
      <c r="H148" s="74" t="s">
        <v>986</v>
      </c>
      <c r="I148" s="74">
        <v>2013</v>
      </c>
      <c r="J148" s="74"/>
      <c r="K148" s="74" t="s">
        <v>1056</v>
      </c>
      <c r="L148" s="74"/>
      <c r="M148" s="74"/>
      <c r="N148" s="79">
        <v>0</v>
      </c>
      <c r="P148" s="67"/>
      <c r="Q148" s="67"/>
    </row>
    <row r="149" spans="1:17" x14ac:dyDescent="0.3">
      <c r="A149" s="70"/>
      <c r="B149" s="73" t="str">
        <f>VLOOKUP(C149,PRP!$A$2:$C$241,2,0)</f>
        <v>PRP-000078</v>
      </c>
      <c r="C149" s="73" t="s">
        <v>409</v>
      </c>
      <c r="D149" s="73" t="str">
        <f>VLOOKUP(C149,PRP!$A$2:$C$241,3,0)</f>
        <v xml:space="preserve">3311 XG </v>
      </c>
      <c r="E149" s="73" t="s">
        <v>137</v>
      </c>
      <c r="F149" s="73" t="s">
        <v>994</v>
      </c>
      <c r="G149" s="73">
        <v>2</v>
      </c>
      <c r="H149" s="73" t="s">
        <v>986</v>
      </c>
      <c r="I149" s="73">
        <v>2024</v>
      </c>
      <c r="J149" s="73"/>
      <c r="K149" s="73" t="s">
        <v>1057</v>
      </c>
      <c r="L149" s="73"/>
      <c r="M149" s="73" t="s">
        <v>1058</v>
      </c>
      <c r="N149" s="79">
        <v>0</v>
      </c>
      <c r="O149" s="67"/>
      <c r="P149" s="67"/>
      <c r="Q149" s="67"/>
    </row>
    <row r="150" spans="1:17" x14ac:dyDescent="0.3">
      <c r="A150" s="70"/>
      <c r="B150" s="74" t="str">
        <f>VLOOKUP(C150,PRP!$A$2:$C$241,2,0)</f>
        <v>PRP-000078</v>
      </c>
      <c r="C150" s="74" t="s">
        <v>409</v>
      </c>
      <c r="D150" s="74" t="str">
        <f>VLOOKUP(C150,PRP!$A$2:$C$241,3,0)</f>
        <v xml:space="preserve">3311 XG </v>
      </c>
      <c r="E150" s="74" t="s">
        <v>137</v>
      </c>
      <c r="F150" s="74" t="s">
        <v>1059</v>
      </c>
      <c r="G150" s="74">
        <v>19</v>
      </c>
      <c r="H150" s="74" t="s">
        <v>986</v>
      </c>
      <c r="I150" s="74">
        <v>2024</v>
      </c>
      <c r="J150" s="74"/>
      <c r="K150" s="74" t="s">
        <v>1060</v>
      </c>
      <c r="L150" s="74"/>
      <c r="M150" s="74"/>
      <c r="N150" s="79">
        <v>0</v>
      </c>
      <c r="P150" s="67"/>
      <c r="Q150" s="67"/>
    </row>
    <row r="151" spans="1:17" x14ac:dyDescent="0.3">
      <c r="A151" s="70"/>
      <c r="B151" s="73" t="str">
        <f>VLOOKUP(C151,PRP!$A$2:$C$241,2,0)</f>
        <v>PRP-000078</v>
      </c>
      <c r="C151" s="73" t="s">
        <v>409</v>
      </c>
      <c r="D151" s="73" t="str">
        <f>VLOOKUP(C151,PRP!$A$2:$C$241,3,0)</f>
        <v xml:space="preserve">3311 XG </v>
      </c>
      <c r="E151" s="73" t="s">
        <v>137</v>
      </c>
      <c r="F151" s="73" t="s">
        <v>1007</v>
      </c>
      <c r="G151" s="73">
        <v>24</v>
      </c>
      <c r="H151" s="73" t="s">
        <v>986</v>
      </c>
      <c r="I151" s="73">
        <v>2013</v>
      </c>
      <c r="J151" s="73"/>
      <c r="K151" s="73" t="s">
        <v>1060</v>
      </c>
      <c r="L151" s="73"/>
      <c r="M151" s="73"/>
      <c r="N151" s="79">
        <v>0</v>
      </c>
      <c r="O151" s="67"/>
      <c r="P151" s="67"/>
      <c r="Q151" s="67"/>
    </row>
    <row r="152" spans="1:17" x14ac:dyDescent="0.3">
      <c r="A152" s="70"/>
      <c r="B152" s="74" t="str">
        <f>VLOOKUP(C152,PRP!$A$2:$C$241,2,0)</f>
        <v>PRP-000078</v>
      </c>
      <c r="C152" s="74" t="s">
        <v>409</v>
      </c>
      <c r="D152" s="74" t="str">
        <f>VLOOKUP(C152,PRP!$A$2:$C$241,3,0)</f>
        <v xml:space="preserve">3311 XG </v>
      </c>
      <c r="E152" s="74" t="s">
        <v>137</v>
      </c>
      <c r="F152" s="74" t="s">
        <v>1061</v>
      </c>
      <c r="G152" s="74">
        <v>109</v>
      </c>
      <c r="H152" s="74" t="s">
        <v>986</v>
      </c>
      <c r="I152" s="74">
        <v>2024</v>
      </c>
      <c r="J152" s="74"/>
      <c r="K152" s="74" t="s">
        <v>1060</v>
      </c>
      <c r="L152" s="74"/>
      <c r="M152" s="74"/>
      <c r="N152" s="79">
        <v>0</v>
      </c>
      <c r="P152" s="67"/>
      <c r="Q152" s="67"/>
    </row>
    <row r="153" spans="1:17" x14ac:dyDescent="0.3">
      <c r="A153" s="70"/>
      <c r="B153" s="73" t="str">
        <f>VLOOKUP(C153,PRP!$A$2:$C$241,2,0)</f>
        <v>PRP-000078</v>
      </c>
      <c r="C153" s="73" t="s">
        <v>409</v>
      </c>
      <c r="D153" s="73" t="s">
        <v>411</v>
      </c>
      <c r="E153" s="73" t="s">
        <v>137</v>
      </c>
      <c r="F153" s="73" t="s">
        <v>997</v>
      </c>
      <c r="G153" s="73">
        <v>46</v>
      </c>
      <c r="H153" s="73" t="s">
        <v>986</v>
      </c>
      <c r="I153" s="73">
        <v>2024</v>
      </c>
      <c r="J153" s="73"/>
      <c r="K153" s="73"/>
      <c r="L153" s="73"/>
      <c r="M153" s="73"/>
      <c r="N153" s="79">
        <v>0</v>
      </c>
      <c r="P153" s="67"/>
      <c r="Q153" s="67"/>
    </row>
    <row r="154" spans="1:17" x14ac:dyDescent="0.3">
      <c r="B154" s="71"/>
      <c r="C154" s="71" t="s">
        <v>409</v>
      </c>
      <c r="D154" s="71"/>
      <c r="E154" s="75"/>
      <c r="F154" s="71"/>
      <c r="G154" s="75"/>
      <c r="H154" s="71"/>
      <c r="I154" s="75"/>
      <c r="J154" s="71"/>
      <c r="K154" s="75"/>
      <c r="L154" s="75"/>
      <c r="M154" s="71"/>
      <c r="N154" s="76" t="s">
        <v>1163</v>
      </c>
      <c r="O154" s="76">
        <f>SUM(N147:N153)</f>
        <v>0</v>
      </c>
      <c r="P154" s="67"/>
      <c r="Q154" s="68"/>
    </row>
    <row r="155" spans="1:17" x14ac:dyDescent="0.3">
      <c r="A155" s="70"/>
      <c r="B155" s="73" t="str">
        <f>VLOOKUP(C155,PRP!$A$2:$C$241,2,0)</f>
        <v>PRP-000435</v>
      </c>
      <c r="C155" s="73" t="s">
        <v>425</v>
      </c>
      <c r="D155" s="73" t="str">
        <f>VLOOKUP(C155,PRP!$A$2:$C$241,3,0)</f>
        <v xml:space="preserve">3314 TK </v>
      </c>
      <c r="E155" s="73" t="s">
        <v>137</v>
      </c>
      <c r="F155" s="73" t="s">
        <v>985</v>
      </c>
      <c r="G155" s="73">
        <v>80</v>
      </c>
      <c r="H155" s="73" t="s">
        <v>986</v>
      </c>
      <c r="I155" s="73">
        <v>2007</v>
      </c>
      <c r="J155" s="73"/>
      <c r="K155" s="73" t="s">
        <v>1040</v>
      </c>
      <c r="L155" s="73" t="s">
        <v>1447</v>
      </c>
      <c r="M155" s="73" t="s">
        <v>1062</v>
      </c>
      <c r="N155" s="79">
        <v>0</v>
      </c>
      <c r="O155" s="67"/>
      <c r="P155" s="67"/>
      <c r="Q155" s="67"/>
    </row>
    <row r="156" spans="1:17" x14ac:dyDescent="0.3">
      <c r="A156" s="70"/>
      <c r="B156" s="74" t="str">
        <f>VLOOKUP(C156,PRP!$A$2:$C$241,2,0)</f>
        <v>PRP-000435</v>
      </c>
      <c r="C156" s="74" t="s">
        <v>425</v>
      </c>
      <c r="D156" s="74" t="str">
        <f>VLOOKUP(C156,PRP!$A$2:$C$241,3,0)</f>
        <v xml:space="preserve">3314 TK </v>
      </c>
      <c r="E156" s="74" t="s">
        <v>137</v>
      </c>
      <c r="F156" s="74" t="s">
        <v>985</v>
      </c>
      <c r="G156" s="74">
        <v>12</v>
      </c>
      <c r="H156" s="74" t="s">
        <v>986</v>
      </c>
      <c r="I156" s="74">
        <v>2007</v>
      </c>
      <c r="J156" s="74"/>
      <c r="K156" s="74" t="s">
        <v>1040</v>
      </c>
      <c r="L156" s="74" t="s">
        <v>1447</v>
      </c>
      <c r="M156" s="74" t="s">
        <v>1062</v>
      </c>
      <c r="N156" s="79">
        <v>0</v>
      </c>
      <c r="P156" s="67"/>
      <c r="Q156" s="67"/>
    </row>
    <row r="157" spans="1:17" x14ac:dyDescent="0.3">
      <c r="A157" s="70"/>
      <c r="B157" s="73" t="str">
        <f>VLOOKUP(C157,PRP!$A$2:$C$241,2,0)</f>
        <v>PRP-000435</v>
      </c>
      <c r="C157" s="73" t="s">
        <v>425</v>
      </c>
      <c r="D157" s="73" t="str">
        <f>VLOOKUP(C157,PRP!$A$2:$C$241,3,0)</f>
        <v xml:space="preserve">3314 TK </v>
      </c>
      <c r="E157" s="73" t="s">
        <v>137</v>
      </c>
      <c r="F157" s="73" t="s">
        <v>1063</v>
      </c>
      <c r="G157" s="73">
        <v>102</v>
      </c>
      <c r="H157" s="73" t="s">
        <v>986</v>
      </c>
      <c r="I157" s="73">
        <v>2015</v>
      </c>
      <c r="J157" s="73"/>
      <c r="K157" s="73"/>
      <c r="L157" s="73"/>
      <c r="M157" s="73"/>
      <c r="N157" s="79">
        <v>0</v>
      </c>
      <c r="O157" s="67"/>
      <c r="P157" s="67"/>
      <c r="Q157" s="67"/>
    </row>
    <row r="158" spans="1:17" x14ac:dyDescent="0.3">
      <c r="A158" s="70"/>
      <c r="B158" s="74" t="str">
        <f>VLOOKUP(C158,PRP!$A$2:$C$241,2,0)</f>
        <v>PRP-000435</v>
      </c>
      <c r="C158" s="74" t="s">
        <v>425</v>
      </c>
      <c r="D158" s="74" t="str">
        <f>VLOOKUP(C158,PRP!$A$2:$C$241,3,0)</f>
        <v xml:space="preserve">3314 TK </v>
      </c>
      <c r="E158" s="74" t="s">
        <v>137</v>
      </c>
      <c r="F158" s="74" t="s">
        <v>1063</v>
      </c>
      <c r="G158" s="74">
        <v>8</v>
      </c>
      <c r="H158" s="74" t="s">
        <v>986</v>
      </c>
      <c r="I158" s="74">
        <v>2007</v>
      </c>
      <c r="J158" s="74"/>
      <c r="K158" s="74"/>
      <c r="L158" s="74"/>
      <c r="M158" s="74"/>
      <c r="N158" s="79">
        <v>0</v>
      </c>
      <c r="P158" s="67"/>
      <c r="Q158" s="67"/>
    </row>
    <row r="159" spans="1:17" x14ac:dyDescent="0.3">
      <c r="A159" s="70"/>
      <c r="B159" s="73" t="str">
        <f>VLOOKUP(C159,PRP!$A$2:$C$241,2,0)</f>
        <v>PRP-000435</v>
      </c>
      <c r="C159" s="73" t="s">
        <v>425</v>
      </c>
      <c r="D159" s="73" t="str">
        <f>VLOOKUP(C159,PRP!$A$2:$C$241,3,0)</f>
        <v xml:space="preserve">3314 TK </v>
      </c>
      <c r="E159" s="73" t="s">
        <v>137</v>
      </c>
      <c r="F159" s="73" t="s">
        <v>988</v>
      </c>
      <c r="G159" s="73">
        <v>3</v>
      </c>
      <c r="H159" s="73" t="s">
        <v>986</v>
      </c>
      <c r="I159" s="73">
        <v>2007</v>
      </c>
      <c r="J159" s="73"/>
      <c r="K159" s="73"/>
      <c r="L159" s="73"/>
      <c r="M159" s="73"/>
      <c r="N159" s="79">
        <v>0</v>
      </c>
      <c r="O159" s="67"/>
      <c r="P159" s="67"/>
      <c r="Q159" s="67"/>
    </row>
    <row r="160" spans="1:17" x14ac:dyDescent="0.3">
      <c r="A160" s="70"/>
      <c r="B160" s="74" t="str">
        <f>VLOOKUP(C160,PRP!$A$2:$C$241,2,0)</f>
        <v>PRP-000435</v>
      </c>
      <c r="C160" s="74" t="s">
        <v>425</v>
      </c>
      <c r="D160" s="74" t="str">
        <f>VLOOKUP(C160,PRP!$A$2:$C$241,3,0)</f>
        <v xml:space="preserve">3314 TK </v>
      </c>
      <c r="E160" s="74" t="s">
        <v>137</v>
      </c>
      <c r="F160" s="74" t="s">
        <v>994</v>
      </c>
      <c r="G160" s="74">
        <v>1</v>
      </c>
      <c r="H160" s="74" t="s">
        <v>986</v>
      </c>
      <c r="I160" s="74">
        <v>2022</v>
      </c>
      <c r="J160" s="74"/>
      <c r="K160" s="74" t="s">
        <v>1064</v>
      </c>
      <c r="L160" s="74"/>
      <c r="M160" s="74" t="s">
        <v>1065</v>
      </c>
      <c r="N160" s="79">
        <v>0</v>
      </c>
      <c r="P160" s="67"/>
      <c r="Q160" s="67"/>
    </row>
    <row r="161" spans="1:17" x14ac:dyDescent="0.3">
      <c r="A161" s="70"/>
      <c r="B161" s="73" t="str">
        <f>VLOOKUP(C161,PRP!$A$2:$C$241,2,0)</f>
        <v>PRP-000435</v>
      </c>
      <c r="C161" s="73" t="s">
        <v>425</v>
      </c>
      <c r="D161" s="73" t="str">
        <f>VLOOKUP(C161,PRP!$A$2:$C$241,3,0)</f>
        <v xml:space="preserve">3314 TK </v>
      </c>
      <c r="E161" s="73" t="s">
        <v>137</v>
      </c>
      <c r="F161" s="73" t="s">
        <v>999</v>
      </c>
      <c r="G161" s="73">
        <v>2</v>
      </c>
      <c r="H161" s="73" t="s">
        <v>986</v>
      </c>
      <c r="I161" s="73">
        <v>2022</v>
      </c>
      <c r="J161" s="73"/>
      <c r="K161" s="73"/>
      <c r="L161" s="73"/>
      <c r="M161" s="73"/>
      <c r="N161" s="79">
        <v>0</v>
      </c>
      <c r="O161" s="67"/>
      <c r="P161" s="67"/>
      <c r="Q161" s="67"/>
    </row>
    <row r="162" spans="1:17" x14ac:dyDescent="0.3">
      <c r="A162" s="70"/>
      <c r="B162" s="74" t="str">
        <f>VLOOKUP(C162,PRP!$A$2:$C$241,2,0)</f>
        <v>PRP-000435</v>
      </c>
      <c r="C162" s="74" t="s">
        <v>425</v>
      </c>
      <c r="D162" s="74" t="str">
        <f>VLOOKUP(C162,PRP!$A$2:$C$241,3,0)</f>
        <v xml:space="preserve">3314 TK </v>
      </c>
      <c r="E162" s="74" t="s">
        <v>137</v>
      </c>
      <c r="F162" s="74" t="s">
        <v>1005</v>
      </c>
      <c r="G162" s="74">
        <v>13</v>
      </c>
      <c r="H162" s="74" t="s">
        <v>986</v>
      </c>
      <c r="I162" s="74">
        <v>2022</v>
      </c>
      <c r="J162" s="74"/>
      <c r="K162" s="74" t="s">
        <v>1066</v>
      </c>
      <c r="L162" s="74"/>
      <c r="M162" s="74"/>
      <c r="N162" s="79">
        <v>0</v>
      </c>
      <c r="P162" s="67"/>
      <c r="Q162" s="67"/>
    </row>
    <row r="163" spans="1:17" x14ac:dyDescent="0.3">
      <c r="A163" s="70"/>
      <c r="B163" s="73" t="str">
        <f>VLOOKUP(C163,PRP!$A$2:$C$241,2,0)</f>
        <v>PRP-000435</v>
      </c>
      <c r="C163" s="73" t="s">
        <v>425</v>
      </c>
      <c r="D163" s="73" t="str">
        <f>VLOOKUP(C163,PRP!$A$2:$C$241,3,0)</f>
        <v xml:space="preserve">3314 TK </v>
      </c>
      <c r="E163" s="73" t="s">
        <v>137</v>
      </c>
      <c r="F163" s="73" t="s">
        <v>1005</v>
      </c>
      <c r="G163" s="73">
        <v>5</v>
      </c>
      <c r="H163" s="73" t="s">
        <v>986</v>
      </c>
      <c r="I163" s="73">
        <v>2022</v>
      </c>
      <c r="J163" s="73"/>
      <c r="K163" s="73" t="s">
        <v>1066</v>
      </c>
      <c r="L163" s="73"/>
      <c r="M163" s="73"/>
      <c r="N163" s="79">
        <v>0</v>
      </c>
      <c r="O163" s="67"/>
      <c r="P163" s="67"/>
      <c r="Q163" s="67"/>
    </row>
    <row r="164" spans="1:17" x14ac:dyDescent="0.3">
      <c r="A164" s="70"/>
      <c r="B164" s="74" t="str">
        <f>VLOOKUP(C164,PRP!$A$2:$C$241,2,0)</f>
        <v>PRP-000435</v>
      </c>
      <c r="C164" s="74" t="s">
        <v>425</v>
      </c>
      <c r="D164" s="74" t="str">
        <f>VLOOKUP(C164,PRP!$A$2:$C$241,3,0)</f>
        <v xml:space="preserve">3314 TK </v>
      </c>
      <c r="E164" s="74" t="s">
        <v>137</v>
      </c>
      <c r="F164" s="74" t="s">
        <v>997</v>
      </c>
      <c r="G164" s="74">
        <v>2</v>
      </c>
      <c r="H164" s="74" t="s">
        <v>986</v>
      </c>
      <c r="I164" s="74">
        <v>2022</v>
      </c>
      <c r="J164" s="74"/>
      <c r="K164" s="74"/>
      <c r="L164" s="74"/>
      <c r="M164" s="74"/>
      <c r="N164" s="79">
        <v>0</v>
      </c>
      <c r="P164" s="67"/>
      <c r="Q164" s="67"/>
    </row>
    <row r="165" spans="1:17" x14ac:dyDescent="0.3">
      <c r="A165" s="70"/>
      <c r="B165" s="73" t="str">
        <f>VLOOKUP(C165,PRP!$A$2:$C$241,2,0)</f>
        <v>PRP-000435</v>
      </c>
      <c r="C165" s="73" t="s">
        <v>425</v>
      </c>
      <c r="D165" s="73" t="str">
        <f>VLOOKUP(C165,PRP!$A$2:$C$241,3,0)</f>
        <v xml:space="preserve">3314 TK </v>
      </c>
      <c r="E165" s="73" t="s">
        <v>137</v>
      </c>
      <c r="F165" s="73" t="s">
        <v>997</v>
      </c>
      <c r="G165" s="73">
        <v>76</v>
      </c>
      <c r="H165" s="73" t="s">
        <v>986</v>
      </c>
      <c r="I165" s="73">
        <v>2022</v>
      </c>
      <c r="J165" s="73"/>
      <c r="K165" s="73"/>
      <c r="L165" s="73"/>
      <c r="M165" s="73"/>
      <c r="N165" s="79">
        <v>0</v>
      </c>
      <c r="O165" s="67"/>
      <c r="P165" s="67"/>
      <c r="Q165" s="67"/>
    </row>
    <row r="166" spans="1:17" x14ac:dyDescent="0.3">
      <c r="A166" s="70"/>
      <c r="B166" s="74" t="str">
        <f>VLOOKUP(C166,PRP!$A$2:$C$241,2,0)</f>
        <v>PRP-000435</v>
      </c>
      <c r="C166" s="74" t="s">
        <v>425</v>
      </c>
      <c r="D166" s="74" t="str">
        <f>VLOOKUP(C166,PRP!$A$2:$C$241,3,0)</f>
        <v xml:space="preserve">3314 TK </v>
      </c>
      <c r="E166" s="74" t="s">
        <v>137</v>
      </c>
      <c r="F166" s="74" t="s">
        <v>1007</v>
      </c>
      <c r="G166" s="74">
        <v>63</v>
      </c>
      <c r="H166" s="74" t="s">
        <v>986</v>
      </c>
      <c r="I166" s="74">
        <v>2022</v>
      </c>
      <c r="J166" s="74"/>
      <c r="K166" s="74"/>
      <c r="L166" s="74"/>
      <c r="M166" s="74"/>
      <c r="N166" s="79">
        <v>0</v>
      </c>
      <c r="P166" s="67"/>
      <c r="Q166" s="67"/>
    </row>
    <row r="167" spans="1:17" x14ac:dyDescent="0.3">
      <c r="A167" s="70"/>
      <c r="B167" s="73" t="str">
        <f>VLOOKUP(C167,PRP!$A$2:$C$241,2,0)</f>
        <v>PRP-000435</v>
      </c>
      <c r="C167" s="73" t="s">
        <v>425</v>
      </c>
      <c r="D167" s="73" t="str">
        <f>VLOOKUP(C167,PRP!$A$2:$C$241,3,0)</f>
        <v xml:space="preserve">3314 TK </v>
      </c>
      <c r="E167" s="73" t="s">
        <v>137</v>
      </c>
      <c r="F167" s="73" t="s">
        <v>1007</v>
      </c>
      <c r="G167" s="73">
        <v>19</v>
      </c>
      <c r="H167" s="73" t="s">
        <v>986</v>
      </c>
      <c r="I167" s="73">
        <v>2022</v>
      </c>
      <c r="J167" s="73"/>
      <c r="K167" s="73"/>
      <c r="L167" s="73"/>
      <c r="M167" s="73"/>
      <c r="N167" s="79">
        <v>0</v>
      </c>
      <c r="O167" s="67"/>
      <c r="P167" s="67"/>
      <c r="Q167" s="67"/>
    </row>
    <row r="168" spans="1:17" x14ac:dyDescent="0.3">
      <c r="A168" s="70"/>
      <c r="B168" s="74" t="str">
        <f>VLOOKUP(C168,PRP!$A$2:$C$241,2,0)</f>
        <v>PRP-000435</v>
      </c>
      <c r="C168" s="74" t="s">
        <v>425</v>
      </c>
      <c r="D168" s="74" t="str">
        <f>VLOOKUP(C168,PRP!$A$2:$C$241,3,0)</f>
        <v xml:space="preserve">3314 TK </v>
      </c>
      <c r="E168" s="74" t="s">
        <v>137</v>
      </c>
      <c r="F168" s="74" t="s">
        <v>1067</v>
      </c>
      <c r="G168" s="74">
        <v>1</v>
      </c>
      <c r="H168" s="74" t="s">
        <v>986</v>
      </c>
      <c r="I168" s="74">
        <v>2022</v>
      </c>
      <c r="J168" s="74"/>
      <c r="K168" s="74" t="s">
        <v>1066</v>
      </c>
      <c r="L168" s="74"/>
      <c r="M168" s="74"/>
      <c r="N168" s="79">
        <v>0</v>
      </c>
      <c r="P168" s="67"/>
      <c r="Q168" s="67"/>
    </row>
    <row r="169" spans="1:17" x14ac:dyDescent="0.3">
      <c r="A169" s="70"/>
      <c r="B169" s="73" t="str">
        <f>VLOOKUP(C169,PRP!$A$2:$C$241,2,0)</f>
        <v>PRP-000435</v>
      </c>
      <c r="C169" s="73" t="s">
        <v>425</v>
      </c>
      <c r="D169" s="73" t="str">
        <f>VLOOKUP(C169,PRP!$A$2:$C$241,3,0)</f>
        <v xml:space="preserve">3314 TK </v>
      </c>
      <c r="E169" s="73" t="s">
        <v>137</v>
      </c>
      <c r="F169" s="73" t="s">
        <v>998</v>
      </c>
      <c r="G169" s="73">
        <v>127</v>
      </c>
      <c r="H169" s="73" t="s">
        <v>986</v>
      </c>
      <c r="I169" s="73">
        <v>2022</v>
      </c>
      <c r="J169" s="73"/>
      <c r="K169" s="73"/>
      <c r="L169" s="73"/>
      <c r="M169" s="73"/>
      <c r="N169" s="79">
        <v>0</v>
      </c>
      <c r="O169" s="67"/>
      <c r="P169" s="67"/>
      <c r="Q169" s="67"/>
    </row>
    <row r="170" spans="1:17" x14ac:dyDescent="0.3">
      <c r="A170" s="70"/>
      <c r="B170" s="74" t="str">
        <f>VLOOKUP(C170,PRP!$A$2:$C$241,2,0)</f>
        <v>PRP-000435</v>
      </c>
      <c r="C170" s="74" t="s">
        <v>425</v>
      </c>
      <c r="D170" s="74" t="str">
        <f>VLOOKUP(C170,PRP!$A$2:$C$241,3,0)</f>
        <v xml:space="preserve">3314 TK </v>
      </c>
      <c r="E170" s="74" t="s">
        <v>137</v>
      </c>
      <c r="F170" s="74" t="s">
        <v>998</v>
      </c>
      <c r="G170" s="74">
        <v>38</v>
      </c>
      <c r="H170" s="74" t="s">
        <v>986</v>
      </c>
      <c r="I170" s="74">
        <v>2022</v>
      </c>
      <c r="J170" s="74"/>
      <c r="K170" s="74"/>
      <c r="L170" s="74"/>
      <c r="M170" s="74"/>
      <c r="N170" s="79">
        <v>0</v>
      </c>
      <c r="P170" s="67"/>
      <c r="Q170" s="67"/>
    </row>
    <row r="171" spans="1:17" x14ac:dyDescent="0.3">
      <c r="A171" s="70"/>
      <c r="B171" s="73" t="str">
        <f>VLOOKUP(C171,PRP!$A$2:$C$241,2,0)</f>
        <v>PRP-000435</v>
      </c>
      <c r="C171" s="73" t="s">
        <v>425</v>
      </c>
      <c r="D171" s="73" t="str">
        <f>VLOOKUP(C171,PRP!$A$2:$C$241,3,0)</f>
        <v xml:space="preserve">3314 TK </v>
      </c>
      <c r="E171" s="73" t="s">
        <v>137</v>
      </c>
      <c r="F171" s="73" t="s">
        <v>1068</v>
      </c>
      <c r="G171" s="73">
        <v>1</v>
      </c>
      <c r="H171" s="73" t="s">
        <v>986</v>
      </c>
      <c r="I171" s="73">
        <v>2007</v>
      </c>
      <c r="J171" s="73"/>
      <c r="K171" s="73" t="s">
        <v>1069</v>
      </c>
      <c r="L171" s="73"/>
      <c r="M171" s="73"/>
      <c r="N171" s="79">
        <v>0</v>
      </c>
      <c r="O171" s="67"/>
      <c r="P171" s="67"/>
      <c r="Q171" s="67"/>
    </row>
    <row r="172" spans="1:17" x14ac:dyDescent="0.3">
      <c r="B172" s="71"/>
      <c r="C172" s="71" t="s">
        <v>425</v>
      </c>
      <c r="D172" s="71"/>
      <c r="E172" s="75"/>
      <c r="F172" s="71"/>
      <c r="G172" s="75"/>
      <c r="H172" s="71"/>
      <c r="I172" s="75"/>
      <c r="J172" s="71"/>
      <c r="K172" s="75"/>
      <c r="L172" s="75"/>
      <c r="M172" s="71"/>
      <c r="N172" s="76" t="s">
        <v>1163</v>
      </c>
      <c r="O172" s="76">
        <f>SUM(N155:N171)</f>
        <v>0</v>
      </c>
      <c r="P172" s="67"/>
      <c r="Q172" s="68"/>
    </row>
    <row r="173" spans="1:17" x14ac:dyDescent="0.3">
      <c r="A173" s="70"/>
      <c r="B173" s="73" t="str">
        <f>VLOOKUP(C173,PRP!$A$2:$C$241,2,0)</f>
        <v>PRP-000087</v>
      </c>
      <c r="C173" s="73" t="s">
        <v>81</v>
      </c>
      <c r="D173" s="73" t="str">
        <f>VLOOKUP(C173,PRP!$A$2:$C$241,3,0)</f>
        <v xml:space="preserve">3316 LJ </v>
      </c>
      <c r="E173" s="73" t="s">
        <v>137</v>
      </c>
      <c r="F173" s="73" t="s">
        <v>985</v>
      </c>
      <c r="G173" s="73">
        <v>41</v>
      </c>
      <c r="H173" s="73" t="s">
        <v>986</v>
      </c>
      <c r="I173" s="73">
        <v>2019</v>
      </c>
      <c r="J173" s="73"/>
      <c r="K173" s="73" t="s">
        <v>1043</v>
      </c>
      <c r="L173" s="73"/>
      <c r="M173" s="73"/>
      <c r="N173" s="79">
        <v>0</v>
      </c>
      <c r="O173" s="67"/>
      <c r="P173" s="67"/>
      <c r="Q173" s="67"/>
    </row>
    <row r="174" spans="1:17" x14ac:dyDescent="0.3">
      <c r="A174" s="70"/>
      <c r="B174" s="74" t="str">
        <f>VLOOKUP(C174,PRP!$A$2:$C$241,2,0)</f>
        <v>PRP-000087</v>
      </c>
      <c r="C174" s="74" t="s">
        <v>81</v>
      </c>
      <c r="D174" s="74" t="str">
        <f>VLOOKUP(C174,PRP!$A$2:$C$241,3,0)</f>
        <v xml:space="preserve">3316 LJ </v>
      </c>
      <c r="E174" s="74" t="s">
        <v>137</v>
      </c>
      <c r="F174" s="74" t="s">
        <v>988</v>
      </c>
      <c r="G174" s="74">
        <v>18</v>
      </c>
      <c r="H174" s="74" t="s">
        <v>986</v>
      </c>
      <c r="I174" s="74">
        <v>2019</v>
      </c>
      <c r="J174" s="74"/>
      <c r="K174" s="74" t="s">
        <v>1043</v>
      </c>
      <c r="L174" s="74"/>
      <c r="M174" s="74" t="s">
        <v>1046</v>
      </c>
      <c r="N174" s="79">
        <v>0</v>
      </c>
      <c r="P174" s="67"/>
      <c r="Q174" s="67"/>
    </row>
    <row r="175" spans="1:17" x14ac:dyDescent="0.3">
      <c r="A175" s="70"/>
      <c r="B175" s="73" t="str">
        <f>VLOOKUP(C175,PRP!$A$2:$C$241,2,0)</f>
        <v>PRP-000087</v>
      </c>
      <c r="C175" s="73" t="s">
        <v>81</v>
      </c>
      <c r="D175" s="73" t="str">
        <f>VLOOKUP(C175,PRP!$A$2:$C$241,3,0)</f>
        <v xml:space="preserve">3316 LJ </v>
      </c>
      <c r="E175" s="73" t="s">
        <v>137</v>
      </c>
      <c r="F175" s="73" t="s">
        <v>994</v>
      </c>
      <c r="G175" s="73">
        <v>1</v>
      </c>
      <c r="H175" s="73" t="s">
        <v>986</v>
      </c>
      <c r="I175" s="73">
        <v>2005</v>
      </c>
      <c r="J175" s="73"/>
      <c r="K175" s="73" t="s">
        <v>1006</v>
      </c>
      <c r="L175" s="73"/>
      <c r="M175" s="73" t="s">
        <v>1070</v>
      </c>
      <c r="N175" s="79">
        <v>0</v>
      </c>
      <c r="O175" s="67"/>
      <c r="P175" s="67"/>
      <c r="Q175" s="67"/>
    </row>
    <row r="176" spans="1:17" x14ac:dyDescent="0.3">
      <c r="A176" s="70"/>
      <c r="B176" s="74" t="str">
        <f>VLOOKUP(C176,PRP!$A$2:$C$241,2,0)</f>
        <v>PRP-000087</v>
      </c>
      <c r="C176" s="74" t="s">
        <v>81</v>
      </c>
      <c r="D176" s="74" t="str">
        <f>VLOOKUP(C176,PRP!$A$2:$C$241,3,0)</f>
        <v xml:space="preserve">3316 LJ </v>
      </c>
      <c r="E176" s="74" t="s">
        <v>137</v>
      </c>
      <c r="F176" s="74" t="s">
        <v>999</v>
      </c>
      <c r="G176" s="74">
        <v>2</v>
      </c>
      <c r="H176" s="74" t="s">
        <v>986</v>
      </c>
      <c r="I176" s="74">
        <v>2005</v>
      </c>
      <c r="J176" s="74"/>
      <c r="K176" s="74"/>
      <c r="L176" s="74"/>
      <c r="M176" s="74"/>
      <c r="N176" s="79">
        <v>0</v>
      </c>
      <c r="P176" s="67"/>
      <c r="Q176" s="67"/>
    </row>
    <row r="177" spans="1:17" x14ac:dyDescent="0.3">
      <c r="A177" s="70"/>
      <c r="B177" s="73" t="str">
        <f>VLOOKUP(C177,PRP!$A$2:$C$241,2,0)</f>
        <v>PRP-000087</v>
      </c>
      <c r="C177" s="73" t="s">
        <v>81</v>
      </c>
      <c r="D177" s="73" t="str">
        <f>VLOOKUP(C177,PRP!$A$2:$C$241,3,0)</f>
        <v xml:space="preserve">3316 LJ </v>
      </c>
      <c r="E177" s="73" t="s">
        <v>137</v>
      </c>
      <c r="F177" s="73" t="s">
        <v>1005</v>
      </c>
      <c r="G177" s="73">
        <v>11</v>
      </c>
      <c r="H177" s="73" t="s">
        <v>986</v>
      </c>
      <c r="I177" s="73">
        <v>2005</v>
      </c>
      <c r="J177" s="73"/>
      <c r="K177" s="73" t="s">
        <v>1006</v>
      </c>
      <c r="L177" s="73"/>
      <c r="M177" s="73"/>
      <c r="N177" s="79">
        <v>0</v>
      </c>
      <c r="O177" s="67"/>
      <c r="P177" s="67"/>
      <c r="Q177" s="67"/>
    </row>
    <row r="178" spans="1:17" x14ac:dyDescent="0.3">
      <c r="A178" s="70"/>
      <c r="B178" s="74" t="str">
        <f>VLOOKUP(C178,PRP!$A$2:$C$241,2,0)</f>
        <v>PRP-000087</v>
      </c>
      <c r="C178" s="74" t="s">
        <v>81</v>
      </c>
      <c r="D178" s="74" t="str">
        <f>VLOOKUP(C178,PRP!$A$2:$C$241,3,0)</f>
        <v xml:space="preserve">3316 LJ </v>
      </c>
      <c r="E178" s="74" t="s">
        <v>137</v>
      </c>
      <c r="F178" s="74" t="s">
        <v>1007</v>
      </c>
      <c r="G178" s="74">
        <v>45</v>
      </c>
      <c r="H178" s="74" t="s">
        <v>986</v>
      </c>
      <c r="I178" s="74">
        <v>2005</v>
      </c>
      <c r="J178" s="74"/>
      <c r="K178" s="74" t="s">
        <v>1006</v>
      </c>
      <c r="L178" s="74"/>
      <c r="M178" s="74"/>
      <c r="N178" s="79">
        <v>0</v>
      </c>
      <c r="P178" s="67"/>
      <c r="Q178" s="67"/>
    </row>
    <row r="179" spans="1:17" x14ac:dyDescent="0.3">
      <c r="A179" s="70"/>
      <c r="B179" s="73" t="str">
        <f>VLOOKUP(C179,PRP!$A$2:$C$241,2,0)</f>
        <v>PRP-000087</v>
      </c>
      <c r="C179" s="73" t="s">
        <v>81</v>
      </c>
      <c r="D179" s="73" t="str">
        <f>VLOOKUP(C179,PRP!$A$2:$C$241,3,0)</f>
        <v xml:space="preserve">3316 LJ </v>
      </c>
      <c r="E179" s="73" t="s">
        <v>137</v>
      </c>
      <c r="F179" s="73" t="s">
        <v>998</v>
      </c>
      <c r="G179" s="73">
        <v>122</v>
      </c>
      <c r="H179" s="73" t="s">
        <v>986</v>
      </c>
      <c r="I179" s="73">
        <v>2005</v>
      </c>
      <c r="J179" s="73"/>
      <c r="K179" s="73" t="s">
        <v>1006</v>
      </c>
      <c r="L179" s="73"/>
      <c r="M179" s="73"/>
      <c r="N179" s="79">
        <v>0</v>
      </c>
      <c r="O179" s="67"/>
      <c r="P179" s="67"/>
      <c r="Q179" s="67"/>
    </row>
    <row r="180" spans="1:17" x14ac:dyDescent="0.3">
      <c r="A180" s="70"/>
      <c r="B180" s="74" t="s">
        <v>430</v>
      </c>
      <c r="C180" s="74" t="s">
        <v>81</v>
      </c>
      <c r="D180" s="74" t="s">
        <v>431</v>
      </c>
      <c r="E180" s="74" t="s">
        <v>137</v>
      </c>
      <c r="F180" s="74" t="s">
        <v>997</v>
      </c>
      <c r="G180" s="74">
        <v>9</v>
      </c>
      <c r="H180" s="74" t="s">
        <v>986</v>
      </c>
      <c r="I180" s="74">
        <v>2005</v>
      </c>
      <c r="J180" s="74"/>
      <c r="K180" s="74"/>
      <c r="L180" s="74"/>
      <c r="M180" s="74"/>
      <c r="N180" s="79">
        <v>0</v>
      </c>
      <c r="O180" s="67"/>
      <c r="P180" s="67"/>
      <c r="Q180" s="67"/>
    </row>
    <row r="181" spans="1:17" x14ac:dyDescent="0.3">
      <c r="B181" s="71"/>
      <c r="C181" s="71" t="s">
        <v>81</v>
      </c>
      <c r="D181" s="71"/>
      <c r="E181" s="75"/>
      <c r="F181" s="71"/>
      <c r="G181" s="75"/>
      <c r="H181" s="71"/>
      <c r="I181" s="75"/>
      <c r="J181" s="71"/>
      <c r="K181" s="75"/>
      <c r="L181" s="75"/>
      <c r="M181" s="71"/>
      <c r="N181" s="76" t="s">
        <v>1163</v>
      </c>
      <c r="O181" s="76">
        <f>SUM(N173:N180)</f>
        <v>0</v>
      </c>
      <c r="P181" s="67"/>
      <c r="Q181" s="68"/>
    </row>
    <row r="182" spans="1:17" x14ac:dyDescent="0.3">
      <c r="A182" s="70"/>
      <c r="B182" s="73" t="str">
        <f>VLOOKUP(C182,PRP!$A$2:$C$241,2,0)</f>
        <v>PRP-000094</v>
      </c>
      <c r="C182" s="73" t="s">
        <v>82</v>
      </c>
      <c r="D182" s="73" t="str">
        <f>VLOOKUP(C182,PRP!$A$2:$C$241,3,0)</f>
        <v xml:space="preserve">3313 LC </v>
      </c>
      <c r="E182" s="73" t="s">
        <v>137</v>
      </c>
      <c r="F182" s="73" t="s">
        <v>985</v>
      </c>
      <c r="G182" s="73">
        <v>19</v>
      </c>
      <c r="H182" s="73" t="s">
        <v>986</v>
      </c>
      <c r="I182" s="73">
        <v>2022</v>
      </c>
      <c r="J182" s="73"/>
      <c r="K182" s="73" t="s">
        <v>1071</v>
      </c>
      <c r="L182" s="73" t="s">
        <v>1448</v>
      </c>
      <c r="M182" s="73"/>
      <c r="N182" s="79">
        <v>0</v>
      </c>
      <c r="O182" s="67"/>
      <c r="P182" s="67"/>
      <c r="Q182" s="67"/>
    </row>
    <row r="183" spans="1:17" x14ac:dyDescent="0.3">
      <c r="A183" s="70"/>
      <c r="B183" s="74" t="str">
        <f>VLOOKUP(C183,PRP!$A$2:$C$241,2,0)</f>
        <v>PRP-000094</v>
      </c>
      <c r="C183" s="74" t="s">
        <v>82</v>
      </c>
      <c r="D183" s="74" t="str">
        <f>VLOOKUP(C183,PRP!$A$2:$C$241,3,0)</f>
        <v xml:space="preserve">3313 LC </v>
      </c>
      <c r="E183" s="74" t="s">
        <v>137</v>
      </c>
      <c r="F183" s="74" t="s">
        <v>988</v>
      </c>
      <c r="G183" s="74">
        <v>22</v>
      </c>
      <c r="H183" s="74" t="s">
        <v>986</v>
      </c>
      <c r="I183" s="74">
        <v>2022</v>
      </c>
      <c r="J183" s="74"/>
      <c r="K183" s="74" t="s">
        <v>1043</v>
      </c>
      <c r="L183" s="74" t="s">
        <v>1448</v>
      </c>
      <c r="M183" s="74"/>
      <c r="N183" s="79">
        <v>0</v>
      </c>
      <c r="P183" s="67"/>
      <c r="Q183" s="67"/>
    </row>
    <row r="184" spans="1:17" x14ac:dyDescent="0.3">
      <c r="A184" s="70"/>
      <c r="B184" s="73" t="str">
        <f>VLOOKUP(C184,PRP!$A$2:$C$241,2,0)</f>
        <v>PRP-000094</v>
      </c>
      <c r="C184" s="73" t="s">
        <v>82</v>
      </c>
      <c r="D184" s="73" t="str">
        <f>VLOOKUP(C184,PRP!$A$2:$C$241,3,0)</f>
        <v xml:space="preserve">3313 LC </v>
      </c>
      <c r="E184" s="73" t="s">
        <v>137</v>
      </c>
      <c r="F184" s="73" t="s">
        <v>994</v>
      </c>
      <c r="G184" s="73">
        <v>1</v>
      </c>
      <c r="H184" s="73" t="s">
        <v>986</v>
      </c>
      <c r="I184" s="73">
        <v>0</v>
      </c>
      <c r="J184" s="73"/>
      <c r="K184" s="73" t="s">
        <v>1072</v>
      </c>
      <c r="L184" s="73"/>
      <c r="M184" s="73" t="s">
        <v>1073</v>
      </c>
      <c r="N184" s="79">
        <v>0</v>
      </c>
      <c r="O184" s="67"/>
      <c r="P184" s="67"/>
      <c r="Q184" s="67"/>
    </row>
    <row r="185" spans="1:17" x14ac:dyDescent="0.3">
      <c r="A185" s="70"/>
      <c r="B185" s="74" t="str">
        <f>VLOOKUP(C185,PRP!$A$2:$C$241,2,0)</f>
        <v>PRP-000094</v>
      </c>
      <c r="C185" s="74" t="s">
        <v>82</v>
      </c>
      <c r="D185" s="74" t="str">
        <f>VLOOKUP(C185,PRP!$A$2:$C$241,3,0)</f>
        <v xml:space="preserve">3313 LC </v>
      </c>
      <c r="E185" s="74" t="s">
        <v>137</v>
      </c>
      <c r="F185" s="74" t="s">
        <v>999</v>
      </c>
      <c r="G185" s="74">
        <v>1</v>
      </c>
      <c r="H185" s="74" t="s">
        <v>986</v>
      </c>
      <c r="I185" s="74">
        <v>2008</v>
      </c>
      <c r="J185" s="74"/>
      <c r="K185" s="74"/>
      <c r="L185" s="74"/>
      <c r="M185" s="74"/>
      <c r="N185" s="79">
        <v>0</v>
      </c>
      <c r="P185" s="67"/>
      <c r="Q185" s="67"/>
    </row>
    <row r="186" spans="1:17" x14ac:dyDescent="0.3">
      <c r="A186" s="70"/>
      <c r="B186" s="73" t="str">
        <f>VLOOKUP(C186,PRP!$A$2:$C$241,2,0)</f>
        <v>PRP-000094</v>
      </c>
      <c r="C186" s="73" t="s">
        <v>82</v>
      </c>
      <c r="D186" s="73" t="str">
        <f>VLOOKUP(C186,PRP!$A$2:$C$241,3,0)</f>
        <v xml:space="preserve">3313 LC </v>
      </c>
      <c r="E186" s="73" t="s">
        <v>137</v>
      </c>
      <c r="F186" s="73" t="s">
        <v>1005</v>
      </c>
      <c r="G186" s="73">
        <v>10</v>
      </c>
      <c r="H186" s="73" t="s">
        <v>986</v>
      </c>
      <c r="I186" s="73">
        <v>2008</v>
      </c>
      <c r="J186" s="73"/>
      <c r="K186" s="73" t="s">
        <v>1074</v>
      </c>
      <c r="L186" s="73"/>
      <c r="M186" s="73"/>
      <c r="N186" s="79">
        <v>0</v>
      </c>
      <c r="O186" s="67"/>
      <c r="P186" s="67"/>
      <c r="Q186" s="67"/>
    </row>
    <row r="187" spans="1:17" x14ac:dyDescent="0.3">
      <c r="A187" s="70"/>
      <c r="B187" s="74" t="str">
        <f>VLOOKUP(C187,PRP!$A$2:$C$241,2,0)</f>
        <v>PRP-000094</v>
      </c>
      <c r="C187" s="74" t="s">
        <v>82</v>
      </c>
      <c r="D187" s="74" t="str">
        <f>VLOOKUP(C187,PRP!$A$2:$C$241,3,0)</f>
        <v xml:space="preserve">3313 LC </v>
      </c>
      <c r="E187" s="74" t="s">
        <v>137</v>
      </c>
      <c r="F187" s="74" t="s">
        <v>997</v>
      </c>
      <c r="G187" s="74">
        <v>13</v>
      </c>
      <c r="H187" s="74" t="s">
        <v>986</v>
      </c>
      <c r="I187" s="74">
        <v>2008</v>
      </c>
      <c r="J187" s="74"/>
      <c r="K187" s="74" t="s">
        <v>1075</v>
      </c>
      <c r="L187" s="74"/>
      <c r="M187" s="74"/>
      <c r="N187" s="79">
        <v>0</v>
      </c>
      <c r="P187" s="67"/>
      <c r="Q187" s="67"/>
    </row>
    <row r="188" spans="1:17" x14ac:dyDescent="0.3">
      <c r="B188" s="71"/>
      <c r="C188" s="71" t="s">
        <v>82</v>
      </c>
      <c r="D188" s="71"/>
      <c r="E188" s="75"/>
      <c r="F188" s="71"/>
      <c r="G188" s="75"/>
      <c r="H188" s="71"/>
      <c r="I188" s="75"/>
      <c r="J188" s="71"/>
      <c r="K188" s="75"/>
      <c r="L188" s="75"/>
      <c r="M188" s="71"/>
      <c r="N188" s="76" t="s">
        <v>1163</v>
      </c>
      <c r="O188" s="76">
        <f>SUM(N182:N187)</f>
        <v>0</v>
      </c>
      <c r="P188" s="67"/>
      <c r="Q188" s="68"/>
    </row>
    <row r="189" spans="1:17" x14ac:dyDescent="0.3">
      <c r="A189" s="70"/>
      <c r="B189" s="73" t="str">
        <f>VLOOKUP(C189,PRP!$A$2:$C$241,2,0)</f>
        <v>PRP-000097</v>
      </c>
      <c r="C189" s="73" t="s">
        <v>83</v>
      </c>
      <c r="D189" s="73" t="str">
        <f>VLOOKUP(C189,PRP!$A$2:$C$241,3,0)</f>
        <v xml:space="preserve">3311 XL </v>
      </c>
      <c r="E189" s="73" t="s">
        <v>137</v>
      </c>
      <c r="F189" s="73" t="s">
        <v>1026</v>
      </c>
      <c r="G189" s="73">
        <v>14</v>
      </c>
      <c r="H189" s="73" t="s">
        <v>986</v>
      </c>
      <c r="I189" s="73">
        <v>2019</v>
      </c>
      <c r="J189" s="73"/>
      <c r="K189" s="73" t="s">
        <v>1031</v>
      </c>
      <c r="L189" s="73" t="s">
        <v>1449</v>
      </c>
      <c r="M189" s="73" t="s">
        <v>1076</v>
      </c>
      <c r="N189" s="79">
        <v>0</v>
      </c>
      <c r="O189" s="67"/>
      <c r="P189" s="67"/>
      <c r="Q189" s="67"/>
    </row>
    <row r="190" spans="1:17" x14ac:dyDescent="0.3">
      <c r="A190" s="70"/>
      <c r="B190" s="74" t="str">
        <f>VLOOKUP(C190,PRP!$A$2:$C$241,2,0)</f>
        <v>PRP-000097</v>
      </c>
      <c r="C190" s="74" t="s">
        <v>83</v>
      </c>
      <c r="D190" s="74" t="str">
        <f>VLOOKUP(C190,PRP!$A$2:$C$241,3,0)</f>
        <v xml:space="preserve">3311 XL </v>
      </c>
      <c r="E190" s="74" t="s">
        <v>137</v>
      </c>
      <c r="F190" s="74" t="s">
        <v>1077</v>
      </c>
      <c r="G190" s="74">
        <v>18</v>
      </c>
      <c r="H190" s="74" t="s">
        <v>986</v>
      </c>
      <c r="I190" s="74">
        <v>2019</v>
      </c>
      <c r="J190" s="74"/>
      <c r="K190" s="74"/>
      <c r="L190" s="74"/>
      <c r="M190" s="74"/>
      <c r="N190" s="79">
        <v>0</v>
      </c>
      <c r="P190" s="67"/>
      <c r="Q190" s="67"/>
    </row>
    <row r="191" spans="1:17" x14ac:dyDescent="0.3">
      <c r="A191" s="70"/>
      <c r="B191" s="73" t="str">
        <f>VLOOKUP(C191,PRP!$A$2:$C$241,2,0)</f>
        <v>PRP-000097</v>
      </c>
      <c r="C191" s="73" t="s">
        <v>83</v>
      </c>
      <c r="D191" s="73" t="str">
        <f>VLOOKUP(C191,PRP!$A$2:$C$241,3,0)</f>
        <v xml:space="preserve">3311 XL </v>
      </c>
      <c r="E191" s="73" t="s">
        <v>137</v>
      </c>
      <c r="F191" s="73" t="s">
        <v>994</v>
      </c>
      <c r="G191" s="73">
        <v>1</v>
      </c>
      <c r="H191" s="73" t="s">
        <v>986</v>
      </c>
      <c r="I191" s="73">
        <v>2019</v>
      </c>
      <c r="J191" s="73"/>
      <c r="K191" s="73" t="s">
        <v>1050</v>
      </c>
      <c r="L191" s="73"/>
      <c r="M191" s="73"/>
      <c r="N191" s="79">
        <v>0</v>
      </c>
      <c r="O191" s="67"/>
      <c r="P191" s="67"/>
      <c r="Q191" s="67"/>
    </row>
    <row r="192" spans="1:17" x14ac:dyDescent="0.3">
      <c r="A192" s="70"/>
      <c r="B192" s="74" t="str">
        <f>VLOOKUP(C192,PRP!$A$2:$C$241,2,0)</f>
        <v>PRP-000097</v>
      </c>
      <c r="C192" s="74" t="s">
        <v>83</v>
      </c>
      <c r="D192" s="74" t="str">
        <f>VLOOKUP(C192,PRP!$A$2:$C$241,3,0)</f>
        <v xml:space="preserve">3311 XL </v>
      </c>
      <c r="E192" s="74" t="s">
        <v>137</v>
      </c>
      <c r="F192" s="74" t="s">
        <v>1005</v>
      </c>
      <c r="G192" s="74">
        <v>3</v>
      </c>
      <c r="H192" s="74" t="s">
        <v>986</v>
      </c>
      <c r="I192" s="74">
        <v>2019</v>
      </c>
      <c r="J192" s="74"/>
      <c r="K192" s="74" t="s">
        <v>1050</v>
      </c>
      <c r="L192" s="74"/>
      <c r="M192" s="74"/>
      <c r="N192" s="79">
        <v>0</v>
      </c>
      <c r="P192" s="67"/>
      <c r="Q192" s="67"/>
    </row>
    <row r="193" spans="1:17" x14ac:dyDescent="0.3">
      <c r="A193" s="70"/>
      <c r="B193" s="73" t="str">
        <f>VLOOKUP(C193,PRP!$A$2:$C$241,2,0)</f>
        <v>PRP-000097</v>
      </c>
      <c r="C193" s="73" t="s">
        <v>83</v>
      </c>
      <c r="D193" s="73" t="str">
        <f>VLOOKUP(C193,PRP!$A$2:$C$241,3,0)</f>
        <v xml:space="preserve">3311 XL </v>
      </c>
      <c r="E193" s="73" t="s">
        <v>137</v>
      </c>
      <c r="F193" s="73" t="s">
        <v>997</v>
      </c>
      <c r="G193" s="73">
        <v>5</v>
      </c>
      <c r="H193" s="73" t="s">
        <v>986</v>
      </c>
      <c r="I193" s="73">
        <v>2019</v>
      </c>
      <c r="J193" s="73"/>
      <c r="K193" s="73"/>
      <c r="L193" s="73"/>
      <c r="M193" s="73"/>
      <c r="N193" s="79">
        <v>0</v>
      </c>
      <c r="O193" s="67"/>
      <c r="P193" s="67"/>
      <c r="Q193" s="67"/>
    </row>
    <row r="194" spans="1:17" x14ac:dyDescent="0.3">
      <c r="A194" s="70"/>
      <c r="B194" s="74" t="str">
        <f>VLOOKUP(C194,PRP!$A$2:$C$241,2,0)</f>
        <v>PRP-000097</v>
      </c>
      <c r="C194" s="74" t="s">
        <v>83</v>
      </c>
      <c r="D194" s="74" t="str">
        <f>VLOOKUP(C194,PRP!$A$2:$C$241,3,0)</f>
        <v xml:space="preserve">3311 XL </v>
      </c>
      <c r="E194" s="74" t="s">
        <v>137</v>
      </c>
      <c r="F194" s="74" t="s">
        <v>998</v>
      </c>
      <c r="G194" s="74">
        <v>11</v>
      </c>
      <c r="H194" s="74" t="s">
        <v>986</v>
      </c>
      <c r="I194" s="74">
        <v>2019</v>
      </c>
      <c r="J194" s="74"/>
      <c r="K194" s="74"/>
      <c r="L194" s="74"/>
      <c r="M194" s="74"/>
      <c r="N194" s="79">
        <v>0</v>
      </c>
      <c r="P194" s="67"/>
      <c r="Q194" s="67"/>
    </row>
    <row r="195" spans="1:17" x14ac:dyDescent="0.3">
      <c r="B195" s="71"/>
      <c r="C195" s="71" t="s">
        <v>83</v>
      </c>
      <c r="D195" s="71"/>
      <c r="E195" s="75"/>
      <c r="F195" s="71"/>
      <c r="G195" s="75"/>
      <c r="H195" s="71"/>
      <c r="I195" s="75"/>
      <c r="J195" s="71"/>
      <c r="K195" s="75"/>
      <c r="L195" s="75"/>
      <c r="M195" s="71"/>
      <c r="N195" s="76" t="s">
        <v>1163</v>
      </c>
      <c r="O195" s="76">
        <f>SUM(N189:N194)</f>
        <v>0</v>
      </c>
      <c r="P195" s="67"/>
      <c r="Q195" s="68"/>
    </row>
    <row r="196" spans="1:17" x14ac:dyDescent="0.3">
      <c r="A196" s="70"/>
      <c r="B196" s="73" t="str">
        <f>VLOOKUP(C196,PRP!$A$2:$C$241,2,0)</f>
        <v>PRP-000645</v>
      </c>
      <c r="C196" s="73" t="s">
        <v>84</v>
      </c>
      <c r="D196" s="73" t="str">
        <f>VLOOKUP(C196,PRP!$A$2:$C$241,3,0)</f>
        <v xml:space="preserve">3313 LK  </v>
      </c>
      <c r="E196" s="73" t="s">
        <v>137</v>
      </c>
      <c r="F196" s="73" t="s">
        <v>1012</v>
      </c>
      <c r="G196" s="73">
        <v>8</v>
      </c>
      <c r="H196" s="73" t="s">
        <v>986</v>
      </c>
      <c r="I196" s="73">
        <v>0</v>
      </c>
      <c r="J196" s="73"/>
      <c r="K196" s="73"/>
      <c r="L196" s="73"/>
      <c r="M196" s="73"/>
      <c r="N196" s="79">
        <v>0</v>
      </c>
      <c r="O196" s="67"/>
      <c r="P196" s="67"/>
      <c r="Q196" s="67"/>
    </row>
    <row r="197" spans="1:17" x14ac:dyDescent="0.3">
      <c r="B197" s="71"/>
      <c r="C197" s="71" t="s">
        <v>84</v>
      </c>
      <c r="D197" s="71"/>
      <c r="E197" s="75"/>
      <c r="F197" s="71"/>
      <c r="G197" s="75"/>
      <c r="H197" s="71"/>
      <c r="I197" s="75"/>
      <c r="J197" s="71"/>
      <c r="K197" s="75"/>
      <c r="L197" s="75"/>
      <c r="M197" s="71"/>
      <c r="N197" s="76" t="s">
        <v>1163</v>
      </c>
      <c r="O197" s="76">
        <f>SUM(N196:N196)</f>
        <v>0</v>
      </c>
      <c r="P197" s="67"/>
      <c r="Q197" s="68"/>
    </row>
    <row r="198" spans="1:17" x14ac:dyDescent="0.3">
      <c r="A198" s="70"/>
      <c r="B198" s="73" t="str">
        <f>VLOOKUP(C198,PRP!$A$2:$C$241,2,0)</f>
        <v>PRP-000456</v>
      </c>
      <c r="C198" s="73" t="s">
        <v>86</v>
      </c>
      <c r="D198" s="73" t="str">
        <f>VLOOKUP(C198,PRP!$A$2:$C$241,3,0)</f>
        <v xml:space="preserve">3311 CJ </v>
      </c>
      <c r="E198" s="73" t="s">
        <v>137</v>
      </c>
      <c r="F198" s="73" t="s">
        <v>1020</v>
      </c>
      <c r="G198" s="73">
        <v>1</v>
      </c>
      <c r="H198" s="73" t="s">
        <v>986</v>
      </c>
      <c r="I198" s="73">
        <v>2016</v>
      </c>
      <c r="J198" s="73"/>
      <c r="K198" s="73"/>
      <c r="L198" s="73"/>
      <c r="M198" s="73"/>
      <c r="N198" s="79">
        <v>0</v>
      </c>
      <c r="O198" s="67"/>
      <c r="P198" s="67"/>
      <c r="Q198" s="67"/>
    </row>
    <row r="199" spans="1:17" x14ac:dyDescent="0.3">
      <c r="A199" s="70"/>
      <c r="B199" s="74" t="str">
        <f>VLOOKUP(C199,PRP!$A$2:$C$241,2,0)</f>
        <v>PRP-000456</v>
      </c>
      <c r="C199" s="74" t="s">
        <v>86</v>
      </c>
      <c r="D199" s="74" t="str">
        <f>VLOOKUP(C199,PRP!$A$2:$C$241,3,0)</f>
        <v xml:space="preserve">3311 CJ </v>
      </c>
      <c r="E199" s="74" t="s">
        <v>137</v>
      </c>
      <c r="F199" s="74" t="s">
        <v>1005</v>
      </c>
      <c r="G199" s="74">
        <v>6</v>
      </c>
      <c r="H199" s="74" t="s">
        <v>986</v>
      </c>
      <c r="I199" s="74">
        <v>2016</v>
      </c>
      <c r="J199" s="74"/>
      <c r="K199" s="74"/>
      <c r="L199" s="74"/>
      <c r="M199" s="74"/>
      <c r="N199" s="79">
        <v>0</v>
      </c>
      <c r="P199" s="67"/>
      <c r="Q199" s="67"/>
    </row>
    <row r="200" spans="1:17" x14ac:dyDescent="0.3">
      <c r="A200" s="70"/>
      <c r="B200" s="73" t="str">
        <f>VLOOKUP(C200,PRP!$A$2:$C$241,2,0)</f>
        <v>PRP-000456</v>
      </c>
      <c r="C200" s="73" t="s">
        <v>86</v>
      </c>
      <c r="D200" s="73" t="str">
        <f>VLOOKUP(C200,PRP!$A$2:$C$241,3,0)</f>
        <v xml:space="preserve">3311 CJ </v>
      </c>
      <c r="E200" s="73" t="s">
        <v>137</v>
      </c>
      <c r="F200" s="73" t="s">
        <v>1180</v>
      </c>
      <c r="G200" s="73">
        <v>5</v>
      </c>
      <c r="H200" s="73" t="s">
        <v>986</v>
      </c>
      <c r="I200" s="73">
        <v>2016</v>
      </c>
      <c r="J200" s="73"/>
      <c r="K200" s="73"/>
      <c r="L200" s="73"/>
      <c r="M200" s="73"/>
      <c r="N200" s="79">
        <v>0</v>
      </c>
      <c r="O200" s="67"/>
      <c r="P200" s="67"/>
      <c r="Q200" s="67"/>
    </row>
    <row r="201" spans="1:17" x14ac:dyDescent="0.3">
      <c r="A201" s="70"/>
      <c r="B201" s="74" t="str">
        <f>VLOOKUP(C201,PRP!$A$2:$C$241,2,0)</f>
        <v>PRP-000456</v>
      </c>
      <c r="C201" s="74" t="s">
        <v>86</v>
      </c>
      <c r="D201" s="74" t="str">
        <f>VLOOKUP(C201,PRP!$A$2:$C$241,3,0)</f>
        <v xml:space="preserve">3311 CJ </v>
      </c>
      <c r="E201" s="74" t="s">
        <v>137</v>
      </c>
      <c r="F201" s="74" t="s">
        <v>998</v>
      </c>
      <c r="G201" s="74">
        <v>7</v>
      </c>
      <c r="H201" s="74" t="s">
        <v>986</v>
      </c>
      <c r="I201" s="74">
        <v>2016</v>
      </c>
      <c r="J201" s="74"/>
      <c r="K201" s="74"/>
      <c r="L201" s="74"/>
      <c r="M201" s="74"/>
      <c r="N201" s="79">
        <v>0</v>
      </c>
      <c r="P201" s="67"/>
      <c r="Q201" s="67"/>
    </row>
    <row r="202" spans="1:17" x14ac:dyDescent="0.3">
      <c r="B202" s="71"/>
      <c r="C202" s="71" t="s">
        <v>86</v>
      </c>
      <c r="D202" s="71"/>
      <c r="E202" s="75"/>
      <c r="F202" s="71"/>
      <c r="G202" s="75"/>
      <c r="H202" s="71"/>
      <c r="I202" s="75"/>
      <c r="J202" s="71"/>
      <c r="K202" s="75"/>
      <c r="L202" s="75"/>
      <c r="M202" s="71"/>
      <c r="N202" s="76" t="s">
        <v>1163</v>
      </c>
      <c r="O202" s="76">
        <f>SUM(N198:N201)</f>
        <v>0</v>
      </c>
      <c r="P202" s="67"/>
      <c r="Q202" s="68"/>
    </row>
    <row r="203" spans="1:17" x14ac:dyDescent="0.3">
      <c r="A203" s="70"/>
      <c r="B203" s="73" t="str">
        <f>VLOOKUP(C203,PRP!$A$2:$C$241,2,0)</f>
        <v>PRP-000109</v>
      </c>
      <c r="C203" s="73" t="s">
        <v>87</v>
      </c>
      <c r="D203" s="73" t="str">
        <f>VLOOKUP(C203,PRP!$A$2:$C$241,3,0)</f>
        <v xml:space="preserve">3311 RL </v>
      </c>
      <c r="E203" s="73" t="s">
        <v>137</v>
      </c>
      <c r="F203" s="73" t="s">
        <v>1078</v>
      </c>
      <c r="G203" s="73">
        <v>38</v>
      </c>
      <c r="H203" s="73" t="s">
        <v>986</v>
      </c>
      <c r="I203" s="73">
        <v>2024</v>
      </c>
      <c r="J203" s="73"/>
      <c r="K203" s="73" t="s">
        <v>1010</v>
      </c>
      <c r="L203" s="73"/>
      <c r="M203" s="73" t="s">
        <v>1079</v>
      </c>
      <c r="N203" s="79">
        <v>0</v>
      </c>
      <c r="O203" s="67"/>
      <c r="P203" s="67"/>
      <c r="Q203" s="67"/>
    </row>
    <row r="204" spans="1:17" x14ac:dyDescent="0.3">
      <c r="B204" s="71"/>
      <c r="C204" s="71" t="s">
        <v>87</v>
      </c>
      <c r="D204" s="71"/>
      <c r="E204" s="75"/>
      <c r="F204" s="71"/>
      <c r="G204" s="75"/>
      <c r="H204" s="71"/>
      <c r="I204" s="75"/>
      <c r="J204" s="71"/>
      <c r="K204" s="75"/>
      <c r="L204" s="75"/>
      <c r="M204" s="71"/>
      <c r="N204" s="76" t="s">
        <v>1163</v>
      </c>
      <c r="O204" s="76">
        <f>SUM(N203:N203)</f>
        <v>0</v>
      </c>
      <c r="P204" s="67"/>
      <c r="Q204" s="68"/>
    </row>
    <row r="205" spans="1:17" x14ac:dyDescent="0.3">
      <c r="A205" s="70"/>
      <c r="B205" s="73" t="str">
        <f>VLOOKUP(C205,PRP!$A$2:$C$241,2,0)</f>
        <v>PRP-000112</v>
      </c>
      <c r="C205" s="73" t="s">
        <v>477</v>
      </c>
      <c r="D205" s="73" t="str">
        <f>VLOOKUP(C205,PRP!$A$2:$C$241,3,0)</f>
        <v xml:space="preserve">3313 GE </v>
      </c>
      <c r="E205" s="73" t="s">
        <v>137</v>
      </c>
      <c r="F205" s="73" t="s">
        <v>1080</v>
      </c>
      <c r="G205" s="73">
        <v>8</v>
      </c>
      <c r="H205" s="73" t="s">
        <v>986</v>
      </c>
      <c r="I205" s="73">
        <v>1997</v>
      </c>
      <c r="J205" s="73"/>
      <c r="K205" s="73" t="s">
        <v>1081</v>
      </c>
      <c r="L205" s="73" t="s">
        <v>1450</v>
      </c>
      <c r="M205" s="73" t="s">
        <v>1082</v>
      </c>
      <c r="N205" s="79">
        <v>0</v>
      </c>
      <c r="O205" s="67"/>
      <c r="P205" s="67"/>
      <c r="Q205" s="67"/>
    </row>
    <row r="206" spans="1:17" x14ac:dyDescent="0.3">
      <c r="A206" s="70"/>
      <c r="B206" s="74" t="str">
        <f>VLOOKUP(C206,PRP!$A$2:$C$241,2,0)</f>
        <v>PRP-000112</v>
      </c>
      <c r="C206" s="74" t="s">
        <v>477</v>
      </c>
      <c r="D206" s="74" t="str">
        <f>VLOOKUP(C206,PRP!$A$2:$C$241,3,0)</f>
        <v xml:space="preserve">3313 GE </v>
      </c>
      <c r="E206" s="74" t="s">
        <v>137</v>
      </c>
      <c r="F206" s="74" t="s">
        <v>1000</v>
      </c>
      <c r="G206" s="74">
        <v>5</v>
      </c>
      <c r="H206" s="74" t="s">
        <v>986</v>
      </c>
      <c r="I206" s="74">
        <v>1997</v>
      </c>
      <c r="J206" s="74"/>
      <c r="K206" s="74" t="s">
        <v>1081</v>
      </c>
      <c r="L206" s="74" t="s">
        <v>1448</v>
      </c>
      <c r="M206" s="74"/>
      <c r="N206" s="79">
        <v>0</v>
      </c>
      <c r="P206" s="67"/>
      <c r="Q206" s="67"/>
    </row>
    <row r="207" spans="1:17" x14ac:dyDescent="0.3">
      <c r="B207" s="71"/>
      <c r="C207" s="71" t="s">
        <v>477</v>
      </c>
      <c r="D207" s="71"/>
      <c r="E207" s="75"/>
      <c r="F207" s="71"/>
      <c r="G207" s="75"/>
      <c r="H207" s="71"/>
      <c r="I207" s="75"/>
      <c r="J207" s="71"/>
      <c r="K207" s="75"/>
      <c r="L207" s="75"/>
      <c r="M207" s="71"/>
      <c r="N207" s="76" t="s">
        <v>1163</v>
      </c>
      <c r="O207" s="76">
        <f>SUM(N205:N206)</f>
        <v>0</v>
      </c>
      <c r="P207" s="67"/>
      <c r="Q207" s="68"/>
    </row>
    <row r="208" spans="1:17" x14ac:dyDescent="0.3">
      <c r="A208" s="70"/>
      <c r="B208" s="73" t="str">
        <f>VLOOKUP(C208,PRP!$A$2:$C$241,2,0)</f>
        <v>PRP-000472</v>
      </c>
      <c r="C208" s="73" t="s">
        <v>89</v>
      </c>
      <c r="D208" s="73" t="str">
        <f>VLOOKUP(C208,PRP!$A$2:$C$241,3,0)</f>
        <v xml:space="preserve">3312 KJ </v>
      </c>
      <c r="E208" s="73" t="s">
        <v>137</v>
      </c>
      <c r="F208" s="73" t="s">
        <v>1086</v>
      </c>
      <c r="G208" s="73">
        <v>48</v>
      </c>
      <c r="H208" s="73" t="s">
        <v>986</v>
      </c>
      <c r="I208" s="73">
        <v>2009</v>
      </c>
      <c r="J208" s="73"/>
      <c r="K208" s="73"/>
      <c r="L208" s="73"/>
      <c r="M208" s="73"/>
      <c r="N208" s="79">
        <v>0</v>
      </c>
      <c r="O208" s="67"/>
      <c r="P208" s="67"/>
      <c r="Q208" s="67"/>
    </row>
    <row r="209" spans="1:17" x14ac:dyDescent="0.3">
      <c r="A209" s="70"/>
      <c r="B209" s="74" t="str">
        <f>VLOOKUP(C209,PRP!$A$2:$C$241,2,0)</f>
        <v>PRP-000472</v>
      </c>
      <c r="C209" s="74" t="s">
        <v>89</v>
      </c>
      <c r="D209" s="74" t="str">
        <f>VLOOKUP(C209,PRP!$A$2:$C$241,3,0)</f>
        <v xml:space="preserve">3312 KJ </v>
      </c>
      <c r="E209" s="74" t="s">
        <v>137</v>
      </c>
      <c r="F209" s="74" t="s">
        <v>1087</v>
      </c>
      <c r="G209" s="74">
        <v>40</v>
      </c>
      <c r="H209" s="74" t="s">
        <v>986</v>
      </c>
      <c r="I209" s="74">
        <v>2009</v>
      </c>
      <c r="J209" s="74"/>
      <c r="K209" s="74"/>
      <c r="L209" s="74"/>
      <c r="M209" s="74"/>
      <c r="N209" s="79">
        <v>0</v>
      </c>
      <c r="P209" s="67"/>
      <c r="Q209" s="67"/>
    </row>
    <row r="210" spans="1:17" x14ac:dyDescent="0.3">
      <c r="A210" s="70"/>
      <c r="B210" s="73" t="str">
        <f>VLOOKUP(C210,PRP!$A$2:$C$241,2,0)</f>
        <v>PRP-000472</v>
      </c>
      <c r="C210" s="73" t="s">
        <v>89</v>
      </c>
      <c r="D210" s="73" t="str">
        <f>VLOOKUP(C210,PRP!$A$2:$C$241,3,0)</f>
        <v xml:space="preserve">3312 KJ </v>
      </c>
      <c r="E210" s="73" t="s">
        <v>137</v>
      </c>
      <c r="F210" s="73" t="s">
        <v>985</v>
      </c>
      <c r="G210" s="73">
        <v>35</v>
      </c>
      <c r="H210" s="73" t="s">
        <v>986</v>
      </c>
      <c r="I210" s="73">
        <v>2009</v>
      </c>
      <c r="J210" s="73"/>
      <c r="K210" s="73" t="s">
        <v>1040</v>
      </c>
      <c r="L210" s="73"/>
      <c r="M210" s="73"/>
      <c r="N210" s="79">
        <v>0</v>
      </c>
      <c r="O210" s="67"/>
      <c r="P210" s="67"/>
      <c r="Q210" s="67"/>
    </row>
    <row r="211" spans="1:17" x14ac:dyDescent="0.3">
      <c r="A211" s="70"/>
      <c r="B211" s="74" t="str">
        <f>VLOOKUP(C211,PRP!$A$2:$C$241,2,0)</f>
        <v>PRP-000472</v>
      </c>
      <c r="C211" s="74" t="s">
        <v>89</v>
      </c>
      <c r="D211" s="74" t="str">
        <f>VLOOKUP(C211,PRP!$A$2:$C$241,3,0)</f>
        <v xml:space="preserve">3312 KJ </v>
      </c>
      <c r="E211" s="74" t="s">
        <v>137</v>
      </c>
      <c r="F211" s="74" t="s">
        <v>988</v>
      </c>
      <c r="G211" s="74">
        <v>83</v>
      </c>
      <c r="H211" s="74" t="s">
        <v>986</v>
      </c>
      <c r="I211" s="74">
        <v>2009</v>
      </c>
      <c r="J211" s="74"/>
      <c r="K211" s="74" t="s">
        <v>1040</v>
      </c>
      <c r="L211" s="74"/>
      <c r="M211" s="74"/>
      <c r="N211" s="79">
        <v>0</v>
      </c>
      <c r="P211" s="67"/>
      <c r="Q211" s="67"/>
    </row>
    <row r="212" spans="1:17" x14ac:dyDescent="0.3">
      <c r="A212" s="70"/>
      <c r="B212" s="73" t="str">
        <f>VLOOKUP(C212,PRP!$A$2:$C$241,2,0)</f>
        <v>PRP-000472</v>
      </c>
      <c r="C212" s="73" t="s">
        <v>89</v>
      </c>
      <c r="D212" s="73" t="str">
        <f>VLOOKUP(C212,PRP!$A$2:$C$241,3,0)</f>
        <v xml:space="preserve">3312 KJ </v>
      </c>
      <c r="E212" s="73" t="s">
        <v>137</v>
      </c>
      <c r="F212" s="73" t="s">
        <v>994</v>
      </c>
      <c r="G212" s="73">
        <v>1</v>
      </c>
      <c r="H212" s="73" t="s">
        <v>986</v>
      </c>
      <c r="I212" s="73">
        <v>2008</v>
      </c>
      <c r="J212" s="73"/>
      <c r="K212" s="73" t="s">
        <v>1088</v>
      </c>
      <c r="L212" s="73"/>
      <c r="M212" s="73" t="s">
        <v>1089</v>
      </c>
      <c r="N212" s="79">
        <v>0</v>
      </c>
      <c r="O212" s="67"/>
      <c r="P212" s="67"/>
      <c r="Q212" s="67"/>
    </row>
    <row r="213" spans="1:17" x14ac:dyDescent="0.3">
      <c r="A213" s="70"/>
      <c r="B213" s="74" t="str">
        <f>VLOOKUP(C213,PRP!$A$2:$C$241,2,0)</f>
        <v>PRP-000472</v>
      </c>
      <c r="C213" s="74" t="s">
        <v>89</v>
      </c>
      <c r="D213" s="74" t="str">
        <f>VLOOKUP(C213,PRP!$A$2:$C$241,3,0)</f>
        <v xml:space="preserve">3312 KJ </v>
      </c>
      <c r="E213" s="74" t="s">
        <v>137</v>
      </c>
      <c r="F213" s="74" t="s">
        <v>999</v>
      </c>
      <c r="G213" s="74">
        <v>1</v>
      </c>
      <c r="H213" s="74" t="s">
        <v>986</v>
      </c>
      <c r="I213" s="74">
        <v>2009</v>
      </c>
      <c r="J213" s="74"/>
      <c r="K213" s="74"/>
      <c r="L213" s="74"/>
      <c r="M213" s="74"/>
      <c r="N213" s="79">
        <v>0</v>
      </c>
      <c r="P213" s="67"/>
      <c r="Q213" s="67"/>
    </row>
    <row r="214" spans="1:17" x14ac:dyDescent="0.3">
      <c r="A214" s="70"/>
      <c r="B214" s="73" t="str">
        <f>VLOOKUP(C214,PRP!$A$2:$C$241,2,0)</f>
        <v>PRP-000472</v>
      </c>
      <c r="C214" s="73" t="s">
        <v>89</v>
      </c>
      <c r="D214" s="73" t="str">
        <f>VLOOKUP(C214,PRP!$A$2:$C$241,3,0)</f>
        <v xml:space="preserve">3312 KJ </v>
      </c>
      <c r="E214" s="73" t="s">
        <v>137</v>
      </c>
      <c r="F214" s="73" t="s">
        <v>1005</v>
      </c>
      <c r="G214" s="73">
        <v>21</v>
      </c>
      <c r="H214" s="73" t="s">
        <v>986</v>
      </c>
      <c r="I214" s="73">
        <v>2009</v>
      </c>
      <c r="J214" s="73"/>
      <c r="K214" s="73" t="s">
        <v>1088</v>
      </c>
      <c r="L214" s="73"/>
      <c r="M214" s="73"/>
      <c r="N214" s="79">
        <v>0</v>
      </c>
      <c r="O214" s="67"/>
      <c r="P214" s="67"/>
      <c r="Q214" s="67"/>
    </row>
    <row r="215" spans="1:17" x14ac:dyDescent="0.3">
      <c r="A215" s="70"/>
      <c r="B215" s="74" t="str">
        <f>VLOOKUP(C215,PRP!$A$2:$C$241,2,0)</f>
        <v>PRP-000472</v>
      </c>
      <c r="C215" s="74" t="s">
        <v>89</v>
      </c>
      <c r="D215" s="74" t="str">
        <f>VLOOKUP(C215,PRP!$A$2:$C$241,3,0)</f>
        <v xml:space="preserve">3312 KJ </v>
      </c>
      <c r="E215" s="74" t="s">
        <v>137</v>
      </c>
      <c r="F215" s="74" t="s">
        <v>997</v>
      </c>
      <c r="G215" s="74">
        <v>40</v>
      </c>
      <c r="H215" s="74" t="s">
        <v>986</v>
      </c>
      <c r="I215" s="74">
        <v>2009</v>
      </c>
      <c r="J215" s="74"/>
      <c r="K215" s="74" t="s">
        <v>1088</v>
      </c>
      <c r="L215" s="74"/>
      <c r="M215" s="74"/>
      <c r="N215" s="79">
        <v>0</v>
      </c>
      <c r="P215" s="67"/>
      <c r="Q215" s="67"/>
    </row>
    <row r="216" spans="1:17" x14ac:dyDescent="0.3">
      <c r="A216" s="70"/>
      <c r="B216" s="73" t="str">
        <f>VLOOKUP(C216,PRP!$A$2:$C$241,2,0)</f>
        <v>PRP-000472</v>
      </c>
      <c r="C216" s="73" t="s">
        <v>89</v>
      </c>
      <c r="D216" s="73" t="str">
        <f>VLOOKUP(C216,PRP!$A$2:$C$241,3,0)</f>
        <v xml:space="preserve">3312 KJ </v>
      </c>
      <c r="E216" s="73" t="s">
        <v>137</v>
      </c>
      <c r="F216" s="73" t="s">
        <v>998</v>
      </c>
      <c r="G216" s="73">
        <v>18</v>
      </c>
      <c r="H216" s="73" t="s">
        <v>986</v>
      </c>
      <c r="I216" s="73">
        <v>2009</v>
      </c>
      <c r="J216" s="73"/>
      <c r="K216" s="73"/>
      <c r="L216" s="73"/>
      <c r="M216" s="73"/>
      <c r="N216" s="79">
        <v>0</v>
      </c>
      <c r="O216" s="67"/>
      <c r="P216" s="67"/>
      <c r="Q216" s="67"/>
    </row>
    <row r="217" spans="1:17" x14ac:dyDescent="0.3">
      <c r="A217" s="70"/>
      <c r="B217" s="74" t="str">
        <f>VLOOKUP(C217,PRP!$A$2:$C$241,2,0)</f>
        <v>PRP-000472</v>
      </c>
      <c r="C217" s="74" t="s">
        <v>89</v>
      </c>
      <c r="D217" s="74" t="str">
        <f>VLOOKUP(C217,PRP!$A$2:$C$241,3,0)</f>
        <v xml:space="preserve">3312 KJ </v>
      </c>
      <c r="E217" s="74" t="s">
        <v>137</v>
      </c>
      <c r="F217" s="74" t="s">
        <v>1090</v>
      </c>
      <c r="G217" s="74">
        <v>16</v>
      </c>
      <c r="H217" s="74" t="s">
        <v>986</v>
      </c>
      <c r="I217" s="74">
        <v>2009</v>
      </c>
      <c r="J217" s="74"/>
      <c r="K217" s="74"/>
      <c r="L217" s="74"/>
      <c r="M217" s="74"/>
      <c r="N217" s="79">
        <v>0</v>
      </c>
      <c r="P217" s="67"/>
      <c r="Q217" s="67"/>
    </row>
    <row r="218" spans="1:17" x14ac:dyDescent="0.3">
      <c r="B218" s="71"/>
      <c r="C218" s="71" t="s">
        <v>89</v>
      </c>
      <c r="D218" s="71"/>
      <c r="E218" s="75"/>
      <c r="F218" s="71"/>
      <c r="G218" s="75"/>
      <c r="H218" s="71"/>
      <c r="I218" s="75"/>
      <c r="J218" s="71"/>
      <c r="K218" s="75"/>
      <c r="L218" s="75"/>
      <c r="M218" s="71"/>
      <c r="N218" s="76" t="s">
        <v>1163</v>
      </c>
      <c r="O218" s="76">
        <f>SUM(N208:N217)</f>
        <v>0</v>
      </c>
      <c r="P218" s="67"/>
      <c r="Q218" s="68"/>
    </row>
    <row r="219" spans="1:17" x14ac:dyDescent="0.3">
      <c r="A219" s="70"/>
      <c r="B219" s="73" t="str">
        <f>VLOOKUP(C219,PRP!$A$2:$C$241,2,0)</f>
        <v>PRP-000476</v>
      </c>
      <c r="C219" s="73" t="s">
        <v>488</v>
      </c>
      <c r="D219" s="73" t="str">
        <f>VLOOKUP(C219,PRP!$A$2:$C$241,3,0)</f>
        <v xml:space="preserve">3313 GT </v>
      </c>
      <c r="E219" s="73" t="s">
        <v>137</v>
      </c>
      <c r="F219" s="73" t="s">
        <v>1000</v>
      </c>
      <c r="G219" s="73">
        <v>24</v>
      </c>
      <c r="H219" s="73" t="s">
        <v>986</v>
      </c>
      <c r="I219" s="73">
        <v>2010</v>
      </c>
      <c r="J219" s="73"/>
      <c r="K219" s="73"/>
      <c r="L219" s="73"/>
      <c r="M219" s="73"/>
      <c r="N219" s="79">
        <v>0</v>
      </c>
      <c r="O219" s="67"/>
      <c r="P219" s="67"/>
      <c r="Q219" s="67"/>
    </row>
    <row r="220" spans="1:17" x14ac:dyDescent="0.3">
      <c r="A220" s="70"/>
      <c r="B220" s="74" t="str">
        <f>VLOOKUP(C220,PRP!$A$2:$C$241,2,0)</f>
        <v>PRP-000476</v>
      </c>
      <c r="C220" s="74" t="s">
        <v>488</v>
      </c>
      <c r="D220" s="74" t="str">
        <f>VLOOKUP(C220,PRP!$A$2:$C$241,3,0)</f>
        <v xml:space="preserve">3313 GT </v>
      </c>
      <c r="E220" s="74" t="s">
        <v>137</v>
      </c>
      <c r="F220" s="74" t="s">
        <v>1174</v>
      </c>
      <c r="G220" s="74">
        <v>1</v>
      </c>
      <c r="H220" s="74" t="s">
        <v>986</v>
      </c>
      <c r="I220" s="74">
        <v>2010</v>
      </c>
      <c r="J220" s="74"/>
      <c r="K220" s="74"/>
      <c r="L220" s="74"/>
      <c r="M220" s="74"/>
      <c r="N220" s="79">
        <v>0</v>
      </c>
      <c r="P220" s="67"/>
      <c r="Q220" s="67"/>
    </row>
    <row r="221" spans="1:17" x14ac:dyDescent="0.3">
      <c r="A221" s="70"/>
      <c r="B221" s="73" t="str">
        <f>VLOOKUP(C221,PRP!$A$2:$C$241,2,0)</f>
        <v>PRP-000476</v>
      </c>
      <c r="C221" s="73" t="s">
        <v>488</v>
      </c>
      <c r="D221" s="73" t="str">
        <f>VLOOKUP(C221,PRP!$A$2:$C$241,3,0)</f>
        <v xml:space="preserve">3313 GT </v>
      </c>
      <c r="E221" s="73" t="s">
        <v>137</v>
      </c>
      <c r="F221" s="73" t="s">
        <v>998</v>
      </c>
      <c r="G221" s="73">
        <v>9</v>
      </c>
      <c r="H221" s="73" t="s">
        <v>986</v>
      </c>
      <c r="I221" s="73">
        <v>2010</v>
      </c>
      <c r="J221" s="73"/>
      <c r="K221" s="73"/>
      <c r="L221" s="73"/>
      <c r="M221" s="73"/>
      <c r="N221" s="79">
        <v>0</v>
      </c>
      <c r="O221" s="67"/>
      <c r="P221" s="67"/>
      <c r="Q221" s="67"/>
    </row>
    <row r="222" spans="1:17" x14ac:dyDescent="0.3">
      <c r="A222" s="70"/>
      <c r="B222" s="74" t="str">
        <f>VLOOKUP(C222,PRP!$A$2:$C$241,2,0)</f>
        <v>PRP-000476</v>
      </c>
      <c r="C222" s="74" t="s">
        <v>488</v>
      </c>
      <c r="D222" s="74" t="str">
        <f>VLOOKUP(C222,PRP!$A$2:$C$241,3,0)</f>
        <v xml:space="preserve">3313 GT </v>
      </c>
      <c r="E222" s="74" t="s">
        <v>137</v>
      </c>
      <c r="F222" s="74" t="s">
        <v>1005</v>
      </c>
      <c r="G222" s="74">
        <v>5</v>
      </c>
      <c r="H222" s="74" t="s">
        <v>986</v>
      </c>
      <c r="I222" s="74">
        <v>2010</v>
      </c>
      <c r="J222" s="74"/>
      <c r="K222" s="74"/>
      <c r="L222" s="74"/>
      <c r="M222" s="74"/>
      <c r="N222" s="79">
        <v>0</v>
      </c>
      <c r="P222" s="67"/>
      <c r="Q222" s="67"/>
    </row>
    <row r="223" spans="1:17" x14ac:dyDescent="0.3">
      <c r="B223" s="71"/>
      <c r="C223" s="71" t="s">
        <v>488</v>
      </c>
      <c r="D223" s="71"/>
      <c r="E223" s="75"/>
      <c r="F223" s="71"/>
      <c r="G223" s="75"/>
      <c r="H223" s="71"/>
      <c r="I223" s="75"/>
      <c r="J223" s="71"/>
      <c r="K223" s="75"/>
      <c r="L223" s="75"/>
      <c r="M223" s="71"/>
      <c r="N223" s="76" t="s">
        <v>1163</v>
      </c>
      <c r="O223" s="76">
        <f>SUM(N219:N222)</f>
        <v>0</v>
      </c>
      <c r="P223" s="67"/>
      <c r="Q223" s="68"/>
    </row>
    <row r="224" spans="1:17" x14ac:dyDescent="0.3">
      <c r="A224" s="70"/>
      <c r="B224" s="73" t="str">
        <f>VLOOKUP(C224,PRP!$A$2:$C$241,2,0)</f>
        <v>PRP-000126</v>
      </c>
      <c r="C224" s="73" t="s">
        <v>502</v>
      </c>
      <c r="D224" s="73" t="str">
        <f>VLOOKUP(C224,PRP!$A$2:$C$241,3,0)</f>
        <v xml:space="preserve">3311 EG </v>
      </c>
      <c r="E224" s="73" t="s">
        <v>137</v>
      </c>
      <c r="F224" s="73" t="s">
        <v>1000</v>
      </c>
      <c r="G224" s="73">
        <v>4</v>
      </c>
      <c r="H224" s="73" t="s">
        <v>986</v>
      </c>
      <c r="I224" s="73">
        <v>2009</v>
      </c>
      <c r="J224" s="73" t="s">
        <v>1091</v>
      </c>
      <c r="K224" s="73"/>
      <c r="L224" s="73"/>
      <c r="M224" s="73"/>
      <c r="N224" s="79">
        <v>0</v>
      </c>
      <c r="O224" s="67"/>
      <c r="P224" s="67"/>
      <c r="Q224" s="67"/>
    </row>
    <row r="225" spans="1:17" x14ac:dyDescent="0.3">
      <c r="A225" s="70"/>
      <c r="B225" s="74" t="str">
        <f>VLOOKUP(C225,PRP!$A$2:$C$241,2,0)</f>
        <v>PRP-000126</v>
      </c>
      <c r="C225" s="74" t="s">
        <v>502</v>
      </c>
      <c r="D225" s="74" t="str">
        <f>VLOOKUP(C225,PRP!$A$2:$C$241,3,0)</f>
        <v xml:space="preserve">3311 EG </v>
      </c>
      <c r="E225" s="74" t="s">
        <v>137</v>
      </c>
      <c r="F225" s="74" t="s">
        <v>1000</v>
      </c>
      <c r="G225" s="74">
        <v>5</v>
      </c>
      <c r="H225" s="74" t="s">
        <v>986</v>
      </c>
      <c r="I225" s="74">
        <v>2009</v>
      </c>
      <c r="J225" s="74" t="s">
        <v>1092</v>
      </c>
      <c r="K225" s="74"/>
      <c r="L225" s="74"/>
      <c r="M225" s="74"/>
      <c r="N225" s="79">
        <v>0</v>
      </c>
      <c r="P225" s="67"/>
      <c r="Q225" s="67"/>
    </row>
    <row r="226" spans="1:17" x14ac:dyDescent="0.3">
      <c r="A226" s="70"/>
      <c r="B226" s="73" t="str">
        <f>VLOOKUP(C226,PRP!$A$2:$C$241,2,0)</f>
        <v>PRP-000906</v>
      </c>
      <c r="C226" s="73" t="s">
        <v>506</v>
      </c>
      <c r="D226" s="73" t="str">
        <f>VLOOKUP(C226,PRP!$A$2:$C$241,3,0)</f>
        <v xml:space="preserve">3311 EG </v>
      </c>
      <c r="E226" s="73" t="s">
        <v>137</v>
      </c>
      <c r="F226" s="73" t="s">
        <v>1020</v>
      </c>
      <c r="G226" s="73">
        <v>1</v>
      </c>
      <c r="H226" s="73" t="s">
        <v>986</v>
      </c>
      <c r="I226" s="73">
        <v>2009</v>
      </c>
      <c r="J226" s="73" t="s">
        <v>1192</v>
      </c>
      <c r="K226" s="73" t="s">
        <v>1072</v>
      </c>
      <c r="L226" s="73"/>
      <c r="M226" s="73" t="s">
        <v>1093</v>
      </c>
      <c r="N226" s="79">
        <v>0</v>
      </c>
      <c r="O226" s="67"/>
      <c r="P226" s="67"/>
      <c r="Q226" s="67"/>
    </row>
    <row r="227" spans="1:17" x14ac:dyDescent="0.3">
      <c r="B227" s="71"/>
      <c r="C227" s="71" t="s">
        <v>91</v>
      </c>
      <c r="D227" s="71"/>
      <c r="E227" s="75"/>
      <c r="F227" s="71"/>
      <c r="G227" s="75"/>
      <c r="H227" s="71"/>
      <c r="I227" s="75"/>
      <c r="J227" s="71"/>
      <c r="K227" s="75"/>
      <c r="L227" s="75"/>
      <c r="M227" s="71"/>
      <c r="N227" s="76" t="s">
        <v>1163</v>
      </c>
      <c r="O227" s="76">
        <f>SUM(N224:N226)</f>
        <v>0</v>
      </c>
      <c r="P227" s="67"/>
      <c r="Q227" s="68"/>
    </row>
    <row r="228" spans="1:17" x14ac:dyDescent="0.3">
      <c r="A228" s="70"/>
      <c r="B228" s="73" t="str">
        <f>VLOOKUP(C228,PRP!$A$2:$C$241,2,0)</f>
        <v>PRP-000127</v>
      </c>
      <c r="C228" s="73" t="s">
        <v>510</v>
      </c>
      <c r="D228" s="73" t="str">
        <f>VLOOKUP(C228,PRP!$A$2:$C$241,3,0)</f>
        <v xml:space="preserve">3311 XP </v>
      </c>
      <c r="E228" s="73" t="s">
        <v>137</v>
      </c>
      <c r="F228" s="73" t="s">
        <v>1094</v>
      </c>
      <c r="G228" s="73">
        <v>4</v>
      </c>
      <c r="H228" s="73" t="s">
        <v>986</v>
      </c>
      <c r="I228" s="73">
        <v>2009</v>
      </c>
      <c r="J228" s="73"/>
      <c r="K228" s="73" t="s">
        <v>1095</v>
      </c>
      <c r="L228" s="73"/>
      <c r="M228" s="73"/>
      <c r="N228" s="79">
        <v>0</v>
      </c>
      <c r="O228" s="67"/>
      <c r="P228" s="67"/>
      <c r="Q228" s="67"/>
    </row>
    <row r="229" spans="1:17" x14ac:dyDescent="0.3">
      <c r="A229" s="70"/>
      <c r="B229" s="74" t="str">
        <f>VLOOKUP(C229,PRP!$A$2:$C$241,2,0)</f>
        <v>PRP-000127</v>
      </c>
      <c r="C229" s="74" t="s">
        <v>510</v>
      </c>
      <c r="D229" s="74" t="str">
        <f>VLOOKUP(C229,PRP!$A$2:$C$241,3,0)</f>
        <v xml:space="preserve">3311 XP </v>
      </c>
      <c r="E229" s="74" t="s">
        <v>137</v>
      </c>
      <c r="F229" s="74" t="s">
        <v>1026</v>
      </c>
      <c r="G229" s="74">
        <v>78</v>
      </c>
      <c r="H229" s="74" t="s">
        <v>986</v>
      </c>
      <c r="I229" s="74">
        <v>2009</v>
      </c>
      <c r="J229" s="74"/>
      <c r="K229" s="74" t="s">
        <v>1096</v>
      </c>
      <c r="L229" s="74"/>
      <c r="M229" s="74"/>
      <c r="N229" s="79">
        <v>0</v>
      </c>
      <c r="P229" s="67"/>
      <c r="Q229" s="67"/>
    </row>
    <row r="230" spans="1:17" x14ac:dyDescent="0.3">
      <c r="A230" s="70"/>
      <c r="B230" s="73" t="str">
        <f>VLOOKUP(C230,PRP!$A$2:$C$241,2,0)</f>
        <v>PRP-000127</v>
      </c>
      <c r="C230" s="73" t="s">
        <v>510</v>
      </c>
      <c r="D230" s="73" t="str">
        <f>VLOOKUP(C230,PRP!$A$2:$C$241,3,0)</f>
        <v xml:space="preserve">3311 XP </v>
      </c>
      <c r="E230" s="73" t="s">
        <v>137</v>
      </c>
      <c r="F230" s="73" t="s">
        <v>1097</v>
      </c>
      <c r="G230" s="73">
        <v>152</v>
      </c>
      <c r="H230" s="73" t="s">
        <v>986</v>
      </c>
      <c r="I230" s="73">
        <v>2019</v>
      </c>
      <c r="J230" s="73"/>
      <c r="K230" s="73" t="s">
        <v>1096</v>
      </c>
      <c r="L230" s="73"/>
      <c r="M230" s="73"/>
      <c r="N230" s="79">
        <v>0</v>
      </c>
      <c r="O230" s="67"/>
      <c r="P230" s="67"/>
      <c r="Q230" s="67"/>
    </row>
    <row r="231" spans="1:17" x14ac:dyDescent="0.3">
      <c r="A231" s="70"/>
      <c r="B231" s="74" t="str">
        <f>VLOOKUP(C231,PRP!$A$2:$C$241,2,0)</f>
        <v>PRP-000127</v>
      </c>
      <c r="C231" s="74" t="s">
        <v>510</v>
      </c>
      <c r="D231" s="74" t="str">
        <f>VLOOKUP(C231,PRP!$A$2:$C$241,3,0)</f>
        <v xml:space="preserve">3311 XP </v>
      </c>
      <c r="E231" s="74" t="s">
        <v>137</v>
      </c>
      <c r="F231" s="74" t="s">
        <v>1098</v>
      </c>
      <c r="G231" s="74">
        <v>14</v>
      </c>
      <c r="H231" s="74" t="s">
        <v>986</v>
      </c>
      <c r="I231" s="74">
        <v>2009</v>
      </c>
      <c r="J231" s="74" t="s">
        <v>1483</v>
      </c>
      <c r="K231" s="74" t="s">
        <v>1099</v>
      </c>
      <c r="L231" s="74"/>
      <c r="M231" s="74" t="s">
        <v>1100</v>
      </c>
      <c r="N231" s="79">
        <v>0</v>
      </c>
      <c r="P231" s="67"/>
      <c r="Q231" s="67"/>
    </row>
    <row r="232" spans="1:17" x14ac:dyDescent="0.3">
      <c r="A232" s="70"/>
      <c r="B232" s="73" t="str">
        <f>VLOOKUP(C232,PRP!$A$2:$C$241,2,0)</f>
        <v>PRP-000127</v>
      </c>
      <c r="C232" s="73" t="s">
        <v>510</v>
      </c>
      <c r="D232" s="73" t="str">
        <f>VLOOKUP(C232,PRP!$A$2:$C$241,3,0)</f>
        <v xml:space="preserve">3311 XP </v>
      </c>
      <c r="E232" s="73" t="s">
        <v>137</v>
      </c>
      <c r="F232" s="73" t="s">
        <v>994</v>
      </c>
      <c r="G232" s="73">
        <v>1</v>
      </c>
      <c r="H232" s="73" t="s">
        <v>986</v>
      </c>
      <c r="I232" s="73">
        <v>2010</v>
      </c>
      <c r="J232" s="73"/>
      <c r="K232" s="73" t="s">
        <v>1101</v>
      </c>
      <c r="L232" s="73"/>
      <c r="M232" s="73" t="s">
        <v>1102</v>
      </c>
      <c r="N232" s="79">
        <v>0</v>
      </c>
      <c r="O232" s="67"/>
      <c r="P232" s="67"/>
      <c r="Q232" s="67"/>
    </row>
    <row r="233" spans="1:17" x14ac:dyDescent="0.3">
      <c r="A233" s="70"/>
      <c r="B233" s="74" t="str">
        <f>VLOOKUP(C233,PRP!$A$2:$C$241,2,0)</f>
        <v>PRP-000127</v>
      </c>
      <c r="C233" s="74" t="s">
        <v>510</v>
      </c>
      <c r="D233" s="74" t="str">
        <f>VLOOKUP(C233,PRP!$A$2:$C$241,3,0)</f>
        <v xml:space="preserve">3311 XP </v>
      </c>
      <c r="E233" s="74" t="s">
        <v>137</v>
      </c>
      <c r="F233" s="74" t="s">
        <v>999</v>
      </c>
      <c r="G233" s="74">
        <v>1</v>
      </c>
      <c r="H233" s="74" t="s">
        <v>986</v>
      </c>
      <c r="I233" s="74">
        <v>2009</v>
      </c>
      <c r="J233" s="74"/>
      <c r="K233" s="74"/>
      <c r="L233" s="74"/>
      <c r="M233" s="74"/>
      <c r="N233" s="79">
        <v>0</v>
      </c>
      <c r="P233" s="67"/>
      <c r="Q233" s="67"/>
    </row>
    <row r="234" spans="1:17" x14ac:dyDescent="0.3">
      <c r="A234" s="70"/>
      <c r="B234" s="73" t="str">
        <f>VLOOKUP(C234,PRP!$A$2:$C$241,2,0)</f>
        <v>PRP-000127</v>
      </c>
      <c r="C234" s="73" t="s">
        <v>510</v>
      </c>
      <c r="D234" s="73" t="str">
        <f>VLOOKUP(C234,PRP!$A$2:$C$241,3,0)</f>
        <v xml:space="preserve">3311 XP </v>
      </c>
      <c r="E234" s="73" t="s">
        <v>137</v>
      </c>
      <c r="F234" s="73" t="s">
        <v>1005</v>
      </c>
      <c r="G234" s="73">
        <v>27</v>
      </c>
      <c r="H234" s="73" t="s">
        <v>986</v>
      </c>
      <c r="I234" s="73">
        <v>2010</v>
      </c>
      <c r="J234" s="73"/>
      <c r="K234" s="73" t="s">
        <v>1103</v>
      </c>
      <c r="L234" s="73"/>
      <c r="M234" s="73"/>
      <c r="N234" s="79">
        <v>0</v>
      </c>
      <c r="O234" s="67"/>
      <c r="P234" s="67"/>
      <c r="Q234" s="67"/>
    </row>
    <row r="235" spans="1:17" x14ac:dyDescent="0.3">
      <c r="A235" s="70"/>
      <c r="B235" s="74" t="str">
        <f>VLOOKUP(C235,PRP!$A$2:$C$241,2,0)</f>
        <v>PRP-000127</v>
      </c>
      <c r="C235" s="74" t="s">
        <v>510</v>
      </c>
      <c r="D235" s="74" t="str">
        <f>VLOOKUP(C235,PRP!$A$2:$C$241,3,0)</f>
        <v xml:space="preserve">3311 XP </v>
      </c>
      <c r="E235" s="74" t="s">
        <v>137</v>
      </c>
      <c r="F235" s="74" t="s">
        <v>997</v>
      </c>
      <c r="G235" s="74">
        <v>1</v>
      </c>
      <c r="H235" s="74" t="s">
        <v>986</v>
      </c>
      <c r="I235" s="74">
        <v>2010</v>
      </c>
      <c r="J235" s="74"/>
      <c r="K235" s="74" t="s">
        <v>1104</v>
      </c>
      <c r="L235" s="74"/>
      <c r="M235" s="74"/>
      <c r="N235" s="79">
        <v>0</v>
      </c>
      <c r="P235" s="67"/>
      <c r="Q235" s="67"/>
    </row>
    <row r="236" spans="1:17" x14ac:dyDescent="0.3">
      <c r="A236" s="70"/>
      <c r="B236" s="73" t="str">
        <f>VLOOKUP(C236,PRP!$A$2:$C$241,2,0)</f>
        <v>PRP-000127</v>
      </c>
      <c r="C236" s="73" t="s">
        <v>510</v>
      </c>
      <c r="D236" s="73" t="str">
        <f>VLOOKUP(C236,PRP!$A$2:$C$241,3,0)</f>
        <v xml:space="preserve">3311 XP </v>
      </c>
      <c r="E236" s="73" t="s">
        <v>137</v>
      </c>
      <c r="F236" s="73" t="s">
        <v>1007</v>
      </c>
      <c r="G236" s="73">
        <v>64</v>
      </c>
      <c r="H236" s="73" t="s">
        <v>986</v>
      </c>
      <c r="I236" s="73">
        <v>2010</v>
      </c>
      <c r="J236" s="73"/>
      <c r="K236" s="73"/>
      <c r="L236" s="73"/>
      <c r="M236" s="73"/>
      <c r="N236" s="79">
        <v>0</v>
      </c>
      <c r="O236" s="67"/>
      <c r="P236" s="67"/>
      <c r="Q236" s="67"/>
    </row>
    <row r="237" spans="1:17" x14ac:dyDescent="0.3">
      <c r="A237" s="70"/>
      <c r="B237" s="74" t="str">
        <f>VLOOKUP(C237,PRP!$A$2:$C$241,2,0)</f>
        <v>PRP-000127</v>
      </c>
      <c r="C237" s="74" t="s">
        <v>510</v>
      </c>
      <c r="D237" s="74" t="str">
        <f>VLOOKUP(C237,PRP!$A$2:$C$241,3,0)</f>
        <v xml:space="preserve">3311 XP </v>
      </c>
      <c r="E237" s="74" t="s">
        <v>137</v>
      </c>
      <c r="F237" s="74" t="s">
        <v>1067</v>
      </c>
      <c r="G237" s="74">
        <v>2</v>
      </c>
      <c r="H237" s="74" t="s">
        <v>986</v>
      </c>
      <c r="I237" s="74">
        <v>2010</v>
      </c>
      <c r="J237" s="74"/>
      <c r="K237" s="74"/>
      <c r="L237" s="74"/>
      <c r="M237" s="74"/>
      <c r="N237" s="79">
        <v>0</v>
      </c>
      <c r="P237" s="67"/>
      <c r="Q237" s="67"/>
    </row>
    <row r="238" spans="1:17" x14ac:dyDescent="0.3">
      <c r="A238" s="70"/>
      <c r="B238" s="73" t="str">
        <f>VLOOKUP(C238,PRP!$A$2:$C$241,2,0)</f>
        <v>PRP-000127</v>
      </c>
      <c r="C238" s="73" t="s">
        <v>510</v>
      </c>
      <c r="D238" s="73" t="str">
        <f>VLOOKUP(C238,PRP!$A$2:$C$241,3,0)</f>
        <v xml:space="preserve">3311 XP </v>
      </c>
      <c r="E238" s="73" t="s">
        <v>137</v>
      </c>
      <c r="F238" s="73" t="s">
        <v>998</v>
      </c>
      <c r="G238" s="73">
        <v>167</v>
      </c>
      <c r="H238" s="73" t="s">
        <v>986</v>
      </c>
      <c r="I238" s="73">
        <v>2010</v>
      </c>
      <c r="J238" s="73"/>
      <c r="K238" s="73"/>
      <c r="L238" s="73"/>
      <c r="M238" s="73"/>
      <c r="N238" s="79">
        <v>0</v>
      </c>
      <c r="O238" s="67"/>
      <c r="P238" s="67"/>
      <c r="Q238" s="67"/>
    </row>
    <row r="239" spans="1:17" x14ac:dyDescent="0.3">
      <c r="A239" s="70"/>
      <c r="B239" s="74" t="str">
        <f>VLOOKUP(C239,PRP!$A$2:$C$241,2,0)</f>
        <v>PRP-000127</v>
      </c>
      <c r="C239" s="74" t="s">
        <v>510</v>
      </c>
      <c r="D239" s="74" t="str">
        <f>VLOOKUP(C239,PRP!$A$2:$C$241,3,0)</f>
        <v xml:space="preserve">3311 XP </v>
      </c>
      <c r="E239" s="74" t="s">
        <v>137</v>
      </c>
      <c r="F239" s="74" t="s">
        <v>1036</v>
      </c>
      <c r="G239" s="74">
        <v>12</v>
      </c>
      <c r="H239" s="74" t="s">
        <v>986</v>
      </c>
      <c r="I239" s="74">
        <v>2009</v>
      </c>
      <c r="J239" s="74"/>
      <c r="K239" s="74"/>
      <c r="L239" s="74"/>
      <c r="M239" s="74"/>
      <c r="N239" s="79">
        <v>0</v>
      </c>
      <c r="P239" s="67"/>
      <c r="Q239" s="67"/>
    </row>
    <row r="240" spans="1:17" x14ac:dyDescent="0.3">
      <c r="B240" s="71"/>
      <c r="C240" s="71" t="s">
        <v>510</v>
      </c>
      <c r="D240" s="71"/>
      <c r="E240" s="75"/>
      <c r="F240" s="71"/>
      <c r="G240" s="75"/>
      <c r="H240" s="71"/>
      <c r="I240" s="75"/>
      <c r="J240" s="71"/>
      <c r="K240" s="75"/>
      <c r="L240" s="75"/>
      <c r="M240" s="71"/>
      <c r="N240" s="76" t="s">
        <v>1163</v>
      </c>
      <c r="O240" s="76">
        <f>SUM(N228:N239)</f>
        <v>0</v>
      </c>
      <c r="P240" s="67"/>
      <c r="Q240" s="68"/>
    </row>
    <row r="241" spans="1:17" x14ac:dyDescent="0.3">
      <c r="A241" s="70"/>
      <c r="B241" s="73" t="str">
        <f>VLOOKUP(C241,PRP!$A$2:$C$241,2,0)</f>
        <v>PRP-000909</v>
      </c>
      <c r="C241" s="73" t="s">
        <v>527</v>
      </c>
      <c r="D241" s="73" t="str">
        <f>VLOOKUP(C241,PRP!$A$2:$C$241,3,0)</f>
        <v xml:space="preserve">3314 JR </v>
      </c>
      <c r="E241" s="73" t="s">
        <v>137</v>
      </c>
      <c r="F241" s="73" t="s">
        <v>1026</v>
      </c>
      <c r="G241" s="73">
        <v>1</v>
      </c>
      <c r="H241" s="73" t="s">
        <v>991</v>
      </c>
      <c r="I241" s="73">
        <v>2011</v>
      </c>
      <c r="J241" s="73"/>
      <c r="K241" s="73" t="s">
        <v>1071</v>
      </c>
      <c r="L241" s="73"/>
      <c r="M241" s="73"/>
      <c r="N241" s="79">
        <v>0</v>
      </c>
      <c r="O241" s="67"/>
      <c r="P241" s="67"/>
      <c r="Q241" s="67"/>
    </row>
    <row r="242" spans="1:17" x14ac:dyDescent="0.3">
      <c r="A242" s="70"/>
      <c r="B242" s="74" t="str">
        <f>VLOOKUP(C242,PRP!$A$2:$C$241,2,0)</f>
        <v>PRP-000909</v>
      </c>
      <c r="C242" s="74" t="s">
        <v>527</v>
      </c>
      <c r="D242" s="74" t="str">
        <f>VLOOKUP(C242,PRP!$A$2:$C$241,3,0)</f>
        <v xml:space="preserve">3314 JR </v>
      </c>
      <c r="E242" s="74" t="s">
        <v>137</v>
      </c>
      <c r="F242" s="74" t="s">
        <v>1164</v>
      </c>
      <c r="G242" s="74">
        <v>1</v>
      </c>
      <c r="H242" s="74" t="s">
        <v>986</v>
      </c>
      <c r="I242" s="74">
        <v>2011</v>
      </c>
      <c r="J242" s="74"/>
      <c r="K242" s="74"/>
      <c r="L242" s="74"/>
      <c r="M242" s="74"/>
      <c r="N242" s="79">
        <v>0</v>
      </c>
      <c r="P242" s="67"/>
      <c r="Q242" s="67"/>
    </row>
    <row r="243" spans="1:17" x14ac:dyDescent="0.3">
      <c r="A243" s="70"/>
      <c r="B243" s="73" t="str">
        <f>VLOOKUP(C243,PRP!$A$2:$C$241,2,0)</f>
        <v>PRP-000909</v>
      </c>
      <c r="C243" s="73" t="s">
        <v>527</v>
      </c>
      <c r="D243" s="73" t="str">
        <f>VLOOKUP(C243,PRP!$A$2:$C$241,3,0)</f>
        <v xml:space="preserve">3314 JR </v>
      </c>
      <c r="E243" s="73" t="s">
        <v>137</v>
      </c>
      <c r="F243" s="73" t="s">
        <v>1005</v>
      </c>
      <c r="G243" s="73">
        <v>1</v>
      </c>
      <c r="H243" s="73" t="s">
        <v>986</v>
      </c>
      <c r="I243" s="73">
        <v>2012</v>
      </c>
      <c r="J243" s="73"/>
      <c r="K243" s="73"/>
      <c r="L243" s="73"/>
      <c r="M243" s="73" t="s">
        <v>1105</v>
      </c>
      <c r="N243" s="79">
        <v>0</v>
      </c>
      <c r="O243" s="67"/>
      <c r="P243" s="67"/>
      <c r="Q243" s="67"/>
    </row>
    <row r="244" spans="1:17" x14ac:dyDescent="0.3">
      <c r="A244" s="70"/>
      <c r="B244" s="74" t="str">
        <f>VLOOKUP(C244,PRP!$A$2:$C$241,2,0)</f>
        <v>PRP-000909</v>
      </c>
      <c r="C244" s="74" t="s">
        <v>527</v>
      </c>
      <c r="D244" s="74" t="str">
        <f>VLOOKUP(C244,PRP!$A$2:$C$241,3,0)</f>
        <v xml:space="preserve">3314 JR </v>
      </c>
      <c r="E244" s="74" t="s">
        <v>137</v>
      </c>
      <c r="F244" s="74" t="s">
        <v>1007</v>
      </c>
      <c r="G244" s="74">
        <v>3</v>
      </c>
      <c r="H244" s="74" t="s">
        <v>986</v>
      </c>
      <c r="I244" s="74">
        <v>2011</v>
      </c>
      <c r="J244" s="74"/>
      <c r="K244" s="74"/>
      <c r="L244" s="74"/>
      <c r="M244" s="74"/>
      <c r="N244" s="79">
        <v>0</v>
      </c>
      <c r="P244" s="67"/>
      <c r="Q244" s="67"/>
    </row>
    <row r="245" spans="1:17" x14ac:dyDescent="0.3">
      <c r="B245" s="71"/>
      <c r="C245" s="71" t="s">
        <v>527</v>
      </c>
      <c r="D245" s="71"/>
      <c r="E245" s="75"/>
      <c r="F245" s="71"/>
      <c r="G245" s="75"/>
      <c r="H245" s="71"/>
      <c r="I245" s="75"/>
      <c r="J245" s="71"/>
      <c r="K245" s="75"/>
      <c r="L245" s="75"/>
      <c r="M245" s="71"/>
      <c r="N245" s="76" t="s">
        <v>1163</v>
      </c>
      <c r="O245" s="76">
        <f>SUM(N241:N244)</f>
        <v>0</v>
      </c>
      <c r="P245" s="67"/>
      <c r="Q245" s="68"/>
    </row>
    <row r="246" spans="1:17" x14ac:dyDescent="0.3">
      <c r="A246" s="70"/>
      <c r="B246" s="73" t="str">
        <f>VLOOKUP(C246,PRP!$A$2:$C$241,2,0)</f>
        <v>PRP-000131</v>
      </c>
      <c r="C246" s="73" t="s">
        <v>94</v>
      </c>
      <c r="D246" s="73" t="str">
        <f>VLOOKUP(C246,PRP!$A$2:$C$241,3,0)</f>
        <v xml:space="preserve">3314 JR </v>
      </c>
      <c r="E246" s="73" t="s">
        <v>137</v>
      </c>
      <c r="F246" s="73" t="s">
        <v>1077</v>
      </c>
      <c r="G246" s="73">
        <v>15</v>
      </c>
      <c r="H246" s="73" t="s">
        <v>986</v>
      </c>
      <c r="I246" s="73">
        <v>2012</v>
      </c>
      <c r="J246" s="73"/>
      <c r="K246" s="73" t="s">
        <v>1071</v>
      </c>
      <c r="L246" s="73" t="s">
        <v>1448</v>
      </c>
      <c r="M246" s="73" t="s">
        <v>1106</v>
      </c>
      <c r="N246" s="79">
        <v>0</v>
      </c>
      <c r="O246" s="67"/>
      <c r="P246" s="67"/>
      <c r="Q246" s="67"/>
    </row>
    <row r="247" spans="1:17" x14ac:dyDescent="0.3">
      <c r="A247" s="70"/>
      <c r="B247" s="74" t="str">
        <f>VLOOKUP(C247,PRP!$A$2:$C$241,2,0)</f>
        <v>PRP-000131</v>
      </c>
      <c r="C247" s="74" t="s">
        <v>94</v>
      </c>
      <c r="D247" s="74" t="str">
        <f>VLOOKUP(C247,PRP!$A$2:$C$241,3,0)</f>
        <v xml:space="preserve">3314 JR </v>
      </c>
      <c r="E247" s="74" t="s">
        <v>137</v>
      </c>
      <c r="F247" s="74" t="s">
        <v>1026</v>
      </c>
      <c r="G247" s="74">
        <v>7</v>
      </c>
      <c r="H247" s="74" t="s">
        <v>986</v>
      </c>
      <c r="I247" s="74">
        <v>2012</v>
      </c>
      <c r="J247" s="74"/>
      <c r="K247" s="74" t="s">
        <v>1071</v>
      </c>
      <c r="L247" s="74" t="s">
        <v>1448</v>
      </c>
      <c r="M247" s="74"/>
      <c r="N247" s="79">
        <v>0</v>
      </c>
      <c r="P247" s="67"/>
      <c r="Q247" s="67"/>
    </row>
    <row r="248" spans="1:17" x14ac:dyDescent="0.3">
      <c r="A248" s="70"/>
      <c r="B248" s="73" t="str">
        <f>VLOOKUP(C248,PRP!$A$2:$C$241,2,0)</f>
        <v>PRP-000131</v>
      </c>
      <c r="C248" s="73" t="s">
        <v>94</v>
      </c>
      <c r="D248" s="73" t="str">
        <f>VLOOKUP(C248,PRP!$A$2:$C$241,3,0)</f>
        <v xml:space="preserve">3314 JR </v>
      </c>
      <c r="E248" s="73" t="s">
        <v>137</v>
      </c>
      <c r="F248" s="73" t="s">
        <v>994</v>
      </c>
      <c r="G248" s="73">
        <v>1</v>
      </c>
      <c r="H248" s="73" t="s">
        <v>986</v>
      </c>
      <c r="I248" s="73">
        <v>2012</v>
      </c>
      <c r="J248" s="73"/>
      <c r="K248" s="73" t="s">
        <v>1107</v>
      </c>
      <c r="L248" s="73"/>
      <c r="M248" s="73"/>
      <c r="N248" s="79">
        <v>0</v>
      </c>
      <c r="O248" s="67"/>
      <c r="P248" s="67"/>
      <c r="Q248" s="67"/>
    </row>
    <row r="249" spans="1:17" x14ac:dyDescent="0.3">
      <c r="A249" s="70"/>
      <c r="B249" s="74" t="str">
        <f>VLOOKUP(C249,PRP!$A$2:$C$241,2,0)</f>
        <v>PRP-000131</v>
      </c>
      <c r="C249" s="74" t="s">
        <v>94</v>
      </c>
      <c r="D249" s="74" t="str">
        <f>VLOOKUP(C249,PRP!$A$2:$C$241,3,0)</f>
        <v xml:space="preserve">3314 JR </v>
      </c>
      <c r="E249" s="74" t="s">
        <v>137</v>
      </c>
      <c r="F249" s="74" t="s">
        <v>999</v>
      </c>
      <c r="G249" s="74">
        <v>1</v>
      </c>
      <c r="H249" s="74" t="s">
        <v>986</v>
      </c>
      <c r="I249" s="74">
        <v>2012</v>
      </c>
      <c r="J249" s="74"/>
      <c r="K249" s="74"/>
      <c r="L249" s="74"/>
      <c r="M249" s="74"/>
      <c r="N249" s="79">
        <v>0</v>
      </c>
      <c r="P249" s="67"/>
      <c r="Q249" s="67"/>
    </row>
    <row r="250" spans="1:17" x14ac:dyDescent="0.3">
      <c r="A250" s="70"/>
      <c r="B250" s="73" t="str">
        <f>VLOOKUP(C250,PRP!$A$2:$C$241,2,0)</f>
        <v>PRP-000131</v>
      </c>
      <c r="C250" s="73" t="s">
        <v>94</v>
      </c>
      <c r="D250" s="73" t="str">
        <f>VLOOKUP(C250,PRP!$A$2:$C$241,3,0)</f>
        <v xml:space="preserve">3314 JR </v>
      </c>
      <c r="E250" s="73" t="s">
        <v>137</v>
      </c>
      <c r="F250" s="73" t="s">
        <v>1005</v>
      </c>
      <c r="G250" s="73">
        <v>4</v>
      </c>
      <c r="H250" s="73" t="s">
        <v>986</v>
      </c>
      <c r="I250" s="73">
        <v>2012</v>
      </c>
      <c r="J250" s="73"/>
      <c r="K250" s="73"/>
      <c r="L250" s="73"/>
      <c r="M250" s="73" t="s">
        <v>1105</v>
      </c>
      <c r="N250" s="79">
        <v>0</v>
      </c>
      <c r="O250" s="67"/>
      <c r="P250" s="67"/>
      <c r="Q250" s="67"/>
    </row>
    <row r="251" spans="1:17" x14ac:dyDescent="0.3">
      <c r="A251" s="70"/>
      <c r="B251" s="74" t="str">
        <f>VLOOKUP(C251,PRP!$A$2:$C$241,2,0)</f>
        <v>PRP-000131</v>
      </c>
      <c r="C251" s="74" t="s">
        <v>94</v>
      </c>
      <c r="D251" s="74" t="str">
        <f>VLOOKUP(C251,PRP!$A$2:$C$241,3,0)</f>
        <v xml:space="preserve">3314 JR </v>
      </c>
      <c r="E251" s="74" t="s">
        <v>137</v>
      </c>
      <c r="F251" s="74" t="s">
        <v>997</v>
      </c>
      <c r="G251" s="74">
        <v>9</v>
      </c>
      <c r="H251" s="74" t="s">
        <v>986</v>
      </c>
      <c r="I251" s="74">
        <v>2012</v>
      </c>
      <c r="J251" s="74"/>
      <c r="K251" s="74"/>
      <c r="L251" s="74"/>
      <c r="M251" s="74"/>
      <c r="N251" s="79">
        <v>0</v>
      </c>
      <c r="P251" s="67"/>
      <c r="Q251" s="67"/>
    </row>
    <row r="252" spans="1:17" x14ac:dyDescent="0.3">
      <c r="A252" s="70"/>
      <c r="B252" s="73" t="str">
        <f>VLOOKUP(C252,PRP!$A$2:$C$241,2,0)</f>
        <v>PRP-000131</v>
      </c>
      <c r="C252" s="73" t="s">
        <v>94</v>
      </c>
      <c r="D252" s="73" t="str">
        <f>VLOOKUP(C252,PRP!$A$2:$C$241,3,0)</f>
        <v xml:space="preserve">3314 JR </v>
      </c>
      <c r="E252" s="73" t="s">
        <v>137</v>
      </c>
      <c r="F252" s="73" t="s">
        <v>998</v>
      </c>
      <c r="G252" s="73">
        <v>7</v>
      </c>
      <c r="H252" s="73" t="s">
        <v>986</v>
      </c>
      <c r="I252" s="73">
        <v>2012</v>
      </c>
      <c r="J252" s="73"/>
      <c r="K252" s="73"/>
      <c r="L252" s="73"/>
      <c r="M252" s="73"/>
      <c r="N252" s="79">
        <v>0</v>
      </c>
      <c r="O252" s="67"/>
      <c r="P252" s="67"/>
      <c r="Q252" s="67"/>
    </row>
    <row r="253" spans="1:17" x14ac:dyDescent="0.3">
      <c r="B253" s="71"/>
      <c r="C253" s="71" t="s">
        <v>94</v>
      </c>
      <c r="D253" s="71"/>
      <c r="E253" s="75"/>
      <c r="F253" s="71"/>
      <c r="G253" s="75"/>
      <c r="H253" s="71"/>
      <c r="I253" s="75"/>
      <c r="J253" s="71"/>
      <c r="K253" s="75"/>
      <c r="L253" s="75"/>
      <c r="M253" s="71"/>
      <c r="N253" s="76" t="s">
        <v>1163</v>
      </c>
      <c r="O253" s="76">
        <f>SUM(N246:N252)</f>
        <v>0</v>
      </c>
      <c r="P253" s="67"/>
      <c r="Q253" s="68"/>
    </row>
    <row r="254" spans="1:17" x14ac:dyDescent="0.3">
      <c r="A254" s="70"/>
      <c r="B254" s="73" t="str">
        <f>VLOOKUP(C254,PRP!$A$2:$C$241,2,0)</f>
        <v>PRP-000908</v>
      </c>
      <c r="C254" s="73" t="s">
        <v>525</v>
      </c>
      <c r="D254" s="73" t="str">
        <f>VLOOKUP(C254,PRP!$A$2:$C$241,3,0)</f>
        <v xml:space="preserve">3314 JR </v>
      </c>
      <c r="E254" s="73" t="s">
        <v>137</v>
      </c>
      <c r="F254" s="73" t="s">
        <v>1108</v>
      </c>
      <c r="G254" s="73">
        <v>5</v>
      </c>
      <c r="H254" s="73" t="s">
        <v>986</v>
      </c>
      <c r="I254" s="73">
        <v>2011</v>
      </c>
      <c r="J254" s="73"/>
      <c r="K254" s="73" t="s">
        <v>1071</v>
      </c>
      <c r="L254" s="73"/>
      <c r="M254" s="73"/>
      <c r="N254" s="79">
        <v>0</v>
      </c>
      <c r="O254" s="67"/>
      <c r="P254" s="67"/>
      <c r="Q254" s="67"/>
    </row>
    <row r="255" spans="1:17" x14ac:dyDescent="0.3">
      <c r="A255" s="70"/>
      <c r="B255" s="74" t="str">
        <f>VLOOKUP(C255,PRP!$A$2:$C$241,2,0)</f>
        <v>PRP-000908</v>
      </c>
      <c r="C255" s="74" t="s">
        <v>525</v>
      </c>
      <c r="D255" s="74" t="str">
        <f>VLOOKUP(C255,PRP!$A$2:$C$241,3,0)</f>
        <v xml:space="preserve">3314 JR </v>
      </c>
      <c r="E255" s="74" t="s">
        <v>137</v>
      </c>
      <c r="F255" s="74" t="s">
        <v>1005</v>
      </c>
      <c r="G255" s="74">
        <v>2</v>
      </c>
      <c r="H255" s="74" t="s">
        <v>986</v>
      </c>
      <c r="I255" s="74">
        <v>2011</v>
      </c>
      <c r="J255" s="74"/>
      <c r="K255" s="74" t="s">
        <v>1105</v>
      </c>
      <c r="L255" s="74"/>
      <c r="M255" s="74"/>
      <c r="N255" s="79">
        <v>0</v>
      </c>
      <c r="P255" s="67"/>
      <c r="Q255" s="67"/>
    </row>
    <row r="256" spans="1:17" x14ac:dyDescent="0.3">
      <c r="A256" s="70"/>
      <c r="B256" s="73" t="str">
        <f>VLOOKUP(C256,PRP!$A$2:$C$241,2,0)</f>
        <v>PRP-000908</v>
      </c>
      <c r="C256" s="73" t="s">
        <v>525</v>
      </c>
      <c r="D256" s="73" t="str">
        <f>VLOOKUP(C256,PRP!$A$2:$C$241,3,0)</f>
        <v xml:space="preserve">3314 JR </v>
      </c>
      <c r="E256" s="73" t="s">
        <v>137</v>
      </c>
      <c r="F256" s="73" t="s">
        <v>997</v>
      </c>
      <c r="G256" s="73">
        <v>6</v>
      </c>
      <c r="H256" s="73" t="s">
        <v>986</v>
      </c>
      <c r="I256" s="73">
        <v>2011</v>
      </c>
      <c r="J256" s="73"/>
      <c r="K256" s="73"/>
      <c r="L256" s="73"/>
      <c r="M256" s="73"/>
      <c r="N256" s="79">
        <v>0</v>
      </c>
      <c r="O256" s="67"/>
      <c r="P256" s="67"/>
      <c r="Q256" s="67"/>
    </row>
    <row r="257" spans="1:17" x14ac:dyDescent="0.3">
      <c r="A257" s="70"/>
      <c r="B257" s="74" t="str">
        <f>VLOOKUP(C257,PRP!$A$2:$C$241,2,0)</f>
        <v>PRP-000908</v>
      </c>
      <c r="C257" s="74" t="s">
        <v>525</v>
      </c>
      <c r="D257" s="74" t="str">
        <f>VLOOKUP(C257,PRP!$A$2:$C$241,3,0)</f>
        <v xml:space="preserve">3314 JR </v>
      </c>
      <c r="E257" s="74" t="s">
        <v>137</v>
      </c>
      <c r="F257" s="74" t="s">
        <v>1068</v>
      </c>
      <c r="G257" s="74">
        <v>1</v>
      </c>
      <c r="H257" s="74" t="s">
        <v>986</v>
      </c>
      <c r="I257" s="74">
        <v>2011</v>
      </c>
      <c r="J257" s="74"/>
      <c r="K257" s="74"/>
      <c r="L257" s="74"/>
      <c r="M257" s="74"/>
      <c r="N257" s="79">
        <v>0</v>
      </c>
      <c r="P257" s="67"/>
      <c r="Q257" s="67"/>
    </row>
    <row r="258" spans="1:17" x14ac:dyDescent="0.3">
      <c r="A258" s="70"/>
      <c r="B258" s="73" t="str">
        <f>VLOOKUP(C258,PRP!$A$2:$C$241,2,0)</f>
        <v>PRP-000908</v>
      </c>
      <c r="C258" s="73" t="s">
        <v>525</v>
      </c>
      <c r="D258" s="73" t="str">
        <f>VLOOKUP(C258,PRP!$A$2:$C$241,3,0)</f>
        <v xml:space="preserve">3314 JR </v>
      </c>
      <c r="E258" s="73" t="s">
        <v>137</v>
      </c>
      <c r="F258" s="73" t="s">
        <v>1090</v>
      </c>
      <c r="G258" s="73">
        <v>2</v>
      </c>
      <c r="H258" s="73" t="s">
        <v>986</v>
      </c>
      <c r="I258" s="73">
        <v>2011</v>
      </c>
      <c r="J258" s="73"/>
      <c r="K258" s="73"/>
      <c r="L258" s="73"/>
      <c r="M258" s="73"/>
      <c r="N258" s="79">
        <v>0</v>
      </c>
      <c r="O258" s="67"/>
      <c r="P258" s="67"/>
      <c r="Q258" s="67"/>
    </row>
    <row r="259" spans="1:17" x14ac:dyDescent="0.3">
      <c r="B259" s="71"/>
      <c r="C259" s="71" t="s">
        <v>525</v>
      </c>
      <c r="D259" s="71"/>
      <c r="E259" s="75"/>
      <c r="F259" s="71"/>
      <c r="G259" s="75"/>
      <c r="H259" s="71"/>
      <c r="I259" s="75"/>
      <c r="J259" s="71"/>
      <c r="K259" s="75"/>
      <c r="L259" s="75"/>
      <c r="M259" s="71"/>
      <c r="N259" s="76" t="s">
        <v>1163</v>
      </c>
      <c r="O259" s="76">
        <f>SUM(N254:N258)</f>
        <v>0</v>
      </c>
      <c r="P259" s="67"/>
      <c r="Q259" s="68"/>
    </row>
    <row r="260" spans="1:17" x14ac:dyDescent="0.3">
      <c r="A260" s="70"/>
      <c r="B260" s="73" t="str">
        <f>VLOOKUP(C260,PRP!$A$2:$C$241,2,0)</f>
        <v>PRP-000133</v>
      </c>
      <c r="C260" s="73" t="s">
        <v>96</v>
      </c>
      <c r="D260" s="73" t="str">
        <f>VLOOKUP(C260,PRP!$A$2:$C$241,3,0)</f>
        <v xml:space="preserve">3311 AP </v>
      </c>
      <c r="E260" s="73" t="s">
        <v>137</v>
      </c>
      <c r="F260" s="73" t="s">
        <v>988</v>
      </c>
      <c r="G260" s="73">
        <v>3</v>
      </c>
      <c r="H260" s="73" t="s">
        <v>986</v>
      </c>
      <c r="I260" s="73">
        <v>2019</v>
      </c>
      <c r="J260" s="73"/>
      <c r="K260" s="73" t="s">
        <v>1046</v>
      </c>
      <c r="L260" s="73"/>
      <c r="M260" s="73"/>
      <c r="N260" s="79">
        <v>0</v>
      </c>
      <c r="O260" s="67"/>
      <c r="P260" s="67"/>
      <c r="Q260" s="67"/>
    </row>
    <row r="261" spans="1:17" x14ac:dyDescent="0.3">
      <c r="A261" s="70"/>
      <c r="B261" s="74" t="str">
        <f>VLOOKUP(C261,PRP!$A$2:$C$241,2,0)</f>
        <v>PRP-000133</v>
      </c>
      <c r="C261" s="74" t="s">
        <v>96</v>
      </c>
      <c r="D261" s="74" t="str">
        <f>VLOOKUP(C261,PRP!$A$2:$C$241,3,0)</f>
        <v xml:space="preserve">3311 AP </v>
      </c>
      <c r="E261" s="74" t="s">
        <v>137</v>
      </c>
      <c r="F261" s="74" t="s">
        <v>1026</v>
      </c>
      <c r="G261" s="74">
        <v>6</v>
      </c>
      <c r="H261" s="74" t="s">
        <v>986</v>
      </c>
      <c r="I261" s="74">
        <v>2019</v>
      </c>
      <c r="J261" s="74"/>
      <c r="K261" s="74" t="s">
        <v>1046</v>
      </c>
      <c r="L261" s="74" t="s">
        <v>1451</v>
      </c>
      <c r="M261" s="74"/>
      <c r="N261" s="79">
        <v>0</v>
      </c>
      <c r="P261" s="67"/>
      <c r="Q261" s="67"/>
    </row>
    <row r="262" spans="1:17" x14ac:dyDescent="0.3">
      <c r="A262" s="70"/>
      <c r="B262" s="73" t="str">
        <f>VLOOKUP(C262,PRP!$A$2:$C$241,2,0)</f>
        <v>PRP-000133</v>
      </c>
      <c r="C262" s="73" t="s">
        <v>96</v>
      </c>
      <c r="D262" s="73" t="str">
        <f>VLOOKUP(C262,PRP!$A$2:$C$241,3,0)</f>
        <v xml:space="preserve">3311 AP </v>
      </c>
      <c r="E262" s="73" t="s">
        <v>137</v>
      </c>
      <c r="F262" s="73" t="s">
        <v>994</v>
      </c>
      <c r="G262" s="73">
        <v>1</v>
      </c>
      <c r="H262" s="73" t="s">
        <v>986</v>
      </c>
      <c r="I262" s="73">
        <v>2016</v>
      </c>
      <c r="J262" s="73"/>
      <c r="K262" s="73" t="s">
        <v>1050</v>
      </c>
      <c r="L262" s="73"/>
      <c r="M262" s="73" t="s">
        <v>1109</v>
      </c>
      <c r="N262" s="79">
        <v>0</v>
      </c>
      <c r="O262" s="67"/>
      <c r="P262" s="67"/>
      <c r="Q262" s="67"/>
    </row>
    <row r="263" spans="1:17" x14ac:dyDescent="0.3">
      <c r="A263" s="70"/>
      <c r="B263" s="74" t="str">
        <f>VLOOKUP(C263,PRP!$A$2:$C$241,2,0)</f>
        <v>PRP-000133</v>
      </c>
      <c r="C263" s="74" t="s">
        <v>96</v>
      </c>
      <c r="D263" s="74" t="str">
        <f>VLOOKUP(C263,PRP!$A$2:$C$241,3,0)</f>
        <v xml:space="preserve">3311 AP </v>
      </c>
      <c r="E263" s="74" t="s">
        <v>137</v>
      </c>
      <c r="F263" s="74" t="s">
        <v>1005</v>
      </c>
      <c r="G263" s="74">
        <v>1</v>
      </c>
      <c r="H263" s="74" t="s">
        <v>986</v>
      </c>
      <c r="I263" s="74">
        <v>2016</v>
      </c>
      <c r="J263" s="74"/>
      <c r="K263" s="74" t="s">
        <v>1109</v>
      </c>
      <c r="L263" s="74"/>
      <c r="M263" s="74"/>
      <c r="N263" s="79">
        <v>0</v>
      </c>
      <c r="P263" s="67"/>
      <c r="Q263" s="67"/>
    </row>
    <row r="264" spans="1:17" x14ac:dyDescent="0.3">
      <c r="A264" s="70"/>
      <c r="B264" s="73" t="str">
        <f>VLOOKUP(C264,PRP!$A$2:$C$241,2,0)</f>
        <v>PRP-000133</v>
      </c>
      <c r="C264" s="73" t="s">
        <v>96</v>
      </c>
      <c r="D264" s="73" t="str">
        <f>VLOOKUP(C264,PRP!$A$2:$C$241,3,0)</f>
        <v xml:space="preserve">3311 AP </v>
      </c>
      <c r="E264" s="73" t="s">
        <v>137</v>
      </c>
      <c r="F264" s="73" t="s">
        <v>997</v>
      </c>
      <c r="G264" s="73">
        <v>2</v>
      </c>
      <c r="H264" s="73" t="s">
        <v>986</v>
      </c>
      <c r="I264" s="73">
        <v>2016</v>
      </c>
      <c r="J264" s="73"/>
      <c r="K264" s="73" t="s">
        <v>1050</v>
      </c>
      <c r="L264" s="73"/>
      <c r="M264" s="73"/>
      <c r="N264" s="79">
        <v>0</v>
      </c>
      <c r="O264" s="67"/>
      <c r="P264" s="67"/>
      <c r="Q264" s="67"/>
    </row>
    <row r="265" spans="1:17" x14ac:dyDescent="0.3">
      <c r="A265" s="70"/>
      <c r="B265" s="74" t="str">
        <f>VLOOKUP(C265,PRP!$A$2:$C$241,2,0)</f>
        <v>PRP-000133</v>
      </c>
      <c r="C265" s="74" t="s">
        <v>96</v>
      </c>
      <c r="D265" s="74" t="str">
        <f>VLOOKUP(C265,PRP!$A$2:$C$241,3,0)</f>
        <v xml:space="preserve">3311 AP </v>
      </c>
      <c r="E265" s="74" t="s">
        <v>137</v>
      </c>
      <c r="F265" s="74" t="s">
        <v>1007</v>
      </c>
      <c r="G265" s="74">
        <v>2</v>
      </c>
      <c r="H265" s="74" t="s">
        <v>986</v>
      </c>
      <c r="I265" s="74">
        <v>2016</v>
      </c>
      <c r="J265" s="74"/>
      <c r="K265" s="74" t="s">
        <v>1050</v>
      </c>
      <c r="L265" s="74"/>
      <c r="M265" s="74"/>
      <c r="N265" s="79">
        <v>0</v>
      </c>
      <c r="P265" s="67"/>
      <c r="Q265" s="67"/>
    </row>
    <row r="266" spans="1:17" x14ac:dyDescent="0.3">
      <c r="A266" s="70"/>
      <c r="B266" s="73" t="str">
        <f>VLOOKUP(C266,PRP!$A$2:$C$241,2,0)</f>
        <v>PRP-000133</v>
      </c>
      <c r="C266" s="73" t="s">
        <v>96</v>
      </c>
      <c r="D266" s="73" t="str">
        <f>VLOOKUP(C266,PRP!$A$2:$C$241,3,0)</f>
        <v xml:space="preserve">3311 AP </v>
      </c>
      <c r="E266" s="73" t="s">
        <v>137</v>
      </c>
      <c r="F266" s="73" t="s">
        <v>998</v>
      </c>
      <c r="G266" s="73">
        <v>23</v>
      </c>
      <c r="H266" s="73" t="s">
        <v>986</v>
      </c>
      <c r="I266" s="73">
        <v>2016</v>
      </c>
      <c r="J266" s="73"/>
      <c r="K266" s="73" t="s">
        <v>1050</v>
      </c>
      <c r="L266" s="73"/>
      <c r="M266" s="73"/>
      <c r="N266" s="79">
        <v>0</v>
      </c>
      <c r="O266" s="67"/>
      <c r="P266" s="67"/>
      <c r="Q266" s="67"/>
    </row>
    <row r="267" spans="1:17" x14ac:dyDescent="0.3">
      <c r="A267" s="70"/>
      <c r="B267" s="74" t="str">
        <f>VLOOKUP(C267,PRP!$A$2:$C$241,2,0)</f>
        <v>PRP-000133</v>
      </c>
      <c r="C267" s="74" t="s">
        <v>96</v>
      </c>
      <c r="D267" s="74" t="str">
        <f>VLOOKUP(C267,PRP!$A$2:$C$241,3,0)</f>
        <v xml:space="preserve">3311 AP </v>
      </c>
      <c r="E267" s="74" t="s">
        <v>137</v>
      </c>
      <c r="F267" s="74" t="s">
        <v>1090</v>
      </c>
      <c r="G267" s="74">
        <v>2</v>
      </c>
      <c r="H267" s="74" t="s">
        <v>986</v>
      </c>
      <c r="I267" s="74">
        <v>2016</v>
      </c>
      <c r="J267" s="74"/>
      <c r="K267" s="74"/>
      <c r="L267" s="74"/>
      <c r="M267" s="74"/>
      <c r="N267" s="79">
        <v>0</v>
      </c>
      <c r="P267" s="67"/>
      <c r="Q267" s="67"/>
    </row>
    <row r="268" spans="1:17" x14ac:dyDescent="0.3">
      <c r="B268" s="71"/>
      <c r="C268" s="71" t="s">
        <v>96</v>
      </c>
      <c r="D268" s="71"/>
      <c r="E268" s="75"/>
      <c r="F268" s="71"/>
      <c r="G268" s="75"/>
      <c r="H268" s="71"/>
      <c r="I268" s="75"/>
      <c r="J268" s="71"/>
      <c r="K268" s="75"/>
      <c r="L268" s="75"/>
      <c r="M268" s="71"/>
      <c r="N268" s="76" t="s">
        <v>1163</v>
      </c>
      <c r="O268" s="76">
        <f>SUM(N260:N267)</f>
        <v>0</v>
      </c>
      <c r="P268" s="67"/>
      <c r="Q268" s="68"/>
    </row>
    <row r="269" spans="1:17" x14ac:dyDescent="0.3">
      <c r="A269" s="70"/>
      <c r="B269" s="73" t="str">
        <f>VLOOKUP(C269,PRP!$A$2:$C$241,2,0)</f>
        <v>PRP-000491</v>
      </c>
      <c r="C269" s="73" t="s">
        <v>97</v>
      </c>
      <c r="D269" s="73" t="str">
        <f>VLOOKUP(C269,PRP!$A$2:$C$241,3,0)</f>
        <v xml:space="preserve">3311 AP </v>
      </c>
      <c r="E269" s="73" t="s">
        <v>137</v>
      </c>
      <c r="F269" s="73" t="s">
        <v>1108</v>
      </c>
      <c r="G269" s="73">
        <v>15</v>
      </c>
      <c r="H269" s="73" t="s">
        <v>986</v>
      </c>
      <c r="I269" s="73">
        <v>2015</v>
      </c>
      <c r="J269" s="73"/>
      <c r="K269" s="73" t="s">
        <v>1046</v>
      </c>
      <c r="L269" s="73" t="s">
        <v>1451</v>
      </c>
      <c r="M269" s="73"/>
      <c r="N269" s="79">
        <v>0</v>
      </c>
      <c r="O269" s="67"/>
      <c r="P269" s="67"/>
      <c r="Q269" s="67"/>
    </row>
    <row r="270" spans="1:17" x14ac:dyDescent="0.3">
      <c r="A270" s="70"/>
      <c r="B270" s="74" t="str">
        <f>VLOOKUP(C270,PRP!$A$2:$C$241,2,0)</f>
        <v>PRP-000491</v>
      </c>
      <c r="C270" s="74" t="s">
        <v>97</v>
      </c>
      <c r="D270" s="74" t="str">
        <f>VLOOKUP(C270,PRP!$A$2:$C$241,3,0)</f>
        <v xml:space="preserve">3311 AP </v>
      </c>
      <c r="E270" s="74" t="s">
        <v>137</v>
      </c>
      <c r="F270" s="74" t="s">
        <v>985</v>
      </c>
      <c r="G270" s="74">
        <v>6</v>
      </c>
      <c r="H270" s="74" t="s">
        <v>986</v>
      </c>
      <c r="I270" s="74">
        <v>2015</v>
      </c>
      <c r="J270" s="74"/>
      <c r="K270" s="74" t="s">
        <v>1046</v>
      </c>
      <c r="L270" s="74" t="s">
        <v>1451</v>
      </c>
      <c r="M270" s="74"/>
      <c r="N270" s="79">
        <v>0</v>
      </c>
      <c r="P270" s="67"/>
      <c r="Q270" s="67"/>
    </row>
    <row r="271" spans="1:17" x14ac:dyDescent="0.3">
      <c r="A271" s="70"/>
      <c r="B271" s="73" t="str">
        <f>VLOOKUP(C271,PRP!$A$2:$C$241,2,0)</f>
        <v>PRP-000491</v>
      </c>
      <c r="C271" s="73" t="s">
        <v>97</v>
      </c>
      <c r="D271" s="73" t="str">
        <f>VLOOKUP(C271,PRP!$A$2:$C$241,3,0)</f>
        <v xml:space="preserve">3311 AP </v>
      </c>
      <c r="E271" s="73" t="s">
        <v>137</v>
      </c>
      <c r="F271" s="73" t="s">
        <v>1110</v>
      </c>
      <c r="G271" s="73">
        <v>6</v>
      </c>
      <c r="H271" s="73" t="s">
        <v>986</v>
      </c>
      <c r="I271" s="73">
        <v>2015</v>
      </c>
      <c r="J271" s="73"/>
      <c r="K271" s="73"/>
      <c r="L271" s="73"/>
      <c r="M271" s="73"/>
      <c r="N271" s="79">
        <v>0</v>
      </c>
      <c r="O271" s="67"/>
      <c r="P271" s="67"/>
      <c r="Q271" s="67"/>
    </row>
    <row r="272" spans="1:17" x14ac:dyDescent="0.3">
      <c r="A272" s="70"/>
      <c r="B272" s="74" t="str">
        <f>VLOOKUP(C272,PRP!$A$2:$C$241,2,0)</f>
        <v>PRP-000491</v>
      </c>
      <c r="C272" s="74" t="s">
        <v>97</v>
      </c>
      <c r="D272" s="74" t="str">
        <f>VLOOKUP(C272,PRP!$A$2:$C$241,3,0)</f>
        <v xml:space="preserve">3311 AP </v>
      </c>
      <c r="E272" s="74" t="s">
        <v>137</v>
      </c>
      <c r="F272" s="74" t="s">
        <v>1174</v>
      </c>
      <c r="G272" s="74">
        <v>1</v>
      </c>
      <c r="H272" s="74" t="s">
        <v>986</v>
      </c>
      <c r="I272" s="74">
        <v>0</v>
      </c>
      <c r="J272" s="74"/>
      <c r="K272" s="74"/>
      <c r="L272" s="74"/>
      <c r="M272" s="74"/>
      <c r="N272" s="79">
        <v>0</v>
      </c>
      <c r="P272" s="67"/>
      <c r="Q272" s="67"/>
    </row>
    <row r="273" spans="1:17" x14ac:dyDescent="0.3">
      <c r="A273" s="70"/>
      <c r="B273" s="73" t="str">
        <f>VLOOKUP(C273,PRP!$A$2:$C$241,2,0)</f>
        <v>PRP-000491</v>
      </c>
      <c r="C273" s="73" t="s">
        <v>97</v>
      </c>
      <c r="D273" s="73" t="str">
        <f>VLOOKUP(C273,PRP!$A$2:$C$241,3,0)</f>
        <v xml:space="preserve">3311 AP </v>
      </c>
      <c r="E273" s="73" t="s">
        <v>137</v>
      </c>
      <c r="F273" s="73" t="s">
        <v>1005</v>
      </c>
      <c r="G273" s="73">
        <v>14</v>
      </c>
      <c r="H273" s="73" t="s">
        <v>986</v>
      </c>
      <c r="I273" s="73">
        <v>2018</v>
      </c>
      <c r="J273" s="73"/>
      <c r="K273" s="73" t="s">
        <v>1109</v>
      </c>
      <c r="L273" s="73"/>
      <c r="M273" s="73"/>
      <c r="N273" s="79">
        <v>0</v>
      </c>
      <c r="O273" s="67"/>
      <c r="P273" s="67"/>
      <c r="Q273" s="67"/>
    </row>
    <row r="274" spans="1:17" x14ac:dyDescent="0.3">
      <c r="A274" s="70"/>
      <c r="B274" s="74" t="str">
        <f>VLOOKUP(C274,PRP!$A$2:$C$241,2,0)</f>
        <v>PRP-000491</v>
      </c>
      <c r="C274" s="74" t="s">
        <v>97</v>
      </c>
      <c r="D274" s="74" t="str">
        <f>VLOOKUP(C274,PRP!$A$2:$C$241,3,0)</f>
        <v xml:space="preserve">3311 AP </v>
      </c>
      <c r="E274" s="74" t="s">
        <v>137</v>
      </c>
      <c r="F274" s="74" t="s">
        <v>1005</v>
      </c>
      <c r="G274" s="74">
        <v>3</v>
      </c>
      <c r="H274" s="74" t="s">
        <v>986</v>
      </c>
      <c r="I274" s="74">
        <v>2011</v>
      </c>
      <c r="J274" s="74"/>
      <c r="K274" s="74" t="s">
        <v>1109</v>
      </c>
      <c r="L274" s="74"/>
      <c r="M274" s="74"/>
      <c r="N274" s="79">
        <v>0</v>
      </c>
      <c r="P274" s="67"/>
      <c r="Q274" s="67"/>
    </row>
    <row r="275" spans="1:17" x14ac:dyDescent="0.3">
      <c r="A275" s="70"/>
      <c r="B275" s="73" t="str">
        <f>VLOOKUP(C275,PRP!$A$2:$C$241,2,0)</f>
        <v>PRP-000491</v>
      </c>
      <c r="C275" s="73" t="s">
        <v>97</v>
      </c>
      <c r="D275" s="73" t="str">
        <f>VLOOKUP(C275,PRP!$A$2:$C$241,3,0)</f>
        <v xml:space="preserve">3311 AP </v>
      </c>
      <c r="E275" s="73" t="s">
        <v>137</v>
      </c>
      <c r="F275" s="73" t="s">
        <v>997</v>
      </c>
      <c r="G275" s="73">
        <v>50</v>
      </c>
      <c r="H275" s="73" t="s">
        <v>986</v>
      </c>
      <c r="I275" s="73">
        <v>2018</v>
      </c>
      <c r="J275" s="73"/>
      <c r="K275" s="73" t="s">
        <v>1050</v>
      </c>
      <c r="L275" s="73"/>
      <c r="M275" s="73"/>
      <c r="N275" s="79">
        <v>0</v>
      </c>
      <c r="O275" s="67"/>
      <c r="P275" s="67"/>
      <c r="Q275" s="67"/>
    </row>
    <row r="276" spans="1:17" x14ac:dyDescent="0.3">
      <c r="A276" s="70"/>
      <c r="B276" s="74" t="str">
        <f>VLOOKUP(C276,PRP!$A$2:$C$241,2,0)</f>
        <v>PRP-000491</v>
      </c>
      <c r="C276" s="74" t="s">
        <v>97</v>
      </c>
      <c r="D276" s="74" t="str">
        <f>VLOOKUP(C276,PRP!$A$2:$C$241,3,0)</f>
        <v xml:space="preserve">3311 AP </v>
      </c>
      <c r="E276" s="74" t="s">
        <v>137</v>
      </c>
      <c r="F276" s="74" t="s">
        <v>998</v>
      </c>
      <c r="G276" s="74">
        <v>126</v>
      </c>
      <c r="H276" s="74" t="s">
        <v>986</v>
      </c>
      <c r="I276" s="74">
        <v>2018</v>
      </c>
      <c r="J276" s="74"/>
      <c r="K276" s="74" t="s">
        <v>1050</v>
      </c>
      <c r="L276" s="74"/>
      <c r="M276" s="74"/>
      <c r="N276" s="79">
        <v>0</v>
      </c>
      <c r="P276" s="67"/>
      <c r="Q276" s="67"/>
    </row>
    <row r="277" spans="1:17" x14ac:dyDescent="0.3">
      <c r="A277" s="70"/>
      <c r="B277" s="73" t="str">
        <f>VLOOKUP(C277,PRP!$A$2:$C$241,2,0)</f>
        <v>PRP-000491</v>
      </c>
      <c r="C277" s="73" t="s">
        <v>97</v>
      </c>
      <c r="D277" s="73" t="str">
        <f>VLOOKUP(C277,PRP!$A$2:$C$241,3,0)</f>
        <v xml:space="preserve">3311 AP </v>
      </c>
      <c r="E277" s="73" t="s">
        <v>137</v>
      </c>
      <c r="F277" s="73" t="s">
        <v>998</v>
      </c>
      <c r="G277" s="73">
        <v>18</v>
      </c>
      <c r="H277" s="73" t="s">
        <v>986</v>
      </c>
      <c r="I277" s="73">
        <v>2011</v>
      </c>
      <c r="J277" s="73"/>
      <c r="K277" s="73" t="s">
        <v>1050</v>
      </c>
      <c r="L277" s="73"/>
      <c r="M277" s="73"/>
      <c r="N277" s="79">
        <v>0</v>
      </c>
      <c r="O277" s="67"/>
      <c r="P277" s="67"/>
      <c r="Q277" s="67"/>
    </row>
    <row r="278" spans="1:17" x14ac:dyDescent="0.3">
      <c r="A278" s="70"/>
      <c r="B278" s="74" t="str">
        <f>VLOOKUP(C278,PRP!$A$2:$C$241,2,0)</f>
        <v>PRP-000491</v>
      </c>
      <c r="C278" s="74" t="s">
        <v>97</v>
      </c>
      <c r="D278" s="74" t="str">
        <f>VLOOKUP(C278,PRP!$A$2:$C$241,3,0)</f>
        <v xml:space="preserve">3311 AP </v>
      </c>
      <c r="E278" s="74" t="s">
        <v>137</v>
      </c>
      <c r="F278" s="74" t="s">
        <v>1036</v>
      </c>
      <c r="G278" s="74">
        <v>3</v>
      </c>
      <c r="H278" s="74" t="s">
        <v>986</v>
      </c>
      <c r="I278" s="74">
        <v>2018</v>
      </c>
      <c r="J278" s="74"/>
      <c r="K278" s="74"/>
      <c r="L278" s="74"/>
      <c r="M278" s="74"/>
      <c r="N278" s="79">
        <v>0</v>
      </c>
      <c r="P278" s="67"/>
      <c r="Q278" s="67"/>
    </row>
    <row r="279" spans="1:17" x14ac:dyDescent="0.3">
      <c r="B279" s="71"/>
      <c r="C279" s="71" t="s">
        <v>97</v>
      </c>
      <c r="D279" s="71"/>
      <c r="E279" s="75"/>
      <c r="F279" s="71"/>
      <c r="G279" s="75"/>
      <c r="H279" s="71"/>
      <c r="I279" s="75"/>
      <c r="J279" s="71"/>
      <c r="K279" s="75"/>
      <c r="L279" s="75"/>
      <c r="M279" s="71"/>
      <c r="N279" s="76" t="s">
        <v>1163</v>
      </c>
      <c r="O279" s="76">
        <f>SUM(N269:N278)</f>
        <v>0</v>
      </c>
      <c r="P279" s="67"/>
      <c r="Q279" s="68"/>
    </row>
    <row r="280" spans="1:17" x14ac:dyDescent="0.3">
      <c r="A280" s="70"/>
      <c r="B280" s="73" t="str">
        <f>VLOOKUP(C280,PRP!$A$2:$C$241,2,0)</f>
        <v>PRP-000497</v>
      </c>
      <c r="C280" s="73" t="s">
        <v>550</v>
      </c>
      <c r="D280" s="73" t="str">
        <f>VLOOKUP(C280,PRP!$A$2:$C$241,3,0)</f>
        <v xml:space="preserve">3317 LE </v>
      </c>
      <c r="E280" s="73" t="s">
        <v>137</v>
      </c>
      <c r="F280" s="73" t="s">
        <v>1077</v>
      </c>
      <c r="G280" s="73">
        <v>2</v>
      </c>
      <c r="H280" s="73" t="s">
        <v>986</v>
      </c>
      <c r="I280" s="73">
        <v>2010</v>
      </c>
      <c r="J280" s="73"/>
      <c r="K280" s="73" t="s">
        <v>1040</v>
      </c>
      <c r="L280" s="73"/>
      <c r="M280" s="73"/>
      <c r="N280" s="79">
        <v>0</v>
      </c>
      <c r="O280" s="67"/>
      <c r="P280" s="67"/>
      <c r="Q280" s="67"/>
    </row>
    <row r="281" spans="1:17" x14ac:dyDescent="0.3">
      <c r="A281" s="70"/>
      <c r="B281" s="74" t="str">
        <f>VLOOKUP(C281,PRP!$A$2:$C$241,2,0)</f>
        <v>PRP-000497</v>
      </c>
      <c r="C281" s="74" t="s">
        <v>550</v>
      </c>
      <c r="D281" s="74" t="str">
        <f>VLOOKUP(C281,PRP!$A$2:$C$241,3,0)</f>
        <v xml:space="preserve">3317 LE </v>
      </c>
      <c r="E281" s="74" t="s">
        <v>137</v>
      </c>
      <c r="F281" s="74" t="s">
        <v>1026</v>
      </c>
      <c r="G281" s="74">
        <v>3</v>
      </c>
      <c r="H281" s="74" t="s">
        <v>986</v>
      </c>
      <c r="I281" s="74">
        <v>2010</v>
      </c>
      <c r="J281" s="74"/>
      <c r="K281" s="74" t="s">
        <v>1040</v>
      </c>
      <c r="L281" s="74"/>
      <c r="M281" s="74"/>
      <c r="N281" s="79">
        <v>0</v>
      </c>
      <c r="P281" s="67"/>
      <c r="Q281" s="67"/>
    </row>
    <row r="282" spans="1:17" x14ac:dyDescent="0.3">
      <c r="A282" s="70"/>
      <c r="B282" s="73" t="str">
        <f>VLOOKUP(C282,PRP!$A$2:$C$241,2,0)</f>
        <v>PRP-000497</v>
      </c>
      <c r="C282" s="73" t="s">
        <v>550</v>
      </c>
      <c r="D282" s="73" t="str">
        <f>VLOOKUP(C282,PRP!$A$2:$C$241,3,0)</f>
        <v xml:space="preserve">3317 LE </v>
      </c>
      <c r="E282" s="73" t="s">
        <v>137</v>
      </c>
      <c r="F282" s="73" t="s">
        <v>1077</v>
      </c>
      <c r="G282" s="73">
        <v>2</v>
      </c>
      <c r="H282" s="73" t="s">
        <v>986</v>
      </c>
      <c r="I282" s="73">
        <v>2016</v>
      </c>
      <c r="J282" s="73"/>
      <c r="K282" s="73" t="s">
        <v>1040</v>
      </c>
      <c r="L282" s="73" t="s">
        <v>1452</v>
      </c>
      <c r="M282" s="73" t="s">
        <v>1002</v>
      </c>
      <c r="N282" s="79">
        <v>0</v>
      </c>
      <c r="O282" s="67"/>
      <c r="P282" s="67"/>
      <c r="Q282" s="67"/>
    </row>
    <row r="283" spans="1:17" x14ac:dyDescent="0.3">
      <c r="B283" s="71"/>
      <c r="C283" s="71" t="s">
        <v>550</v>
      </c>
      <c r="D283" s="71"/>
      <c r="E283" s="75"/>
      <c r="F283" s="71"/>
      <c r="G283" s="75"/>
      <c r="H283" s="71"/>
      <c r="I283" s="75"/>
      <c r="J283" s="71"/>
      <c r="K283" s="75"/>
      <c r="L283" s="75"/>
      <c r="M283" s="71"/>
      <c r="N283" s="76" t="s">
        <v>1163</v>
      </c>
      <c r="O283" s="76">
        <f>SUM(N280:N282)</f>
        <v>0</v>
      </c>
      <c r="P283" s="67"/>
      <c r="Q283" s="68"/>
    </row>
    <row r="284" spans="1:17" x14ac:dyDescent="0.3">
      <c r="A284" s="70"/>
      <c r="B284" s="73" t="str">
        <f>VLOOKUP(C284,PRP!$A$2:$C$241,2,0)</f>
        <v>PRP-000139</v>
      </c>
      <c r="C284" s="73" t="s">
        <v>99</v>
      </c>
      <c r="D284" s="73" t="str">
        <f>VLOOKUP(C284,PRP!$A$2:$C$241,3,0)</f>
        <v xml:space="preserve">3311 RR </v>
      </c>
      <c r="E284" s="73" t="s">
        <v>137</v>
      </c>
      <c r="F284" s="73" t="s">
        <v>985</v>
      </c>
      <c r="G284" s="73">
        <v>166</v>
      </c>
      <c r="H284" s="73" t="s">
        <v>986</v>
      </c>
      <c r="I284" s="73">
        <v>2012</v>
      </c>
      <c r="J284" s="73"/>
      <c r="K284" s="73" t="s">
        <v>1043</v>
      </c>
      <c r="L284" s="73"/>
      <c r="M284" s="73"/>
      <c r="N284" s="79">
        <v>0</v>
      </c>
      <c r="O284" s="67"/>
      <c r="P284" s="67"/>
      <c r="Q284" s="67"/>
    </row>
    <row r="285" spans="1:17" x14ac:dyDescent="0.3">
      <c r="A285" s="70"/>
      <c r="B285" s="74" t="str">
        <f>VLOOKUP(C285,PRP!$A$2:$C$241,2,0)</f>
        <v>PRP-000139</v>
      </c>
      <c r="C285" s="74" t="s">
        <v>99</v>
      </c>
      <c r="D285" s="74" t="str">
        <f>VLOOKUP(C285,PRP!$A$2:$C$241,3,0)</f>
        <v xml:space="preserve">3311 RR </v>
      </c>
      <c r="E285" s="74" t="s">
        <v>137</v>
      </c>
      <c r="F285" s="74" t="s">
        <v>988</v>
      </c>
      <c r="G285" s="74">
        <v>290</v>
      </c>
      <c r="H285" s="74" t="s">
        <v>986</v>
      </c>
      <c r="I285" s="74">
        <v>2012</v>
      </c>
      <c r="J285" s="74"/>
      <c r="K285" s="74" t="s">
        <v>1043</v>
      </c>
      <c r="L285" s="74"/>
      <c r="M285" s="74" t="s">
        <v>1111</v>
      </c>
      <c r="N285" s="79">
        <v>0</v>
      </c>
      <c r="P285" s="67"/>
      <c r="Q285" s="67"/>
    </row>
    <row r="286" spans="1:17" x14ac:dyDescent="0.3">
      <c r="A286" s="70"/>
      <c r="B286" s="73" t="str">
        <f>VLOOKUP(C286,PRP!$A$2:$C$241,2,0)</f>
        <v>PRP-000139</v>
      </c>
      <c r="C286" s="73" t="s">
        <v>99</v>
      </c>
      <c r="D286" s="73" t="str">
        <f>VLOOKUP(C286,PRP!$A$2:$C$241,3,0)</f>
        <v xml:space="preserve">3311 RR </v>
      </c>
      <c r="E286" s="73" t="s">
        <v>137</v>
      </c>
      <c r="F286" s="73" t="s">
        <v>1175</v>
      </c>
      <c r="G286" s="73">
        <v>1</v>
      </c>
      <c r="H286" s="73" t="s">
        <v>986</v>
      </c>
      <c r="I286" s="73">
        <v>2012</v>
      </c>
      <c r="J286" s="73"/>
      <c r="K286" s="73" t="s">
        <v>1489</v>
      </c>
      <c r="L286" s="73"/>
      <c r="M286" s="73" t="s">
        <v>1490</v>
      </c>
      <c r="N286" s="79">
        <v>0</v>
      </c>
      <c r="O286" s="67"/>
      <c r="P286" s="67"/>
      <c r="Q286" s="67"/>
    </row>
    <row r="287" spans="1:17" x14ac:dyDescent="0.3">
      <c r="A287" s="70"/>
      <c r="B287" s="74" t="str">
        <f>VLOOKUP(C287,PRP!$A$2:$C$241,2,0)</f>
        <v>PRP-000139</v>
      </c>
      <c r="C287" s="74" t="s">
        <v>99</v>
      </c>
      <c r="D287" s="74" t="str">
        <f>VLOOKUP(C287,PRP!$A$2:$C$241,3,0)</f>
        <v xml:space="preserve">3311 RR </v>
      </c>
      <c r="E287" s="74" t="s">
        <v>137</v>
      </c>
      <c r="F287" s="74" t="s">
        <v>1112</v>
      </c>
      <c r="G287" s="74">
        <v>3</v>
      </c>
      <c r="H287" s="74" t="s">
        <v>986</v>
      </c>
      <c r="I287" s="74">
        <v>2012</v>
      </c>
      <c r="J287" s="74"/>
      <c r="K287" s="74"/>
      <c r="L287" s="74"/>
      <c r="M287" s="74"/>
      <c r="N287" s="79">
        <v>0</v>
      </c>
      <c r="P287" s="67"/>
      <c r="Q287" s="67"/>
    </row>
    <row r="288" spans="1:17" x14ac:dyDescent="0.3">
      <c r="A288" s="70"/>
      <c r="B288" s="73" t="str">
        <f>VLOOKUP(C288,PRP!$A$2:$C$241,2,0)</f>
        <v>PRP-000139</v>
      </c>
      <c r="C288" s="73" t="s">
        <v>99</v>
      </c>
      <c r="D288" s="73" t="str">
        <f>VLOOKUP(C288,PRP!$A$2:$C$241,3,0)</f>
        <v xml:space="preserve">3311 RR </v>
      </c>
      <c r="E288" s="73" t="s">
        <v>137</v>
      </c>
      <c r="F288" s="73" t="s">
        <v>1005</v>
      </c>
      <c r="G288" s="73">
        <v>42</v>
      </c>
      <c r="H288" s="73" t="s">
        <v>986</v>
      </c>
      <c r="I288" s="73">
        <v>2012</v>
      </c>
      <c r="J288" s="73"/>
      <c r="K288" s="73" t="s">
        <v>1074</v>
      </c>
      <c r="L288" s="73"/>
      <c r="M288" s="73"/>
      <c r="N288" s="79">
        <v>0</v>
      </c>
      <c r="O288" s="67"/>
      <c r="P288" s="67"/>
      <c r="Q288" s="67"/>
    </row>
    <row r="289" spans="1:17" x14ac:dyDescent="0.3">
      <c r="A289" s="70"/>
      <c r="B289" s="74" t="str">
        <f>VLOOKUP(C289,PRP!$A$2:$C$241,2,0)</f>
        <v>PRP-000139</v>
      </c>
      <c r="C289" s="74" t="s">
        <v>99</v>
      </c>
      <c r="D289" s="74" t="str">
        <f>VLOOKUP(C289,PRP!$A$2:$C$241,3,0)</f>
        <v xml:space="preserve">3311 RR </v>
      </c>
      <c r="E289" s="74" t="s">
        <v>137</v>
      </c>
      <c r="F289" s="74" t="s">
        <v>1113</v>
      </c>
      <c r="G289" s="74">
        <v>319</v>
      </c>
      <c r="H289" s="74" t="s">
        <v>986</v>
      </c>
      <c r="I289" s="74">
        <v>2012</v>
      </c>
      <c r="J289" s="74"/>
      <c r="K289" s="74"/>
      <c r="L289" s="74"/>
      <c r="M289" s="74"/>
      <c r="N289" s="79">
        <v>0</v>
      </c>
      <c r="P289" s="67"/>
      <c r="Q289" s="67"/>
    </row>
    <row r="290" spans="1:17" x14ac:dyDescent="0.3">
      <c r="A290" s="70"/>
      <c r="B290" s="73" t="str">
        <f>VLOOKUP(C290,PRP!$A$2:$C$241,2,0)</f>
        <v>PRP-000139</v>
      </c>
      <c r="C290" s="73" t="s">
        <v>99</v>
      </c>
      <c r="D290" s="73" t="str">
        <f>VLOOKUP(C290,PRP!$A$2:$C$241,3,0)</f>
        <v xml:space="preserve">3311 RR </v>
      </c>
      <c r="E290" s="73" t="s">
        <v>137</v>
      </c>
      <c r="F290" s="73" t="s">
        <v>1007</v>
      </c>
      <c r="G290" s="73">
        <v>4</v>
      </c>
      <c r="H290" s="73" t="s">
        <v>986</v>
      </c>
      <c r="I290" s="73">
        <v>2012</v>
      </c>
      <c r="J290" s="73"/>
      <c r="K290" s="73" t="s">
        <v>1074</v>
      </c>
      <c r="L290" s="73"/>
      <c r="M290" s="73"/>
      <c r="N290" s="79">
        <v>0</v>
      </c>
      <c r="O290" s="67"/>
      <c r="P290" s="67"/>
      <c r="Q290" s="67"/>
    </row>
    <row r="291" spans="1:17" x14ac:dyDescent="0.3">
      <c r="A291" s="70"/>
      <c r="B291" s="74" t="str">
        <f>VLOOKUP(C291,PRP!$A$2:$C$241,2,0)</f>
        <v>PRP-000139</v>
      </c>
      <c r="C291" s="74" t="s">
        <v>99</v>
      </c>
      <c r="D291" s="74" t="str">
        <f>VLOOKUP(C291,PRP!$A$2:$C$241,3,0)</f>
        <v xml:space="preserve">3311 RR </v>
      </c>
      <c r="E291" s="74" t="s">
        <v>137</v>
      </c>
      <c r="F291" s="74" t="s">
        <v>1067</v>
      </c>
      <c r="G291" s="74">
        <v>1</v>
      </c>
      <c r="H291" s="74" t="s">
        <v>986</v>
      </c>
      <c r="I291" s="74">
        <v>2012</v>
      </c>
      <c r="J291" s="74"/>
      <c r="K291" s="74" t="s">
        <v>1114</v>
      </c>
      <c r="L291" s="74"/>
      <c r="M291" s="74"/>
      <c r="N291" s="79">
        <v>0</v>
      </c>
      <c r="P291" s="67"/>
      <c r="Q291" s="67"/>
    </row>
    <row r="292" spans="1:17" x14ac:dyDescent="0.3">
      <c r="A292" s="70"/>
      <c r="B292" s="73" t="str">
        <f>VLOOKUP(C292,PRP!$A$2:$C$241,2,0)</f>
        <v>PRP-000139</v>
      </c>
      <c r="C292" s="73" t="s">
        <v>99</v>
      </c>
      <c r="D292" s="73" t="str">
        <f>VLOOKUP(C292,PRP!$A$2:$C$241,3,0)</f>
        <v xml:space="preserve">3311 RR </v>
      </c>
      <c r="E292" s="73" t="s">
        <v>137</v>
      </c>
      <c r="F292" s="73" t="s">
        <v>1067</v>
      </c>
      <c r="G292" s="73">
        <v>2</v>
      </c>
      <c r="H292" s="73" t="s">
        <v>986</v>
      </c>
      <c r="I292" s="73">
        <v>2012</v>
      </c>
      <c r="J292" s="73"/>
      <c r="K292" s="73" t="s">
        <v>1074</v>
      </c>
      <c r="L292" s="73"/>
      <c r="M292" s="73" t="s">
        <v>1115</v>
      </c>
      <c r="N292" s="79">
        <v>0</v>
      </c>
      <c r="O292" s="67"/>
      <c r="P292" s="67"/>
      <c r="Q292" s="67"/>
    </row>
    <row r="293" spans="1:17" x14ac:dyDescent="0.3">
      <c r="A293" s="70"/>
      <c r="B293" s="74" t="str">
        <f>VLOOKUP(C293,PRP!$A$2:$C$241,2,0)</f>
        <v>PRP-000139</v>
      </c>
      <c r="C293" s="74" t="s">
        <v>99</v>
      </c>
      <c r="D293" s="74" t="str">
        <f>VLOOKUP(C293,PRP!$A$2:$C$241,3,0)</f>
        <v xml:space="preserve">3311 RR </v>
      </c>
      <c r="E293" s="74" t="s">
        <v>137</v>
      </c>
      <c r="F293" s="74" t="s">
        <v>998</v>
      </c>
      <c r="G293" s="74">
        <v>601</v>
      </c>
      <c r="H293" s="74" t="s">
        <v>986</v>
      </c>
      <c r="I293" s="74">
        <v>2012</v>
      </c>
      <c r="J293" s="74"/>
      <c r="K293" s="74" t="s">
        <v>1074</v>
      </c>
      <c r="L293" s="74"/>
      <c r="M293" s="74"/>
      <c r="N293" s="79">
        <v>0</v>
      </c>
      <c r="P293" s="67"/>
      <c r="Q293" s="67"/>
    </row>
    <row r="294" spans="1:17" x14ac:dyDescent="0.3">
      <c r="A294" s="70"/>
      <c r="B294" s="73" t="str">
        <f>VLOOKUP(C294,PRP!$A$2:$C$241,2,0)</f>
        <v>PRP-000139</v>
      </c>
      <c r="C294" s="73" t="s">
        <v>99</v>
      </c>
      <c r="D294" s="73" t="str">
        <f>VLOOKUP(C294,PRP!$A$2:$C$241,3,0)</f>
        <v xml:space="preserve">3311 RR </v>
      </c>
      <c r="E294" s="73" t="s">
        <v>137</v>
      </c>
      <c r="F294" s="73" t="s">
        <v>1068</v>
      </c>
      <c r="G294" s="73">
        <v>1</v>
      </c>
      <c r="H294" s="73" t="s">
        <v>986</v>
      </c>
      <c r="I294" s="73">
        <v>2025</v>
      </c>
      <c r="J294" s="73" t="s">
        <v>1193</v>
      </c>
      <c r="K294" s="73" t="s">
        <v>1074</v>
      </c>
      <c r="L294" s="73"/>
      <c r="M294" s="73" t="s">
        <v>1116</v>
      </c>
      <c r="N294" s="79">
        <v>0</v>
      </c>
      <c r="O294" s="67"/>
      <c r="P294" s="67"/>
      <c r="Q294" s="67"/>
    </row>
    <row r="295" spans="1:17" x14ac:dyDescent="0.3">
      <c r="A295" s="70"/>
      <c r="B295" s="73" t="str">
        <f>VLOOKUP(C295,PRP!$A$2:$C$241,2,0)</f>
        <v>PRP-000139</v>
      </c>
      <c r="C295" s="73" t="s">
        <v>99</v>
      </c>
      <c r="D295" s="73" t="str">
        <f>VLOOKUP(C295,PRP!$A$2:$C$241,3,0)</f>
        <v xml:space="preserve">3311 RR </v>
      </c>
      <c r="E295" s="73" t="s">
        <v>137</v>
      </c>
      <c r="F295" s="73" t="s">
        <v>1036</v>
      </c>
      <c r="G295" s="73">
        <v>32</v>
      </c>
      <c r="H295" s="73" t="s">
        <v>986</v>
      </c>
      <c r="I295" s="73">
        <v>2012</v>
      </c>
      <c r="J295" s="73"/>
      <c r="K295" s="73"/>
      <c r="L295" s="73"/>
      <c r="M295" s="73"/>
      <c r="N295" s="79">
        <v>0</v>
      </c>
      <c r="O295" s="67"/>
      <c r="P295" s="67"/>
      <c r="Q295" s="67"/>
    </row>
    <row r="296" spans="1:17" x14ac:dyDescent="0.3">
      <c r="A296" s="70"/>
      <c r="B296" s="74" t="str">
        <f>VLOOKUP(C296,PRP!$A$2:$C$241,2,0)</f>
        <v>PRP-000139</v>
      </c>
      <c r="C296" s="74" t="s">
        <v>99</v>
      </c>
      <c r="D296" s="74" t="str">
        <f>VLOOKUP(C296,PRP!$A$2:$C$241,3,0)</f>
        <v xml:space="preserve">3311 RR </v>
      </c>
      <c r="E296" s="74" t="s">
        <v>137</v>
      </c>
      <c r="F296" s="74" t="s">
        <v>1165</v>
      </c>
      <c r="G296" s="74">
        <v>44</v>
      </c>
      <c r="H296" s="74" t="s">
        <v>986</v>
      </c>
      <c r="I296" s="74">
        <v>2012</v>
      </c>
      <c r="J296" s="74"/>
      <c r="K296" s="74"/>
      <c r="L296" s="74"/>
      <c r="M296" s="74"/>
      <c r="N296" s="79">
        <v>0</v>
      </c>
      <c r="P296" s="67"/>
      <c r="Q296" s="67"/>
    </row>
    <row r="297" spans="1:17" x14ac:dyDescent="0.3">
      <c r="B297" s="71"/>
      <c r="C297" s="71" t="s">
        <v>99</v>
      </c>
      <c r="D297" s="71"/>
      <c r="E297" s="75"/>
      <c r="F297" s="71"/>
      <c r="G297" s="75"/>
      <c r="H297" s="71"/>
      <c r="I297" s="75"/>
      <c r="J297" s="71"/>
      <c r="K297" s="75"/>
      <c r="L297" s="75"/>
      <c r="M297" s="71"/>
      <c r="N297" s="76" t="s">
        <v>1163</v>
      </c>
      <c r="O297" s="76">
        <f>SUM(N284:N296)</f>
        <v>0</v>
      </c>
      <c r="P297" s="67"/>
      <c r="Q297" s="68"/>
    </row>
    <row r="298" spans="1:17" x14ac:dyDescent="0.3">
      <c r="A298" s="70"/>
      <c r="B298" s="73" t="str">
        <f>VLOOKUP(C298,PRP!$A$2:$C$241,2,0)</f>
        <v>PRP-000142</v>
      </c>
      <c r="C298" s="73" t="s">
        <v>100</v>
      </c>
      <c r="D298" s="73" t="str">
        <f>VLOOKUP(C298,PRP!$A$2:$C$241,3,0)</f>
        <v xml:space="preserve">3311 RR </v>
      </c>
      <c r="E298" s="73" t="s">
        <v>137</v>
      </c>
      <c r="F298" s="73" t="s">
        <v>1000</v>
      </c>
      <c r="G298" s="73">
        <v>2</v>
      </c>
      <c r="H298" s="73" t="s">
        <v>986</v>
      </c>
      <c r="I298" s="73">
        <v>2005</v>
      </c>
      <c r="J298" s="73"/>
      <c r="K298" s="73"/>
      <c r="L298" s="73"/>
      <c r="M298" s="73"/>
      <c r="N298" s="79">
        <v>0</v>
      </c>
      <c r="O298" s="67"/>
      <c r="P298" s="67"/>
      <c r="Q298" s="67"/>
    </row>
    <row r="299" spans="1:17" x14ac:dyDescent="0.3">
      <c r="A299" s="70"/>
      <c r="B299" s="74" t="str">
        <f>VLOOKUP(C299,PRP!$A$2:$C$241,2,0)</f>
        <v>PRP-000142</v>
      </c>
      <c r="C299" s="74" t="s">
        <v>100</v>
      </c>
      <c r="D299" s="74" t="str">
        <f>VLOOKUP(C299,PRP!$A$2:$C$241,3,0)</f>
        <v xml:space="preserve">3311 RR </v>
      </c>
      <c r="E299" s="74" t="s">
        <v>137</v>
      </c>
      <c r="F299" s="74" t="s">
        <v>1080</v>
      </c>
      <c r="G299" s="74">
        <v>8</v>
      </c>
      <c r="H299" s="74" t="s">
        <v>986</v>
      </c>
      <c r="I299" s="74">
        <v>2005</v>
      </c>
      <c r="J299" s="74"/>
      <c r="K299" s="74" t="s">
        <v>1081</v>
      </c>
      <c r="L299" s="74" t="s">
        <v>1453</v>
      </c>
      <c r="M299" s="74"/>
      <c r="N299" s="79">
        <v>0</v>
      </c>
      <c r="P299" s="67"/>
      <c r="Q299" s="67"/>
    </row>
    <row r="300" spans="1:17" x14ac:dyDescent="0.3">
      <c r="A300" s="70"/>
      <c r="B300" s="73" t="str">
        <f>VLOOKUP(C300,PRP!$A$2:$C$241,2,0)</f>
        <v>PRP-000142</v>
      </c>
      <c r="C300" s="73" t="s">
        <v>100</v>
      </c>
      <c r="D300" s="73" t="str">
        <f>VLOOKUP(C300,PRP!$A$2:$C$241,3,0)</f>
        <v xml:space="preserve">3311 RR </v>
      </c>
      <c r="E300" s="73" t="s">
        <v>137</v>
      </c>
      <c r="F300" s="73" t="s">
        <v>999</v>
      </c>
      <c r="G300" s="73">
        <v>1</v>
      </c>
      <c r="H300" s="73" t="s">
        <v>986</v>
      </c>
      <c r="I300" s="73">
        <v>2019</v>
      </c>
      <c r="J300" s="73"/>
      <c r="K300" s="73"/>
      <c r="L300" s="73"/>
      <c r="M300" s="73"/>
      <c r="N300" s="79">
        <v>0</v>
      </c>
      <c r="O300" s="67"/>
      <c r="P300" s="67"/>
      <c r="Q300" s="67"/>
    </row>
    <row r="301" spans="1:17" x14ac:dyDescent="0.3">
      <c r="A301" s="70"/>
      <c r="B301" s="74" t="str">
        <f>VLOOKUP(C301,PRP!$A$2:$C$241,2,0)</f>
        <v>PRP-000142</v>
      </c>
      <c r="C301" s="74" t="s">
        <v>100</v>
      </c>
      <c r="D301" s="74" t="str">
        <f>VLOOKUP(C301,PRP!$A$2:$C$241,3,0)</f>
        <v xml:space="preserve">3311 RR </v>
      </c>
      <c r="E301" s="74" t="s">
        <v>137</v>
      </c>
      <c r="F301" s="74" t="s">
        <v>997</v>
      </c>
      <c r="G301" s="74">
        <v>11</v>
      </c>
      <c r="H301" s="74" t="s">
        <v>986</v>
      </c>
      <c r="I301" s="74">
        <v>2019</v>
      </c>
      <c r="J301" s="74"/>
      <c r="K301" s="74"/>
      <c r="L301" s="74"/>
      <c r="M301" s="74"/>
      <c r="N301" s="79">
        <v>0</v>
      </c>
      <c r="P301" s="67"/>
      <c r="Q301" s="67"/>
    </row>
    <row r="302" spans="1:17" x14ac:dyDescent="0.3">
      <c r="A302" s="70"/>
      <c r="B302" s="73" t="str">
        <f>VLOOKUP(C302,PRP!$A$2:$C$241,2,0)</f>
        <v>PRP-000142</v>
      </c>
      <c r="C302" s="73" t="s">
        <v>100</v>
      </c>
      <c r="D302" s="73" t="str">
        <f>VLOOKUP(C302,PRP!$A$2:$C$241,3,0)</f>
        <v xml:space="preserve">3311 RR </v>
      </c>
      <c r="E302" s="73" t="s">
        <v>137</v>
      </c>
      <c r="F302" s="73" t="s">
        <v>1007</v>
      </c>
      <c r="G302" s="73">
        <v>2</v>
      </c>
      <c r="H302" s="73" t="s">
        <v>986</v>
      </c>
      <c r="I302" s="73">
        <v>2019</v>
      </c>
      <c r="J302" s="73"/>
      <c r="K302" s="73"/>
      <c r="L302" s="73"/>
      <c r="M302" s="73"/>
      <c r="N302" s="79">
        <v>0</v>
      </c>
      <c r="O302" s="67"/>
      <c r="P302" s="67"/>
      <c r="Q302" s="67"/>
    </row>
    <row r="303" spans="1:17" x14ac:dyDescent="0.3">
      <c r="A303" s="70"/>
      <c r="B303" s="74" t="str">
        <f>VLOOKUP(C303,PRP!$A$2:$C$241,2,0)</f>
        <v>PRP-000142</v>
      </c>
      <c r="C303" s="74" t="s">
        <v>100</v>
      </c>
      <c r="D303" s="74" t="str">
        <f>VLOOKUP(C303,PRP!$A$2:$C$241,3,0)</f>
        <v xml:space="preserve">3311 RR </v>
      </c>
      <c r="E303" s="74" t="s">
        <v>137</v>
      </c>
      <c r="F303" s="74" t="s">
        <v>998</v>
      </c>
      <c r="G303" s="74">
        <v>3</v>
      </c>
      <c r="H303" s="74" t="s">
        <v>986</v>
      </c>
      <c r="I303" s="74">
        <v>2019</v>
      </c>
      <c r="J303" s="74"/>
      <c r="K303" s="74"/>
      <c r="L303" s="74"/>
      <c r="M303" s="74"/>
      <c r="N303" s="79">
        <v>0</v>
      </c>
      <c r="P303" s="67"/>
      <c r="Q303" s="67"/>
    </row>
    <row r="304" spans="1:17" x14ac:dyDescent="0.3">
      <c r="A304" s="70"/>
      <c r="B304" s="73" t="str">
        <f>VLOOKUP(C304,PRP!$A$2:$C$241,2,0)</f>
        <v>PRP-000142</v>
      </c>
      <c r="C304" s="73" t="s">
        <v>100</v>
      </c>
      <c r="D304" s="73" t="str">
        <f>VLOOKUP(C304,PRP!$A$2:$C$241,3,0)</f>
        <v xml:space="preserve">3311 RR </v>
      </c>
      <c r="E304" s="73" t="s">
        <v>137</v>
      </c>
      <c r="F304" s="73" t="s">
        <v>994</v>
      </c>
      <c r="G304" s="73">
        <v>1</v>
      </c>
      <c r="H304" s="73" t="s">
        <v>986</v>
      </c>
      <c r="I304" s="73">
        <v>2019</v>
      </c>
      <c r="J304" s="73"/>
      <c r="K304" s="73" t="s">
        <v>1050</v>
      </c>
      <c r="L304" s="73"/>
      <c r="M304" s="73"/>
      <c r="N304" s="79">
        <v>0</v>
      </c>
      <c r="O304" s="67"/>
      <c r="P304" s="67"/>
      <c r="Q304" s="67"/>
    </row>
    <row r="305" spans="1:17" x14ac:dyDescent="0.3">
      <c r="A305" s="70"/>
      <c r="B305" s="74" t="str">
        <f>VLOOKUP(C305,PRP!$A$2:$C$241,2,0)</f>
        <v>PRP-000142</v>
      </c>
      <c r="C305" s="74" t="s">
        <v>100</v>
      </c>
      <c r="D305" s="74" t="str">
        <f>VLOOKUP(C305,PRP!$A$2:$C$241,3,0)</f>
        <v xml:space="preserve">3311 RR </v>
      </c>
      <c r="E305" s="74" t="s">
        <v>137</v>
      </c>
      <c r="F305" s="74" t="s">
        <v>1005</v>
      </c>
      <c r="G305" s="74">
        <v>2</v>
      </c>
      <c r="H305" s="74" t="s">
        <v>986</v>
      </c>
      <c r="I305" s="74">
        <v>2019</v>
      </c>
      <c r="J305" s="74"/>
      <c r="K305" s="74" t="s">
        <v>1050</v>
      </c>
      <c r="L305" s="74"/>
      <c r="M305" s="74"/>
      <c r="N305" s="79">
        <v>0</v>
      </c>
      <c r="P305" s="67"/>
      <c r="Q305" s="67"/>
    </row>
    <row r="306" spans="1:17" x14ac:dyDescent="0.3">
      <c r="B306" s="71"/>
      <c r="C306" s="71" t="s">
        <v>100</v>
      </c>
      <c r="D306" s="71"/>
      <c r="E306" s="75"/>
      <c r="F306" s="71"/>
      <c r="G306" s="75"/>
      <c r="H306" s="71"/>
      <c r="I306" s="75"/>
      <c r="J306" s="71"/>
      <c r="K306" s="75"/>
      <c r="L306" s="75"/>
      <c r="M306" s="71"/>
      <c r="N306" s="76" t="s">
        <v>1163</v>
      </c>
      <c r="O306" s="76">
        <f>SUM(N298:N305)</f>
        <v>0</v>
      </c>
      <c r="P306" s="67"/>
      <c r="Q306" s="68"/>
    </row>
    <row r="307" spans="1:17" x14ac:dyDescent="0.3">
      <c r="A307" s="70"/>
      <c r="B307" s="73" t="str">
        <f>VLOOKUP(C307,PRP!$A$2:$C$241,2,0)</f>
        <v>PRP-000148</v>
      </c>
      <c r="C307" s="73" t="s">
        <v>101</v>
      </c>
      <c r="D307" s="73" t="str">
        <f>VLOOKUP(C307,PRP!$A$2:$C$241,3,0)</f>
        <v xml:space="preserve">3311 RS </v>
      </c>
      <c r="E307" s="73" t="s">
        <v>137</v>
      </c>
      <c r="F307" s="73" t="s">
        <v>1026</v>
      </c>
      <c r="G307" s="73">
        <v>2</v>
      </c>
      <c r="H307" s="73" t="s">
        <v>986</v>
      </c>
      <c r="I307" s="73">
        <v>2004</v>
      </c>
      <c r="J307" s="73"/>
      <c r="K307" s="73"/>
      <c r="L307" s="73"/>
      <c r="M307" s="73"/>
      <c r="N307" s="79">
        <v>0</v>
      </c>
      <c r="O307" s="67"/>
      <c r="P307" s="67"/>
      <c r="Q307" s="67"/>
    </row>
    <row r="308" spans="1:17" x14ac:dyDescent="0.3">
      <c r="A308" s="70"/>
      <c r="B308" s="74" t="str">
        <f>VLOOKUP(C308,PRP!$A$2:$C$241,2,0)</f>
        <v>PRP-000148</v>
      </c>
      <c r="C308" s="74" t="s">
        <v>101</v>
      </c>
      <c r="D308" s="74" t="str">
        <f>VLOOKUP(C308,PRP!$A$2:$C$241,3,0)</f>
        <v xml:space="preserve">3311 RS </v>
      </c>
      <c r="E308" s="74" t="s">
        <v>137</v>
      </c>
      <c r="F308" s="74" t="s">
        <v>1174</v>
      </c>
      <c r="G308" s="74">
        <v>1</v>
      </c>
      <c r="H308" s="74" t="s">
        <v>986</v>
      </c>
      <c r="I308" s="74">
        <v>2004</v>
      </c>
      <c r="J308" s="74"/>
      <c r="K308" s="74" t="s">
        <v>1074</v>
      </c>
      <c r="L308" s="74"/>
      <c r="M308" s="74" t="s">
        <v>1181</v>
      </c>
      <c r="N308" s="79">
        <v>0</v>
      </c>
      <c r="P308" s="67"/>
      <c r="Q308" s="67"/>
    </row>
    <row r="309" spans="1:17" x14ac:dyDescent="0.3">
      <c r="A309" s="70"/>
      <c r="B309" s="73" t="str">
        <f>VLOOKUP(C309,PRP!$A$2:$C$241,2,0)</f>
        <v>PRP-000148</v>
      </c>
      <c r="C309" s="73" t="s">
        <v>101</v>
      </c>
      <c r="D309" s="73" t="str">
        <f>VLOOKUP(C309,PRP!$A$2:$C$241,3,0)</f>
        <v xml:space="preserve">3311 RS </v>
      </c>
      <c r="E309" s="73" t="s">
        <v>137</v>
      </c>
      <c r="F309" s="73" t="s">
        <v>999</v>
      </c>
      <c r="G309" s="73">
        <v>1</v>
      </c>
      <c r="H309" s="73" t="s">
        <v>986</v>
      </c>
      <c r="I309" s="73">
        <v>2004</v>
      </c>
      <c r="J309" s="73"/>
      <c r="K309" s="73"/>
      <c r="L309" s="73"/>
      <c r="M309" s="73"/>
      <c r="N309" s="79">
        <v>0</v>
      </c>
      <c r="O309" s="67"/>
      <c r="P309" s="67"/>
      <c r="Q309" s="67"/>
    </row>
    <row r="310" spans="1:17" x14ac:dyDescent="0.3">
      <c r="A310" s="70"/>
      <c r="B310" s="74" t="str">
        <f>VLOOKUP(C310,PRP!$A$2:$C$241,2,0)</f>
        <v>PRP-000148</v>
      </c>
      <c r="C310" s="74" t="s">
        <v>101</v>
      </c>
      <c r="D310" s="74" t="str">
        <f>VLOOKUP(C310,PRP!$A$2:$C$241,3,0)</f>
        <v xml:space="preserve">3311 RS </v>
      </c>
      <c r="E310" s="74" t="s">
        <v>137</v>
      </c>
      <c r="F310" s="74" t="s">
        <v>998</v>
      </c>
      <c r="G310" s="74">
        <v>2</v>
      </c>
      <c r="H310" s="74" t="s">
        <v>986</v>
      </c>
      <c r="I310" s="74">
        <v>2004</v>
      </c>
      <c r="J310" s="74"/>
      <c r="K310" s="74"/>
      <c r="L310" s="74"/>
      <c r="M310" s="74"/>
      <c r="N310" s="79">
        <v>0</v>
      </c>
      <c r="P310" s="67"/>
      <c r="Q310" s="67"/>
    </row>
    <row r="311" spans="1:17" x14ac:dyDescent="0.3">
      <c r="B311" s="71"/>
      <c r="C311" s="71" t="s">
        <v>101</v>
      </c>
      <c r="D311" s="71"/>
      <c r="E311" s="75"/>
      <c r="F311" s="71"/>
      <c r="G311" s="75"/>
      <c r="H311" s="71"/>
      <c r="I311" s="75"/>
      <c r="J311" s="71"/>
      <c r="K311" s="75"/>
      <c r="L311" s="75"/>
      <c r="M311" s="71"/>
      <c r="N311" s="76" t="s">
        <v>1163</v>
      </c>
      <c r="O311" s="76">
        <f>SUM(N307:N310)</f>
        <v>0</v>
      </c>
      <c r="P311" s="67"/>
      <c r="Q311" s="68"/>
    </row>
    <row r="312" spans="1:17" x14ac:dyDescent="0.3">
      <c r="A312" s="70"/>
      <c r="B312" s="73" t="str">
        <f>VLOOKUP(C312,PRP!$A$2:$C$241,2,0)</f>
        <v>PRP-000149</v>
      </c>
      <c r="C312" s="73" t="s">
        <v>102</v>
      </c>
      <c r="D312" s="73" t="str">
        <f>VLOOKUP(C312,PRP!$A$2:$C$241,3,0)</f>
        <v xml:space="preserve">3328 TG </v>
      </c>
      <c r="E312" s="73" t="s">
        <v>137</v>
      </c>
      <c r="F312" s="73" t="s">
        <v>985</v>
      </c>
      <c r="G312" s="73">
        <v>4</v>
      </c>
      <c r="H312" s="73" t="s">
        <v>986</v>
      </c>
      <c r="I312" s="73">
        <v>2012</v>
      </c>
      <c r="J312" s="73"/>
      <c r="K312" s="73" t="s">
        <v>1011</v>
      </c>
      <c r="L312" s="73"/>
      <c r="M312" s="73"/>
      <c r="N312" s="79">
        <v>0</v>
      </c>
      <c r="O312" s="67"/>
      <c r="P312" s="67"/>
      <c r="Q312" s="67"/>
    </row>
    <row r="313" spans="1:17" x14ac:dyDescent="0.3">
      <c r="A313" s="70"/>
      <c r="B313" s="74" t="str">
        <f>VLOOKUP(C313,PRP!$A$2:$C$241,2,0)</f>
        <v>PRP-000149</v>
      </c>
      <c r="C313" s="74" t="s">
        <v>102</v>
      </c>
      <c r="D313" s="74" t="str">
        <f>VLOOKUP(C313,PRP!$A$2:$C$241,3,0)</f>
        <v xml:space="preserve">3328 TG </v>
      </c>
      <c r="E313" s="74" t="s">
        <v>137</v>
      </c>
      <c r="F313" s="74" t="s">
        <v>988</v>
      </c>
      <c r="G313" s="74">
        <v>2</v>
      </c>
      <c r="H313" s="74" t="s">
        <v>986</v>
      </c>
      <c r="I313" s="74">
        <v>2012</v>
      </c>
      <c r="J313" s="74"/>
      <c r="K313" s="74" t="s">
        <v>1011</v>
      </c>
      <c r="L313" s="74"/>
      <c r="M313" s="74" t="s">
        <v>693</v>
      </c>
      <c r="N313" s="79">
        <v>0</v>
      </c>
      <c r="P313" s="67"/>
      <c r="Q313" s="67"/>
    </row>
    <row r="314" spans="1:17" x14ac:dyDescent="0.3">
      <c r="B314" s="71"/>
      <c r="C314" s="71" t="s">
        <v>102</v>
      </c>
      <c r="D314" s="71"/>
      <c r="E314" s="75"/>
      <c r="F314" s="71"/>
      <c r="G314" s="75"/>
      <c r="H314" s="71"/>
      <c r="I314" s="75"/>
      <c r="J314" s="71"/>
      <c r="K314" s="75"/>
      <c r="L314" s="75"/>
      <c r="M314" s="71"/>
      <c r="N314" s="76" t="s">
        <v>1163</v>
      </c>
      <c r="O314" s="76">
        <f>SUM(N312:N313)</f>
        <v>0</v>
      </c>
      <c r="P314" s="67"/>
      <c r="Q314" s="68"/>
    </row>
    <row r="315" spans="1:17" x14ac:dyDescent="0.3">
      <c r="A315" s="70"/>
      <c r="B315" s="73" t="str">
        <f>VLOOKUP(C315,PRP!$A$2:$C$241,2,0)</f>
        <v>PRP-000522</v>
      </c>
      <c r="C315" s="73" t="s">
        <v>103</v>
      </c>
      <c r="D315" s="73" t="str">
        <f>VLOOKUP(C315,PRP!$A$2:$C$241,3,0)</f>
        <v xml:space="preserve">3311 BM </v>
      </c>
      <c r="E315" s="73" t="s">
        <v>137</v>
      </c>
      <c r="F315" s="73" t="s">
        <v>1000</v>
      </c>
      <c r="G315" s="73">
        <v>25</v>
      </c>
      <c r="H315" s="73" t="s">
        <v>986</v>
      </c>
      <c r="I315" s="73">
        <v>2000</v>
      </c>
      <c r="J315" s="73" t="s">
        <v>1481</v>
      </c>
      <c r="K315" s="73" t="s">
        <v>1482</v>
      </c>
      <c r="L315" s="73"/>
      <c r="M315" s="73"/>
      <c r="N315" s="79">
        <v>0</v>
      </c>
      <c r="O315" s="67"/>
      <c r="P315" s="67"/>
      <c r="Q315" s="67"/>
    </row>
    <row r="316" spans="1:17" x14ac:dyDescent="0.3">
      <c r="A316" s="70"/>
      <c r="B316" s="74" t="str">
        <f>VLOOKUP(C316,PRP!$A$2:$C$241,2,0)</f>
        <v>PRP-000522</v>
      </c>
      <c r="C316" s="74" t="s">
        <v>103</v>
      </c>
      <c r="D316" s="74" t="str">
        <f>VLOOKUP(C316,PRP!$A$2:$C$241,3,0)</f>
        <v xml:space="preserve">3311 BM </v>
      </c>
      <c r="E316" s="74" t="s">
        <v>137</v>
      </c>
      <c r="F316" s="74" t="s">
        <v>1174</v>
      </c>
      <c r="G316" s="74">
        <v>1</v>
      </c>
      <c r="H316" s="74" t="s">
        <v>986</v>
      </c>
      <c r="I316" s="74">
        <v>0</v>
      </c>
      <c r="J316" s="74"/>
      <c r="K316" s="74"/>
      <c r="L316" s="74"/>
      <c r="M316" s="74"/>
      <c r="N316" s="79">
        <v>0</v>
      </c>
      <c r="P316" s="67"/>
      <c r="Q316" s="67"/>
    </row>
    <row r="317" spans="1:17" x14ac:dyDescent="0.3">
      <c r="A317" s="70"/>
      <c r="B317" s="73" t="str">
        <f>VLOOKUP(C317,PRP!$A$2:$C$241,2,0)</f>
        <v>PRP-000522</v>
      </c>
      <c r="C317" s="73" t="s">
        <v>103</v>
      </c>
      <c r="D317" s="73" t="str">
        <f>VLOOKUP(C317,PRP!$A$2:$C$241,3,0)</f>
        <v xml:space="preserve">3311 BM </v>
      </c>
      <c r="E317" s="73" t="s">
        <v>137</v>
      </c>
      <c r="F317" s="73" t="s">
        <v>1005</v>
      </c>
      <c r="G317" s="73">
        <v>3</v>
      </c>
      <c r="H317" s="73" t="s">
        <v>986</v>
      </c>
      <c r="I317" s="73">
        <v>2000</v>
      </c>
      <c r="J317" s="73"/>
      <c r="K317" s="73"/>
      <c r="L317" s="73"/>
      <c r="M317" s="73"/>
      <c r="N317" s="79">
        <v>0</v>
      </c>
      <c r="O317" s="67"/>
      <c r="P317" s="67"/>
      <c r="Q317" s="67"/>
    </row>
    <row r="318" spans="1:17" x14ac:dyDescent="0.3">
      <c r="A318" s="70"/>
      <c r="B318" s="74" t="str">
        <f>VLOOKUP(C318,PRP!$A$2:$C$241,2,0)</f>
        <v>PRP-000522</v>
      </c>
      <c r="C318" s="74" t="s">
        <v>103</v>
      </c>
      <c r="D318" s="74" t="str">
        <f>VLOOKUP(C318,PRP!$A$2:$C$241,3,0)</f>
        <v xml:space="preserve">3311 BM </v>
      </c>
      <c r="E318" s="74" t="s">
        <v>137</v>
      </c>
      <c r="F318" s="74" t="s">
        <v>997</v>
      </c>
      <c r="G318" s="74">
        <v>11</v>
      </c>
      <c r="H318" s="74" t="s">
        <v>986</v>
      </c>
      <c r="I318" s="74">
        <v>2000</v>
      </c>
      <c r="J318" s="74"/>
      <c r="K318" s="74"/>
      <c r="L318" s="74"/>
      <c r="M318" s="74"/>
      <c r="N318" s="79">
        <v>0</v>
      </c>
      <c r="P318" s="67"/>
      <c r="Q318" s="67"/>
    </row>
    <row r="319" spans="1:17" x14ac:dyDescent="0.3">
      <c r="A319" s="70"/>
      <c r="B319" s="73" t="str">
        <f>VLOOKUP(C319,PRP!$A$2:$C$241,2,0)</f>
        <v>PRP-000522</v>
      </c>
      <c r="C319" s="73" t="s">
        <v>103</v>
      </c>
      <c r="D319" s="73" t="str">
        <f>VLOOKUP(C319,PRP!$A$2:$C$241,3,0)</f>
        <v xml:space="preserve">3311 BM </v>
      </c>
      <c r="E319" s="73" t="s">
        <v>137</v>
      </c>
      <c r="F319" s="73" t="s">
        <v>1007</v>
      </c>
      <c r="G319" s="73">
        <v>6</v>
      </c>
      <c r="H319" s="73" t="s">
        <v>986</v>
      </c>
      <c r="I319" s="73">
        <v>2000</v>
      </c>
      <c r="J319" s="73"/>
      <c r="K319" s="73"/>
      <c r="L319" s="73"/>
      <c r="M319" s="73"/>
      <c r="N319" s="79">
        <v>0</v>
      </c>
      <c r="O319" s="67"/>
      <c r="P319" s="67"/>
      <c r="Q319" s="67"/>
    </row>
    <row r="320" spans="1:17" x14ac:dyDescent="0.3">
      <c r="A320" s="70"/>
      <c r="B320" s="74" t="str">
        <f>VLOOKUP(C320,PRP!$A$2:$C$241,2,0)</f>
        <v>PRP-000522</v>
      </c>
      <c r="C320" s="74" t="s">
        <v>103</v>
      </c>
      <c r="D320" s="74" t="str">
        <f>VLOOKUP(C320,PRP!$A$2:$C$241,3,0)</f>
        <v xml:space="preserve">3311 BM </v>
      </c>
      <c r="E320" s="74" t="s">
        <v>137</v>
      </c>
      <c r="F320" s="74" t="s">
        <v>998</v>
      </c>
      <c r="G320" s="74">
        <v>30</v>
      </c>
      <c r="H320" s="74" t="s">
        <v>986</v>
      </c>
      <c r="I320" s="74">
        <v>2000</v>
      </c>
      <c r="J320" s="74"/>
      <c r="K320" s="74"/>
      <c r="L320" s="74"/>
      <c r="M320" s="74"/>
      <c r="N320" s="79">
        <v>0</v>
      </c>
      <c r="P320" s="67"/>
      <c r="Q320" s="67"/>
    </row>
    <row r="321" spans="1:17" x14ac:dyDescent="0.3">
      <c r="B321" s="71"/>
      <c r="C321" s="71" t="s">
        <v>103</v>
      </c>
      <c r="D321" s="71"/>
      <c r="E321" s="75"/>
      <c r="F321" s="71"/>
      <c r="G321" s="75"/>
      <c r="H321" s="71"/>
      <c r="I321" s="75"/>
      <c r="J321" s="71"/>
      <c r="K321" s="75"/>
      <c r="L321" s="75"/>
      <c r="M321" s="71"/>
      <c r="N321" s="76" t="s">
        <v>1163</v>
      </c>
      <c r="O321" s="76">
        <f>SUM(N315:N320)</f>
        <v>0</v>
      </c>
      <c r="P321" s="67"/>
      <c r="Q321" s="68"/>
    </row>
    <row r="322" spans="1:17" x14ac:dyDescent="0.3">
      <c r="A322" s="70"/>
      <c r="B322" s="73" t="str">
        <f>VLOOKUP(C322,PRP!$A$2:$C$241,2,0)</f>
        <v>PRP-000928</v>
      </c>
      <c r="C322" s="73" t="s">
        <v>104</v>
      </c>
      <c r="D322" s="73" t="str">
        <f>VLOOKUP(C322,PRP!$A$2:$C$241,3,0)</f>
        <v xml:space="preserve">3314 HT </v>
      </c>
      <c r="E322" s="73" t="s">
        <v>137</v>
      </c>
      <c r="F322" s="73" t="s">
        <v>1020</v>
      </c>
      <c r="G322" s="73">
        <v>1</v>
      </c>
      <c r="H322" s="73" t="s">
        <v>986</v>
      </c>
      <c r="I322" s="73">
        <v>0</v>
      </c>
      <c r="J322" s="73" t="s">
        <v>1182</v>
      </c>
      <c r="K322" s="73"/>
      <c r="L322" s="73"/>
      <c r="M322" s="73"/>
      <c r="N322" s="79">
        <v>0</v>
      </c>
      <c r="O322" s="67"/>
      <c r="P322" s="67"/>
      <c r="Q322" s="67"/>
    </row>
    <row r="323" spans="1:17" x14ac:dyDescent="0.3">
      <c r="B323" s="71"/>
      <c r="C323" s="71" t="s">
        <v>104</v>
      </c>
      <c r="D323" s="71"/>
      <c r="E323" s="75"/>
      <c r="F323" s="71"/>
      <c r="G323" s="75"/>
      <c r="H323" s="71"/>
      <c r="I323" s="75"/>
      <c r="J323" s="71"/>
      <c r="K323" s="75"/>
      <c r="L323" s="75"/>
      <c r="M323" s="71"/>
      <c r="N323" s="76" t="s">
        <v>1163</v>
      </c>
      <c r="O323" s="76">
        <f>SUM(N322:N322)</f>
        <v>0</v>
      </c>
      <c r="P323" s="67"/>
      <c r="Q323" s="68"/>
    </row>
    <row r="324" spans="1:17" x14ac:dyDescent="0.3">
      <c r="A324" s="70"/>
      <c r="B324" s="73" t="str">
        <f>VLOOKUP(C324,PRP!$A$2:$C$241,2,0)</f>
        <v>PRP-000154</v>
      </c>
      <c r="C324" s="73" t="s">
        <v>105</v>
      </c>
      <c r="D324" s="73" t="str">
        <f>VLOOKUP(C324,PRP!$A$2:$C$241,3,0)</f>
        <v xml:space="preserve">3312 KM </v>
      </c>
      <c r="E324" s="73" t="s">
        <v>137</v>
      </c>
      <c r="F324" s="73" t="s">
        <v>1000</v>
      </c>
      <c r="G324" s="73">
        <v>12</v>
      </c>
      <c r="H324" s="73" t="s">
        <v>986</v>
      </c>
      <c r="I324" s="73">
        <v>2011</v>
      </c>
      <c r="J324" s="73"/>
      <c r="K324" s="73" t="s">
        <v>1040</v>
      </c>
      <c r="L324" s="73"/>
      <c r="M324" s="73"/>
      <c r="N324" s="79">
        <v>0</v>
      </c>
      <c r="O324" s="67"/>
      <c r="P324" s="67"/>
      <c r="Q324" s="67"/>
    </row>
    <row r="325" spans="1:17" x14ac:dyDescent="0.3">
      <c r="A325" s="70"/>
      <c r="B325" s="74" t="str">
        <f>VLOOKUP(C325,PRP!$A$2:$C$241,2,0)</f>
        <v>PRP-000154</v>
      </c>
      <c r="C325" s="74" t="s">
        <v>105</v>
      </c>
      <c r="D325" s="74" t="str">
        <f>VLOOKUP(C325,PRP!$A$2:$C$241,3,0)</f>
        <v xml:space="preserve">3312 KM </v>
      </c>
      <c r="E325" s="74" t="s">
        <v>137</v>
      </c>
      <c r="F325" s="74" t="s">
        <v>1117</v>
      </c>
      <c r="G325" s="74">
        <v>17</v>
      </c>
      <c r="H325" s="74" t="s">
        <v>986</v>
      </c>
      <c r="I325" s="74">
        <v>2011</v>
      </c>
      <c r="J325" s="74"/>
      <c r="K325" s="74" t="s">
        <v>1040</v>
      </c>
      <c r="L325" s="74"/>
      <c r="M325" s="74"/>
      <c r="N325" s="79">
        <v>0</v>
      </c>
      <c r="P325" s="67"/>
      <c r="Q325" s="67"/>
    </row>
    <row r="326" spans="1:17" x14ac:dyDescent="0.3">
      <c r="A326" s="70"/>
      <c r="B326" s="73" t="str">
        <f>VLOOKUP(C326,PRP!$A$2:$C$241,2,0)</f>
        <v>PRP-000154</v>
      </c>
      <c r="C326" s="73" t="s">
        <v>105</v>
      </c>
      <c r="D326" s="73" t="str">
        <f>VLOOKUP(C326,PRP!$A$2:$C$241,3,0)</f>
        <v xml:space="preserve">3312 KM </v>
      </c>
      <c r="E326" s="73" t="s">
        <v>137</v>
      </c>
      <c r="F326" s="73" t="s">
        <v>997</v>
      </c>
      <c r="G326" s="73">
        <v>10</v>
      </c>
      <c r="H326" s="73" t="s">
        <v>986</v>
      </c>
      <c r="I326" s="73">
        <v>2010</v>
      </c>
      <c r="J326" s="73"/>
      <c r="K326" s="73"/>
      <c r="L326" s="73"/>
      <c r="M326" s="73"/>
      <c r="N326" s="79">
        <v>0</v>
      </c>
      <c r="O326" s="67"/>
      <c r="P326" s="67"/>
      <c r="Q326" s="67"/>
    </row>
    <row r="327" spans="1:17" x14ac:dyDescent="0.3">
      <c r="A327" s="70"/>
      <c r="B327" s="74" t="str">
        <f>VLOOKUP(C327,PRP!$A$2:$C$241,2,0)</f>
        <v>PRP-000154</v>
      </c>
      <c r="C327" s="74" t="s">
        <v>105</v>
      </c>
      <c r="D327" s="74" t="str">
        <f>VLOOKUP(C327,PRP!$A$2:$C$241,3,0)</f>
        <v xml:space="preserve">3312 KM </v>
      </c>
      <c r="E327" s="74" t="s">
        <v>137</v>
      </c>
      <c r="F327" s="74" t="s">
        <v>1174</v>
      </c>
      <c r="G327" s="74">
        <v>1</v>
      </c>
      <c r="H327" s="74" t="s">
        <v>991</v>
      </c>
      <c r="I327" s="74">
        <v>2011</v>
      </c>
      <c r="J327" s="74"/>
      <c r="K327" s="74" t="s">
        <v>1118</v>
      </c>
      <c r="L327" s="74"/>
      <c r="M327" s="74" t="s">
        <v>1119</v>
      </c>
      <c r="N327" s="79">
        <v>0</v>
      </c>
      <c r="P327" s="67"/>
      <c r="Q327" s="67"/>
    </row>
    <row r="328" spans="1:17" x14ac:dyDescent="0.3">
      <c r="A328" s="70"/>
      <c r="B328" s="73" t="str">
        <f>VLOOKUP(C328,PRP!$A$2:$C$241,2,0)</f>
        <v>PRP-000154</v>
      </c>
      <c r="C328" s="73" t="s">
        <v>105</v>
      </c>
      <c r="D328" s="73" t="str">
        <f>VLOOKUP(C328,PRP!$A$2:$C$241,3,0)</f>
        <v xml:space="preserve">3312 KM </v>
      </c>
      <c r="E328" s="73" t="s">
        <v>137</v>
      </c>
      <c r="F328" s="73" t="s">
        <v>1165</v>
      </c>
      <c r="G328" s="73">
        <v>18</v>
      </c>
      <c r="H328" s="73" t="s">
        <v>986</v>
      </c>
      <c r="I328" s="73">
        <v>2011</v>
      </c>
      <c r="J328" s="73"/>
      <c r="K328" s="73"/>
      <c r="L328" s="73"/>
      <c r="M328" s="73"/>
      <c r="N328" s="79">
        <v>0</v>
      </c>
      <c r="O328" s="67"/>
      <c r="P328" s="67"/>
      <c r="Q328" s="67"/>
    </row>
    <row r="329" spans="1:17" x14ac:dyDescent="0.3">
      <c r="B329" s="71"/>
      <c r="C329" s="71" t="s">
        <v>105</v>
      </c>
      <c r="D329" s="71"/>
      <c r="E329" s="75"/>
      <c r="F329" s="71"/>
      <c r="G329" s="75"/>
      <c r="H329" s="71"/>
      <c r="I329" s="75"/>
      <c r="J329" s="71"/>
      <c r="K329" s="75"/>
      <c r="L329" s="75"/>
      <c r="M329" s="71"/>
      <c r="N329" s="76" t="s">
        <v>1163</v>
      </c>
      <c r="O329" s="76">
        <f>SUM(N324:N328)</f>
        <v>0</v>
      </c>
      <c r="P329" s="67"/>
      <c r="Q329" s="68"/>
    </row>
    <row r="330" spans="1:17" x14ac:dyDescent="0.3">
      <c r="A330" s="70"/>
      <c r="B330" s="73" t="str">
        <f>VLOOKUP(C330,PRP!$A$2:$C$241,2,0)</f>
        <v>PRP-000155</v>
      </c>
      <c r="C330" s="73" t="s">
        <v>106</v>
      </c>
      <c r="D330" s="73" t="str">
        <f>VLOOKUP(C330,PRP!$A$2:$C$241,3,0)</f>
        <v xml:space="preserve">3311 VR </v>
      </c>
      <c r="E330" s="73" t="s">
        <v>137</v>
      </c>
      <c r="F330" s="73" t="s">
        <v>1025</v>
      </c>
      <c r="G330" s="73">
        <v>6</v>
      </c>
      <c r="H330" s="73" t="s">
        <v>986</v>
      </c>
      <c r="I330" s="73">
        <v>2019</v>
      </c>
      <c r="J330" s="73"/>
      <c r="K330" s="73"/>
      <c r="L330" s="73"/>
      <c r="M330" s="73"/>
      <c r="N330" s="79">
        <v>0</v>
      </c>
      <c r="O330" s="67"/>
      <c r="P330" s="67"/>
      <c r="Q330" s="67"/>
    </row>
    <row r="331" spans="1:17" x14ac:dyDescent="0.3">
      <c r="A331" s="70"/>
      <c r="B331" s="74" t="str">
        <f>VLOOKUP(C331,PRP!$A$2:$C$241,2,0)</f>
        <v>PRP-000155</v>
      </c>
      <c r="C331" s="74" t="s">
        <v>106</v>
      </c>
      <c r="D331" s="74" t="str">
        <f>VLOOKUP(C331,PRP!$A$2:$C$241,3,0)</f>
        <v xml:space="preserve">3311 VR </v>
      </c>
      <c r="E331" s="74" t="s">
        <v>137</v>
      </c>
      <c r="F331" s="74" t="s">
        <v>1025</v>
      </c>
      <c r="G331" s="74">
        <v>6</v>
      </c>
      <c r="H331" s="74" t="s">
        <v>986</v>
      </c>
      <c r="I331" s="74">
        <v>2016</v>
      </c>
      <c r="J331" s="74"/>
      <c r="K331" s="74"/>
      <c r="L331" s="74"/>
      <c r="M331" s="74"/>
      <c r="N331" s="79">
        <v>0</v>
      </c>
      <c r="P331" s="67"/>
      <c r="Q331" s="67"/>
    </row>
    <row r="332" spans="1:17" x14ac:dyDescent="0.3">
      <c r="A332" s="70"/>
      <c r="B332" s="73" t="str">
        <f>VLOOKUP(C332,PRP!$A$2:$C$241,2,0)</f>
        <v>PRP-000155</v>
      </c>
      <c r="C332" s="73" t="s">
        <v>106</v>
      </c>
      <c r="D332" s="73" t="str">
        <f>VLOOKUP(C332,PRP!$A$2:$C$241,3,0)</f>
        <v xml:space="preserve">3311 VR </v>
      </c>
      <c r="E332" s="73" t="s">
        <v>137</v>
      </c>
      <c r="F332" s="73" t="s">
        <v>1164</v>
      </c>
      <c r="G332" s="73">
        <v>1</v>
      </c>
      <c r="H332" s="73" t="s">
        <v>986</v>
      </c>
      <c r="I332" s="73">
        <v>2024</v>
      </c>
      <c r="J332" s="73" t="s">
        <v>1183</v>
      </c>
      <c r="K332" s="73" t="s">
        <v>1184</v>
      </c>
      <c r="L332" s="73"/>
      <c r="M332" s="73" t="s">
        <v>1120</v>
      </c>
      <c r="N332" s="79">
        <v>0</v>
      </c>
      <c r="O332" s="67"/>
      <c r="P332" s="67"/>
      <c r="Q332" s="67"/>
    </row>
    <row r="333" spans="1:17" x14ac:dyDescent="0.3">
      <c r="A333" s="70"/>
      <c r="B333" s="74" t="str">
        <f>VLOOKUP(C333,PRP!$A$2:$C$241,2,0)</f>
        <v>PRP-000155</v>
      </c>
      <c r="C333" s="74" t="s">
        <v>106</v>
      </c>
      <c r="D333" s="74" t="str">
        <f>VLOOKUP(C333,PRP!$A$2:$C$241,3,0)</f>
        <v xml:space="preserve">3311 VR </v>
      </c>
      <c r="E333" s="74" t="s">
        <v>137</v>
      </c>
      <c r="F333" s="74" t="s">
        <v>1005</v>
      </c>
      <c r="G333" s="74">
        <v>3</v>
      </c>
      <c r="H333" s="74" t="s">
        <v>986</v>
      </c>
      <c r="I333" s="74">
        <v>2024</v>
      </c>
      <c r="J333" s="74"/>
      <c r="K333" s="74"/>
      <c r="L333" s="74"/>
      <c r="M333" s="74"/>
      <c r="N333" s="79">
        <v>0</v>
      </c>
      <c r="P333" s="67"/>
      <c r="Q333" s="67"/>
    </row>
    <row r="334" spans="1:17" x14ac:dyDescent="0.3">
      <c r="A334" s="70"/>
      <c r="B334" s="73" t="str">
        <f>VLOOKUP(C334,PRP!$A$2:$C$241,2,0)</f>
        <v>PRP-000155</v>
      </c>
      <c r="C334" s="73" t="s">
        <v>106</v>
      </c>
      <c r="D334" s="73" t="str">
        <f>VLOOKUP(C334,PRP!$A$2:$C$241,3,0)</f>
        <v xml:space="preserve">3311 VR </v>
      </c>
      <c r="E334" s="73" t="s">
        <v>137</v>
      </c>
      <c r="F334" s="73" t="s">
        <v>1165</v>
      </c>
      <c r="G334" s="73">
        <v>5</v>
      </c>
      <c r="H334" s="73" t="s">
        <v>986</v>
      </c>
      <c r="I334" s="73">
        <v>2024</v>
      </c>
      <c r="J334" s="73"/>
      <c r="K334" s="73"/>
      <c r="L334" s="73"/>
      <c r="M334" s="73"/>
      <c r="N334" s="79">
        <v>0</v>
      </c>
      <c r="O334" s="67"/>
      <c r="P334" s="67"/>
      <c r="Q334" s="67"/>
    </row>
    <row r="335" spans="1:17" x14ac:dyDescent="0.3">
      <c r="A335" s="70"/>
      <c r="B335" s="74" t="str">
        <f>VLOOKUP(C335,PRP!$A$2:$C$241,2,0)</f>
        <v>PRP-000155</v>
      </c>
      <c r="C335" s="74" t="s">
        <v>106</v>
      </c>
      <c r="D335" s="74" t="str">
        <f>VLOOKUP(C335,PRP!$A$2:$C$241,3,0)</f>
        <v xml:space="preserve">3311 VR </v>
      </c>
      <c r="E335" s="74" t="s">
        <v>137</v>
      </c>
      <c r="F335" s="74" t="s">
        <v>1007</v>
      </c>
      <c r="G335" s="74">
        <v>2</v>
      </c>
      <c r="H335" s="74" t="s">
        <v>986</v>
      </c>
      <c r="I335" s="74">
        <v>2024</v>
      </c>
      <c r="J335" s="74"/>
      <c r="K335" s="74"/>
      <c r="L335" s="74"/>
      <c r="M335" s="74"/>
      <c r="N335" s="79">
        <v>0</v>
      </c>
      <c r="P335" s="67"/>
      <c r="Q335" s="67"/>
    </row>
    <row r="336" spans="1:17" x14ac:dyDescent="0.3">
      <c r="A336" s="70"/>
      <c r="B336" s="73" t="str">
        <f>VLOOKUP(C336,PRP!$A$2:$C$241,2,0)</f>
        <v>PRP-000155</v>
      </c>
      <c r="C336" s="73" t="s">
        <v>106</v>
      </c>
      <c r="D336" s="73" t="str">
        <f>VLOOKUP(C336,PRP!$A$2:$C$241,3,0)</f>
        <v xml:space="preserve">3311 VR </v>
      </c>
      <c r="E336" s="73" t="s">
        <v>137</v>
      </c>
      <c r="F336" s="73" t="s">
        <v>998</v>
      </c>
      <c r="G336" s="73">
        <v>20</v>
      </c>
      <c r="H336" s="73" t="s">
        <v>986</v>
      </c>
      <c r="I336" s="73">
        <v>2024</v>
      </c>
      <c r="J336" s="73"/>
      <c r="K336" s="73"/>
      <c r="L336" s="73"/>
      <c r="M336" s="73"/>
      <c r="N336" s="79">
        <v>0</v>
      </c>
      <c r="O336" s="67"/>
      <c r="P336" s="67"/>
      <c r="Q336" s="67"/>
    </row>
    <row r="337" spans="1:17" x14ac:dyDescent="0.3">
      <c r="B337" s="71"/>
      <c r="C337" s="71" t="s">
        <v>106</v>
      </c>
      <c r="D337" s="71"/>
      <c r="E337" s="75"/>
      <c r="F337" s="71"/>
      <c r="G337" s="75"/>
      <c r="H337" s="71"/>
      <c r="I337" s="75"/>
      <c r="J337" s="71"/>
      <c r="K337" s="75"/>
      <c r="L337" s="75"/>
      <c r="M337" s="71"/>
      <c r="N337" s="76" t="s">
        <v>1163</v>
      </c>
      <c r="O337" s="76">
        <f>SUM(N330:N336)</f>
        <v>0</v>
      </c>
      <c r="P337" s="67"/>
      <c r="Q337" s="68"/>
    </row>
    <row r="338" spans="1:17" x14ac:dyDescent="0.3">
      <c r="A338" s="70"/>
      <c r="B338" s="73" t="str">
        <f>VLOOKUP(C338,PRP!$A$2:$C$241,2,0)</f>
        <v>PRP-000164</v>
      </c>
      <c r="C338" s="73" t="s">
        <v>107</v>
      </c>
      <c r="D338" s="73" t="str">
        <f>VLOOKUP(C338,PRP!$A$2:$C$241,3,0)</f>
        <v xml:space="preserve">3328 EE </v>
      </c>
      <c r="E338" s="73" t="s">
        <v>137</v>
      </c>
      <c r="F338" s="73" t="s">
        <v>1026</v>
      </c>
      <c r="G338" s="73">
        <v>5</v>
      </c>
      <c r="H338" s="73" t="s">
        <v>986</v>
      </c>
      <c r="I338" s="73">
        <v>2012</v>
      </c>
      <c r="J338" s="73"/>
      <c r="K338" s="73" t="s">
        <v>1011</v>
      </c>
      <c r="L338" s="73"/>
      <c r="M338" s="73"/>
      <c r="N338" s="79">
        <v>0</v>
      </c>
      <c r="O338" s="67"/>
      <c r="P338" s="67"/>
      <c r="Q338" s="67"/>
    </row>
    <row r="339" spans="1:17" x14ac:dyDescent="0.3">
      <c r="A339" s="70"/>
      <c r="B339" s="74" t="str">
        <f>VLOOKUP(C339,PRP!$A$2:$C$241,2,0)</f>
        <v>PRP-000164</v>
      </c>
      <c r="C339" s="74" t="s">
        <v>107</v>
      </c>
      <c r="D339" s="74" t="str">
        <f>VLOOKUP(C339,PRP!$A$2:$C$241,3,0)</f>
        <v xml:space="preserve">3328 EE </v>
      </c>
      <c r="E339" s="74" t="s">
        <v>137</v>
      </c>
      <c r="F339" s="74" t="s">
        <v>1121</v>
      </c>
      <c r="G339" s="74">
        <v>4</v>
      </c>
      <c r="H339" s="74" t="s">
        <v>986</v>
      </c>
      <c r="I339" s="74">
        <v>2012</v>
      </c>
      <c r="J339" s="74"/>
      <c r="K339" s="74" t="s">
        <v>1011</v>
      </c>
      <c r="L339" s="74"/>
      <c r="M339" s="74" t="s">
        <v>1122</v>
      </c>
      <c r="N339" s="79">
        <v>0</v>
      </c>
      <c r="P339" s="67"/>
      <c r="Q339" s="67"/>
    </row>
    <row r="340" spans="1:17" x14ac:dyDescent="0.3">
      <c r="B340" s="71"/>
      <c r="C340" s="71" t="s">
        <v>107</v>
      </c>
      <c r="D340" s="71"/>
      <c r="E340" s="75"/>
      <c r="F340" s="71"/>
      <c r="G340" s="75"/>
      <c r="H340" s="71"/>
      <c r="I340" s="75"/>
      <c r="J340" s="71"/>
      <c r="K340" s="75"/>
      <c r="L340" s="75"/>
      <c r="M340" s="71"/>
      <c r="N340" s="76" t="s">
        <v>1163</v>
      </c>
      <c r="O340" s="76">
        <f>SUM(N338:N339)</f>
        <v>0</v>
      </c>
      <c r="P340" s="67"/>
      <c r="Q340" s="68"/>
    </row>
    <row r="341" spans="1:17" x14ac:dyDescent="0.3">
      <c r="A341" s="70"/>
      <c r="B341" s="73" t="str">
        <f>VLOOKUP(C341,PRP!$A$2:$C$241,2,0)</f>
        <v>PRP-000168</v>
      </c>
      <c r="C341" s="73" t="s">
        <v>108</v>
      </c>
      <c r="D341" s="73" t="str">
        <f>VLOOKUP(C341,PRP!$A$2:$C$241,3,0)</f>
        <v xml:space="preserve">3315 AT </v>
      </c>
      <c r="E341" s="73" t="s">
        <v>137</v>
      </c>
      <c r="F341" s="73" t="s">
        <v>988</v>
      </c>
      <c r="G341" s="73">
        <v>11</v>
      </c>
      <c r="H341" s="73" t="s">
        <v>986</v>
      </c>
      <c r="I341" s="73">
        <v>2024</v>
      </c>
      <c r="J341" s="73"/>
      <c r="K341" s="73"/>
      <c r="L341" s="73"/>
      <c r="M341" s="73"/>
      <c r="N341" s="79">
        <v>0</v>
      </c>
      <c r="O341" s="67"/>
      <c r="P341" s="67"/>
      <c r="Q341" s="67"/>
    </row>
    <row r="342" spans="1:17" x14ac:dyDescent="0.3">
      <c r="A342" s="70"/>
      <c r="B342" s="74" t="str">
        <f>VLOOKUP(C342,PRP!$A$2:$C$241,2,0)</f>
        <v>PRP-000168</v>
      </c>
      <c r="C342" s="74" t="s">
        <v>108</v>
      </c>
      <c r="D342" s="74" t="str">
        <f>VLOOKUP(C342,PRP!$A$2:$C$241,3,0)</f>
        <v xml:space="preserve">3315 AT </v>
      </c>
      <c r="E342" s="74" t="s">
        <v>137</v>
      </c>
      <c r="F342" s="74" t="s">
        <v>1026</v>
      </c>
      <c r="G342" s="74">
        <v>10</v>
      </c>
      <c r="H342" s="74" t="s">
        <v>986</v>
      </c>
      <c r="I342" s="74">
        <v>2024</v>
      </c>
      <c r="J342" s="74"/>
      <c r="K342" s="74"/>
      <c r="L342" s="74"/>
      <c r="M342" s="74"/>
      <c r="N342" s="79">
        <v>0</v>
      </c>
      <c r="P342" s="67"/>
      <c r="Q342" s="67"/>
    </row>
    <row r="343" spans="1:17" x14ac:dyDescent="0.3">
      <c r="A343" s="70"/>
      <c r="B343" s="73" t="str">
        <f>VLOOKUP(C343,PRP!$A$2:$C$241,2,0)</f>
        <v>PRP-000168</v>
      </c>
      <c r="C343" s="73" t="s">
        <v>108</v>
      </c>
      <c r="D343" s="73" t="str">
        <f>VLOOKUP(C343,PRP!$A$2:$C$241,3,0)</f>
        <v xml:space="preserve">3315 AT </v>
      </c>
      <c r="E343" s="73" t="s">
        <v>137</v>
      </c>
      <c r="F343" s="73" t="s">
        <v>997</v>
      </c>
      <c r="G343" s="73">
        <v>4</v>
      </c>
      <c r="H343" s="73" t="s">
        <v>986</v>
      </c>
      <c r="I343" s="73">
        <v>2010</v>
      </c>
      <c r="J343" s="73"/>
      <c r="K343" s="73" t="s">
        <v>1075</v>
      </c>
      <c r="L343" s="73"/>
      <c r="M343" s="73"/>
      <c r="N343" s="79">
        <v>0</v>
      </c>
      <c r="O343" s="67"/>
      <c r="P343" s="67"/>
      <c r="Q343" s="67"/>
    </row>
    <row r="344" spans="1:17" x14ac:dyDescent="0.3">
      <c r="A344" s="70"/>
      <c r="B344" s="74" t="str">
        <f>VLOOKUP(C344,PRP!$A$2:$C$241,2,0)</f>
        <v>PRP-000168</v>
      </c>
      <c r="C344" s="74" t="s">
        <v>108</v>
      </c>
      <c r="D344" s="74" t="str">
        <f>VLOOKUP(C344,PRP!$A$2:$C$241,3,0)</f>
        <v xml:space="preserve">3315 AT </v>
      </c>
      <c r="E344" s="74" t="s">
        <v>137</v>
      </c>
      <c r="F344" s="74" t="s">
        <v>994</v>
      </c>
      <c r="G344" s="74">
        <v>1</v>
      </c>
      <c r="H344" s="74" t="s">
        <v>986</v>
      </c>
      <c r="I344" s="74">
        <v>2010</v>
      </c>
      <c r="J344" s="74"/>
      <c r="K344" s="74" t="s">
        <v>1123</v>
      </c>
      <c r="L344" s="74"/>
      <c r="M344" s="74"/>
      <c r="N344" s="79">
        <v>0</v>
      </c>
      <c r="P344" s="67"/>
      <c r="Q344" s="67"/>
    </row>
    <row r="345" spans="1:17" x14ac:dyDescent="0.3">
      <c r="A345" s="70"/>
      <c r="B345" s="73" t="str">
        <f>VLOOKUP(C345,PRP!$A$2:$C$241,2,0)</f>
        <v>PRP-000168</v>
      </c>
      <c r="C345" s="73" t="s">
        <v>108</v>
      </c>
      <c r="D345" s="73" t="str">
        <f>VLOOKUP(C345,PRP!$A$2:$C$241,3,0)</f>
        <v xml:space="preserve">3315 AT </v>
      </c>
      <c r="E345" s="73" t="s">
        <v>137</v>
      </c>
      <c r="F345" s="73" t="s">
        <v>1005</v>
      </c>
      <c r="G345" s="73">
        <v>1</v>
      </c>
      <c r="H345" s="73" t="s">
        <v>986</v>
      </c>
      <c r="I345" s="73">
        <v>2010</v>
      </c>
      <c r="J345" s="73"/>
      <c r="K345" s="73" t="s">
        <v>1124</v>
      </c>
      <c r="L345" s="73"/>
      <c r="M345" s="73"/>
      <c r="N345" s="79">
        <v>0</v>
      </c>
      <c r="O345" s="67"/>
      <c r="P345" s="67"/>
      <c r="Q345" s="67"/>
    </row>
    <row r="346" spans="1:17" x14ac:dyDescent="0.3">
      <c r="A346" s="70"/>
      <c r="B346" s="74" t="str">
        <f>VLOOKUP(C346,PRP!$A$2:$C$241,2,0)</f>
        <v>PRP-000168</v>
      </c>
      <c r="C346" s="74" t="s">
        <v>108</v>
      </c>
      <c r="D346" s="74" t="str">
        <f>VLOOKUP(C346,PRP!$A$2:$C$241,3,0)</f>
        <v xml:space="preserve">3315 AT </v>
      </c>
      <c r="E346" s="74" t="s">
        <v>137</v>
      </c>
      <c r="F346" s="74" t="s">
        <v>1007</v>
      </c>
      <c r="G346" s="74">
        <v>1</v>
      </c>
      <c r="H346" s="74" t="s">
        <v>986</v>
      </c>
      <c r="I346" s="74">
        <v>2000</v>
      </c>
      <c r="J346" s="74" t="s">
        <v>989</v>
      </c>
      <c r="K346" s="74"/>
      <c r="L346" s="74"/>
      <c r="M346" s="74"/>
      <c r="N346" s="79">
        <v>0</v>
      </c>
      <c r="P346" s="67"/>
      <c r="Q346" s="67"/>
    </row>
    <row r="347" spans="1:17" x14ac:dyDescent="0.3">
      <c r="B347" s="71"/>
      <c r="C347" s="71" t="s">
        <v>108</v>
      </c>
      <c r="D347" s="71"/>
      <c r="E347" s="75"/>
      <c r="F347" s="71"/>
      <c r="G347" s="75"/>
      <c r="H347" s="71"/>
      <c r="I347" s="75"/>
      <c r="J347" s="71"/>
      <c r="K347" s="75"/>
      <c r="L347" s="75"/>
      <c r="M347" s="71"/>
      <c r="N347" s="76" t="s">
        <v>1163</v>
      </c>
      <c r="O347" s="76">
        <f>SUM(N341:N346)</f>
        <v>0</v>
      </c>
      <c r="P347" s="67"/>
      <c r="Q347" s="68"/>
    </row>
    <row r="348" spans="1:17" x14ac:dyDescent="0.3">
      <c r="A348" s="70"/>
      <c r="B348" s="73" t="str">
        <f>VLOOKUP(C348,PRP!$A$2:$C$241,2,0)</f>
        <v>PRP-000170</v>
      </c>
      <c r="C348" s="73" t="s">
        <v>649</v>
      </c>
      <c r="D348" s="73" t="str">
        <f>VLOOKUP(C348,PRP!$A$2:$C$241,3,0)</f>
        <v xml:space="preserve">3311 KV </v>
      </c>
      <c r="E348" s="73" t="s">
        <v>137</v>
      </c>
      <c r="F348" s="73" t="s">
        <v>1125</v>
      </c>
      <c r="G348" s="73">
        <v>5</v>
      </c>
      <c r="H348" s="73" t="s">
        <v>986</v>
      </c>
      <c r="I348" s="73">
        <v>1994</v>
      </c>
      <c r="J348" s="73"/>
      <c r="K348" s="73" t="s">
        <v>1031</v>
      </c>
      <c r="L348" s="73"/>
      <c r="M348" s="73"/>
      <c r="N348" s="79">
        <v>0</v>
      </c>
      <c r="O348" s="67"/>
      <c r="P348" s="67"/>
      <c r="Q348" s="67"/>
    </row>
    <row r="349" spans="1:17" x14ac:dyDescent="0.3">
      <c r="A349" s="70"/>
      <c r="B349" s="74" t="str">
        <f>VLOOKUP(C349,PRP!$A$2:$C$241,2,0)</f>
        <v>PRP-000170</v>
      </c>
      <c r="C349" s="74" t="s">
        <v>649</v>
      </c>
      <c r="D349" s="74" t="str">
        <f>VLOOKUP(C349,PRP!$A$2:$C$241,3,0)</f>
        <v xml:space="preserve">3311 KV </v>
      </c>
      <c r="E349" s="74" t="s">
        <v>137</v>
      </c>
      <c r="F349" s="74" t="s">
        <v>1164</v>
      </c>
      <c r="G349" s="74">
        <v>1</v>
      </c>
      <c r="H349" s="74" t="s">
        <v>986</v>
      </c>
      <c r="I349" s="74">
        <v>2019</v>
      </c>
      <c r="J349" s="74"/>
      <c r="K349" s="74" t="s">
        <v>1031</v>
      </c>
      <c r="L349" s="74"/>
      <c r="M349" s="74" t="s">
        <v>1052</v>
      </c>
      <c r="N349" s="79">
        <v>0</v>
      </c>
      <c r="P349" s="67"/>
      <c r="Q349" s="67"/>
    </row>
    <row r="350" spans="1:17" x14ac:dyDescent="0.3">
      <c r="A350" s="70"/>
      <c r="B350" s="73" t="str">
        <f>VLOOKUP(C350,PRP!$A$2:$C$241,2,0)</f>
        <v>PRP-000170</v>
      </c>
      <c r="C350" s="73" t="s">
        <v>649</v>
      </c>
      <c r="D350" s="73" t="str">
        <f>VLOOKUP(C350,PRP!$A$2:$C$241,3,0)</f>
        <v xml:space="preserve">3311 KV </v>
      </c>
      <c r="E350" s="73" t="s">
        <v>137</v>
      </c>
      <c r="F350" s="73" t="s">
        <v>1005</v>
      </c>
      <c r="G350" s="73">
        <v>5</v>
      </c>
      <c r="H350" s="73" t="s">
        <v>986</v>
      </c>
      <c r="I350" s="73">
        <v>2019</v>
      </c>
      <c r="J350" s="73"/>
      <c r="K350" s="73"/>
      <c r="L350" s="73"/>
      <c r="M350" s="73"/>
      <c r="N350" s="79">
        <v>0</v>
      </c>
      <c r="O350" s="67"/>
      <c r="P350" s="67"/>
      <c r="Q350" s="67"/>
    </row>
    <row r="351" spans="1:17" x14ac:dyDescent="0.3">
      <c r="A351" s="70"/>
      <c r="B351" s="74" t="str">
        <f>VLOOKUP(C351,PRP!$A$2:$C$241,2,0)</f>
        <v>PRP-000170</v>
      </c>
      <c r="C351" s="74" t="s">
        <v>649</v>
      </c>
      <c r="D351" s="74" t="str">
        <f>VLOOKUP(C351,PRP!$A$2:$C$241,3,0)</f>
        <v xml:space="preserve">3311 KV </v>
      </c>
      <c r="E351" s="74" t="s">
        <v>137</v>
      </c>
      <c r="F351" s="74" t="s">
        <v>1165</v>
      </c>
      <c r="G351" s="74">
        <v>18</v>
      </c>
      <c r="H351" s="74" t="s">
        <v>986</v>
      </c>
      <c r="I351" s="74">
        <v>2019</v>
      </c>
      <c r="J351" s="74"/>
      <c r="K351" s="74"/>
      <c r="L351" s="74"/>
      <c r="M351" s="74"/>
      <c r="N351" s="79">
        <v>0</v>
      </c>
      <c r="P351" s="67"/>
      <c r="Q351" s="67"/>
    </row>
    <row r="352" spans="1:17" x14ac:dyDescent="0.3">
      <c r="A352" s="70"/>
      <c r="B352" s="73" t="str">
        <f>VLOOKUP(C352,PRP!$A$2:$C$241,2,0)</f>
        <v>PRP-000170</v>
      </c>
      <c r="C352" s="73" t="s">
        <v>649</v>
      </c>
      <c r="D352" s="73" t="str">
        <f>VLOOKUP(C352,PRP!$A$2:$C$241,3,0)</f>
        <v xml:space="preserve">3311 KV </v>
      </c>
      <c r="E352" s="73" t="s">
        <v>137</v>
      </c>
      <c r="F352" s="73" t="s">
        <v>998</v>
      </c>
      <c r="G352" s="73">
        <v>6</v>
      </c>
      <c r="H352" s="73" t="s">
        <v>986</v>
      </c>
      <c r="I352" s="73">
        <v>2019</v>
      </c>
      <c r="J352" s="73"/>
      <c r="K352" s="73"/>
      <c r="L352" s="73"/>
      <c r="M352" s="73"/>
      <c r="N352" s="79">
        <v>0</v>
      </c>
      <c r="O352" s="67"/>
      <c r="P352" s="67"/>
      <c r="Q352" s="67"/>
    </row>
    <row r="353" spans="1:17" x14ac:dyDescent="0.3">
      <c r="B353" s="71"/>
      <c r="C353" s="71" t="s">
        <v>649</v>
      </c>
      <c r="D353" s="71"/>
      <c r="E353" s="75"/>
      <c r="F353" s="71"/>
      <c r="G353" s="75"/>
      <c r="H353" s="71"/>
      <c r="I353" s="75"/>
      <c r="J353" s="71"/>
      <c r="K353" s="75"/>
      <c r="L353" s="75"/>
      <c r="M353" s="71"/>
      <c r="N353" s="76" t="s">
        <v>1163</v>
      </c>
      <c r="O353" s="76">
        <f>SUM(N348:N352)</f>
        <v>0</v>
      </c>
      <c r="P353" s="67"/>
      <c r="Q353" s="68"/>
    </row>
    <row r="354" spans="1:17" x14ac:dyDescent="0.3">
      <c r="A354" s="70"/>
      <c r="B354" s="73" t="str">
        <f>VLOOKUP(C354,PRP!$A$2:$C$241,2,0)</f>
        <v>PRP-000554</v>
      </c>
      <c r="C354" s="73" t="s">
        <v>110</v>
      </c>
      <c r="D354" s="73" t="str">
        <f>VLOOKUP(C354,PRP!$A$2:$C$241,3,0)</f>
        <v xml:space="preserve">3311 PL </v>
      </c>
      <c r="E354" s="73" t="s">
        <v>137</v>
      </c>
      <c r="F354" s="73" t="s">
        <v>1126</v>
      </c>
      <c r="G354" s="73">
        <v>11</v>
      </c>
      <c r="H354" s="73" t="s">
        <v>986</v>
      </c>
      <c r="I354" s="73">
        <v>2014</v>
      </c>
      <c r="J354" s="73"/>
      <c r="K354" s="73"/>
      <c r="L354" s="73"/>
      <c r="M354" s="73"/>
      <c r="N354" s="79">
        <v>0</v>
      </c>
      <c r="O354" s="67"/>
      <c r="P354" s="67"/>
      <c r="Q354" s="67"/>
    </row>
    <row r="355" spans="1:17" x14ac:dyDescent="0.3">
      <c r="A355" s="70"/>
      <c r="B355" s="74" t="str">
        <f>VLOOKUP(C355,PRP!$A$2:$C$241,2,0)</f>
        <v>PRP-000554</v>
      </c>
      <c r="C355" s="74" t="s">
        <v>110</v>
      </c>
      <c r="D355" s="74" t="str">
        <f>VLOOKUP(C355,PRP!$A$2:$C$241,3,0)</f>
        <v xml:space="preserve">3311 PL </v>
      </c>
      <c r="E355" s="74" t="s">
        <v>137</v>
      </c>
      <c r="F355" s="74" t="s">
        <v>1026</v>
      </c>
      <c r="G355" s="74">
        <v>88</v>
      </c>
      <c r="H355" s="74" t="s">
        <v>986</v>
      </c>
      <c r="I355" s="74">
        <v>2014</v>
      </c>
      <c r="J355" s="74"/>
      <c r="K355" s="74" t="s">
        <v>1055</v>
      </c>
      <c r="L355" s="74"/>
      <c r="M355" s="74"/>
      <c r="N355" s="79">
        <v>0</v>
      </c>
      <c r="P355" s="67"/>
      <c r="Q355" s="67"/>
    </row>
    <row r="356" spans="1:17" x14ac:dyDescent="0.3">
      <c r="A356" s="70"/>
      <c r="B356" s="73" t="str">
        <f>VLOOKUP(C356,PRP!$A$2:$C$241,2,0)</f>
        <v>PRP-000554</v>
      </c>
      <c r="C356" s="73" t="s">
        <v>110</v>
      </c>
      <c r="D356" s="73" t="str">
        <f>VLOOKUP(C356,PRP!$A$2:$C$241,3,0)</f>
        <v xml:space="preserve">3311 PL </v>
      </c>
      <c r="E356" s="73" t="s">
        <v>137</v>
      </c>
      <c r="F356" s="73" t="s">
        <v>1077</v>
      </c>
      <c r="G356" s="73">
        <v>202</v>
      </c>
      <c r="H356" s="73" t="s">
        <v>986</v>
      </c>
      <c r="I356" s="73">
        <v>2014</v>
      </c>
      <c r="J356" s="73"/>
      <c r="K356" s="73" t="s">
        <v>1055</v>
      </c>
      <c r="L356" s="73"/>
      <c r="M356" s="73"/>
      <c r="N356" s="79">
        <v>0</v>
      </c>
      <c r="O356" s="67"/>
      <c r="P356" s="67"/>
      <c r="Q356" s="67"/>
    </row>
    <row r="357" spans="1:17" x14ac:dyDescent="0.3">
      <c r="A357" s="70"/>
      <c r="B357" s="74" t="str">
        <f>VLOOKUP(C357,PRP!$A$2:$C$241,2,0)</f>
        <v>PRP-000554</v>
      </c>
      <c r="C357" s="74" t="s">
        <v>110</v>
      </c>
      <c r="D357" s="74" t="str">
        <f>VLOOKUP(C357,PRP!$A$2:$C$241,3,0)</f>
        <v xml:space="preserve">3311 PL </v>
      </c>
      <c r="E357" s="74" t="s">
        <v>137</v>
      </c>
      <c r="F357" s="74" t="s">
        <v>1185</v>
      </c>
      <c r="G357" s="74">
        <v>1</v>
      </c>
      <c r="H357" s="74" t="s">
        <v>986</v>
      </c>
      <c r="I357" s="74">
        <v>2025</v>
      </c>
      <c r="J357" s="74" t="s">
        <v>1186</v>
      </c>
      <c r="K357" s="74" t="s">
        <v>1072</v>
      </c>
      <c r="L357" s="74"/>
      <c r="M357" s="74"/>
      <c r="N357" s="79">
        <v>0</v>
      </c>
      <c r="P357" s="67"/>
      <c r="Q357" s="67"/>
    </row>
    <row r="358" spans="1:17" x14ac:dyDescent="0.3">
      <c r="A358" s="70"/>
      <c r="B358" s="73" t="str">
        <f>VLOOKUP(C358,PRP!$A$2:$C$241,2,0)</f>
        <v>PRP-000554</v>
      </c>
      <c r="C358" s="73" t="s">
        <v>110</v>
      </c>
      <c r="D358" s="73" t="str">
        <f>VLOOKUP(C358,PRP!$A$2:$C$241,3,0)</f>
        <v xml:space="preserve">3311 PL </v>
      </c>
      <c r="E358" s="73" t="s">
        <v>137</v>
      </c>
      <c r="F358" s="73" t="s">
        <v>1129</v>
      </c>
      <c r="G358" s="73">
        <v>1</v>
      </c>
      <c r="H358" s="73" t="s">
        <v>986</v>
      </c>
      <c r="I358" s="73">
        <v>2025</v>
      </c>
      <c r="J358" s="73"/>
      <c r="K358" s="73" t="s">
        <v>1072</v>
      </c>
      <c r="L358" s="73"/>
      <c r="M358" s="73"/>
      <c r="N358" s="79">
        <v>0</v>
      </c>
      <c r="O358" s="67"/>
      <c r="P358" s="67"/>
      <c r="Q358" s="67"/>
    </row>
    <row r="359" spans="1:17" x14ac:dyDescent="0.3">
      <c r="A359" s="70"/>
      <c r="B359" s="74" t="str">
        <f>VLOOKUP(C359,PRP!$A$2:$C$241,2,0)</f>
        <v>PRP-000554</v>
      </c>
      <c r="C359" s="74" t="s">
        <v>110</v>
      </c>
      <c r="D359" s="74" t="str">
        <f>VLOOKUP(C359,PRP!$A$2:$C$241,3,0)</f>
        <v xml:space="preserve">3311 PL </v>
      </c>
      <c r="E359" s="74" t="s">
        <v>137</v>
      </c>
      <c r="F359" s="74" t="s">
        <v>999</v>
      </c>
      <c r="G359" s="74">
        <v>12</v>
      </c>
      <c r="H359" s="74" t="s">
        <v>986</v>
      </c>
      <c r="I359" s="74">
        <v>2025</v>
      </c>
      <c r="J359" s="74"/>
      <c r="K359" s="74"/>
      <c r="L359" s="74"/>
      <c r="M359" s="74"/>
      <c r="N359" s="79">
        <v>0</v>
      </c>
      <c r="P359" s="67"/>
      <c r="Q359" s="67"/>
    </row>
    <row r="360" spans="1:17" x14ac:dyDescent="0.3">
      <c r="A360" s="70"/>
      <c r="B360" s="73" t="str">
        <f>VLOOKUP(C360,PRP!$A$2:$C$241,2,0)</f>
        <v>PRP-000554</v>
      </c>
      <c r="C360" s="73" t="s">
        <v>110</v>
      </c>
      <c r="D360" s="73" t="str">
        <f>VLOOKUP(C360,PRP!$A$2:$C$241,3,0)</f>
        <v xml:space="preserve">3311 PL </v>
      </c>
      <c r="E360" s="73" t="s">
        <v>137</v>
      </c>
      <c r="F360" s="73" t="s">
        <v>1005</v>
      </c>
      <c r="G360" s="73">
        <v>30</v>
      </c>
      <c r="H360" s="73" t="s">
        <v>986</v>
      </c>
      <c r="I360" s="73">
        <v>2025</v>
      </c>
      <c r="J360" s="73"/>
      <c r="K360" s="73"/>
      <c r="L360" s="73"/>
      <c r="M360" s="73"/>
      <c r="N360" s="79">
        <v>0</v>
      </c>
      <c r="O360" s="67"/>
      <c r="P360" s="67"/>
      <c r="Q360" s="67"/>
    </row>
    <row r="361" spans="1:17" x14ac:dyDescent="0.3">
      <c r="A361" s="70"/>
      <c r="B361" s="74" t="str">
        <f>VLOOKUP(C361,PRP!$A$2:$C$241,2,0)</f>
        <v>PRP-000554</v>
      </c>
      <c r="C361" s="74" t="s">
        <v>110</v>
      </c>
      <c r="D361" s="74" t="str">
        <f>VLOOKUP(C361,PRP!$A$2:$C$241,3,0)</f>
        <v xml:space="preserve">3311 PL </v>
      </c>
      <c r="E361" s="74" t="s">
        <v>137</v>
      </c>
      <c r="F361" s="74" t="s">
        <v>1133</v>
      </c>
      <c r="G361" s="74">
        <v>195</v>
      </c>
      <c r="H361" s="74" t="s">
        <v>986</v>
      </c>
      <c r="I361" s="74">
        <v>2014</v>
      </c>
      <c r="J361" s="74" t="s">
        <v>1488</v>
      </c>
      <c r="K361" s="74"/>
      <c r="L361" s="74"/>
      <c r="M361" s="74"/>
      <c r="N361" s="79">
        <v>0</v>
      </c>
      <c r="P361" s="67"/>
      <c r="Q361" s="67"/>
    </row>
    <row r="362" spans="1:17" x14ac:dyDescent="0.3">
      <c r="A362" s="70"/>
      <c r="B362" s="73" t="str">
        <f>VLOOKUP(C362,PRP!$A$2:$C$241,2,0)</f>
        <v>PRP-000554</v>
      </c>
      <c r="C362" s="73" t="s">
        <v>110</v>
      </c>
      <c r="D362" s="73" t="str">
        <f>VLOOKUP(C362,PRP!$A$2:$C$241,3,0)</f>
        <v xml:space="preserve">3311 PL </v>
      </c>
      <c r="E362" s="73" t="s">
        <v>137</v>
      </c>
      <c r="F362" s="73" t="s">
        <v>1007</v>
      </c>
      <c r="G362" s="73">
        <v>76</v>
      </c>
      <c r="H362" s="73" t="s">
        <v>986</v>
      </c>
      <c r="I362" s="73">
        <v>2014</v>
      </c>
      <c r="J362" s="73"/>
      <c r="K362" s="73"/>
      <c r="L362" s="73"/>
      <c r="M362" s="73"/>
      <c r="N362" s="79">
        <v>0</v>
      </c>
      <c r="O362" s="67"/>
      <c r="P362" s="67"/>
      <c r="Q362" s="67"/>
    </row>
    <row r="363" spans="1:17" x14ac:dyDescent="0.3">
      <c r="A363" s="70"/>
      <c r="B363" s="74" t="str">
        <f>VLOOKUP(C363,PRP!$A$2:$C$241,2,0)</f>
        <v>PRP-000554</v>
      </c>
      <c r="C363" s="74" t="s">
        <v>110</v>
      </c>
      <c r="D363" s="74" t="str">
        <f>VLOOKUP(C363,PRP!$A$2:$C$241,3,0)</f>
        <v xml:space="preserve">3311 PL </v>
      </c>
      <c r="E363" s="74" t="s">
        <v>137</v>
      </c>
      <c r="F363" s="74" t="s">
        <v>1067</v>
      </c>
      <c r="G363" s="74">
        <v>1</v>
      </c>
      <c r="H363" s="74" t="s">
        <v>986</v>
      </c>
      <c r="I363" s="74">
        <v>2025</v>
      </c>
      <c r="J363" s="74"/>
      <c r="K363" s="74" t="s">
        <v>1072</v>
      </c>
      <c r="L363" s="74"/>
      <c r="M363" s="74" t="s">
        <v>1485</v>
      </c>
      <c r="N363" s="79">
        <v>0</v>
      </c>
      <c r="P363" s="67"/>
      <c r="Q363" s="67"/>
    </row>
    <row r="364" spans="1:17" x14ac:dyDescent="0.3">
      <c r="A364" s="70"/>
      <c r="B364" s="74" t="str">
        <f>VLOOKUP(C364,PRP!$A$2:$C$241,2,0)</f>
        <v>PRP-000554</v>
      </c>
      <c r="C364" s="74" t="s">
        <v>110</v>
      </c>
      <c r="D364" s="74" t="str">
        <f>VLOOKUP(C364,PRP!$A$2:$C$241,3,0)</f>
        <v xml:space="preserve">3311 PL </v>
      </c>
      <c r="E364" s="74" t="s">
        <v>137</v>
      </c>
      <c r="F364" s="74" t="s">
        <v>1136</v>
      </c>
      <c r="G364" s="74">
        <v>4</v>
      </c>
      <c r="H364" s="74" t="s">
        <v>986</v>
      </c>
      <c r="I364" s="74">
        <v>2014</v>
      </c>
      <c r="J364" s="74"/>
      <c r="K364" s="74"/>
      <c r="L364" s="74"/>
      <c r="M364" s="74"/>
      <c r="N364" s="79">
        <v>0</v>
      </c>
      <c r="P364" s="67"/>
      <c r="Q364" s="67"/>
    </row>
    <row r="365" spans="1:17" x14ac:dyDescent="0.3">
      <c r="A365" s="70"/>
      <c r="B365" s="73" t="str">
        <f>VLOOKUP(C365,PRP!$A$2:$C$241,2,0)</f>
        <v>PRP-000554</v>
      </c>
      <c r="C365" s="73" t="s">
        <v>110</v>
      </c>
      <c r="D365" s="73" t="str">
        <f>VLOOKUP(C365,PRP!$A$2:$C$241,3,0)</f>
        <v xml:space="preserve">3311 PL </v>
      </c>
      <c r="E365" s="73" t="s">
        <v>137</v>
      </c>
      <c r="F365" s="73" t="s">
        <v>998</v>
      </c>
      <c r="G365" s="73">
        <v>244</v>
      </c>
      <c r="H365" s="73" t="s">
        <v>986</v>
      </c>
      <c r="I365" s="73">
        <v>2025</v>
      </c>
      <c r="J365" s="73" t="s">
        <v>1487</v>
      </c>
      <c r="K365" s="73"/>
      <c r="L365" s="73"/>
      <c r="M365" s="73"/>
      <c r="N365" s="79">
        <v>0</v>
      </c>
      <c r="O365" s="67"/>
      <c r="P365" s="67"/>
      <c r="Q365" s="67"/>
    </row>
    <row r="366" spans="1:17" x14ac:dyDescent="0.3">
      <c r="A366" s="70"/>
      <c r="B366" s="74" t="str">
        <f>VLOOKUP(C366,PRP!$A$2:$C$241,2,0)</f>
        <v>PRP-000554</v>
      </c>
      <c r="C366" s="74" t="s">
        <v>110</v>
      </c>
      <c r="D366" s="74" t="str">
        <f>VLOOKUP(C366,PRP!$A$2:$C$241,3,0)</f>
        <v xml:space="preserve">3311 PL </v>
      </c>
      <c r="E366" s="74" t="s">
        <v>137</v>
      </c>
      <c r="F366" s="74" t="s">
        <v>1068</v>
      </c>
      <c r="G366" s="74">
        <v>1</v>
      </c>
      <c r="H366" s="74" t="s">
        <v>986</v>
      </c>
      <c r="I366" s="74">
        <v>2025</v>
      </c>
      <c r="J366" s="74" t="s">
        <v>1486</v>
      </c>
      <c r="K366" s="74" t="s">
        <v>1072</v>
      </c>
      <c r="L366" s="74"/>
      <c r="M366" s="74"/>
      <c r="N366" s="79">
        <v>0</v>
      </c>
      <c r="P366" s="67"/>
      <c r="Q366" s="67"/>
    </row>
    <row r="367" spans="1:17" x14ac:dyDescent="0.3">
      <c r="A367" s="70"/>
      <c r="B367" s="73" t="str">
        <f>VLOOKUP(C367,PRP!$A$2:$C$241,2,0)</f>
        <v>PRP-000554</v>
      </c>
      <c r="C367" s="73" t="s">
        <v>110</v>
      </c>
      <c r="D367" s="73" t="str">
        <f>VLOOKUP(C367,PRP!$A$2:$C$241,3,0)</f>
        <v xml:space="preserve">3311 PL </v>
      </c>
      <c r="E367" s="73" t="s">
        <v>137</v>
      </c>
      <c r="F367" s="73" t="s">
        <v>1036</v>
      </c>
      <c r="G367" s="73">
        <v>40</v>
      </c>
      <c r="H367" s="73" t="s">
        <v>986</v>
      </c>
      <c r="I367" s="73">
        <v>2014</v>
      </c>
      <c r="J367" s="73"/>
      <c r="K367" s="73" t="s">
        <v>1140</v>
      </c>
      <c r="L367" s="73"/>
      <c r="M367" s="73"/>
      <c r="N367" s="79">
        <v>0</v>
      </c>
      <c r="O367" s="67"/>
      <c r="P367" s="67"/>
      <c r="Q367" s="67"/>
    </row>
    <row r="368" spans="1:17" x14ac:dyDescent="0.3">
      <c r="B368" s="71"/>
      <c r="C368" s="71" t="s">
        <v>110</v>
      </c>
      <c r="D368" s="71"/>
      <c r="E368" s="75"/>
      <c r="F368" s="71"/>
      <c r="G368" s="75"/>
      <c r="H368" s="71"/>
      <c r="I368" s="75"/>
      <c r="J368" s="71"/>
      <c r="K368" s="75"/>
      <c r="L368" s="75"/>
      <c r="M368" s="71"/>
      <c r="N368" s="76" t="s">
        <v>1163</v>
      </c>
      <c r="O368" s="76">
        <f>SUM(N354:N367)</f>
        <v>0</v>
      </c>
      <c r="P368" s="67"/>
      <c r="Q368" s="68"/>
    </row>
    <row r="369" spans="1:17" x14ac:dyDescent="0.3">
      <c r="A369" s="70"/>
      <c r="B369" s="73" t="str">
        <f>VLOOKUP(C369,PRP!$A$2:$C$241,2,0)</f>
        <v>PRP-000188</v>
      </c>
      <c r="C369" s="73" t="s">
        <v>112</v>
      </c>
      <c r="D369" s="73" t="str">
        <f>VLOOKUP(C369,PRP!$A$2:$C$241,3,0)</f>
        <v xml:space="preserve">3317 JP </v>
      </c>
      <c r="E369" s="73" t="s">
        <v>137</v>
      </c>
      <c r="F369" s="73" t="s">
        <v>988</v>
      </c>
      <c r="G369" s="73">
        <v>10</v>
      </c>
      <c r="H369" s="73" t="s">
        <v>986</v>
      </c>
      <c r="I369" s="73">
        <v>2012</v>
      </c>
      <c r="J369" s="73"/>
      <c r="K369" s="73" t="s">
        <v>1141</v>
      </c>
      <c r="L369" s="73"/>
      <c r="M369" s="73"/>
      <c r="N369" s="79">
        <v>0</v>
      </c>
      <c r="O369" s="67"/>
      <c r="P369" s="67"/>
      <c r="Q369" s="67"/>
    </row>
    <row r="370" spans="1:17" x14ac:dyDescent="0.3">
      <c r="A370" s="70"/>
      <c r="B370" s="74" t="str">
        <f>VLOOKUP(C370,PRP!$A$2:$C$241,2,0)</f>
        <v>PRP-000188</v>
      </c>
      <c r="C370" s="74" t="s">
        <v>112</v>
      </c>
      <c r="D370" s="74" t="str">
        <f>VLOOKUP(C370,PRP!$A$2:$C$241,3,0)</f>
        <v xml:space="preserve">3317 JP </v>
      </c>
      <c r="E370" s="74" t="s">
        <v>137</v>
      </c>
      <c r="F370" s="74" t="s">
        <v>1142</v>
      </c>
      <c r="G370" s="74">
        <v>16</v>
      </c>
      <c r="H370" s="74" t="s">
        <v>986</v>
      </c>
      <c r="I370" s="74">
        <v>2012</v>
      </c>
      <c r="J370" s="74"/>
      <c r="K370" s="74" t="s">
        <v>1141</v>
      </c>
      <c r="L370" s="74"/>
      <c r="M370" s="74"/>
      <c r="N370" s="79">
        <v>0</v>
      </c>
      <c r="P370" s="67"/>
      <c r="Q370" s="67"/>
    </row>
    <row r="371" spans="1:17" x14ac:dyDescent="0.3">
      <c r="A371" s="70"/>
      <c r="B371" s="73" t="str">
        <f>VLOOKUP(C371,PRP!$A$2:$C$241,2,0)</f>
        <v>PRP-000188</v>
      </c>
      <c r="C371" s="73" t="s">
        <v>112</v>
      </c>
      <c r="D371" s="73" t="str">
        <f>VLOOKUP(C371,PRP!$A$2:$C$241,3,0)</f>
        <v xml:space="preserve">3317 JP </v>
      </c>
      <c r="E371" s="73" t="s">
        <v>137</v>
      </c>
      <c r="F371" s="73" t="s">
        <v>1164</v>
      </c>
      <c r="G371" s="73">
        <v>1</v>
      </c>
      <c r="H371" s="73" t="s">
        <v>986</v>
      </c>
      <c r="I371" s="73">
        <v>2012</v>
      </c>
      <c r="J371" s="73"/>
      <c r="K371" s="73" t="s">
        <v>1143</v>
      </c>
      <c r="L371" s="73" t="s">
        <v>1454</v>
      </c>
      <c r="M371" s="73" t="s">
        <v>1144</v>
      </c>
      <c r="N371" s="79">
        <v>0</v>
      </c>
      <c r="O371" s="67"/>
      <c r="P371" s="67"/>
      <c r="Q371" s="67"/>
    </row>
    <row r="372" spans="1:17" x14ac:dyDescent="0.3">
      <c r="A372" s="70"/>
      <c r="B372" s="74" t="str">
        <f>VLOOKUP(C372,PRP!$A$2:$C$241,2,0)</f>
        <v>PRP-000188</v>
      </c>
      <c r="C372" s="74" t="s">
        <v>112</v>
      </c>
      <c r="D372" s="74" t="str">
        <f>VLOOKUP(C372,PRP!$A$2:$C$241,3,0)</f>
        <v xml:space="preserve">3317 JP </v>
      </c>
      <c r="E372" s="74" t="s">
        <v>137</v>
      </c>
      <c r="F372" s="74" t="s">
        <v>1005</v>
      </c>
      <c r="G372" s="74">
        <v>4</v>
      </c>
      <c r="H372" s="74" t="s">
        <v>986</v>
      </c>
      <c r="I372" s="74">
        <v>2012</v>
      </c>
      <c r="J372" s="74"/>
      <c r="K372" s="74"/>
      <c r="L372" s="74"/>
      <c r="M372" s="74"/>
      <c r="N372" s="79">
        <v>0</v>
      </c>
      <c r="P372" s="67"/>
      <c r="Q372" s="67"/>
    </row>
    <row r="373" spans="1:17" x14ac:dyDescent="0.3">
      <c r="A373" s="70"/>
      <c r="B373" s="73" t="str">
        <f>VLOOKUP(C373,PRP!$A$2:$C$241,2,0)</f>
        <v>PRP-000188</v>
      </c>
      <c r="C373" s="73" t="s">
        <v>112</v>
      </c>
      <c r="D373" s="73" t="str">
        <f>VLOOKUP(C373,PRP!$A$2:$C$241,3,0)</f>
        <v xml:space="preserve">3317 JP </v>
      </c>
      <c r="E373" s="73" t="s">
        <v>137</v>
      </c>
      <c r="F373" s="73" t="s">
        <v>998</v>
      </c>
      <c r="G373" s="73">
        <v>4</v>
      </c>
      <c r="H373" s="73" t="s">
        <v>986</v>
      </c>
      <c r="I373" s="73">
        <v>2012</v>
      </c>
      <c r="J373" s="73"/>
      <c r="K373" s="73"/>
      <c r="L373" s="73"/>
      <c r="M373" s="73"/>
      <c r="N373" s="79">
        <v>0</v>
      </c>
      <c r="O373" s="67"/>
      <c r="P373" s="67"/>
      <c r="Q373" s="67"/>
    </row>
    <row r="374" spans="1:17" x14ac:dyDescent="0.3">
      <c r="A374" s="70"/>
      <c r="B374" s="74" t="str">
        <f>VLOOKUP(C374,PRP!$A$2:$C$241,2,0)</f>
        <v>PRP-000188</v>
      </c>
      <c r="C374" s="74" t="s">
        <v>112</v>
      </c>
      <c r="D374" s="74" t="str">
        <f>VLOOKUP(C374,PRP!$A$2:$C$241,3,0)</f>
        <v xml:space="preserve">3317 JP </v>
      </c>
      <c r="E374" s="74" t="s">
        <v>137</v>
      </c>
      <c r="F374" s="74" t="s">
        <v>1165</v>
      </c>
      <c r="G374" s="74">
        <v>9</v>
      </c>
      <c r="H374" s="74" t="s">
        <v>986</v>
      </c>
      <c r="I374" s="74">
        <v>2012</v>
      </c>
      <c r="J374" s="74"/>
      <c r="K374" s="74"/>
      <c r="L374" s="74"/>
      <c r="M374" s="74"/>
      <c r="N374" s="79">
        <v>0</v>
      </c>
      <c r="P374" s="67"/>
      <c r="Q374" s="67"/>
    </row>
    <row r="375" spans="1:17" x14ac:dyDescent="0.3">
      <c r="B375" s="71"/>
      <c r="C375" s="71" t="s">
        <v>112</v>
      </c>
      <c r="D375" s="71"/>
      <c r="E375" s="75"/>
      <c r="F375" s="71"/>
      <c r="G375" s="75"/>
      <c r="H375" s="71"/>
      <c r="I375" s="75"/>
      <c r="J375" s="71"/>
      <c r="K375" s="75"/>
      <c r="L375" s="75"/>
      <c r="M375" s="71"/>
      <c r="N375" s="76" t="s">
        <v>1163</v>
      </c>
      <c r="O375" s="76">
        <f>SUM(N369:N374)</f>
        <v>0</v>
      </c>
      <c r="P375" s="67"/>
      <c r="Q375" s="68"/>
    </row>
    <row r="376" spans="1:17" x14ac:dyDescent="0.3">
      <c r="A376" s="70"/>
      <c r="B376" s="73" t="str">
        <f>VLOOKUP(C376,PRP!$A$2:$C$241,2,0)</f>
        <v>PRP-000584</v>
      </c>
      <c r="C376" s="73" t="s">
        <v>113</v>
      </c>
      <c r="D376" s="73" t="str">
        <f>VLOOKUP(C376,PRP!$A$2:$C$241,3,0)</f>
        <v xml:space="preserve">3311 CR </v>
      </c>
      <c r="E376" s="73" t="s">
        <v>137</v>
      </c>
      <c r="F376" s="73" t="s">
        <v>1117</v>
      </c>
      <c r="G376" s="73">
        <v>36</v>
      </c>
      <c r="H376" s="73" t="s">
        <v>986</v>
      </c>
      <c r="I376" s="73">
        <v>2018</v>
      </c>
      <c r="J376" s="73"/>
      <c r="K376" s="73" t="s">
        <v>1043</v>
      </c>
      <c r="L376" s="73"/>
      <c r="M376" s="73"/>
      <c r="N376" s="79">
        <v>0</v>
      </c>
      <c r="O376" s="67"/>
      <c r="P376" s="67"/>
      <c r="Q376" s="67"/>
    </row>
    <row r="377" spans="1:17" x14ac:dyDescent="0.3">
      <c r="A377" s="70"/>
      <c r="B377" s="74" t="str">
        <f>VLOOKUP(C377,PRP!$A$2:$C$241,2,0)</f>
        <v>PRP-000584</v>
      </c>
      <c r="C377" s="74" t="s">
        <v>113</v>
      </c>
      <c r="D377" s="74" t="str">
        <f>VLOOKUP(C377,PRP!$A$2:$C$241,3,0)</f>
        <v xml:space="preserve">3311 CR </v>
      </c>
      <c r="E377" s="74" t="s">
        <v>137</v>
      </c>
      <c r="F377" s="74" t="s">
        <v>1000</v>
      </c>
      <c r="G377" s="74">
        <v>30</v>
      </c>
      <c r="H377" s="74" t="s">
        <v>986</v>
      </c>
      <c r="I377" s="74">
        <v>2018</v>
      </c>
      <c r="J377" s="74"/>
      <c r="K377" s="74" t="s">
        <v>1043</v>
      </c>
      <c r="L377" s="74"/>
      <c r="M377" s="74"/>
      <c r="N377" s="79">
        <v>0</v>
      </c>
      <c r="P377" s="67"/>
      <c r="Q377" s="67"/>
    </row>
    <row r="378" spans="1:17" x14ac:dyDescent="0.3">
      <c r="A378" s="70"/>
      <c r="B378" s="73" t="str">
        <f>VLOOKUP(C378,PRP!$A$2:$C$241,2,0)</f>
        <v>PRP-000584</v>
      </c>
      <c r="C378" s="73" t="s">
        <v>113</v>
      </c>
      <c r="D378" s="73" t="str">
        <f>VLOOKUP(C378,PRP!$A$2:$C$241,3,0)</f>
        <v xml:space="preserve">3311 CR </v>
      </c>
      <c r="E378" s="73" t="s">
        <v>137</v>
      </c>
      <c r="F378" s="73" t="s">
        <v>1020</v>
      </c>
      <c r="G378" s="73">
        <v>1</v>
      </c>
      <c r="H378" s="73" t="s">
        <v>986</v>
      </c>
      <c r="I378" s="73">
        <v>2018</v>
      </c>
      <c r="J378" s="73"/>
      <c r="K378" s="73" t="s">
        <v>1145</v>
      </c>
      <c r="L378" s="73"/>
      <c r="M378" s="73" t="s">
        <v>1146</v>
      </c>
      <c r="N378" s="79">
        <v>0</v>
      </c>
      <c r="O378" s="67"/>
      <c r="P378" s="67"/>
      <c r="Q378" s="67"/>
    </row>
    <row r="379" spans="1:17" x14ac:dyDescent="0.3">
      <c r="A379" s="70"/>
      <c r="B379" s="74" t="str">
        <f>VLOOKUP(C379,PRP!$A$2:$C$241,2,0)</f>
        <v>PRP-000584</v>
      </c>
      <c r="C379" s="74" t="s">
        <v>113</v>
      </c>
      <c r="D379" s="74" t="str">
        <f>VLOOKUP(C379,PRP!$A$2:$C$241,3,0)</f>
        <v xml:space="preserve">3311 CR </v>
      </c>
      <c r="E379" s="74" t="s">
        <v>137</v>
      </c>
      <c r="F379" s="74" t="s">
        <v>1005</v>
      </c>
      <c r="G379" s="74">
        <v>11</v>
      </c>
      <c r="H379" s="74" t="s">
        <v>986</v>
      </c>
      <c r="I379" s="74">
        <v>2018</v>
      </c>
      <c r="J379" s="74"/>
      <c r="K379" s="74" t="s">
        <v>1074</v>
      </c>
      <c r="L379" s="74"/>
      <c r="M379" s="74" t="s">
        <v>1147</v>
      </c>
      <c r="N379" s="79">
        <v>0</v>
      </c>
      <c r="P379" s="67"/>
      <c r="Q379" s="67"/>
    </row>
    <row r="380" spans="1:17" x14ac:dyDescent="0.3">
      <c r="A380" s="70"/>
      <c r="B380" s="73" t="str">
        <f>VLOOKUP(C380,PRP!$A$2:$C$241,2,0)</f>
        <v>PRP-000584</v>
      </c>
      <c r="C380" s="73" t="s">
        <v>113</v>
      </c>
      <c r="D380" s="73" t="str">
        <f>VLOOKUP(C380,PRP!$A$2:$C$241,3,0)</f>
        <v xml:space="preserve">3311 CR </v>
      </c>
      <c r="E380" s="73" t="s">
        <v>137</v>
      </c>
      <c r="F380" s="73" t="s">
        <v>997</v>
      </c>
      <c r="G380" s="73">
        <v>5</v>
      </c>
      <c r="H380" s="73" t="s">
        <v>986</v>
      </c>
      <c r="I380" s="73">
        <v>2018</v>
      </c>
      <c r="J380" s="73"/>
      <c r="K380" s="73" t="s">
        <v>1074</v>
      </c>
      <c r="L380" s="73"/>
      <c r="M380" s="73"/>
      <c r="N380" s="79">
        <v>0</v>
      </c>
      <c r="O380" s="67"/>
      <c r="P380" s="67"/>
      <c r="Q380" s="67"/>
    </row>
    <row r="381" spans="1:17" x14ac:dyDescent="0.3">
      <c r="A381" s="70"/>
      <c r="B381" s="74" t="str">
        <f>VLOOKUP(C381,PRP!$A$2:$C$241,2,0)</f>
        <v>PRP-000584</v>
      </c>
      <c r="C381" s="74" t="s">
        <v>113</v>
      </c>
      <c r="D381" s="74" t="str">
        <f>VLOOKUP(C381,PRP!$A$2:$C$241,3,0)</f>
        <v xml:space="preserve">3311 CR </v>
      </c>
      <c r="E381" s="74" t="s">
        <v>137</v>
      </c>
      <c r="F381" s="74" t="s">
        <v>1007</v>
      </c>
      <c r="G381" s="74">
        <v>36</v>
      </c>
      <c r="H381" s="74" t="s">
        <v>986</v>
      </c>
      <c r="I381" s="74">
        <v>2018</v>
      </c>
      <c r="J381" s="74"/>
      <c r="K381" s="74" t="s">
        <v>1031</v>
      </c>
      <c r="L381" s="74"/>
      <c r="M381" s="74"/>
      <c r="N381" s="79">
        <v>0</v>
      </c>
      <c r="P381" s="67"/>
      <c r="Q381" s="67"/>
    </row>
    <row r="382" spans="1:17" x14ac:dyDescent="0.3">
      <c r="A382" s="70"/>
      <c r="B382" s="73" t="str">
        <f>VLOOKUP(C382,PRP!$A$2:$C$241,2,0)</f>
        <v>PRP-000584</v>
      </c>
      <c r="C382" s="73" t="s">
        <v>113</v>
      </c>
      <c r="D382" s="73" t="str">
        <f>VLOOKUP(C382,PRP!$A$2:$C$241,3,0)</f>
        <v xml:space="preserve">3311 CR </v>
      </c>
      <c r="E382" s="73" t="s">
        <v>137</v>
      </c>
      <c r="F382" s="73" t="s">
        <v>1067</v>
      </c>
      <c r="G382" s="73">
        <v>1</v>
      </c>
      <c r="H382" s="73" t="s">
        <v>986</v>
      </c>
      <c r="I382" s="73">
        <v>2007</v>
      </c>
      <c r="J382" s="73"/>
      <c r="K382" s="73" t="s">
        <v>1074</v>
      </c>
      <c r="L382" s="73"/>
      <c r="M382" s="73"/>
      <c r="N382" s="79">
        <v>0</v>
      </c>
      <c r="O382" s="67"/>
      <c r="P382" s="67"/>
      <c r="Q382" s="67"/>
    </row>
    <row r="383" spans="1:17" x14ac:dyDescent="0.3">
      <c r="A383" s="70"/>
      <c r="B383" s="74" t="str">
        <f>VLOOKUP(C383,PRP!$A$2:$C$241,2,0)</f>
        <v>PRP-000584</v>
      </c>
      <c r="C383" s="74" t="s">
        <v>113</v>
      </c>
      <c r="D383" s="74" t="str">
        <f>VLOOKUP(C383,PRP!$A$2:$C$241,3,0)</f>
        <v xml:space="preserve">3311 CR </v>
      </c>
      <c r="E383" s="74" t="s">
        <v>137</v>
      </c>
      <c r="F383" s="74" t="s">
        <v>998</v>
      </c>
      <c r="G383" s="74">
        <v>75</v>
      </c>
      <c r="H383" s="74" t="s">
        <v>986</v>
      </c>
      <c r="I383" s="74">
        <v>2018</v>
      </c>
      <c r="J383" s="74"/>
      <c r="K383" s="74" t="s">
        <v>1148</v>
      </c>
      <c r="L383" s="74"/>
      <c r="M383" s="74" t="s">
        <v>1149</v>
      </c>
      <c r="N383" s="79">
        <v>0</v>
      </c>
      <c r="P383" s="67"/>
      <c r="Q383" s="67"/>
    </row>
    <row r="384" spans="1:17" x14ac:dyDescent="0.3">
      <c r="B384" s="71"/>
      <c r="C384" s="71" t="s">
        <v>113</v>
      </c>
      <c r="D384" s="71"/>
      <c r="E384" s="75"/>
      <c r="F384" s="71"/>
      <c r="G384" s="75"/>
      <c r="H384" s="71"/>
      <c r="I384" s="75"/>
      <c r="J384" s="71"/>
      <c r="K384" s="75"/>
      <c r="L384" s="75"/>
      <c r="M384" s="71"/>
      <c r="N384" s="76" t="s">
        <v>1163</v>
      </c>
      <c r="O384" s="76">
        <f>SUM(N376:N383)</f>
        <v>0</v>
      </c>
      <c r="P384" s="67"/>
      <c r="Q384" s="68"/>
    </row>
    <row r="385" spans="1:17" x14ac:dyDescent="0.3">
      <c r="A385" s="70"/>
      <c r="B385" s="73" t="str">
        <f>VLOOKUP(C385,PRP!$A$2:$C$241,2,0)</f>
        <v>PRP-000586</v>
      </c>
      <c r="C385" s="73" t="s">
        <v>114</v>
      </c>
      <c r="D385" s="73" t="str">
        <f>VLOOKUP(C385,PRP!$A$2:$C$241,3,0)</f>
        <v xml:space="preserve">3311 PP </v>
      </c>
      <c r="E385" s="73" t="s">
        <v>137</v>
      </c>
      <c r="F385" s="73" t="s">
        <v>1000</v>
      </c>
      <c r="G385" s="73">
        <v>24</v>
      </c>
      <c r="H385" s="73" t="s">
        <v>986</v>
      </c>
      <c r="I385" s="73">
        <v>2010</v>
      </c>
      <c r="J385" s="73"/>
      <c r="K385" s="73"/>
      <c r="L385" s="73"/>
      <c r="M385" s="73"/>
      <c r="N385" s="79">
        <v>0</v>
      </c>
      <c r="O385" s="67"/>
      <c r="P385" s="67"/>
      <c r="Q385" s="67"/>
    </row>
    <row r="386" spans="1:17" x14ac:dyDescent="0.3">
      <c r="B386" s="71"/>
      <c r="C386" s="71" t="s">
        <v>114</v>
      </c>
      <c r="D386" s="71"/>
      <c r="E386" s="75"/>
      <c r="F386" s="71"/>
      <c r="G386" s="75"/>
      <c r="H386" s="71"/>
      <c r="I386" s="75"/>
      <c r="J386" s="71"/>
      <c r="K386" s="75"/>
      <c r="L386" s="75"/>
      <c r="M386" s="71"/>
      <c r="N386" s="76" t="s">
        <v>1163</v>
      </c>
      <c r="O386" s="76">
        <f>SUM(N385:N385)</f>
        <v>0</v>
      </c>
      <c r="P386" s="67"/>
      <c r="Q386" s="68"/>
    </row>
    <row r="387" spans="1:17" x14ac:dyDescent="0.3">
      <c r="A387" s="70"/>
      <c r="B387" s="73" t="str">
        <f>VLOOKUP(C387,PRP!$A$2:$C$241,2,0)</f>
        <v>PRP-000594</v>
      </c>
      <c r="C387" s="73" t="s">
        <v>115</v>
      </c>
      <c r="D387" s="73" t="str">
        <f>VLOOKUP(C387,PRP!$A$2:$C$241,3,0)</f>
        <v xml:space="preserve">3314 BH </v>
      </c>
      <c r="E387" s="73" t="s">
        <v>137</v>
      </c>
      <c r="F387" s="73" t="s">
        <v>1150</v>
      </c>
      <c r="G387" s="73">
        <v>11</v>
      </c>
      <c r="H387" s="73" t="s">
        <v>986</v>
      </c>
      <c r="I387" s="73">
        <v>2010</v>
      </c>
      <c r="J387" s="73"/>
      <c r="K387" s="73"/>
      <c r="L387" s="73"/>
      <c r="M387" s="73"/>
      <c r="N387" s="79">
        <v>0</v>
      </c>
      <c r="O387" s="67"/>
      <c r="P387" s="67"/>
      <c r="Q387" s="67"/>
    </row>
    <row r="388" spans="1:17" x14ac:dyDescent="0.3">
      <c r="A388" s="70"/>
      <c r="B388" s="74" t="str">
        <f>VLOOKUP(C388,PRP!$A$2:$C$241,2,0)</f>
        <v>PRP-000594</v>
      </c>
      <c r="C388" s="74" t="s">
        <v>115</v>
      </c>
      <c r="D388" s="74" t="str">
        <f>VLOOKUP(C388,PRP!$A$2:$C$241,3,0)</f>
        <v xml:space="preserve">3314 BH </v>
      </c>
      <c r="E388" s="74" t="s">
        <v>137</v>
      </c>
      <c r="F388" s="74" t="s">
        <v>988</v>
      </c>
      <c r="G388" s="74">
        <v>8</v>
      </c>
      <c r="H388" s="74" t="s">
        <v>986</v>
      </c>
      <c r="I388" s="74">
        <v>2010</v>
      </c>
      <c r="J388" s="74"/>
      <c r="K388" s="74"/>
      <c r="L388" s="74"/>
      <c r="M388" s="74"/>
      <c r="N388" s="79">
        <v>0</v>
      </c>
      <c r="P388" s="67"/>
      <c r="Q388" s="67"/>
    </row>
    <row r="389" spans="1:17" x14ac:dyDescent="0.3">
      <c r="A389" s="70"/>
      <c r="B389" s="73" t="str">
        <f>VLOOKUP(C389,PRP!$A$2:$C$241,2,0)</f>
        <v>PRP-000594</v>
      </c>
      <c r="C389" s="73" t="s">
        <v>115</v>
      </c>
      <c r="D389" s="73" t="str">
        <f>VLOOKUP(C389,PRP!$A$2:$C$241,3,0)</f>
        <v xml:space="preserve">3314 BH </v>
      </c>
      <c r="E389" s="73" t="s">
        <v>137</v>
      </c>
      <c r="F389" s="73" t="s">
        <v>997</v>
      </c>
      <c r="G389" s="73">
        <v>4</v>
      </c>
      <c r="H389" s="73" t="s">
        <v>986</v>
      </c>
      <c r="I389" s="73">
        <v>2010</v>
      </c>
      <c r="J389" s="73"/>
      <c r="K389" s="73"/>
      <c r="L389" s="73"/>
      <c r="M389" s="73"/>
      <c r="N389" s="79">
        <v>0</v>
      </c>
      <c r="O389" s="67"/>
      <c r="P389" s="67"/>
      <c r="Q389" s="67"/>
    </row>
    <row r="390" spans="1:17" x14ac:dyDescent="0.3">
      <c r="A390" s="70"/>
      <c r="B390" s="74" t="str">
        <f>VLOOKUP(C390,PRP!$A$2:$C$241,2,0)</f>
        <v>PRP-000594</v>
      </c>
      <c r="C390" s="74" t="s">
        <v>115</v>
      </c>
      <c r="D390" s="74" t="str">
        <f>VLOOKUP(C390,PRP!$A$2:$C$241,3,0)</f>
        <v xml:space="preserve">3314 BH </v>
      </c>
      <c r="E390" s="74" t="s">
        <v>137</v>
      </c>
      <c r="F390" s="74" t="s">
        <v>998</v>
      </c>
      <c r="G390" s="74">
        <v>32</v>
      </c>
      <c r="H390" s="74" t="s">
        <v>986</v>
      </c>
      <c r="I390" s="74">
        <v>2010</v>
      </c>
      <c r="J390" s="74"/>
      <c r="K390" s="74"/>
      <c r="L390" s="74"/>
      <c r="M390" s="74"/>
      <c r="N390" s="79">
        <v>0</v>
      </c>
      <c r="P390" s="67"/>
      <c r="Q390" s="67"/>
    </row>
    <row r="391" spans="1:17" x14ac:dyDescent="0.3">
      <c r="A391" s="70"/>
      <c r="B391" s="73" t="str">
        <f>VLOOKUP(C391,PRP!$A$2:$C$241,2,0)</f>
        <v>PRP-000594</v>
      </c>
      <c r="C391" s="73" t="s">
        <v>115</v>
      </c>
      <c r="D391" s="73" t="str">
        <f>VLOOKUP(C391,PRP!$A$2:$C$241,3,0)</f>
        <v xml:space="preserve">3314 BH </v>
      </c>
      <c r="E391" s="73" t="s">
        <v>137</v>
      </c>
      <c r="F391" s="73" t="s">
        <v>994</v>
      </c>
      <c r="G391" s="73">
        <v>1</v>
      </c>
      <c r="H391" s="73" t="s">
        <v>986</v>
      </c>
      <c r="I391" s="73">
        <v>2010</v>
      </c>
      <c r="J391" s="73"/>
      <c r="K391" s="73" t="s">
        <v>1031</v>
      </c>
      <c r="L391" s="73"/>
      <c r="M391" s="73" t="s">
        <v>1052</v>
      </c>
      <c r="N391" s="79">
        <v>0</v>
      </c>
      <c r="O391" s="67"/>
      <c r="P391" s="67"/>
      <c r="Q391" s="67"/>
    </row>
    <row r="392" spans="1:17" x14ac:dyDescent="0.3">
      <c r="A392" s="70"/>
      <c r="B392" s="74" t="str">
        <f>VLOOKUP(C392,PRP!$A$2:$C$241,2,0)</f>
        <v>PRP-000594</v>
      </c>
      <c r="C392" s="74" t="s">
        <v>115</v>
      </c>
      <c r="D392" s="74" t="str">
        <f>VLOOKUP(C392,PRP!$A$2:$C$241,3,0)</f>
        <v xml:space="preserve">3314 BH </v>
      </c>
      <c r="E392" s="74" t="s">
        <v>137</v>
      </c>
      <c r="F392" s="74" t="s">
        <v>1005</v>
      </c>
      <c r="G392" s="74">
        <v>3</v>
      </c>
      <c r="H392" s="74" t="s">
        <v>986</v>
      </c>
      <c r="I392" s="74">
        <v>2010</v>
      </c>
      <c r="J392" s="74"/>
      <c r="K392" s="74" t="s">
        <v>1147</v>
      </c>
      <c r="L392" s="74"/>
      <c r="M392" s="74"/>
      <c r="N392" s="79">
        <v>0</v>
      </c>
      <c r="P392" s="67"/>
      <c r="Q392" s="67"/>
    </row>
    <row r="393" spans="1:17" x14ac:dyDescent="0.3">
      <c r="A393" s="70"/>
      <c r="B393" s="73" t="str">
        <f>VLOOKUP(C393,PRP!$A$2:$C$241,2,0)</f>
        <v>PRP-000594</v>
      </c>
      <c r="C393" s="73" t="s">
        <v>115</v>
      </c>
      <c r="D393" s="73" t="str">
        <f>VLOOKUP(C393,PRP!$A$2:$C$241,3,0)</f>
        <v xml:space="preserve">3314 BH </v>
      </c>
      <c r="E393" s="73" t="s">
        <v>137</v>
      </c>
      <c r="F393" s="73" t="s">
        <v>1007</v>
      </c>
      <c r="G393" s="73">
        <v>13</v>
      </c>
      <c r="H393" s="73" t="s">
        <v>986</v>
      </c>
      <c r="I393" s="73">
        <v>2010</v>
      </c>
      <c r="J393" s="73"/>
      <c r="K393" s="73"/>
      <c r="L393" s="73"/>
      <c r="M393" s="73"/>
      <c r="N393" s="79">
        <v>0</v>
      </c>
      <c r="O393" s="67"/>
      <c r="P393" s="67"/>
      <c r="Q393" s="67"/>
    </row>
    <row r="394" spans="1:17" x14ac:dyDescent="0.3">
      <c r="B394" s="71"/>
      <c r="C394" s="71" t="s">
        <v>115</v>
      </c>
      <c r="D394" s="71"/>
      <c r="E394" s="75"/>
      <c r="F394" s="71"/>
      <c r="G394" s="75"/>
      <c r="H394" s="71"/>
      <c r="I394" s="75"/>
      <c r="J394" s="71"/>
      <c r="K394" s="75"/>
      <c r="L394" s="75"/>
      <c r="M394" s="71"/>
      <c r="N394" s="76" t="s">
        <v>1163</v>
      </c>
      <c r="O394" s="76">
        <f>SUM(N387:N393)</f>
        <v>0</v>
      </c>
      <c r="P394" s="67"/>
      <c r="Q394" s="68"/>
    </row>
    <row r="395" spans="1:17" x14ac:dyDescent="0.3">
      <c r="A395" s="70"/>
      <c r="B395" s="73" t="str">
        <f>VLOOKUP(C395,PRP!$A$2:$C$241,2,0)</f>
        <v>PRP-000205</v>
      </c>
      <c r="C395" s="73" t="s">
        <v>714</v>
      </c>
      <c r="D395" s="73" t="str">
        <f>VLOOKUP(C395,PRP!$A$2:$C$241,3,0)</f>
        <v xml:space="preserve">3314 BH </v>
      </c>
      <c r="E395" s="73" t="s">
        <v>137</v>
      </c>
      <c r="F395" s="73" t="s">
        <v>1151</v>
      </c>
      <c r="G395" s="73">
        <v>13</v>
      </c>
      <c r="H395" s="73" t="s">
        <v>986</v>
      </c>
      <c r="I395" s="73">
        <v>2011</v>
      </c>
      <c r="J395" s="73"/>
      <c r="K395" s="73"/>
      <c r="L395" s="73"/>
      <c r="M395" s="73"/>
      <c r="N395" s="79">
        <v>0</v>
      </c>
      <c r="O395" s="67"/>
      <c r="P395" s="67"/>
      <c r="Q395" s="67"/>
    </row>
    <row r="396" spans="1:17" x14ac:dyDescent="0.3">
      <c r="A396" s="70"/>
      <c r="B396" s="74" t="str">
        <f>VLOOKUP(C396,PRP!$A$2:$C$241,2,0)</f>
        <v>PRP-000205</v>
      </c>
      <c r="C396" s="74" t="s">
        <v>714</v>
      </c>
      <c r="D396" s="74" t="str">
        <f>VLOOKUP(C396,PRP!$A$2:$C$241,3,0)</f>
        <v xml:space="preserve">3314 BH </v>
      </c>
      <c r="E396" s="74" t="s">
        <v>137</v>
      </c>
      <c r="F396" s="74" t="s">
        <v>1007</v>
      </c>
      <c r="G396" s="74">
        <v>9</v>
      </c>
      <c r="H396" s="74" t="s">
        <v>986</v>
      </c>
      <c r="I396" s="74">
        <v>2009</v>
      </c>
      <c r="J396" s="74"/>
      <c r="K396" s="74"/>
      <c r="L396" s="74"/>
      <c r="M396" s="74"/>
      <c r="N396" s="79">
        <v>0</v>
      </c>
      <c r="P396" s="67"/>
      <c r="Q396" s="67"/>
    </row>
    <row r="397" spans="1:17" x14ac:dyDescent="0.3">
      <c r="A397" s="70"/>
      <c r="B397" s="73" t="str">
        <f>VLOOKUP(C397,PRP!$A$2:$C$241,2,0)</f>
        <v>PRP-000205</v>
      </c>
      <c r="C397" s="73" t="s">
        <v>714</v>
      </c>
      <c r="D397" s="73" t="str">
        <f>VLOOKUP(C397,PRP!$A$2:$C$241,3,0)</f>
        <v xml:space="preserve">3314 BH </v>
      </c>
      <c r="E397" s="73" t="s">
        <v>137</v>
      </c>
      <c r="F397" s="73" t="s">
        <v>994</v>
      </c>
      <c r="G397" s="73">
        <v>1</v>
      </c>
      <c r="H397" s="73" t="s">
        <v>986</v>
      </c>
      <c r="I397" s="73">
        <v>2009</v>
      </c>
      <c r="J397" s="73"/>
      <c r="K397" s="73" t="s">
        <v>1031</v>
      </c>
      <c r="L397" s="73"/>
      <c r="M397" s="73" t="s">
        <v>1152</v>
      </c>
      <c r="N397" s="79">
        <v>0</v>
      </c>
      <c r="O397" s="67"/>
      <c r="P397" s="67"/>
      <c r="Q397" s="67"/>
    </row>
    <row r="398" spans="1:17" x14ac:dyDescent="0.3">
      <c r="A398" s="70"/>
      <c r="B398" s="74" t="str">
        <f>VLOOKUP(C398,PRP!$A$2:$C$241,2,0)</f>
        <v>PRP-000205</v>
      </c>
      <c r="C398" s="74" t="s">
        <v>714</v>
      </c>
      <c r="D398" s="74" t="str">
        <f>VLOOKUP(C398,PRP!$A$2:$C$241,3,0)</f>
        <v xml:space="preserve">3314 BH </v>
      </c>
      <c r="E398" s="74" t="s">
        <v>137</v>
      </c>
      <c r="F398" s="74" t="s">
        <v>1005</v>
      </c>
      <c r="G398" s="74">
        <v>3</v>
      </c>
      <c r="H398" s="74" t="s">
        <v>986</v>
      </c>
      <c r="I398" s="74">
        <v>2009</v>
      </c>
      <c r="J398" s="74"/>
      <c r="K398" s="74" t="s">
        <v>1153</v>
      </c>
      <c r="L398" s="74"/>
      <c r="M398" s="74"/>
      <c r="N398" s="79">
        <v>0</v>
      </c>
      <c r="P398" s="67"/>
      <c r="Q398" s="67"/>
    </row>
    <row r="399" spans="1:17" x14ac:dyDescent="0.3">
      <c r="A399" s="70"/>
      <c r="B399" s="73" t="str">
        <f>VLOOKUP(C399,PRP!$A$2:$C$241,2,0)</f>
        <v>PRP-000205</v>
      </c>
      <c r="C399" s="73" t="s">
        <v>714</v>
      </c>
      <c r="D399" s="73" t="str">
        <f>VLOOKUP(C399,PRP!$A$2:$C$241,3,0)</f>
        <v xml:space="preserve">3314 BH </v>
      </c>
      <c r="E399" s="73" t="s">
        <v>137</v>
      </c>
      <c r="F399" s="73" t="s">
        <v>997</v>
      </c>
      <c r="G399" s="73">
        <v>10</v>
      </c>
      <c r="H399" s="73" t="s">
        <v>986</v>
      </c>
      <c r="I399" s="73">
        <v>2009</v>
      </c>
      <c r="J399" s="73"/>
      <c r="K399" s="73"/>
      <c r="L399" s="73"/>
      <c r="M399" s="73"/>
      <c r="N399" s="79">
        <v>0</v>
      </c>
      <c r="O399" s="67"/>
      <c r="P399" s="67"/>
      <c r="Q399" s="67"/>
    </row>
    <row r="400" spans="1:17" x14ac:dyDescent="0.3">
      <c r="A400" s="70"/>
      <c r="B400" s="74" t="str">
        <f>VLOOKUP(C400,PRP!$A$2:$C$241,2,0)</f>
        <v>PRP-000205</v>
      </c>
      <c r="C400" s="74" t="s">
        <v>714</v>
      </c>
      <c r="D400" s="74" t="str">
        <f>VLOOKUP(C400,PRP!$A$2:$C$241,3,0)</f>
        <v xml:space="preserve">3314 BH </v>
      </c>
      <c r="E400" s="74" t="s">
        <v>137</v>
      </c>
      <c r="F400" s="74" t="s">
        <v>998</v>
      </c>
      <c r="G400" s="74">
        <v>21</v>
      </c>
      <c r="H400" s="74" t="s">
        <v>986</v>
      </c>
      <c r="I400" s="74">
        <v>2009</v>
      </c>
      <c r="J400" s="74"/>
      <c r="K400" s="74"/>
      <c r="L400" s="74"/>
      <c r="M400" s="74"/>
      <c r="N400" s="79">
        <v>0</v>
      </c>
      <c r="P400" s="67"/>
      <c r="Q400" s="67"/>
    </row>
    <row r="401" spans="1:17" x14ac:dyDescent="0.3">
      <c r="B401" s="71"/>
      <c r="C401" s="71" t="s">
        <v>714</v>
      </c>
      <c r="D401" s="71"/>
      <c r="E401" s="75"/>
      <c r="F401" s="71"/>
      <c r="G401" s="75"/>
      <c r="H401" s="71"/>
      <c r="I401" s="75"/>
      <c r="J401" s="71"/>
      <c r="K401" s="75"/>
      <c r="L401" s="75"/>
      <c r="M401" s="71"/>
      <c r="N401" s="76" t="s">
        <v>1163</v>
      </c>
      <c r="O401" s="76">
        <f>SUM(N395:N400)</f>
        <v>0</v>
      </c>
      <c r="P401" s="67"/>
      <c r="Q401" s="68"/>
    </row>
    <row r="402" spans="1:17" x14ac:dyDescent="0.3">
      <c r="A402" s="70"/>
      <c r="B402" s="73" t="str">
        <f>VLOOKUP(C402,PRP!$A$2:$C$241,2,0)</f>
        <v>PRP-000367</v>
      </c>
      <c r="C402" s="73" t="s">
        <v>117</v>
      </c>
      <c r="D402" s="73" t="str">
        <f>VLOOKUP(C402,PRP!$A$2:$C$241,3,0)</f>
        <v xml:space="preserve">3315 SB </v>
      </c>
      <c r="E402" s="73" t="s">
        <v>137</v>
      </c>
      <c r="F402" s="73" t="s">
        <v>1000</v>
      </c>
      <c r="G402" s="73">
        <v>13</v>
      </c>
      <c r="H402" s="73" t="s">
        <v>986</v>
      </c>
      <c r="I402" s="73">
        <v>2012</v>
      </c>
      <c r="J402" s="73"/>
      <c r="K402" s="73" t="s">
        <v>1154</v>
      </c>
      <c r="L402" s="73"/>
      <c r="M402" s="73"/>
      <c r="N402" s="79">
        <v>0</v>
      </c>
      <c r="O402" s="67"/>
      <c r="P402" s="67"/>
      <c r="Q402" s="67"/>
    </row>
    <row r="403" spans="1:17" x14ac:dyDescent="0.3">
      <c r="B403" s="71"/>
      <c r="C403" s="71" t="s">
        <v>117</v>
      </c>
      <c r="D403" s="71"/>
      <c r="E403" s="75"/>
      <c r="F403" s="71"/>
      <c r="G403" s="75"/>
      <c r="H403" s="71"/>
      <c r="I403" s="75"/>
      <c r="J403" s="71"/>
      <c r="K403" s="75"/>
      <c r="L403" s="75"/>
      <c r="M403" s="71"/>
      <c r="N403" s="76" t="s">
        <v>1163</v>
      </c>
      <c r="O403" s="76">
        <f>SUM(N402:N402)</f>
        <v>0</v>
      </c>
      <c r="P403" s="67"/>
      <c r="Q403" s="68"/>
    </row>
    <row r="404" spans="1:17" x14ac:dyDescent="0.3">
      <c r="A404" s="70"/>
      <c r="B404" s="73" t="str">
        <f>VLOOKUP(C404,PRP!$A$2:$C$241,2,0)</f>
        <v>PRP-000208</v>
      </c>
      <c r="C404" s="73" t="s">
        <v>118</v>
      </c>
      <c r="D404" s="73" t="str">
        <f>VLOOKUP(C404,PRP!$A$2:$C$241,3,0)</f>
        <v xml:space="preserve">3317 KX </v>
      </c>
      <c r="E404" s="73" t="s">
        <v>137</v>
      </c>
      <c r="F404" s="73" t="s">
        <v>1155</v>
      </c>
      <c r="G404" s="73">
        <v>3</v>
      </c>
      <c r="H404" s="73" t="s">
        <v>986</v>
      </c>
      <c r="I404" s="73">
        <v>2000</v>
      </c>
      <c r="J404" s="73"/>
      <c r="K404" s="73" t="s">
        <v>1071</v>
      </c>
      <c r="L404" s="73"/>
      <c r="M404" s="73"/>
      <c r="N404" s="79">
        <v>0</v>
      </c>
      <c r="O404" s="67"/>
      <c r="P404" s="67"/>
      <c r="Q404" s="67"/>
    </row>
    <row r="405" spans="1:17" x14ac:dyDescent="0.3">
      <c r="B405" s="71"/>
      <c r="C405" s="71" t="s">
        <v>118</v>
      </c>
      <c r="D405" s="71"/>
      <c r="E405" s="75"/>
      <c r="F405" s="71"/>
      <c r="G405" s="75"/>
      <c r="H405" s="71"/>
      <c r="I405" s="75"/>
      <c r="J405" s="71"/>
      <c r="K405" s="75"/>
      <c r="L405" s="75"/>
      <c r="M405" s="71"/>
      <c r="N405" s="76" t="s">
        <v>1163</v>
      </c>
      <c r="O405" s="76">
        <f>SUM(N404:N404)</f>
        <v>0</v>
      </c>
      <c r="P405" s="67"/>
      <c r="Q405" s="68"/>
    </row>
    <row r="406" spans="1:17" x14ac:dyDescent="0.3">
      <c r="A406" s="70"/>
      <c r="B406" s="73" t="str">
        <f>VLOOKUP(C406,PRP!$A$2:$C$241,2,0)</f>
        <v>PRP-000548</v>
      </c>
      <c r="C406" s="73" t="s">
        <v>119</v>
      </c>
      <c r="D406" s="73" t="str">
        <f>VLOOKUP(C406,PRP!$A$2:$C$241,3,0)</f>
        <v xml:space="preserve">3319 RN </v>
      </c>
      <c r="E406" s="73" t="s">
        <v>137</v>
      </c>
      <c r="F406" s="73" t="s">
        <v>1121</v>
      </c>
      <c r="G406" s="73">
        <v>19</v>
      </c>
      <c r="H406" s="73" t="s">
        <v>986</v>
      </c>
      <c r="I406" s="73">
        <v>2013</v>
      </c>
      <c r="J406" s="73"/>
      <c r="K406" s="73"/>
      <c r="L406" s="73"/>
      <c r="M406" s="73"/>
      <c r="N406" s="79">
        <v>0</v>
      </c>
      <c r="O406" s="67"/>
      <c r="P406" s="67"/>
      <c r="Q406" s="67"/>
    </row>
    <row r="407" spans="1:17" x14ac:dyDescent="0.3">
      <c r="A407" s="70"/>
      <c r="B407" s="74" t="str">
        <f>VLOOKUP(C407,PRP!$A$2:$C$241,2,0)</f>
        <v>PRP-000548</v>
      </c>
      <c r="C407" s="74" t="s">
        <v>119</v>
      </c>
      <c r="D407" s="74" t="str">
        <f>VLOOKUP(C407,PRP!$A$2:$C$241,3,0)</f>
        <v xml:space="preserve">3319 RN </v>
      </c>
      <c r="E407" s="74" t="s">
        <v>137</v>
      </c>
      <c r="F407" s="74" t="s">
        <v>999</v>
      </c>
      <c r="G407" s="74">
        <v>1</v>
      </c>
      <c r="H407" s="74" t="s">
        <v>986</v>
      </c>
      <c r="I407" s="74">
        <v>2013</v>
      </c>
      <c r="J407" s="74" t="s">
        <v>989</v>
      </c>
      <c r="K407" s="74"/>
      <c r="L407" s="74"/>
      <c r="M407" s="74"/>
      <c r="N407" s="79">
        <v>0</v>
      </c>
      <c r="P407" s="67"/>
      <c r="Q407" s="67"/>
    </row>
    <row r="408" spans="1:17" x14ac:dyDescent="0.3">
      <c r="A408" s="70"/>
      <c r="B408" s="73" t="str">
        <f>VLOOKUP(C408,PRP!$A$2:$C$241,2,0)</f>
        <v>PRP-000548</v>
      </c>
      <c r="C408" s="73" t="s">
        <v>119</v>
      </c>
      <c r="D408" s="73" t="str">
        <f>VLOOKUP(C408,PRP!$A$2:$C$241,3,0)</f>
        <v xml:space="preserve">3319 RN </v>
      </c>
      <c r="E408" s="73" t="s">
        <v>137</v>
      </c>
      <c r="F408" s="73" t="s">
        <v>1165</v>
      </c>
      <c r="G408" s="73">
        <v>1</v>
      </c>
      <c r="H408" s="73" t="s">
        <v>986</v>
      </c>
      <c r="I408" s="73">
        <v>2013</v>
      </c>
      <c r="J408" s="73"/>
      <c r="K408" s="73"/>
      <c r="L408" s="73"/>
      <c r="M408" s="73"/>
      <c r="N408" s="79">
        <v>0</v>
      </c>
      <c r="O408" s="67"/>
      <c r="P408" s="67"/>
      <c r="Q408" s="67"/>
    </row>
    <row r="409" spans="1:17" x14ac:dyDescent="0.3">
      <c r="A409" s="70"/>
      <c r="B409" s="74" t="str">
        <f>VLOOKUP(C409,PRP!$A$2:$C$241,2,0)</f>
        <v>PRP-000548</v>
      </c>
      <c r="C409" s="74" t="s">
        <v>119</v>
      </c>
      <c r="D409" s="74" t="str">
        <f>VLOOKUP(C409,PRP!$A$2:$C$241,3,0)</f>
        <v xml:space="preserve">3319 RN </v>
      </c>
      <c r="E409" s="74" t="s">
        <v>137</v>
      </c>
      <c r="F409" s="74" t="s">
        <v>1007</v>
      </c>
      <c r="G409" s="74">
        <v>1</v>
      </c>
      <c r="H409" s="74" t="s">
        <v>986</v>
      </c>
      <c r="I409" s="74">
        <v>2013</v>
      </c>
      <c r="J409" s="74" t="s">
        <v>989</v>
      </c>
      <c r="K409" s="74"/>
      <c r="L409" s="74"/>
      <c r="M409" s="74"/>
      <c r="N409" s="79">
        <v>0</v>
      </c>
      <c r="P409" s="67"/>
      <c r="Q409" s="67"/>
    </row>
    <row r="410" spans="1:17" x14ac:dyDescent="0.3">
      <c r="B410" s="71"/>
      <c r="C410" s="71" t="s">
        <v>119</v>
      </c>
      <c r="D410" s="71"/>
      <c r="E410" s="75"/>
      <c r="F410" s="71"/>
      <c r="G410" s="75"/>
      <c r="H410" s="71"/>
      <c r="I410" s="75"/>
      <c r="J410" s="71"/>
      <c r="K410" s="75"/>
      <c r="L410" s="75"/>
      <c r="M410" s="71"/>
      <c r="N410" s="76" t="s">
        <v>1163</v>
      </c>
      <c r="O410" s="76">
        <f>SUM(N406:N409)</f>
        <v>0</v>
      </c>
      <c r="P410" s="67"/>
      <c r="Q410" s="68"/>
    </row>
    <row r="411" spans="1:17" x14ac:dyDescent="0.3">
      <c r="A411" s="70"/>
      <c r="B411" s="73" t="str">
        <f>VLOOKUP(C411,PRP!$A$2:$C$241,2,0)</f>
        <v>PRP-000213</v>
      </c>
      <c r="C411" s="73" t="s">
        <v>120</v>
      </c>
      <c r="D411" s="73" t="str">
        <f>VLOOKUP(C411,PRP!$A$2:$C$241,3,0)</f>
        <v xml:space="preserve">3311 ES </v>
      </c>
      <c r="E411" s="73" t="s">
        <v>137</v>
      </c>
      <c r="F411" s="73" t="s">
        <v>1000</v>
      </c>
      <c r="G411" s="73">
        <v>29</v>
      </c>
      <c r="H411" s="73" t="s">
        <v>986</v>
      </c>
      <c r="I411" s="73">
        <v>2017</v>
      </c>
      <c r="J411" s="73"/>
      <c r="K411" s="73"/>
      <c r="L411" s="73"/>
      <c r="M411" s="73"/>
      <c r="N411" s="79">
        <v>0</v>
      </c>
      <c r="O411" s="67"/>
      <c r="P411" s="67"/>
      <c r="Q411" s="67"/>
    </row>
    <row r="412" spans="1:17" x14ac:dyDescent="0.3">
      <c r="A412" s="70"/>
      <c r="B412" s="74" t="str">
        <f>VLOOKUP(C412,PRP!$A$2:$C$241,2,0)</f>
        <v>PRP-000213</v>
      </c>
      <c r="C412" s="74" t="s">
        <v>120</v>
      </c>
      <c r="D412" s="74" t="str">
        <f>VLOOKUP(C412,PRP!$A$2:$C$241,3,0)</f>
        <v xml:space="preserve">3311 ES </v>
      </c>
      <c r="E412" s="74" t="s">
        <v>137</v>
      </c>
      <c r="F412" s="74" t="s">
        <v>1174</v>
      </c>
      <c r="G412" s="74">
        <v>1</v>
      </c>
      <c r="H412" s="74" t="s">
        <v>991</v>
      </c>
      <c r="I412" s="74">
        <v>2010</v>
      </c>
      <c r="J412" s="74"/>
      <c r="K412" s="74"/>
      <c r="L412" s="74"/>
      <c r="M412" s="74"/>
      <c r="N412" s="79">
        <v>0</v>
      </c>
      <c r="P412" s="67"/>
      <c r="Q412" s="67"/>
    </row>
    <row r="413" spans="1:17" x14ac:dyDescent="0.3">
      <c r="A413" s="70"/>
      <c r="B413" s="73" t="str">
        <f>VLOOKUP(C413,PRP!$A$2:$C$241,2,0)</f>
        <v>PRP-000213</v>
      </c>
      <c r="C413" s="73" t="s">
        <v>120</v>
      </c>
      <c r="D413" s="73" t="str">
        <f>VLOOKUP(C413,PRP!$A$2:$C$241,3,0)</f>
        <v xml:space="preserve">3311 ES </v>
      </c>
      <c r="E413" s="73" t="s">
        <v>137</v>
      </c>
      <c r="F413" s="73" t="s">
        <v>1005</v>
      </c>
      <c r="G413" s="73">
        <v>5</v>
      </c>
      <c r="H413" s="73" t="s">
        <v>986</v>
      </c>
      <c r="I413" s="73">
        <v>2010</v>
      </c>
      <c r="J413" s="73"/>
      <c r="K413" s="73"/>
      <c r="L413" s="73"/>
      <c r="M413" s="73"/>
      <c r="N413" s="79">
        <v>0</v>
      </c>
      <c r="O413" s="67"/>
      <c r="P413" s="67"/>
      <c r="Q413" s="67"/>
    </row>
    <row r="414" spans="1:17" x14ac:dyDescent="0.3">
      <c r="A414" s="70"/>
      <c r="B414" s="74" t="str">
        <f>VLOOKUP(C414,PRP!$A$2:$C$241,2,0)</f>
        <v>PRP-000213</v>
      </c>
      <c r="C414" s="74" t="s">
        <v>120</v>
      </c>
      <c r="D414" s="74" t="str">
        <f>VLOOKUP(C414,PRP!$A$2:$C$241,3,0)</f>
        <v xml:space="preserve">3311 ES </v>
      </c>
      <c r="E414" s="74" t="s">
        <v>137</v>
      </c>
      <c r="F414" s="74" t="s">
        <v>1165</v>
      </c>
      <c r="G414" s="74">
        <v>12</v>
      </c>
      <c r="H414" s="74" t="s">
        <v>986</v>
      </c>
      <c r="I414" s="74">
        <v>2010</v>
      </c>
      <c r="J414" s="74"/>
      <c r="K414" s="74"/>
      <c r="L414" s="74"/>
      <c r="M414" s="74"/>
      <c r="N414" s="79">
        <v>0</v>
      </c>
      <c r="P414" s="67"/>
      <c r="Q414" s="67"/>
    </row>
    <row r="415" spans="1:17" x14ac:dyDescent="0.3">
      <c r="B415" s="71"/>
      <c r="C415" s="71" t="s">
        <v>120</v>
      </c>
      <c r="D415" s="71"/>
      <c r="E415" s="75"/>
      <c r="F415" s="71"/>
      <c r="G415" s="75"/>
      <c r="H415" s="71"/>
      <c r="I415" s="75"/>
      <c r="J415" s="71"/>
      <c r="K415" s="75"/>
      <c r="L415" s="75"/>
      <c r="M415" s="71"/>
      <c r="N415" s="76" t="s">
        <v>1163</v>
      </c>
      <c r="O415" s="76">
        <f>SUM(N411:N414)</f>
        <v>0</v>
      </c>
      <c r="P415" s="67"/>
      <c r="Q415" s="68"/>
    </row>
    <row r="416" spans="1:17" x14ac:dyDescent="0.3">
      <c r="A416" s="70"/>
      <c r="B416" s="73" t="str">
        <f>VLOOKUP(C416,PRP!$A$2:$C$241,2,0)</f>
        <v>PRP-000214</v>
      </c>
      <c r="C416" s="73" t="s">
        <v>121</v>
      </c>
      <c r="D416" s="73" t="str">
        <f>VLOOKUP(C416,PRP!$A$2:$C$241,3,0)</f>
        <v xml:space="preserve">3311 ES </v>
      </c>
      <c r="E416" s="73" t="s">
        <v>137</v>
      </c>
      <c r="F416" s="73" t="s">
        <v>1174</v>
      </c>
      <c r="G416" s="73">
        <v>1</v>
      </c>
      <c r="H416" s="73" t="s">
        <v>986</v>
      </c>
      <c r="I416" s="73">
        <v>2024</v>
      </c>
      <c r="J416" s="73"/>
      <c r="K416" s="73" t="s">
        <v>1194</v>
      </c>
      <c r="L416" s="73"/>
      <c r="M416" s="73"/>
      <c r="N416" s="79">
        <v>0</v>
      </c>
      <c r="O416" s="67"/>
      <c r="P416" s="67"/>
      <c r="Q416" s="67"/>
    </row>
    <row r="417" spans="1:17" x14ac:dyDescent="0.3">
      <c r="A417" s="70"/>
      <c r="B417" s="74" t="str">
        <f>VLOOKUP(C417,PRP!$A$2:$C$241,2,0)</f>
        <v>PRP-000214</v>
      </c>
      <c r="C417" s="74" t="s">
        <v>121</v>
      </c>
      <c r="D417" s="74" t="str">
        <f>VLOOKUP(C417,PRP!$A$2:$C$241,3,0)</f>
        <v xml:space="preserve">3311 ES </v>
      </c>
      <c r="E417" s="74" t="s">
        <v>137</v>
      </c>
      <c r="F417" s="74" t="s">
        <v>998</v>
      </c>
      <c r="G417" s="74">
        <v>1</v>
      </c>
      <c r="H417" s="74" t="s">
        <v>986</v>
      </c>
      <c r="I417" s="74">
        <v>2024</v>
      </c>
      <c r="J417" s="74"/>
      <c r="K417" s="74"/>
      <c r="L417" s="74"/>
      <c r="M417" s="74"/>
      <c r="N417" s="79">
        <v>0</v>
      </c>
      <c r="P417" s="67"/>
      <c r="Q417" s="67"/>
    </row>
    <row r="418" spans="1:17" x14ac:dyDescent="0.3">
      <c r="A418" s="70"/>
      <c r="B418" s="73" t="str">
        <f>VLOOKUP(C418,PRP!$A$2:$C$241,2,0)</f>
        <v>PRP-000214</v>
      </c>
      <c r="C418" s="73" t="s">
        <v>121</v>
      </c>
      <c r="D418" s="73" t="str">
        <f>VLOOKUP(C418,PRP!$A$2:$C$241,3,0)</f>
        <v xml:space="preserve">3311 ES </v>
      </c>
      <c r="E418" s="73" t="s">
        <v>137</v>
      </c>
      <c r="F418" s="73" t="s">
        <v>1005</v>
      </c>
      <c r="G418" s="73">
        <v>7</v>
      </c>
      <c r="H418" s="73" t="s">
        <v>986</v>
      </c>
      <c r="I418" s="73">
        <v>2024</v>
      </c>
      <c r="J418" s="73"/>
      <c r="K418" s="73"/>
      <c r="L418" s="73"/>
      <c r="M418" s="73"/>
      <c r="N418" s="79">
        <v>0</v>
      </c>
      <c r="O418" s="67"/>
      <c r="P418" s="67"/>
      <c r="Q418" s="67"/>
    </row>
    <row r="419" spans="1:17" x14ac:dyDescent="0.3">
      <c r="A419" s="70"/>
      <c r="B419" s="74" t="str">
        <f>VLOOKUP(C419,PRP!$A$2:$C$241,2,0)</f>
        <v>PRP-000214</v>
      </c>
      <c r="C419" s="74" t="s">
        <v>121</v>
      </c>
      <c r="D419" s="74" t="str">
        <f>VLOOKUP(C419,PRP!$A$2:$C$241,3,0)</f>
        <v xml:space="preserve">3311 ES </v>
      </c>
      <c r="E419" s="74" t="s">
        <v>137</v>
      </c>
      <c r="F419" s="74" t="s">
        <v>1165</v>
      </c>
      <c r="G419" s="74">
        <v>25</v>
      </c>
      <c r="H419" s="74" t="s">
        <v>986</v>
      </c>
      <c r="I419" s="74">
        <v>2024</v>
      </c>
      <c r="J419" s="74"/>
      <c r="K419" s="74"/>
      <c r="L419" s="74"/>
      <c r="M419" s="74"/>
      <c r="N419" s="79">
        <v>0</v>
      </c>
      <c r="P419" s="67"/>
      <c r="Q419" s="67"/>
    </row>
    <row r="420" spans="1:17" x14ac:dyDescent="0.3">
      <c r="B420" s="71"/>
      <c r="C420" s="71" t="s">
        <v>121</v>
      </c>
      <c r="D420" s="71"/>
      <c r="E420" s="75"/>
      <c r="F420" s="71"/>
      <c r="G420" s="75"/>
      <c r="H420" s="71"/>
      <c r="I420" s="75"/>
      <c r="J420" s="71"/>
      <c r="K420" s="75"/>
      <c r="L420" s="75"/>
      <c r="M420" s="71"/>
      <c r="N420" s="76" t="s">
        <v>1163</v>
      </c>
      <c r="O420" s="76">
        <f>SUM(N416:N419)</f>
        <v>0</v>
      </c>
      <c r="P420" s="67"/>
      <c r="Q420" s="68"/>
    </row>
    <row r="421" spans="1:17" x14ac:dyDescent="0.3">
      <c r="A421" s="70"/>
      <c r="B421" s="73" t="str">
        <f>VLOOKUP(C421,PRP!$A$2:$C$241,2,0)</f>
        <v>PRP-000217</v>
      </c>
      <c r="C421" s="73" t="s">
        <v>122</v>
      </c>
      <c r="D421" s="73" t="str">
        <f>VLOOKUP(C421,PRP!$A$2:$C$241,3,0)</f>
        <v xml:space="preserve">3311 CV </v>
      </c>
      <c r="E421" s="73" t="s">
        <v>137</v>
      </c>
      <c r="F421" s="73" t="s">
        <v>988</v>
      </c>
      <c r="G421" s="73">
        <v>6</v>
      </c>
      <c r="H421" s="73" t="s">
        <v>986</v>
      </c>
      <c r="I421" s="73">
        <v>2000</v>
      </c>
      <c r="J421" s="73" t="s">
        <v>1156</v>
      </c>
      <c r="K421" s="73"/>
      <c r="L421" s="73"/>
      <c r="M421" s="73"/>
      <c r="N421" s="79">
        <v>0</v>
      </c>
      <c r="O421" s="67"/>
      <c r="P421" s="67"/>
      <c r="Q421" s="67"/>
    </row>
    <row r="422" spans="1:17" x14ac:dyDescent="0.3">
      <c r="B422" s="71"/>
      <c r="C422" s="71" t="s">
        <v>122</v>
      </c>
      <c r="D422" s="71"/>
      <c r="E422" s="75"/>
      <c r="F422" s="71"/>
      <c r="G422" s="75"/>
      <c r="H422" s="71"/>
      <c r="I422" s="75"/>
      <c r="J422" s="71"/>
      <c r="K422" s="75"/>
      <c r="L422" s="75"/>
      <c r="M422" s="71"/>
      <c r="N422" s="76" t="s">
        <v>1163</v>
      </c>
      <c r="O422" s="76">
        <f>SUM(N421:N421)</f>
        <v>0</v>
      </c>
      <c r="P422" s="67"/>
      <c r="Q422" s="68"/>
    </row>
    <row r="423" spans="1:17" x14ac:dyDescent="0.3">
      <c r="A423" s="70"/>
      <c r="B423" s="73" t="str">
        <f>VLOOKUP(C423,PRP!$A$2:$C$241,2,0)</f>
        <v>PRP-000222</v>
      </c>
      <c r="C423" s="73" t="s">
        <v>123</v>
      </c>
      <c r="D423" s="73" t="str">
        <f>VLOOKUP(C423,PRP!$A$2:$C$241,3,0)</f>
        <v xml:space="preserve">3314 NZ </v>
      </c>
      <c r="E423" s="73" t="s">
        <v>137</v>
      </c>
      <c r="F423" s="73" t="s">
        <v>985</v>
      </c>
      <c r="G423" s="73">
        <v>5</v>
      </c>
      <c r="H423" s="73" t="s">
        <v>986</v>
      </c>
      <c r="I423" s="73">
        <v>2012</v>
      </c>
      <c r="J423" s="73"/>
      <c r="K423" s="73" t="s">
        <v>1046</v>
      </c>
      <c r="L423" s="73"/>
      <c r="M423" s="73"/>
      <c r="N423" s="79">
        <v>0</v>
      </c>
      <c r="O423" s="67"/>
      <c r="P423" s="67"/>
      <c r="Q423" s="67"/>
    </row>
    <row r="424" spans="1:17" x14ac:dyDescent="0.3">
      <c r="A424" s="70"/>
      <c r="B424" s="74" t="str">
        <f>VLOOKUP(C424,PRP!$A$2:$C$241,2,0)</f>
        <v>PRP-000222</v>
      </c>
      <c r="C424" s="74" t="s">
        <v>123</v>
      </c>
      <c r="D424" s="74" t="str">
        <f>VLOOKUP(C424,PRP!$A$2:$C$241,3,0)</f>
        <v xml:space="preserve">3314 NZ </v>
      </c>
      <c r="E424" s="74" t="s">
        <v>137</v>
      </c>
      <c r="F424" s="74" t="s">
        <v>988</v>
      </c>
      <c r="G424" s="74">
        <v>2</v>
      </c>
      <c r="H424" s="74" t="s">
        <v>986</v>
      </c>
      <c r="I424" s="74">
        <v>2012</v>
      </c>
      <c r="J424" s="74"/>
      <c r="K424" s="74" t="s">
        <v>1043</v>
      </c>
      <c r="L424" s="74" t="s">
        <v>1455</v>
      </c>
      <c r="M424" s="74" t="s">
        <v>1044</v>
      </c>
      <c r="N424" s="79">
        <v>0</v>
      </c>
      <c r="P424" s="67"/>
      <c r="Q424" s="67"/>
    </row>
    <row r="425" spans="1:17" x14ac:dyDescent="0.3">
      <c r="B425" s="71"/>
      <c r="C425" s="71" t="s">
        <v>123</v>
      </c>
      <c r="D425" s="71"/>
      <c r="E425" s="75"/>
      <c r="F425" s="71"/>
      <c r="G425" s="75"/>
      <c r="H425" s="71"/>
      <c r="I425" s="75"/>
      <c r="J425" s="71"/>
      <c r="K425" s="75"/>
      <c r="L425" s="75"/>
      <c r="M425" s="71"/>
      <c r="N425" s="76" t="s">
        <v>1163</v>
      </c>
      <c r="O425" s="76">
        <f>SUM(N423:N424)</f>
        <v>0</v>
      </c>
      <c r="P425" s="67"/>
      <c r="Q425" s="68"/>
    </row>
    <row r="426" spans="1:17" x14ac:dyDescent="0.3">
      <c r="A426" s="70"/>
      <c r="B426" s="73" t="str">
        <f>VLOOKUP(C426,PRP!$A$2:$C$241,2,0)</f>
        <v>PRP-000612</v>
      </c>
      <c r="C426" s="73" t="s">
        <v>124</v>
      </c>
      <c r="D426" s="73" t="str">
        <f>VLOOKUP(C426,PRP!$A$2:$C$241,3,0)</f>
        <v xml:space="preserve">3328 PC </v>
      </c>
      <c r="E426" s="73" t="s">
        <v>137</v>
      </c>
      <c r="F426" s="73" t="s">
        <v>1157</v>
      </c>
      <c r="G426" s="73">
        <v>4</v>
      </c>
      <c r="H426" s="73" t="s">
        <v>986</v>
      </c>
      <c r="I426" s="73">
        <v>2010</v>
      </c>
      <c r="J426" s="73"/>
      <c r="K426" s="73"/>
      <c r="L426" s="73"/>
      <c r="M426" s="73"/>
      <c r="N426" s="79">
        <v>0</v>
      </c>
      <c r="O426" s="67"/>
      <c r="P426" s="67"/>
      <c r="Q426" s="67"/>
    </row>
    <row r="427" spans="1:17" x14ac:dyDescent="0.3">
      <c r="A427" s="70"/>
      <c r="B427" s="74" t="str">
        <f>VLOOKUP(C427,PRP!$A$2:$C$241,2,0)</f>
        <v>PRP-000612</v>
      </c>
      <c r="C427" s="74" t="s">
        <v>124</v>
      </c>
      <c r="D427" s="74" t="str">
        <f>VLOOKUP(C427,PRP!$A$2:$C$241,3,0)</f>
        <v xml:space="preserve">3328 PC </v>
      </c>
      <c r="E427" s="74" t="s">
        <v>137</v>
      </c>
      <c r="F427" s="74" t="s">
        <v>1000</v>
      </c>
      <c r="G427" s="74">
        <v>3</v>
      </c>
      <c r="H427" s="74" t="s">
        <v>986</v>
      </c>
      <c r="I427" s="74">
        <v>2010</v>
      </c>
      <c r="J427" s="74"/>
      <c r="K427" s="74"/>
      <c r="L427" s="74"/>
      <c r="M427" s="74"/>
      <c r="N427" s="79">
        <v>0</v>
      </c>
      <c r="P427" s="67"/>
      <c r="Q427" s="67"/>
    </row>
    <row r="428" spans="1:17" x14ac:dyDescent="0.3">
      <c r="B428" s="71"/>
      <c r="C428" s="71" t="s">
        <v>124</v>
      </c>
      <c r="D428" s="71"/>
      <c r="E428" s="75"/>
      <c r="F428" s="71"/>
      <c r="G428" s="75"/>
      <c r="H428" s="71"/>
      <c r="I428" s="75"/>
      <c r="J428" s="71"/>
      <c r="K428" s="75"/>
      <c r="L428" s="75"/>
      <c r="M428" s="71"/>
      <c r="N428" s="76" t="s">
        <v>1163</v>
      </c>
      <c r="O428" s="76">
        <f>SUM(N426:N427)</f>
        <v>0</v>
      </c>
      <c r="P428" s="67"/>
      <c r="Q428" s="68"/>
    </row>
    <row r="429" spans="1:17" x14ac:dyDescent="0.3">
      <c r="A429" s="70"/>
      <c r="B429" s="73" t="str">
        <f>VLOOKUP(C429,PRP!$A$2:$C$241,2,0)</f>
        <v>PRP-000462</v>
      </c>
      <c r="C429" s="73" t="s">
        <v>125</v>
      </c>
      <c r="D429" s="73" t="str">
        <f>VLOOKUP(C429,PRP!$A$2:$C$241,3,0)</f>
        <v xml:space="preserve">3313 DA </v>
      </c>
      <c r="E429" s="73" t="s">
        <v>137</v>
      </c>
      <c r="F429" s="73" t="s">
        <v>1025</v>
      </c>
      <c r="G429" s="73">
        <v>8</v>
      </c>
      <c r="H429" s="73" t="s">
        <v>986</v>
      </c>
      <c r="I429" s="73">
        <v>2015</v>
      </c>
      <c r="J429" s="73" t="s">
        <v>1158</v>
      </c>
      <c r="K429" s="73"/>
      <c r="L429" s="73"/>
      <c r="M429" s="73"/>
      <c r="N429" s="79">
        <v>0</v>
      </c>
      <c r="O429" s="67"/>
      <c r="P429" s="67"/>
      <c r="Q429" s="67"/>
    </row>
    <row r="430" spans="1:17" x14ac:dyDescent="0.3">
      <c r="A430" s="70"/>
      <c r="B430" s="74" t="str">
        <f>VLOOKUP(C430,PRP!$A$2:$C$241,2,0)</f>
        <v>PRP-000462</v>
      </c>
      <c r="C430" s="74" t="s">
        <v>125</v>
      </c>
      <c r="D430" s="74" t="str">
        <f>VLOOKUP(C430,PRP!$A$2:$C$241,3,0)</f>
        <v xml:space="preserve">3313 DA </v>
      </c>
      <c r="E430" s="74" t="s">
        <v>137</v>
      </c>
      <c r="F430" s="74" t="s">
        <v>1020</v>
      </c>
      <c r="G430" s="74">
        <v>38</v>
      </c>
      <c r="H430" s="74" t="s">
        <v>986</v>
      </c>
      <c r="I430" s="74">
        <v>2015</v>
      </c>
      <c r="J430" s="74"/>
      <c r="K430" s="74" t="s">
        <v>1159</v>
      </c>
      <c r="L430" s="74"/>
      <c r="M430" s="74"/>
      <c r="N430" s="79">
        <v>0</v>
      </c>
      <c r="P430" s="67"/>
      <c r="Q430" s="67"/>
    </row>
    <row r="431" spans="1:17" x14ac:dyDescent="0.3">
      <c r="A431" s="70"/>
      <c r="B431" s="73" t="str">
        <f>VLOOKUP(C431,PRP!$A$2:$C$241,2,0)</f>
        <v>PRP-000462</v>
      </c>
      <c r="C431" s="73" t="s">
        <v>125</v>
      </c>
      <c r="D431" s="73" t="str">
        <f>VLOOKUP(C431,PRP!$A$2:$C$241,3,0)</f>
        <v xml:space="preserve">3313 DA </v>
      </c>
      <c r="E431" s="73" t="s">
        <v>137</v>
      </c>
      <c r="F431" s="73" t="s">
        <v>1005</v>
      </c>
      <c r="G431" s="73">
        <v>4</v>
      </c>
      <c r="H431" s="73" t="s">
        <v>986</v>
      </c>
      <c r="I431" s="73">
        <v>2015</v>
      </c>
      <c r="J431" s="73"/>
      <c r="K431" s="73"/>
      <c r="L431" s="73"/>
      <c r="M431" s="73"/>
      <c r="N431" s="79">
        <v>0</v>
      </c>
      <c r="O431" s="67"/>
      <c r="P431" s="67"/>
      <c r="Q431" s="67"/>
    </row>
    <row r="432" spans="1:17" x14ac:dyDescent="0.3">
      <c r="A432" s="70"/>
      <c r="B432" s="74" t="str">
        <f>VLOOKUP(C432,PRP!$A$2:$C$241,2,0)</f>
        <v>PRP-000462</v>
      </c>
      <c r="C432" s="74" t="s">
        <v>125</v>
      </c>
      <c r="D432" s="74" t="str">
        <f>VLOOKUP(C432,PRP!$A$2:$C$241,3,0)</f>
        <v xml:space="preserve">3313 DA </v>
      </c>
      <c r="E432" s="74" t="s">
        <v>137</v>
      </c>
      <c r="F432" s="74" t="s">
        <v>1165</v>
      </c>
      <c r="G432" s="74">
        <v>34</v>
      </c>
      <c r="H432" s="74" t="s">
        <v>986</v>
      </c>
      <c r="I432" s="74">
        <v>2015</v>
      </c>
      <c r="J432" s="74"/>
      <c r="K432" s="74"/>
      <c r="L432" s="74"/>
      <c r="M432" s="74"/>
      <c r="N432" s="79">
        <v>0</v>
      </c>
      <c r="P432" s="67"/>
      <c r="Q432" s="67"/>
    </row>
    <row r="433" spans="1:17" x14ac:dyDescent="0.3">
      <c r="B433" s="71"/>
      <c r="C433" s="71" t="s">
        <v>125</v>
      </c>
      <c r="D433" s="71"/>
      <c r="E433" s="75"/>
      <c r="F433" s="71"/>
      <c r="G433" s="75"/>
      <c r="H433" s="71"/>
      <c r="I433" s="75"/>
      <c r="J433" s="71"/>
      <c r="K433" s="75"/>
      <c r="L433" s="75"/>
      <c r="M433" s="71"/>
      <c r="N433" s="76" t="s">
        <v>1163</v>
      </c>
      <c r="O433" s="76">
        <f>SUM(N429:N432)</f>
        <v>0</v>
      </c>
      <c r="P433" s="67"/>
      <c r="Q433" s="68"/>
    </row>
    <row r="434" spans="1:17" x14ac:dyDescent="0.3">
      <c r="A434" s="70"/>
      <c r="B434" s="73" t="str">
        <f>VLOOKUP(C434,PRP!$A$2:$C$241,2,0)</f>
        <v>PRP-000647</v>
      </c>
      <c r="C434" s="73" t="s">
        <v>126</v>
      </c>
      <c r="D434" s="73" t="str">
        <f>VLOOKUP(C434,PRP!$A$2:$C$241,3,0)</f>
        <v xml:space="preserve">3313 EV </v>
      </c>
      <c r="E434" s="73" t="s">
        <v>137</v>
      </c>
      <c r="F434" s="73" t="s">
        <v>1048</v>
      </c>
      <c r="G434" s="73">
        <v>5</v>
      </c>
      <c r="H434" s="73" t="s">
        <v>986</v>
      </c>
      <c r="I434" s="73">
        <v>2024</v>
      </c>
      <c r="J434" s="73"/>
      <c r="K434" s="73"/>
      <c r="L434" s="73"/>
      <c r="M434" s="73"/>
      <c r="N434" s="79">
        <v>0</v>
      </c>
      <c r="O434" s="67"/>
      <c r="P434" s="67"/>
      <c r="Q434" s="67"/>
    </row>
    <row r="435" spans="1:17" x14ac:dyDescent="0.3">
      <c r="B435" s="71"/>
      <c r="C435" s="71" t="s">
        <v>126</v>
      </c>
      <c r="D435" s="71"/>
      <c r="E435" s="75"/>
      <c r="F435" s="71"/>
      <c r="G435" s="75"/>
      <c r="H435" s="71"/>
      <c r="I435" s="75"/>
      <c r="J435" s="71"/>
      <c r="K435" s="75"/>
      <c r="L435" s="75"/>
      <c r="M435" s="71"/>
      <c r="N435" s="76" t="s">
        <v>1163</v>
      </c>
      <c r="O435" s="76">
        <f>SUM(N434:N434)</f>
        <v>0</v>
      </c>
      <c r="P435" s="67"/>
      <c r="Q435" s="68"/>
    </row>
    <row r="436" spans="1:17" x14ac:dyDescent="0.3">
      <c r="A436" s="70"/>
      <c r="B436" s="73" t="str">
        <f>VLOOKUP(C436,PRP!$A$2:$C$241,2,0)</f>
        <v>PRP-000649</v>
      </c>
      <c r="C436" s="73" t="s">
        <v>127</v>
      </c>
      <c r="D436" s="73" t="str">
        <f>VLOOKUP(C436,PRP!$A$2:$C$241,3,0)</f>
        <v xml:space="preserve">3311 BV </v>
      </c>
      <c r="E436" s="73" t="s">
        <v>137</v>
      </c>
      <c r="F436" s="73" t="s">
        <v>1000</v>
      </c>
      <c r="G436" s="73">
        <v>14</v>
      </c>
      <c r="H436" s="73" t="s">
        <v>986</v>
      </c>
      <c r="I436" s="73">
        <v>2016</v>
      </c>
      <c r="J436" s="73"/>
      <c r="K436" s="73" t="s">
        <v>1043</v>
      </c>
      <c r="L436" s="73"/>
      <c r="M436" s="73"/>
      <c r="N436" s="79">
        <v>0</v>
      </c>
      <c r="O436" s="67"/>
      <c r="P436" s="67"/>
      <c r="Q436" s="67"/>
    </row>
    <row r="437" spans="1:17" x14ac:dyDescent="0.3">
      <c r="A437" s="70"/>
      <c r="B437" s="74" t="str">
        <f>VLOOKUP(C437,PRP!$A$2:$C$241,2,0)</f>
        <v>PRP-000649</v>
      </c>
      <c r="C437" s="74" t="s">
        <v>127</v>
      </c>
      <c r="D437" s="74" t="str">
        <f>VLOOKUP(C437,PRP!$A$2:$C$241,3,0)</f>
        <v xml:space="preserve">3311 BV </v>
      </c>
      <c r="E437" s="74" t="s">
        <v>137</v>
      </c>
      <c r="F437" s="74" t="s">
        <v>1164</v>
      </c>
      <c r="G437" s="74">
        <v>1</v>
      </c>
      <c r="H437" s="74" t="s">
        <v>986</v>
      </c>
      <c r="I437" s="74">
        <v>2022</v>
      </c>
      <c r="J437" s="74" t="s">
        <v>1188</v>
      </c>
      <c r="K437" s="74" t="s">
        <v>1031</v>
      </c>
      <c r="L437" s="74"/>
      <c r="M437" s="74" t="s">
        <v>1052</v>
      </c>
      <c r="N437" s="79">
        <v>0</v>
      </c>
      <c r="P437" s="67"/>
      <c r="Q437" s="67"/>
    </row>
    <row r="438" spans="1:17" x14ac:dyDescent="0.3">
      <c r="A438" s="70"/>
      <c r="B438" s="73" t="str">
        <f>VLOOKUP(C438,PRP!$A$2:$C$241,2,0)</f>
        <v>PRP-000649</v>
      </c>
      <c r="C438" s="73" t="s">
        <v>127</v>
      </c>
      <c r="D438" s="73" t="str">
        <f>VLOOKUP(C438,PRP!$A$2:$C$241,3,0)</f>
        <v xml:space="preserve">3311 BV </v>
      </c>
      <c r="E438" s="73" t="s">
        <v>137</v>
      </c>
      <c r="F438" s="73" t="s">
        <v>998</v>
      </c>
      <c r="G438" s="73">
        <v>20</v>
      </c>
      <c r="H438" s="73" t="s">
        <v>986</v>
      </c>
      <c r="I438" s="73">
        <v>2022</v>
      </c>
      <c r="J438" s="73"/>
      <c r="K438" s="73"/>
      <c r="L438" s="73"/>
      <c r="M438" s="73"/>
      <c r="N438" s="79">
        <v>0</v>
      </c>
      <c r="O438" s="67"/>
      <c r="P438" s="67"/>
      <c r="Q438" s="67"/>
    </row>
    <row r="439" spans="1:17" x14ac:dyDescent="0.3">
      <c r="A439" s="70"/>
      <c r="B439" s="74" t="str">
        <f>VLOOKUP(C439,PRP!$A$2:$C$241,2,0)</f>
        <v>PRP-000649</v>
      </c>
      <c r="C439" s="74" t="s">
        <v>127</v>
      </c>
      <c r="D439" s="74" t="str">
        <f>VLOOKUP(C439,PRP!$A$2:$C$241,3,0)</f>
        <v xml:space="preserve">3311 BV </v>
      </c>
      <c r="E439" s="74" t="s">
        <v>137</v>
      </c>
      <c r="F439" s="74" t="s">
        <v>1165</v>
      </c>
      <c r="G439" s="74">
        <v>19</v>
      </c>
      <c r="H439" s="74" t="s">
        <v>986</v>
      </c>
      <c r="I439" s="74">
        <v>2022</v>
      </c>
      <c r="J439" s="74"/>
      <c r="K439" s="74"/>
      <c r="L439" s="74"/>
      <c r="M439" s="74"/>
      <c r="N439" s="79">
        <v>0</v>
      </c>
      <c r="P439" s="67"/>
      <c r="Q439" s="67"/>
    </row>
    <row r="440" spans="1:17" x14ac:dyDescent="0.3">
      <c r="A440" s="70"/>
      <c r="B440" s="73" t="str">
        <f>VLOOKUP(C440,PRP!$A$2:$C$241,2,0)</f>
        <v>PRP-000649</v>
      </c>
      <c r="C440" s="73" t="s">
        <v>127</v>
      </c>
      <c r="D440" s="73" t="str">
        <f>VLOOKUP(C440,PRP!$A$2:$C$241,3,0)</f>
        <v xml:space="preserve">3311 BV </v>
      </c>
      <c r="E440" s="73" t="s">
        <v>137</v>
      </c>
      <c r="F440" s="73" t="s">
        <v>1005</v>
      </c>
      <c r="G440" s="73">
        <v>3</v>
      </c>
      <c r="H440" s="73" t="s">
        <v>986</v>
      </c>
      <c r="I440" s="73">
        <v>2022</v>
      </c>
      <c r="J440" s="73"/>
      <c r="K440" s="73"/>
      <c r="L440" s="73"/>
      <c r="M440" s="73"/>
      <c r="N440" s="79">
        <v>0</v>
      </c>
      <c r="O440" s="67"/>
      <c r="P440" s="67"/>
      <c r="Q440" s="67"/>
    </row>
    <row r="441" spans="1:17" x14ac:dyDescent="0.3">
      <c r="B441" s="71"/>
      <c r="C441" s="71" t="s">
        <v>127</v>
      </c>
      <c r="D441" s="71"/>
      <c r="E441" s="75"/>
      <c r="F441" s="71"/>
      <c r="G441" s="75"/>
      <c r="H441" s="71"/>
      <c r="I441" s="75"/>
      <c r="J441" s="71"/>
      <c r="K441" s="75"/>
      <c r="L441" s="75"/>
      <c r="M441" s="71"/>
      <c r="N441" s="76" t="s">
        <v>1163</v>
      </c>
      <c r="O441" s="76">
        <f>SUM(N436:N440)</f>
        <v>0</v>
      </c>
      <c r="P441" s="67"/>
      <c r="Q441" s="68"/>
    </row>
    <row r="442" spans="1:17" x14ac:dyDescent="0.3">
      <c r="A442" s="70"/>
      <c r="B442" s="73" t="str">
        <f>VLOOKUP(C442,PRP!$A$2:$C$241,2,0)</f>
        <v>PRP-000648</v>
      </c>
      <c r="C442" s="73" t="s">
        <v>128</v>
      </c>
      <c r="D442" s="73" t="str">
        <f>VLOOKUP(C442,PRP!$A$2:$C$241,3,0)</f>
        <v xml:space="preserve">3311 BV </v>
      </c>
      <c r="E442" s="73" t="s">
        <v>137</v>
      </c>
      <c r="F442" s="73" t="s">
        <v>1000</v>
      </c>
      <c r="G442" s="73">
        <v>40</v>
      </c>
      <c r="H442" s="73" t="s">
        <v>986</v>
      </c>
      <c r="I442" s="73">
        <v>2000</v>
      </c>
      <c r="J442" s="73"/>
      <c r="K442" s="73"/>
      <c r="L442" s="73"/>
      <c r="M442" s="73"/>
      <c r="N442" s="79">
        <v>0</v>
      </c>
      <c r="O442" s="67"/>
      <c r="P442" s="67"/>
      <c r="Q442" s="67"/>
    </row>
    <row r="443" spans="1:17" x14ac:dyDescent="0.3">
      <c r="A443" s="70"/>
      <c r="B443" s="74" t="str">
        <f>VLOOKUP(C443,PRP!$A$2:$C$241,2,0)</f>
        <v>PRP-000648</v>
      </c>
      <c r="C443" s="74" t="s">
        <v>128</v>
      </c>
      <c r="D443" s="74" t="str">
        <f>VLOOKUP(C443,PRP!$A$2:$C$241,3,0)</f>
        <v xml:space="preserve">3311 BV </v>
      </c>
      <c r="E443" s="74" t="s">
        <v>137</v>
      </c>
      <c r="F443" s="74" t="s">
        <v>1174</v>
      </c>
      <c r="G443" s="74">
        <v>1</v>
      </c>
      <c r="H443" s="74" t="s">
        <v>986</v>
      </c>
      <c r="I443" s="74">
        <v>2000</v>
      </c>
      <c r="J443" s="74"/>
      <c r="K443" s="74"/>
      <c r="L443" s="74"/>
      <c r="M443" s="74"/>
      <c r="N443" s="79">
        <v>0</v>
      </c>
      <c r="P443" s="67"/>
      <c r="Q443" s="67"/>
    </row>
    <row r="444" spans="1:17" x14ac:dyDescent="0.3">
      <c r="A444" s="70"/>
      <c r="B444" s="73" t="str">
        <f>VLOOKUP(C444,PRP!$A$2:$C$241,2,0)</f>
        <v>PRP-000648</v>
      </c>
      <c r="C444" s="73" t="s">
        <v>128</v>
      </c>
      <c r="D444" s="73" t="str">
        <f>VLOOKUP(C444,PRP!$A$2:$C$241,3,0)</f>
        <v xml:space="preserve">3311 BV </v>
      </c>
      <c r="E444" s="73" t="s">
        <v>137</v>
      </c>
      <c r="F444" s="73" t="s">
        <v>1005</v>
      </c>
      <c r="G444" s="73">
        <v>7</v>
      </c>
      <c r="H444" s="73" t="s">
        <v>986</v>
      </c>
      <c r="I444" s="73">
        <v>2000</v>
      </c>
      <c r="J444" s="73"/>
      <c r="K444" s="73"/>
      <c r="L444" s="73"/>
      <c r="M444" s="73"/>
      <c r="N444" s="79">
        <v>0</v>
      </c>
      <c r="O444" s="67"/>
      <c r="P444" s="67"/>
      <c r="Q444" s="67"/>
    </row>
    <row r="445" spans="1:17" x14ac:dyDescent="0.3">
      <c r="A445" s="70"/>
      <c r="B445" s="74" t="str">
        <f>VLOOKUP(C445,PRP!$A$2:$C$241,2,0)</f>
        <v>PRP-000648</v>
      </c>
      <c r="C445" s="74" t="s">
        <v>128</v>
      </c>
      <c r="D445" s="74" t="str">
        <f>VLOOKUP(C445,PRP!$A$2:$C$241,3,0)</f>
        <v xml:space="preserve">3311 BV </v>
      </c>
      <c r="E445" s="74" t="s">
        <v>137</v>
      </c>
      <c r="F445" s="74" t="s">
        <v>997</v>
      </c>
      <c r="G445" s="74">
        <v>7</v>
      </c>
      <c r="H445" s="74" t="s">
        <v>986</v>
      </c>
      <c r="I445" s="74">
        <v>2000</v>
      </c>
      <c r="J445" s="74"/>
      <c r="K445" s="74"/>
      <c r="L445" s="74"/>
      <c r="M445" s="74"/>
      <c r="N445" s="79">
        <v>0</v>
      </c>
      <c r="P445" s="67"/>
      <c r="Q445" s="67"/>
    </row>
    <row r="446" spans="1:17" x14ac:dyDescent="0.3">
      <c r="A446" s="70"/>
      <c r="B446" s="73" t="str">
        <f>VLOOKUP(C446,PRP!$A$2:$C$241,2,0)</f>
        <v>PRP-000648</v>
      </c>
      <c r="C446" s="73" t="s">
        <v>128</v>
      </c>
      <c r="D446" s="73" t="str">
        <f>VLOOKUP(C446,PRP!$A$2:$C$241,3,0)</f>
        <v xml:space="preserve">3311 BV </v>
      </c>
      <c r="E446" s="73" t="s">
        <v>137</v>
      </c>
      <c r="F446" s="73" t="s">
        <v>998</v>
      </c>
      <c r="G446" s="73">
        <v>9</v>
      </c>
      <c r="H446" s="73" t="s">
        <v>986</v>
      </c>
      <c r="I446" s="73">
        <v>2000</v>
      </c>
      <c r="J446" s="73"/>
      <c r="K446" s="73"/>
      <c r="L446" s="73"/>
      <c r="M446" s="73"/>
      <c r="N446" s="79">
        <v>0</v>
      </c>
      <c r="O446" s="67"/>
      <c r="P446" s="67"/>
      <c r="Q446" s="67"/>
    </row>
    <row r="447" spans="1:17" x14ac:dyDescent="0.3">
      <c r="B447" s="71"/>
      <c r="C447" s="71" t="s">
        <v>128</v>
      </c>
      <c r="D447" s="71"/>
      <c r="E447" s="75"/>
      <c r="F447" s="71"/>
      <c r="G447" s="75"/>
      <c r="H447" s="71"/>
      <c r="I447" s="75"/>
      <c r="J447" s="71"/>
      <c r="K447" s="75"/>
      <c r="L447" s="75"/>
      <c r="M447" s="71"/>
      <c r="N447" s="76" t="s">
        <v>1163</v>
      </c>
      <c r="O447" s="76">
        <f>SUM(N442:N446)</f>
        <v>0</v>
      </c>
      <c r="P447" s="67"/>
      <c r="Q447" s="68"/>
    </row>
    <row r="448" spans="1:17" x14ac:dyDescent="0.3">
      <c r="A448" s="70"/>
      <c r="B448" s="73" t="str">
        <f>VLOOKUP(C448,PRP!$A$2:$C$241,2,0)</f>
        <v>PRP-000659</v>
      </c>
      <c r="C448" s="73" t="s">
        <v>129</v>
      </c>
      <c r="D448" s="73" t="str">
        <f>VLOOKUP(C448,PRP!$A$2:$C$241,3,0)</f>
        <v xml:space="preserve">3314 CV </v>
      </c>
      <c r="E448" s="73" t="s">
        <v>137</v>
      </c>
      <c r="F448" s="73" t="s">
        <v>1000</v>
      </c>
      <c r="G448" s="73">
        <v>5</v>
      </c>
      <c r="H448" s="73" t="s">
        <v>986</v>
      </c>
      <c r="I448" s="73">
        <v>2010</v>
      </c>
      <c r="J448" s="73"/>
      <c r="K448" s="73"/>
      <c r="L448" s="73"/>
      <c r="M448" s="73"/>
      <c r="N448" s="79">
        <v>0</v>
      </c>
      <c r="O448" s="67"/>
      <c r="P448" s="67"/>
      <c r="Q448" s="67"/>
    </row>
    <row r="449" spans="2:17" x14ac:dyDescent="0.3">
      <c r="B449" s="71"/>
      <c r="C449" s="71" t="s">
        <v>129</v>
      </c>
      <c r="D449" s="71"/>
      <c r="E449" s="75"/>
      <c r="F449" s="71"/>
      <c r="G449" s="75"/>
      <c r="H449" s="71"/>
      <c r="I449" s="75"/>
      <c r="J449" s="71"/>
      <c r="K449" s="75"/>
      <c r="L449" s="75"/>
      <c r="M449" s="71"/>
      <c r="N449" s="76" t="s">
        <v>1163</v>
      </c>
      <c r="O449" s="76">
        <f>SUM(N448:N448)</f>
        <v>0</v>
      </c>
      <c r="P449" s="67"/>
      <c r="Q449" s="68"/>
    </row>
    <row r="451" spans="2:17" x14ac:dyDescent="0.3">
      <c r="M451" s="76" t="s">
        <v>1197</v>
      </c>
      <c r="N451" s="76">
        <f>SUM(N13:N449)</f>
        <v>0</v>
      </c>
      <c r="O451" s="76">
        <f>SUM(O14:O450)</f>
        <v>0</v>
      </c>
    </row>
  </sheetData>
  <sheetProtection algorithmName="SHA-512" hashValue="/G2MSxLnOwFyjw99xSdY1pczK3gjey9Hn9iAPx/TQQtdp3/DeW/wjda2ArMpG0c/wpfeU8MuKdhE7Olr9Ix/tg==" saltValue="So+91V65fvMHm/EIXA7kVw==" spinCount="100000" sheet="1" objects="1" scenarios="1" selectLockedCells="1"/>
  <autoFilter ref="B12:N449" xr:uid="{19E97E7A-C3AB-4B45-873C-6D62414D83FF}"/>
  <mergeCells count="8">
    <mergeCell ref="B9:E9"/>
    <mergeCell ref="B10:E10"/>
    <mergeCell ref="B2:O2"/>
    <mergeCell ref="B3:K3"/>
    <mergeCell ref="B4:K4"/>
    <mergeCell ref="B5:K5"/>
    <mergeCell ref="B7:E7"/>
    <mergeCell ref="B8:E8"/>
  </mergeCells>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8348B-49D7-4535-AD37-D30D39144A47}">
  <sheetPr>
    <tabColor theme="8" tint="0.39997558519241921"/>
  </sheetPr>
  <dimension ref="B1:O57"/>
  <sheetViews>
    <sheetView showGridLines="0" zoomScaleNormal="100" workbookViewId="0">
      <selection activeCell="B8" sqref="B8:E8"/>
    </sheetView>
  </sheetViews>
  <sheetFormatPr defaultRowHeight="14.4" x14ac:dyDescent="0.3"/>
  <cols>
    <col min="1" max="1" width="2.109375" customWidth="1"/>
    <col min="2" max="2" width="13" bestFit="1" customWidth="1"/>
    <col min="3" max="3" width="37.6640625" bestFit="1" customWidth="1"/>
    <col min="4" max="4" width="11" customWidth="1"/>
    <col min="5" max="5" width="22.109375" customWidth="1"/>
    <col min="6" max="6" width="47.6640625" bestFit="1" customWidth="1"/>
    <col min="7" max="7" width="12.109375" bestFit="1" customWidth="1"/>
    <col min="9" max="9" width="9.44140625" bestFit="1" customWidth="1"/>
    <col min="10" max="10" width="72.44140625" bestFit="1" customWidth="1"/>
    <col min="11" max="11" width="17.33203125" bestFit="1" customWidth="1"/>
    <col min="12" max="12" width="17.33203125" customWidth="1"/>
    <col min="13" max="13" width="21.109375" bestFit="1" customWidth="1"/>
    <col min="14" max="14" width="20.109375" bestFit="1" customWidth="1"/>
    <col min="15" max="16" width="9.6640625" customWidth="1"/>
  </cols>
  <sheetData>
    <row r="1" spans="2:15" s="67" customFormat="1" ht="13.8" x14ac:dyDescent="0.3"/>
    <row r="2" spans="2:15" s="67" customFormat="1" ht="15.6" x14ac:dyDescent="0.3">
      <c r="B2" s="93" t="s">
        <v>1510</v>
      </c>
      <c r="C2" s="93"/>
      <c r="D2" s="93"/>
      <c r="E2" s="93"/>
      <c r="F2" s="93"/>
      <c r="G2" s="93"/>
      <c r="H2" s="93"/>
      <c r="I2" s="93"/>
      <c r="J2" s="93"/>
      <c r="K2" s="93"/>
      <c r="L2" s="93"/>
      <c r="M2" s="93"/>
      <c r="N2" s="93"/>
    </row>
    <row r="3" spans="2:15" s="67" customFormat="1" ht="15.6" x14ac:dyDescent="0.3">
      <c r="B3" s="93" t="s">
        <v>1198</v>
      </c>
      <c r="C3" s="93"/>
      <c r="D3" s="93"/>
      <c r="E3" s="93"/>
      <c r="F3" s="93"/>
      <c r="G3" s="93"/>
      <c r="H3" s="93"/>
      <c r="I3" s="93"/>
      <c r="J3" s="93"/>
      <c r="K3" s="93"/>
      <c r="L3" s="39"/>
    </row>
    <row r="4" spans="2:15" s="67" customFormat="1" ht="13.8" x14ac:dyDescent="0.3">
      <c r="B4" s="113" t="s">
        <v>46</v>
      </c>
      <c r="C4" s="113"/>
      <c r="D4" s="113"/>
      <c r="E4" s="113"/>
      <c r="F4" s="113"/>
      <c r="G4" s="113"/>
      <c r="H4" s="113"/>
      <c r="I4" s="113"/>
      <c r="J4" s="113"/>
      <c r="K4" s="113"/>
      <c r="L4" s="69"/>
    </row>
    <row r="5" spans="2:15" s="67" customFormat="1" ht="13.8" x14ac:dyDescent="0.3">
      <c r="B5" s="84" t="s">
        <v>18</v>
      </c>
      <c r="C5" s="84"/>
      <c r="D5" s="84"/>
      <c r="E5" s="84"/>
      <c r="F5" s="84"/>
      <c r="G5" s="84"/>
      <c r="H5" s="84"/>
      <c r="I5" s="84"/>
      <c r="J5" s="84"/>
      <c r="K5" s="84"/>
      <c r="L5" s="16"/>
    </row>
    <row r="6" spans="2:15" s="67" customFormat="1" ht="13.8" x14ac:dyDescent="0.3">
      <c r="B6" s="40"/>
      <c r="C6" s="40"/>
      <c r="D6" s="40"/>
      <c r="E6" s="40"/>
      <c r="F6" s="40"/>
      <c r="G6" s="40"/>
      <c r="H6" s="40"/>
      <c r="I6" s="40"/>
      <c r="J6" s="16"/>
      <c r="K6" s="40"/>
      <c r="L6" s="40"/>
    </row>
    <row r="7" spans="2:15" s="67" customFormat="1" ht="13.8" x14ac:dyDescent="0.3">
      <c r="B7" s="107" t="s">
        <v>19</v>
      </c>
      <c r="C7" s="108"/>
      <c r="D7" s="108"/>
      <c r="E7" s="109"/>
      <c r="F7" s="40"/>
      <c r="G7" s="16"/>
      <c r="H7" s="16"/>
      <c r="I7" s="16"/>
      <c r="J7" s="16"/>
      <c r="K7" s="40"/>
      <c r="L7" s="40"/>
    </row>
    <row r="8" spans="2:15" s="67" customFormat="1" ht="13.8" x14ac:dyDescent="0.3">
      <c r="B8" s="110"/>
      <c r="C8" s="111"/>
      <c r="D8" s="111"/>
      <c r="E8" s="112"/>
      <c r="F8" s="40"/>
      <c r="G8" s="16"/>
      <c r="H8" s="16"/>
      <c r="I8" s="16"/>
      <c r="J8" s="16"/>
      <c r="K8" s="40"/>
      <c r="L8" s="40"/>
    </row>
    <row r="9" spans="2:15" s="67" customFormat="1" ht="13.8" x14ac:dyDescent="0.3">
      <c r="B9" s="107" t="s">
        <v>13</v>
      </c>
      <c r="C9" s="108"/>
      <c r="D9" s="108"/>
      <c r="E9" s="109"/>
      <c r="F9" s="40"/>
      <c r="G9" s="16"/>
      <c r="H9" s="16"/>
      <c r="I9" s="16"/>
      <c r="J9" s="16"/>
      <c r="K9" s="40"/>
      <c r="L9" s="40"/>
    </row>
    <row r="10" spans="2:15" s="67" customFormat="1" ht="13.8" x14ac:dyDescent="0.3">
      <c r="B10" s="110"/>
      <c r="C10" s="111"/>
      <c r="D10" s="111"/>
      <c r="E10" s="112"/>
      <c r="F10" s="40"/>
      <c r="G10" s="16"/>
      <c r="H10" s="16"/>
      <c r="I10" s="16"/>
      <c r="J10" s="16"/>
      <c r="K10" s="40"/>
      <c r="L10" s="40"/>
    </row>
    <row r="11" spans="2:15" s="67" customFormat="1" ht="13.8" x14ac:dyDescent="0.3">
      <c r="N11" s="40"/>
    </row>
    <row r="12" spans="2:15" x14ac:dyDescent="0.3">
      <c r="B12" s="71" t="s">
        <v>47</v>
      </c>
      <c r="C12" s="71" t="s">
        <v>48</v>
      </c>
      <c r="D12" s="71" t="s">
        <v>49</v>
      </c>
      <c r="E12" s="71" t="s">
        <v>50</v>
      </c>
      <c r="F12" s="71" t="s">
        <v>979</v>
      </c>
      <c r="G12" s="71" t="s">
        <v>980</v>
      </c>
      <c r="H12" s="71" t="s">
        <v>981</v>
      </c>
      <c r="I12" s="71" t="s">
        <v>982</v>
      </c>
      <c r="J12" s="71" t="s">
        <v>983</v>
      </c>
      <c r="K12" s="71" t="s">
        <v>984</v>
      </c>
      <c r="L12" s="71" t="s">
        <v>1443</v>
      </c>
      <c r="M12" s="71" t="s">
        <v>132</v>
      </c>
      <c r="N12" s="72" t="s">
        <v>51</v>
      </c>
    </row>
    <row r="13" spans="2:15" x14ac:dyDescent="0.3">
      <c r="B13" s="73" t="s">
        <v>1511</v>
      </c>
      <c r="C13" s="73" t="s">
        <v>1199</v>
      </c>
      <c r="D13" s="73" t="s">
        <v>1512</v>
      </c>
      <c r="E13" s="73" t="s">
        <v>1200</v>
      </c>
      <c r="F13" s="73" t="s">
        <v>1025</v>
      </c>
      <c r="G13" s="73">
        <v>26</v>
      </c>
      <c r="H13" s="73" t="s">
        <v>986</v>
      </c>
      <c r="I13" s="73">
        <v>2011</v>
      </c>
      <c r="J13" s="73"/>
      <c r="K13" s="73"/>
      <c r="L13" s="73"/>
      <c r="M13" s="73"/>
      <c r="N13" s="79">
        <v>0</v>
      </c>
    </row>
    <row r="14" spans="2:15" x14ac:dyDescent="0.3">
      <c r="B14" s="75"/>
      <c r="C14" s="75" t="s">
        <v>1199</v>
      </c>
      <c r="D14" s="75"/>
      <c r="E14" s="75"/>
      <c r="F14" s="71"/>
      <c r="G14" s="75"/>
      <c r="H14" s="71"/>
      <c r="I14" s="75"/>
      <c r="J14" s="71"/>
      <c r="K14" s="75"/>
      <c r="L14" s="75"/>
      <c r="M14" s="71"/>
      <c r="N14" s="76" t="s">
        <v>1163</v>
      </c>
      <c r="O14" s="76">
        <f>SUM(N13:N13)</f>
        <v>0</v>
      </c>
    </row>
    <row r="15" spans="2:15" x14ac:dyDescent="0.3">
      <c r="B15" s="73" t="s">
        <v>1513</v>
      </c>
      <c r="C15" s="73" t="s">
        <v>1201</v>
      </c>
      <c r="D15" s="73" t="s">
        <v>1514</v>
      </c>
      <c r="E15" s="73" t="s">
        <v>1200</v>
      </c>
      <c r="F15" s="73" t="s">
        <v>1025</v>
      </c>
      <c r="G15" s="73">
        <v>8</v>
      </c>
      <c r="H15" s="73" t="s">
        <v>986</v>
      </c>
      <c r="I15" s="73">
        <v>2024</v>
      </c>
      <c r="J15" s="73"/>
      <c r="K15" s="73"/>
      <c r="L15" s="73"/>
      <c r="M15" s="73"/>
      <c r="N15" s="79">
        <v>0</v>
      </c>
    </row>
    <row r="16" spans="2:15" x14ac:dyDescent="0.3">
      <c r="B16" s="75"/>
      <c r="C16" s="75" t="s">
        <v>1201</v>
      </c>
      <c r="D16" s="75"/>
      <c r="E16" s="75"/>
      <c r="F16" s="71"/>
      <c r="G16" s="75"/>
      <c r="H16" s="71"/>
      <c r="I16" s="75"/>
      <c r="J16" s="71"/>
      <c r="K16" s="75"/>
      <c r="L16" s="75"/>
      <c r="M16" s="71"/>
      <c r="N16" s="76" t="s">
        <v>1163</v>
      </c>
      <c r="O16" s="76">
        <f>SUM(N15:N15)</f>
        <v>0</v>
      </c>
    </row>
    <row r="17" spans="2:15" x14ac:dyDescent="0.3">
      <c r="B17" s="73" t="s">
        <v>1515</v>
      </c>
      <c r="C17" s="73" t="s">
        <v>1202</v>
      </c>
      <c r="D17" s="73" t="s">
        <v>1516</v>
      </c>
      <c r="E17" s="73" t="s">
        <v>1200</v>
      </c>
      <c r="F17" s="73" t="s">
        <v>1000</v>
      </c>
      <c r="G17" s="73">
        <v>12</v>
      </c>
      <c r="H17" s="73" t="s">
        <v>986</v>
      </c>
      <c r="I17" s="73">
        <v>2005</v>
      </c>
      <c r="J17" s="73" t="s">
        <v>1203</v>
      </c>
      <c r="K17" s="73"/>
      <c r="L17" s="73"/>
      <c r="M17" s="73"/>
      <c r="N17" s="79">
        <v>0</v>
      </c>
    </row>
    <row r="18" spans="2:15" x14ac:dyDescent="0.3">
      <c r="B18" s="75"/>
      <c r="C18" s="75" t="s">
        <v>1202</v>
      </c>
      <c r="D18" s="75"/>
      <c r="E18" s="75"/>
      <c r="F18" s="71"/>
      <c r="G18" s="75"/>
      <c r="H18" s="71"/>
      <c r="I18" s="75"/>
      <c r="J18" s="71"/>
      <c r="K18" s="75"/>
      <c r="L18" s="75"/>
      <c r="M18" s="71"/>
      <c r="N18" s="76" t="s">
        <v>1163</v>
      </c>
      <c r="O18" s="76">
        <f>SUM(N17:N17)</f>
        <v>0</v>
      </c>
    </row>
    <row r="19" spans="2:15" x14ac:dyDescent="0.3">
      <c r="B19" s="73" t="s">
        <v>1517</v>
      </c>
      <c r="C19" s="73" t="s">
        <v>1204</v>
      </c>
      <c r="D19" s="73" t="s">
        <v>1518</v>
      </c>
      <c r="E19" s="73" t="s">
        <v>1200</v>
      </c>
      <c r="F19" s="73" t="s">
        <v>994</v>
      </c>
      <c r="G19" s="73">
        <v>1</v>
      </c>
      <c r="H19" s="73" t="s">
        <v>986</v>
      </c>
      <c r="I19" s="73">
        <v>0</v>
      </c>
      <c r="J19" s="73"/>
      <c r="K19" s="73"/>
      <c r="L19" s="73"/>
      <c r="M19" s="73"/>
      <c r="N19" s="79">
        <v>0</v>
      </c>
    </row>
    <row r="20" spans="2:15" x14ac:dyDescent="0.3">
      <c r="B20" s="74" t="s">
        <v>1517</v>
      </c>
      <c r="C20" s="74" t="s">
        <v>1204</v>
      </c>
      <c r="D20" s="74" t="s">
        <v>1518</v>
      </c>
      <c r="E20" s="74" t="s">
        <v>1200</v>
      </c>
      <c r="F20" s="74" t="s">
        <v>1005</v>
      </c>
      <c r="G20" s="74">
        <v>2</v>
      </c>
      <c r="H20" s="74" t="s">
        <v>986</v>
      </c>
      <c r="I20" s="74">
        <v>0</v>
      </c>
      <c r="J20" s="74"/>
      <c r="K20" s="74"/>
      <c r="L20" s="74"/>
      <c r="M20" s="74"/>
      <c r="N20" s="79">
        <v>0</v>
      </c>
    </row>
    <row r="21" spans="2:15" x14ac:dyDescent="0.3">
      <c r="B21" s="73" t="s">
        <v>1517</v>
      </c>
      <c r="C21" s="73" t="s">
        <v>1204</v>
      </c>
      <c r="D21" s="73" t="s">
        <v>1518</v>
      </c>
      <c r="E21" s="73" t="s">
        <v>1200</v>
      </c>
      <c r="F21" s="73" t="s">
        <v>1165</v>
      </c>
      <c r="G21" s="73">
        <v>4</v>
      </c>
      <c r="H21" s="73" t="s">
        <v>986</v>
      </c>
      <c r="I21" s="73">
        <v>0</v>
      </c>
      <c r="J21" s="73"/>
      <c r="K21" s="73"/>
      <c r="L21" s="73"/>
      <c r="M21" s="73"/>
      <c r="N21" s="79">
        <v>0</v>
      </c>
    </row>
    <row r="22" spans="2:15" x14ac:dyDescent="0.3">
      <c r="B22" s="75"/>
      <c r="C22" s="75" t="s">
        <v>1204</v>
      </c>
      <c r="D22" s="75"/>
      <c r="E22" s="75"/>
      <c r="F22" s="71"/>
      <c r="G22" s="75"/>
      <c r="H22" s="71"/>
      <c r="I22" s="75"/>
      <c r="J22" s="71"/>
      <c r="K22" s="75"/>
      <c r="L22" s="75"/>
      <c r="M22" s="71"/>
      <c r="N22" s="76" t="s">
        <v>1163</v>
      </c>
      <c r="O22" s="76">
        <f>SUM(N19:N21)</f>
        <v>0</v>
      </c>
    </row>
    <row r="23" spans="2:15" x14ac:dyDescent="0.3">
      <c r="B23" s="73" t="s">
        <v>1519</v>
      </c>
      <c r="C23" s="73" t="s">
        <v>1205</v>
      </c>
      <c r="D23" s="73" t="s">
        <v>1520</v>
      </c>
      <c r="E23" s="73" t="s">
        <v>1200</v>
      </c>
      <c r="F23" s="73" t="s">
        <v>1025</v>
      </c>
      <c r="G23" s="73">
        <v>6</v>
      </c>
      <c r="H23" s="73" t="s">
        <v>986</v>
      </c>
      <c r="I23" s="73">
        <v>2017</v>
      </c>
      <c r="J23" s="73" t="s">
        <v>1158</v>
      </c>
      <c r="K23" s="73" t="s">
        <v>1141</v>
      </c>
      <c r="L23" s="73"/>
      <c r="M23" s="73"/>
      <c r="N23" s="79">
        <v>0</v>
      </c>
    </row>
    <row r="24" spans="2:15" x14ac:dyDescent="0.3">
      <c r="B24" s="74" t="s">
        <v>1519</v>
      </c>
      <c r="C24" s="74" t="s">
        <v>1205</v>
      </c>
      <c r="D24" s="74" t="s">
        <v>1520</v>
      </c>
      <c r="E24" s="74" t="s">
        <v>1200</v>
      </c>
      <c r="F24" s="74" t="s">
        <v>1025</v>
      </c>
      <c r="G24" s="74">
        <v>4</v>
      </c>
      <c r="H24" s="74" t="s">
        <v>986</v>
      </c>
      <c r="I24" s="74">
        <v>2017</v>
      </c>
      <c r="J24" s="74" t="s">
        <v>1206</v>
      </c>
      <c r="K24" s="74"/>
      <c r="L24" s="74"/>
      <c r="M24" s="74"/>
      <c r="N24" s="79">
        <v>0</v>
      </c>
    </row>
    <row r="25" spans="2:15" x14ac:dyDescent="0.3">
      <c r="B25" s="73" t="s">
        <v>1519</v>
      </c>
      <c r="C25" s="73" t="s">
        <v>1205</v>
      </c>
      <c r="D25" s="73" t="s">
        <v>1520</v>
      </c>
      <c r="E25" s="73" t="s">
        <v>1200</v>
      </c>
      <c r="F25" s="73" t="s">
        <v>1207</v>
      </c>
      <c r="G25" s="73">
        <v>1</v>
      </c>
      <c r="H25" s="73" t="s">
        <v>986</v>
      </c>
      <c r="I25" s="73">
        <v>2017</v>
      </c>
      <c r="J25" s="73"/>
      <c r="K25" s="73" t="s">
        <v>1208</v>
      </c>
      <c r="L25" s="73"/>
      <c r="M25" s="73" t="s">
        <v>1209</v>
      </c>
      <c r="N25" s="79">
        <v>0</v>
      </c>
    </row>
    <row r="26" spans="2:15" x14ac:dyDescent="0.3">
      <c r="B26" s="73" t="s">
        <v>1519</v>
      </c>
      <c r="C26" s="73" t="s">
        <v>1205</v>
      </c>
      <c r="D26" s="73" t="s">
        <v>1520</v>
      </c>
      <c r="E26" s="73" t="s">
        <v>1200</v>
      </c>
      <c r="F26" s="73" t="s">
        <v>1210</v>
      </c>
      <c r="G26" s="73">
        <v>2</v>
      </c>
      <c r="H26" s="73" t="s">
        <v>986</v>
      </c>
      <c r="I26" s="73">
        <v>2017</v>
      </c>
      <c r="J26" s="73"/>
      <c r="K26" s="73"/>
      <c r="L26" s="73"/>
      <c r="M26" s="73"/>
      <c r="N26" s="79">
        <v>0</v>
      </c>
    </row>
    <row r="27" spans="2:15" x14ac:dyDescent="0.3">
      <c r="B27" s="74" t="s">
        <v>1519</v>
      </c>
      <c r="C27" s="74" t="s">
        <v>1205</v>
      </c>
      <c r="D27" s="74" t="s">
        <v>1520</v>
      </c>
      <c r="E27" s="74" t="s">
        <v>1200</v>
      </c>
      <c r="F27" s="74" t="s">
        <v>1005</v>
      </c>
      <c r="G27" s="74">
        <v>3</v>
      </c>
      <c r="H27" s="74" t="s">
        <v>986</v>
      </c>
      <c r="I27" s="74">
        <v>2017</v>
      </c>
      <c r="J27" s="74"/>
      <c r="K27" s="74"/>
      <c r="L27" s="74"/>
      <c r="M27" s="74"/>
      <c r="N27" s="79">
        <v>0</v>
      </c>
    </row>
    <row r="28" spans="2:15" x14ac:dyDescent="0.3">
      <c r="B28" s="75"/>
      <c r="C28" s="75" t="s">
        <v>1205</v>
      </c>
      <c r="D28" s="75"/>
      <c r="E28" s="75"/>
      <c r="F28" s="71"/>
      <c r="G28" s="75"/>
      <c r="H28" s="71"/>
      <c r="I28" s="75"/>
      <c r="J28" s="71"/>
      <c r="K28" s="75"/>
      <c r="L28" s="75"/>
      <c r="M28" s="71"/>
      <c r="N28" s="76" t="s">
        <v>1163</v>
      </c>
      <c r="O28" s="76">
        <f>SUM(N23:N27)</f>
        <v>0</v>
      </c>
    </row>
    <row r="29" spans="2:15" x14ac:dyDescent="0.3">
      <c r="B29" s="73" t="s">
        <v>1521</v>
      </c>
      <c r="C29" s="73" t="s">
        <v>1211</v>
      </c>
      <c r="D29" s="73" t="s">
        <v>1522</v>
      </c>
      <c r="E29" s="73" t="s">
        <v>1200</v>
      </c>
      <c r="F29" s="73" t="s">
        <v>1000</v>
      </c>
      <c r="G29" s="73">
        <v>36</v>
      </c>
      <c r="H29" s="73" t="s">
        <v>986</v>
      </c>
      <c r="I29" s="73">
        <v>2010</v>
      </c>
      <c r="J29" s="73" t="s">
        <v>1212</v>
      </c>
      <c r="K29" s="73"/>
      <c r="L29" s="73"/>
      <c r="M29" s="73"/>
      <c r="N29" s="79">
        <v>0</v>
      </c>
    </row>
    <row r="30" spans="2:15" x14ac:dyDescent="0.3">
      <c r="B30" s="74" t="s">
        <v>1521</v>
      </c>
      <c r="C30" s="74" t="s">
        <v>1211</v>
      </c>
      <c r="D30" s="74" t="s">
        <v>1522</v>
      </c>
      <c r="E30" s="74" t="s">
        <v>1200</v>
      </c>
      <c r="F30" s="74" t="s">
        <v>1048</v>
      </c>
      <c r="G30" s="74">
        <v>42</v>
      </c>
      <c r="H30" s="74" t="s">
        <v>986</v>
      </c>
      <c r="I30" s="74">
        <v>2003</v>
      </c>
      <c r="J30" s="74"/>
      <c r="K30" s="74"/>
      <c r="L30" s="74"/>
      <c r="M30" s="74"/>
      <c r="N30" s="79">
        <v>0</v>
      </c>
    </row>
    <row r="31" spans="2:15" x14ac:dyDescent="0.3">
      <c r="B31" s="73" t="s">
        <v>1521</v>
      </c>
      <c r="C31" s="73" t="s">
        <v>1211</v>
      </c>
      <c r="D31" s="73" t="s">
        <v>1522</v>
      </c>
      <c r="E31" s="73" t="s">
        <v>1200</v>
      </c>
      <c r="F31" s="73" t="s">
        <v>1164</v>
      </c>
      <c r="G31" s="73">
        <v>1</v>
      </c>
      <c r="H31" s="73" t="s">
        <v>986</v>
      </c>
      <c r="I31" s="73">
        <v>2010</v>
      </c>
      <c r="J31" s="73" t="s">
        <v>1213</v>
      </c>
      <c r="K31" s="73"/>
      <c r="L31" s="73"/>
      <c r="M31" s="73"/>
      <c r="N31" s="79">
        <v>0</v>
      </c>
    </row>
    <row r="32" spans="2:15" x14ac:dyDescent="0.3">
      <c r="B32" s="74" t="s">
        <v>1521</v>
      </c>
      <c r="C32" s="74" t="s">
        <v>1211</v>
      </c>
      <c r="D32" s="74" t="s">
        <v>1522</v>
      </c>
      <c r="E32" s="74" t="s">
        <v>1200</v>
      </c>
      <c r="F32" s="74" t="s">
        <v>1005</v>
      </c>
      <c r="G32" s="74">
        <v>8</v>
      </c>
      <c r="H32" s="74" t="s">
        <v>986</v>
      </c>
      <c r="I32" s="74">
        <v>2010</v>
      </c>
      <c r="J32" s="74"/>
      <c r="K32" s="74"/>
      <c r="L32" s="74"/>
      <c r="M32" s="74"/>
      <c r="N32" s="79">
        <v>0</v>
      </c>
    </row>
    <row r="33" spans="2:15" x14ac:dyDescent="0.3">
      <c r="B33" s="73" t="s">
        <v>1521</v>
      </c>
      <c r="C33" s="73" t="s">
        <v>1211</v>
      </c>
      <c r="D33" s="73" t="s">
        <v>1522</v>
      </c>
      <c r="E33" s="73" t="s">
        <v>1200</v>
      </c>
      <c r="F33" s="73" t="s">
        <v>998</v>
      </c>
      <c r="G33" s="73">
        <v>40</v>
      </c>
      <c r="H33" s="73" t="s">
        <v>986</v>
      </c>
      <c r="I33" s="73">
        <v>2010</v>
      </c>
      <c r="J33" s="73"/>
      <c r="K33" s="73"/>
      <c r="L33" s="73"/>
      <c r="M33" s="73"/>
      <c r="N33" s="79">
        <v>0</v>
      </c>
    </row>
    <row r="34" spans="2:15" x14ac:dyDescent="0.3">
      <c r="B34" s="74" t="s">
        <v>1521</v>
      </c>
      <c r="C34" s="74" t="s">
        <v>1211</v>
      </c>
      <c r="D34" s="74" t="s">
        <v>1522</v>
      </c>
      <c r="E34" s="74" t="s">
        <v>1200</v>
      </c>
      <c r="F34" s="74" t="s">
        <v>997</v>
      </c>
      <c r="G34" s="74">
        <v>12</v>
      </c>
      <c r="H34" s="74" t="s">
        <v>986</v>
      </c>
      <c r="I34" s="74">
        <v>2010</v>
      </c>
      <c r="J34" s="74" t="s">
        <v>1214</v>
      </c>
      <c r="K34" s="74"/>
      <c r="L34" s="74"/>
      <c r="M34" s="74"/>
      <c r="N34" s="79">
        <v>0</v>
      </c>
    </row>
    <row r="35" spans="2:15" x14ac:dyDescent="0.3">
      <c r="B35" s="75"/>
      <c r="C35" s="75" t="s">
        <v>1211</v>
      </c>
      <c r="D35" s="75"/>
      <c r="E35" s="75"/>
      <c r="F35" s="71"/>
      <c r="G35" s="75"/>
      <c r="H35" s="71"/>
      <c r="I35" s="75"/>
      <c r="J35" s="71"/>
      <c r="K35" s="75"/>
      <c r="L35" s="75"/>
      <c r="M35" s="71"/>
      <c r="N35" s="76" t="s">
        <v>1163</v>
      </c>
      <c r="O35" s="76">
        <f>SUM(N29:N34)</f>
        <v>0</v>
      </c>
    </row>
    <row r="36" spans="2:15" x14ac:dyDescent="0.3">
      <c r="B36" s="73" t="s">
        <v>1499</v>
      </c>
      <c r="C36" s="73" t="s">
        <v>1215</v>
      </c>
      <c r="D36" s="73" t="s">
        <v>1478</v>
      </c>
      <c r="E36" s="73" t="s">
        <v>1200</v>
      </c>
      <c r="F36" s="73" t="s">
        <v>994</v>
      </c>
      <c r="G36" s="73">
        <v>1</v>
      </c>
      <c r="H36" s="73" t="s">
        <v>986</v>
      </c>
      <c r="I36" s="73">
        <v>0</v>
      </c>
      <c r="J36" s="73"/>
      <c r="K36" s="73"/>
      <c r="L36" s="73"/>
      <c r="M36" s="73"/>
      <c r="N36" s="79">
        <v>0</v>
      </c>
    </row>
    <row r="37" spans="2:15" x14ac:dyDescent="0.3">
      <c r="B37" s="74" t="s">
        <v>1499</v>
      </c>
      <c r="C37" s="74" t="s">
        <v>1215</v>
      </c>
      <c r="D37" s="74" t="s">
        <v>1478</v>
      </c>
      <c r="E37" s="74" t="s">
        <v>1200</v>
      </c>
      <c r="F37" s="74" t="s">
        <v>1005</v>
      </c>
      <c r="G37" s="74">
        <v>5</v>
      </c>
      <c r="H37" s="74" t="s">
        <v>986</v>
      </c>
      <c r="I37" s="74">
        <v>0</v>
      </c>
      <c r="J37" s="74"/>
      <c r="K37" s="74"/>
      <c r="L37" s="74"/>
      <c r="M37" s="74"/>
      <c r="N37" s="79">
        <v>0</v>
      </c>
    </row>
    <row r="38" spans="2:15" x14ac:dyDescent="0.3">
      <c r="B38" s="73" t="s">
        <v>1499</v>
      </c>
      <c r="C38" s="73" t="s">
        <v>1215</v>
      </c>
      <c r="D38" s="73" t="s">
        <v>1478</v>
      </c>
      <c r="E38" s="73" t="s">
        <v>1200</v>
      </c>
      <c r="F38" s="73" t="s">
        <v>1165</v>
      </c>
      <c r="G38" s="73">
        <v>7</v>
      </c>
      <c r="H38" s="73" t="s">
        <v>986</v>
      </c>
      <c r="I38" s="73">
        <v>0</v>
      </c>
      <c r="J38" s="73" t="s">
        <v>1216</v>
      </c>
      <c r="K38" s="73"/>
      <c r="L38" s="73"/>
      <c r="M38" s="73"/>
      <c r="N38" s="79">
        <v>0</v>
      </c>
    </row>
    <row r="39" spans="2:15" x14ac:dyDescent="0.3">
      <c r="B39" s="74" t="s">
        <v>1499</v>
      </c>
      <c r="C39" s="74" t="s">
        <v>1215</v>
      </c>
      <c r="D39" s="74" t="s">
        <v>1478</v>
      </c>
      <c r="E39" s="74" t="s">
        <v>1200</v>
      </c>
      <c r="F39" s="74" t="s">
        <v>1217</v>
      </c>
      <c r="G39" s="74">
        <v>23</v>
      </c>
      <c r="H39" s="74" t="s">
        <v>986</v>
      </c>
      <c r="I39" s="74">
        <v>0</v>
      </c>
      <c r="J39" s="74" t="s">
        <v>1218</v>
      </c>
      <c r="K39" s="74" t="s">
        <v>1219</v>
      </c>
      <c r="L39" s="74"/>
      <c r="M39" s="74"/>
      <c r="N39" s="79">
        <v>0</v>
      </c>
    </row>
    <row r="40" spans="2:15" x14ac:dyDescent="0.3">
      <c r="B40" s="73" t="s">
        <v>1499</v>
      </c>
      <c r="C40" s="73" t="s">
        <v>1477</v>
      </c>
      <c r="D40" s="73" t="s">
        <v>1478</v>
      </c>
      <c r="E40" s="73" t="s">
        <v>1474</v>
      </c>
      <c r="F40" s="73" t="s">
        <v>1121</v>
      </c>
      <c r="G40" s="73">
        <v>20</v>
      </c>
      <c r="H40" s="73" t="s">
        <v>986</v>
      </c>
      <c r="I40" s="73">
        <v>2025</v>
      </c>
      <c r="J40" s="73" t="s">
        <v>1476</v>
      </c>
      <c r="K40" s="74"/>
      <c r="L40" s="74"/>
      <c r="M40" s="74"/>
      <c r="N40" s="79">
        <v>0</v>
      </c>
    </row>
    <row r="41" spans="2:15" x14ac:dyDescent="0.3">
      <c r="B41" s="75"/>
      <c r="C41" s="75" t="s">
        <v>1215</v>
      </c>
      <c r="D41" s="75"/>
      <c r="E41" s="75"/>
      <c r="F41" s="71"/>
      <c r="G41" s="75"/>
      <c r="H41" s="71"/>
      <c r="I41" s="75"/>
      <c r="J41" s="71"/>
      <c r="K41" s="75"/>
      <c r="L41" s="75"/>
      <c r="M41" s="71"/>
      <c r="N41" s="76" t="s">
        <v>1163</v>
      </c>
      <c r="O41" s="76">
        <f>SUM(N36:N39)</f>
        <v>0</v>
      </c>
    </row>
    <row r="42" spans="2:15" x14ac:dyDescent="0.3">
      <c r="B42" s="73" t="s">
        <v>1523</v>
      </c>
      <c r="C42" s="73" t="s">
        <v>1220</v>
      </c>
      <c r="D42" s="73" t="s">
        <v>1524</v>
      </c>
      <c r="E42" s="73" t="s">
        <v>1200</v>
      </c>
      <c r="F42" s="73" t="s">
        <v>1025</v>
      </c>
      <c r="G42" s="73">
        <v>76</v>
      </c>
      <c r="H42" s="73" t="s">
        <v>986</v>
      </c>
      <c r="I42" s="73">
        <v>2008</v>
      </c>
      <c r="J42" s="73"/>
      <c r="K42" s="73"/>
      <c r="L42" s="73"/>
      <c r="M42" s="73"/>
      <c r="N42" s="79">
        <v>0</v>
      </c>
    </row>
    <row r="43" spans="2:15" x14ac:dyDescent="0.3">
      <c r="B43" s="74" t="s">
        <v>1523</v>
      </c>
      <c r="C43" s="74" t="s">
        <v>1220</v>
      </c>
      <c r="D43" s="74" t="s">
        <v>1524</v>
      </c>
      <c r="E43" s="74" t="s">
        <v>1200</v>
      </c>
      <c r="F43" s="74" t="s">
        <v>1174</v>
      </c>
      <c r="G43" s="74">
        <v>1</v>
      </c>
      <c r="H43" s="74" t="s">
        <v>986</v>
      </c>
      <c r="I43" s="74">
        <v>2008</v>
      </c>
      <c r="J43" s="74" t="s">
        <v>1221</v>
      </c>
      <c r="K43" s="74"/>
      <c r="L43" s="74"/>
      <c r="M43" s="74"/>
      <c r="N43" s="79">
        <v>0</v>
      </c>
    </row>
    <row r="44" spans="2:15" x14ac:dyDescent="0.3">
      <c r="B44" s="73" t="s">
        <v>1523</v>
      </c>
      <c r="C44" s="73" t="s">
        <v>1220</v>
      </c>
      <c r="D44" s="73" t="s">
        <v>1524</v>
      </c>
      <c r="E44" s="73" t="s">
        <v>1200</v>
      </c>
      <c r="F44" s="73" t="s">
        <v>1210</v>
      </c>
      <c r="G44" s="73">
        <v>2</v>
      </c>
      <c r="H44" s="73" t="s">
        <v>986</v>
      </c>
      <c r="I44" s="73">
        <v>2008</v>
      </c>
      <c r="J44" s="73" t="s">
        <v>1222</v>
      </c>
      <c r="K44" s="73"/>
      <c r="L44" s="73"/>
      <c r="M44" s="73"/>
      <c r="N44" s="79">
        <v>0</v>
      </c>
    </row>
    <row r="45" spans="2:15" x14ac:dyDescent="0.3">
      <c r="B45" s="74" t="s">
        <v>1523</v>
      </c>
      <c r="C45" s="74" t="s">
        <v>1220</v>
      </c>
      <c r="D45" s="74" t="s">
        <v>1524</v>
      </c>
      <c r="E45" s="74" t="s">
        <v>1200</v>
      </c>
      <c r="F45" s="74" t="s">
        <v>1005</v>
      </c>
      <c r="G45" s="74">
        <v>10</v>
      </c>
      <c r="H45" s="74" t="s">
        <v>986</v>
      </c>
      <c r="I45" s="74">
        <v>2008</v>
      </c>
      <c r="J45" s="74" t="s">
        <v>1223</v>
      </c>
      <c r="K45" s="74"/>
      <c r="L45" s="74"/>
      <c r="M45" s="74"/>
      <c r="N45" s="79">
        <v>0</v>
      </c>
    </row>
    <row r="46" spans="2:15" x14ac:dyDescent="0.3">
      <c r="B46" s="73" t="s">
        <v>1523</v>
      </c>
      <c r="C46" s="73" t="s">
        <v>1220</v>
      </c>
      <c r="D46" s="73" t="s">
        <v>1524</v>
      </c>
      <c r="E46" s="73" t="s">
        <v>1200</v>
      </c>
      <c r="F46" s="73" t="s">
        <v>997</v>
      </c>
      <c r="G46" s="73">
        <v>25</v>
      </c>
      <c r="H46" s="73" t="s">
        <v>986</v>
      </c>
      <c r="I46" s="73">
        <v>2008</v>
      </c>
      <c r="J46" s="73" t="s">
        <v>1224</v>
      </c>
      <c r="K46" s="73"/>
      <c r="L46" s="73"/>
      <c r="M46" s="73"/>
      <c r="N46" s="79">
        <v>0</v>
      </c>
    </row>
    <row r="47" spans="2:15" x14ac:dyDescent="0.3">
      <c r="B47" s="74" t="s">
        <v>1523</v>
      </c>
      <c r="C47" s="74" t="s">
        <v>1220</v>
      </c>
      <c r="D47" s="74" t="s">
        <v>1524</v>
      </c>
      <c r="E47" s="74" t="s">
        <v>1200</v>
      </c>
      <c r="F47" s="74" t="s">
        <v>998</v>
      </c>
      <c r="G47" s="74">
        <v>100</v>
      </c>
      <c r="H47" s="74" t="s">
        <v>986</v>
      </c>
      <c r="I47" s="74">
        <v>2008</v>
      </c>
      <c r="J47" s="74"/>
      <c r="K47" s="74"/>
      <c r="L47" s="74"/>
      <c r="M47" s="74"/>
      <c r="N47" s="79">
        <v>0</v>
      </c>
    </row>
    <row r="48" spans="2:15" x14ac:dyDescent="0.3">
      <c r="B48" s="73" t="s">
        <v>1523</v>
      </c>
      <c r="C48" s="73" t="s">
        <v>1220</v>
      </c>
      <c r="D48" s="73" t="s">
        <v>1524</v>
      </c>
      <c r="E48" s="73" t="s">
        <v>1200</v>
      </c>
      <c r="F48" s="73" t="s">
        <v>1090</v>
      </c>
      <c r="G48" s="73">
        <v>1</v>
      </c>
      <c r="H48" s="73" t="s">
        <v>986</v>
      </c>
      <c r="I48" s="73">
        <v>2012</v>
      </c>
      <c r="J48" s="73"/>
      <c r="K48" s="73"/>
      <c r="L48" s="73"/>
      <c r="M48" s="73"/>
      <c r="N48" s="79">
        <v>0</v>
      </c>
    </row>
    <row r="49" spans="2:15" x14ac:dyDescent="0.3">
      <c r="B49" s="75"/>
      <c r="C49" s="75" t="s">
        <v>1220</v>
      </c>
      <c r="D49" s="75"/>
      <c r="E49" s="75"/>
      <c r="F49" s="71"/>
      <c r="G49" s="75"/>
      <c r="H49" s="71"/>
      <c r="I49" s="75"/>
      <c r="J49" s="71"/>
      <c r="K49" s="75"/>
      <c r="L49" s="75"/>
      <c r="M49" s="71"/>
      <c r="N49" s="76" t="s">
        <v>1163</v>
      </c>
      <c r="O49" s="76">
        <f>SUM(N42:N48)</f>
        <v>0</v>
      </c>
    </row>
    <row r="50" spans="2:15" x14ac:dyDescent="0.3">
      <c r="B50" s="73" t="s">
        <v>1498</v>
      </c>
      <c r="C50" s="73" t="s">
        <v>1225</v>
      </c>
      <c r="D50" s="73" t="s">
        <v>1473</v>
      </c>
      <c r="E50" s="73" t="s">
        <v>1200</v>
      </c>
      <c r="F50" s="73" t="s">
        <v>994</v>
      </c>
      <c r="G50" s="73">
        <v>1</v>
      </c>
      <c r="H50" s="73" t="s">
        <v>986</v>
      </c>
      <c r="I50" s="73">
        <v>0</v>
      </c>
      <c r="J50" s="73"/>
      <c r="K50" s="73"/>
      <c r="L50" s="73"/>
      <c r="M50" s="73"/>
      <c r="N50" s="79">
        <v>0</v>
      </c>
    </row>
    <row r="51" spans="2:15" x14ac:dyDescent="0.3">
      <c r="B51" s="74" t="s">
        <v>1498</v>
      </c>
      <c r="C51" s="74" t="s">
        <v>1225</v>
      </c>
      <c r="D51" s="74" t="s">
        <v>1473</v>
      </c>
      <c r="E51" s="74" t="s">
        <v>1200</v>
      </c>
      <c r="F51" s="74" t="s">
        <v>1005</v>
      </c>
      <c r="G51" s="74">
        <v>11</v>
      </c>
      <c r="H51" s="74" t="s">
        <v>986</v>
      </c>
      <c r="I51" s="74">
        <v>0</v>
      </c>
      <c r="J51" s="74"/>
      <c r="K51" s="74"/>
      <c r="L51" s="74"/>
      <c r="M51" s="74"/>
      <c r="N51" s="79">
        <v>0</v>
      </c>
    </row>
    <row r="52" spans="2:15" x14ac:dyDescent="0.3">
      <c r="B52" s="73" t="s">
        <v>1498</v>
      </c>
      <c r="C52" s="73" t="s">
        <v>1225</v>
      </c>
      <c r="D52" s="73" t="s">
        <v>1473</v>
      </c>
      <c r="E52" s="73" t="s">
        <v>1200</v>
      </c>
      <c r="F52" s="73" t="s">
        <v>1165</v>
      </c>
      <c r="G52" s="73">
        <v>9</v>
      </c>
      <c r="H52" s="73" t="s">
        <v>986</v>
      </c>
      <c r="I52" s="73">
        <v>0</v>
      </c>
      <c r="J52" s="73"/>
      <c r="K52" s="73"/>
      <c r="L52" s="73"/>
      <c r="M52" s="73"/>
      <c r="N52" s="79">
        <v>0</v>
      </c>
    </row>
    <row r="53" spans="2:15" x14ac:dyDescent="0.3">
      <c r="B53" s="74" t="s">
        <v>1498</v>
      </c>
      <c r="C53" s="74" t="s">
        <v>1225</v>
      </c>
      <c r="D53" s="74" t="s">
        <v>1473</v>
      </c>
      <c r="E53" s="74" t="s">
        <v>1200</v>
      </c>
      <c r="F53" s="74" t="s">
        <v>1217</v>
      </c>
      <c r="G53" s="74">
        <v>26</v>
      </c>
      <c r="H53" s="74" t="s">
        <v>986</v>
      </c>
      <c r="I53" s="74">
        <v>0</v>
      </c>
      <c r="J53" s="74"/>
      <c r="K53" s="74"/>
      <c r="L53" s="74"/>
      <c r="M53" s="74"/>
      <c r="N53" s="79">
        <v>0</v>
      </c>
    </row>
    <row r="54" spans="2:15" x14ac:dyDescent="0.3">
      <c r="B54" s="73" t="s">
        <v>1498</v>
      </c>
      <c r="C54" s="73" t="s">
        <v>1225</v>
      </c>
      <c r="D54" s="73" t="s">
        <v>1473</v>
      </c>
      <c r="E54" s="73" t="s">
        <v>1474</v>
      </c>
      <c r="F54" s="73" t="s">
        <v>1475</v>
      </c>
      <c r="G54" s="73">
        <v>43</v>
      </c>
      <c r="H54" s="73" t="s">
        <v>986</v>
      </c>
      <c r="I54" s="73">
        <v>2018</v>
      </c>
      <c r="J54" s="73" t="s">
        <v>1476</v>
      </c>
      <c r="K54" s="74"/>
      <c r="L54" s="74"/>
      <c r="M54" s="74"/>
      <c r="N54" s="79">
        <v>0</v>
      </c>
    </row>
    <row r="55" spans="2:15" x14ac:dyDescent="0.3">
      <c r="B55" s="75"/>
      <c r="C55" s="75" t="s">
        <v>1225</v>
      </c>
      <c r="D55" s="75"/>
      <c r="E55" s="75"/>
      <c r="F55" s="71"/>
      <c r="G55" s="75"/>
      <c r="H55" s="71"/>
      <c r="I55" s="75"/>
      <c r="J55" s="71"/>
      <c r="K55" s="75"/>
      <c r="L55" s="75"/>
      <c r="M55" s="71"/>
      <c r="N55" s="76" t="s">
        <v>1163</v>
      </c>
      <c r="O55" s="76">
        <f>SUM(N50:N53)</f>
        <v>0</v>
      </c>
    </row>
    <row r="57" spans="2:15" x14ac:dyDescent="0.3">
      <c r="M57" s="76" t="s">
        <v>1226</v>
      </c>
      <c r="N57" s="76">
        <f>SUM(N13:N55)</f>
        <v>0</v>
      </c>
      <c r="O57" s="76">
        <f>SUM(O13:O55)</f>
        <v>0</v>
      </c>
    </row>
  </sheetData>
  <sheetProtection algorithmName="SHA-512" hashValue="WvEvAUrs5BjaFigJofeMF4PmF/ybKa3MEGEieSjxA7r+szQQ31q/yAzjZ+t8/cPSMSQ3mvXj3NoHyvwzQWxyFQ==" saltValue="DBFjigyfRczT6sjyUIIf7g==" spinCount="100000" sheet="1" objects="1" scenarios="1" selectLockedCells="1"/>
  <autoFilter ref="B12:N55" xr:uid="{EE28348B-49D7-4535-AD37-D30D39144A47}"/>
  <mergeCells count="8">
    <mergeCell ref="B9:E9"/>
    <mergeCell ref="B10:E10"/>
    <mergeCell ref="B2:N2"/>
    <mergeCell ref="B3:K3"/>
    <mergeCell ref="B4:K4"/>
    <mergeCell ref="B5:K5"/>
    <mergeCell ref="B7:E7"/>
    <mergeCell ref="B8:E8"/>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6153C-5DB3-4E5C-AC89-7B8FDBCC1080}">
  <sheetPr>
    <tabColor theme="7" tint="0.39997558519241921"/>
  </sheetPr>
  <dimension ref="B1:O121"/>
  <sheetViews>
    <sheetView showGridLines="0" zoomScaleNormal="100" workbookViewId="0">
      <selection activeCell="N13" sqref="N13"/>
    </sheetView>
  </sheetViews>
  <sheetFormatPr defaultRowHeight="14.4" x14ac:dyDescent="0.3"/>
  <cols>
    <col min="1" max="1" width="2.109375" customWidth="1"/>
    <col min="2" max="2" width="12.33203125" bestFit="1" customWidth="1"/>
    <col min="3" max="3" width="37.33203125" customWidth="1"/>
    <col min="4" max="4" width="11" customWidth="1"/>
    <col min="5" max="5" width="11.44140625" bestFit="1" customWidth="1"/>
    <col min="6" max="6" width="46.5546875" bestFit="1" customWidth="1"/>
    <col min="7" max="7" width="12.109375" bestFit="1" customWidth="1"/>
    <col min="9" max="9" width="9.44140625" bestFit="1" customWidth="1"/>
    <col min="10" max="10" width="48.88671875" bestFit="1" customWidth="1"/>
    <col min="11" max="11" width="16.88671875" bestFit="1" customWidth="1"/>
    <col min="12" max="12" width="16.88671875" customWidth="1"/>
    <col min="13" max="13" width="11.5546875" bestFit="1" customWidth="1"/>
    <col min="14" max="14" width="18" customWidth="1"/>
    <col min="15" max="15" width="10.6640625" customWidth="1"/>
  </cols>
  <sheetData>
    <row r="1" spans="2:15" s="67" customFormat="1" ht="13.8" x14ac:dyDescent="0.3"/>
    <row r="2" spans="2:15" s="67" customFormat="1" ht="15.6" x14ac:dyDescent="0.3">
      <c r="B2" s="93" t="s">
        <v>1510</v>
      </c>
      <c r="C2" s="93"/>
      <c r="D2" s="93"/>
      <c r="E2" s="93"/>
      <c r="F2" s="93"/>
      <c r="G2" s="93"/>
      <c r="H2" s="93"/>
      <c r="I2" s="93"/>
      <c r="J2" s="93"/>
      <c r="K2" s="93"/>
      <c r="L2" s="93"/>
      <c r="M2" s="93"/>
      <c r="N2" s="93"/>
    </row>
    <row r="3" spans="2:15" s="67" customFormat="1" ht="15.6" x14ac:dyDescent="0.3">
      <c r="B3" s="93" t="s">
        <v>1227</v>
      </c>
      <c r="C3" s="93"/>
      <c r="D3" s="93"/>
      <c r="E3" s="93"/>
      <c r="F3" s="93"/>
      <c r="G3" s="93"/>
      <c r="H3" s="93"/>
      <c r="I3" s="93"/>
      <c r="J3" s="93"/>
      <c r="K3" s="93"/>
      <c r="L3" s="39"/>
    </row>
    <row r="4" spans="2:15" s="67" customFormat="1" ht="13.8" x14ac:dyDescent="0.3">
      <c r="B4" s="113" t="s">
        <v>46</v>
      </c>
      <c r="C4" s="113"/>
      <c r="D4" s="113"/>
      <c r="E4" s="113"/>
      <c r="F4" s="113"/>
      <c r="G4" s="113"/>
      <c r="H4" s="113"/>
      <c r="I4" s="113"/>
      <c r="J4" s="113"/>
      <c r="K4" s="113"/>
      <c r="L4" s="69"/>
    </row>
    <row r="5" spans="2:15" s="67" customFormat="1" ht="13.8" x14ac:dyDescent="0.3">
      <c r="B5" s="84" t="s">
        <v>18</v>
      </c>
      <c r="C5" s="84"/>
      <c r="D5" s="84"/>
      <c r="E5" s="84"/>
      <c r="F5" s="84"/>
      <c r="G5" s="84"/>
      <c r="H5" s="84"/>
      <c r="I5" s="84"/>
      <c r="J5" s="84"/>
      <c r="K5" s="84"/>
      <c r="L5" s="16"/>
    </row>
    <row r="6" spans="2:15" s="67" customFormat="1" ht="13.8" x14ac:dyDescent="0.3">
      <c r="B6" s="40"/>
      <c r="C6" s="40"/>
      <c r="D6" s="40"/>
      <c r="E6" s="40"/>
      <c r="F6" s="40"/>
      <c r="G6" s="40"/>
      <c r="H6" s="40"/>
      <c r="I6" s="40"/>
      <c r="J6" s="16"/>
      <c r="K6" s="40"/>
      <c r="L6" s="40"/>
    </row>
    <row r="7" spans="2:15" s="67" customFormat="1" ht="13.8" x14ac:dyDescent="0.3">
      <c r="B7" s="107" t="s">
        <v>19</v>
      </c>
      <c r="C7" s="108"/>
      <c r="D7" s="108"/>
      <c r="E7" s="109"/>
      <c r="F7" s="40"/>
      <c r="G7" s="16"/>
      <c r="H7" s="16"/>
      <c r="I7" s="16"/>
      <c r="J7" s="16"/>
      <c r="K7" s="40"/>
      <c r="L7" s="40"/>
    </row>
    <row r="8" spans="2:15" s="67" customFormat="1" ht="13.8" x14ac:dyDescent="0.3">
      <c r="B8" s="110"/>
      <c r="C8" s="111"/>
      <c r="D8" s="111"/>
      <c r="E8" s="112"/>
      <c r="F8" s="40"/>
      <c r="G8" s="16"/>
      <c r="H8" s="16"/>
      <c r="I8" s="16"/>
      <c r="J8" s="16"/>
      <c r="K8" s="40"/>
      <c r="L8" s="40"/>
    </row>
    <row r="9" spans="2:15" s="67" customFormat="1" ht="13.8" x14ac:dyDescent="0.3">
      <c r="B9" s="107" t="s">
        <v>13</v>
      </c>
      <c r="C9" s="108"/>
      <c r="D9" s="108"/>
      <c r="E9" s="109"/>
      <c r="F9" s="40"/>
      <c r="G9" s="16"/>
      <c r="H9" s="16"/>
      <c r="I9" s="16"/>
      <c r="J9" s="16"/>
      <c r="K9" s="40"/>
      <c r="L9" s="40"/>
    </row>
    <row r="10" spans="2:15" s="67" customFormat="1" ht="13.8" x14ac:dyDescent="0.3">
      <c r="B10" s="110"/>
      <c r="C10" s="111"/>
      <c r="D10" s="111"/>
      <c r="E10" s="112"/>
      <c r="F10" s="40"/>
      <c r="G10" s="16"/>
      <c r="H10" s="16"/>
      <c r="I10" s="16"/>
      <c r="J10" s="16"/>
      <c r="K10" s="40"/>
      <c r="L10" s="40"/>
    </row>
    <row r="11" spans="2:15" s="67" customFormat="1" ht="13.8" x14ac:dyDescent="0.3">
      <c r="N11" s="40"/>
    </row>
    <row r="12" spans="2:15" x14ac:dyDescent="0.3">
      <c r="B12" s="71" t="s">
        <v>47</v>
      </c>
      <c r="C12" s="71" t="s">
        <v>48</v>
      </c>
      <c r="D12" s="71" t="s">
        <v>49</v>
      </c>
      <c r="E12" s="71" t="s">
        <v>50</v>
      </c>
      <c r="F12" s="71" t="s">
        <v>979</v>
      </c>
      <c r="G12" s="71" t="s">
        <v>980</v>
      </c>
      <c r="H12" s="71" t="s">
        <v>981</v>
      </c>
      <c r="I12" s="71" t="s">
        <v>982</v>
      </c>
      <c r="J12" s="71" t="s">
        <v>983</v>
      </c>
      <c r="K12" s="71" t="s">
        <v>984</v>
      </c>
      <c r="L12" s="71" t="s">
        <v>1443</v>
      </c>
      <c r="M12" s="71" t="s">
        <v>132</v>
      </c>
      <c r="N12" s="72" t="s">
        <v>51</v>
      </c>
    </row>
    <row r="13" spans="2:15" x14ac:dyDescent="0.3">
      <c r="B13" s="73" t="s">
        <v>1525</v>
      </c>
      <c r="C13" s="73" t="s">
        <v>1228</v>
      </c>
      <c r="D13" s="73" t="s">
        <v>1526</v>
      </c>
      <c r="E13" s="73" t="s">
        <v>1229</v>
      </c>
      <c r="F13" s="73" t="s">
        <v>1230</v>
      </c>
      <c r="G13" s="73">
        <v>10</v>
      </c>
      <c r="H13" s="73" t="s">
        <v>986</v>
      </c>
      <c r="I13" s="73">
        <v>2013</v>
      </c>
      <c r="J13" s="73"/>
      <c r="K13" s="73"/>
      <c r="L13" s="73"/>
      <c r="M13" s="73"/>
      <c r="N13" s="79">
        <v>0</v>
      </c>
    </row>
    <row r="14" spans="2:15" x14ac:dyDescent="0.3">
      <c r="B14" s="71"/>
      <c r="C14" s="71" t="s">
        <v>1228</v>
      </c>
      <c r="D14" s="71"/>
      <c r="E14" s="75"/>
      <c r="F14" s="71"/>
      <c r="G14" s="75"/>
      <c r="H14" s="71"/>
      <c r="I14" s="75"/>
      <c r="J14" s="71"/>
      <c r="K14" s="75"/>
      <c r="L14" s="75"/>
      <c r="M14" s="71"/>
      <c r="N14" s="76" t="s">
        <v>1163</v>
      </c>
      <c r="O14" s="76">
        <f>SUM(N13)</f>
        <v>0</v>
      </c>
    </row>
    <row r="15" spans="2:15" x14ac:dyDescent="0.3">
      <c r="B15" s="73" t="s">
        <v>1527</v>
      </c>
      <c r="C15" s="73" t="s">
        <v>1231</v>
      </c>
      <c r="D15" s="73" t="s">
        <v>1528</v>
      </c>
      <c r="E15" s="73" t="s">
        <v>1229</v>
      </c>
      <c r="F15" s="73" t="s">
        <v>1025</v>
      </c>
      <c r="G15" s="73">
        <v>2</v>
      </c>
      <c r="H15" s="73" t="s">
        <v>986</v>
      </c>
      <c r="I15" s="73">
        <v>2016</v>
      </c>
      <c r="J15" s="73"/>
      <c r="K15" s="73"/>
      <c r="L15" s="73"/>
      <c r="M15" s="73"/>
      <c r="N15" s="79">
        <v>0</v>
      </c>
    </row>
    <row r="16" spans="2:15" x14ac:dyDescent="0.3">
      <c r="B16" s="74" t="s">
        <v>1527</v>
      </c>
      <c r="C16" s="74" t="s">
        <v>1231</v>
      </c>
      <c r="D16" s="74" t="s">
        <v>1528</v>
      </c>
      <c r="E16" s="74" t="s">
        <v>1229</v>
      </c>
      <c r="F16" s="74" t="s">
        <v>1232</v>
      </c>
      <c r="G16" s="74">
        <v>15</v>
      </c>
      <c r="H16" s="74" t="s">
        <v>986</v>
      </c>
      <c r="I16" s="74">
        <v>2010</v>
      </c>
      <c r="J16" s="74"/>
      <c r="K16" s="74"/>
      <c r="L16" s="74"/>
      <c r="M16" s="74"/>
      <c r="N16" s="79">
        <v>0</v>
      </c>
    </row>
    <row r="17" spans="2:15" x14ac:dyDescent="0.3">
      <c r="B17" s="73" t="s">
        <v>1527</v>
      </c>
      <c r="C17" s="73" t="s">
        <v>1231</v>
      </c>
      <c r="D17" s="73" t="s">
        <v>1528</v>
      </c>
      <c r="E17" s="73" t="s">
        <v>1229</v>
      </c>
      <c r="F17" s="73" t="s">
        <v>1233</v>
      </c>
      <c r="G17" s="73">
        <v>1</v>
      </c>
      <c r="H17" s="73" t="s">
        <v>986</v>
      </c>
      <c r="I17" s="73">
        <v>2014</v>
      </c>
      <c r="J17" s="73"/>
      <c r="K17" s="73"/>
      <c r="L17" s="73"/>
      <c r="M17" s="73"/>
      <c r="N17" s="79">
        <v>0</v>
      </c>
    </row>
    <row r="18" spans="2:15" x14ac:dyDescent="0.3">
      <c r="B18" s="74" t="s">
        <v>1527</v>
      </c>
      <c r="C18" s="74" t="s">
        <v>1231</v>
      </c>
      <c r="D18" s="74" t="s">
        <v>1528</v>
      </c>
      <c r="E18" s="74" t="s">
        <v>1229</v>
      </c>
      <c r="F18" s="74" t="s">
        <v>1005</v>
      </c>
      <c r="G18" s="74" t="s">
        <v>1234</v>
      </c>
      <c r="H18" s="74" t="s">
        <v>986</v>
      </c>
      <c r="I18" s="74">
        <v>2014</v>
      </c>
      <c r="J18" s="74"/>
      <c r="K18" s="74"/>
      <c r="L18" s="74"/>
      <c r="M18" s="74"/>
      <c r="N18" s="79">
        <v>0</v>
      </c>
    </row>
    <row r="19" spans="2:15" x14ac:dyDescent="0.3">
      <c r="B19" s="73" t="s">
        <v>1527</v>
      </c>
      <c r="C19" s="73" t="s">
        <v>1231</v>
      </c>
      <c r="D19" s="73" t="s">
        <v>1528</v>
      </c>
      <c r="E19" s="73" t="s">
        <v>1229</v>
      </c>
      <c r="F19" s="73" t="s">
        <v>998</v>
      </c>
      <c r="G19" s="73">
        <v>41</v>
      </c>
      <c r="H19" s="73" t="s">
        <v>986</v>
      </c>
      <c r="I19" s="73">
        <v>2014</v>
      </c>
      <c r="J19" s="73"/>
      <c r="K19" s="73"/>
      <c r="L19" s="73"/>
      <c r="M19" s="73"/>
      <c r="N19" s="79">
        <v>0</v>
      </c>
    </row>
    <row r="20" spans="2:15" x14ac:dyDescent="0.3">
      <c r="B20" s="71"/>
      <c r="C20" s="71" t="s">
        <v>1231</v>
      </c>
      <c r="D20" s="71"/>
      <c r="E20" s="75"/>
      <c r="F20" s="71"/>
      <c r="G20" s="75"/>
      <c r="H20" s="71"/>
      <c r="I20" s="75"/>
      <c r="J20" s="71"/>
      <c r="K20" s="75"/>
      <c r="L20" s="75"/>
      <c r="M20" s="71"/>
      <c r="N20" s="76" t="s">
        <v>1163</v>
      </c>
      <c r="O20" s="76">
        <f>SUM(N15:N19)</f>
        <v>0</v>
      </c>
    </row>
    <row r="21" spans="2:15" x14ac:dyDescent="0.3">
      <c r="B21" s="73" t="s">
        <v>1529</v>
      </c>
      <c r="C21" s="73" t="s">
        <v>1235</v>
      </c>
      <c r="D21" s="73" t="s">
        <v>1530</v>
      </c>
      <c r="E21" s="73" t="s">
        <v>1229</v>
      </c>
      <c r="F21" s="73" t="s">
        <v>1155</v>
      </c>
      <c r="G21" s="73">
        <v>4</v>
      </c>
      <c r="H21" s="73" t="s">
        <v>986</v>
      </c>
      <c r="I21" s="73">
        <v>2005</v>
      </c>
      <c r="J21" s="73"/>
      <c r="K21" s="73"/>
      <c r="L21" s="73"/>
      <c r="M21" s="73"/>
      <c r="N21" s="79">
        <v>0</v>
      </c>
    </row>
    <row r="22" spans="2:15" x14ac:dyDescent="0.3">
      <c r="B22" s="74" t="s">
        <v>1529</v>
      </c>
      <c r="C22" s="74" t="s">
        <v>1235</v>
      </c>
      <c r="D22" s="74" t="s">
        <v>1530</v>
      </c>
      <c r="E22" s="74" t="s">
        <v>1229</v>
      </c>
      <c r="F22" s="74" t="s">
        <v>1236</v>
      </c>
      <c r="G22" s="74">
        <v>12</v>
      </c>
      <c r="H22" s="74" t="s">
        <v>986</v>
      </c>
      <c r="I22" s="74">
        <v>2017</v>
      </c>
      <c r="J22" s="74"/>
      <c r="K22" s="74"/>
      <c r="L22" s="74"/>
      <c r="M22" s="74"/>
      <c r="N22" s="79">
        <v>0</v>
      </c>
    </row>
    <row r="23" spans="2:15" x14ac:dyDescent="0.3">
      <c r="B23" s="73" t="s">
        <v>1529</v>
      </c>
      <c r="C23" s="73" t="s">
        <v>1235</v>
      </c>
      <c r="D23" s="73" t="s">
        <v>1530</v>
      </c>
      <c r="E23" s="73" t="s">
        <v>1229</v>
      </c>
      <c r="F23" s="73" t="s">
        <v>1233</v>
      </c>
      <c r="G23" s="73">
        <v>1</v>
      </c>
      <c r="H23" s="73" t="s">
        <v>986</v>
      </c>
      <c r="I23" s="73">
        <v>2018</v>
      </c>
      <c r="J23" s="73"/>
      <c r="K23" s="73" t="s">
        <v>1109</v>
      </c>
      <c r="L23" s="73"/>
      <c r="M23" s="73" t="s">
        <v>1237</v>
      </c>
      <c r="N23" s="79">
        <v>0</v>
      </c>
    </row>
    <row r="24" spans="2:15" x14ac:dyDescent="0.3">
      <c r="B24" s="74" t="s">
        <v>1529</v>
      </c>
      <c r="C24" s="74" t="s">
        <v>1235</v>
      </c>
      <c r="D24" s="74" t="s">
        <v>1530</v>
      </c>
      <c r="E24" s="74" t="s">
        <v>1229</v>
      </c>
      <c r="F24" s="74" t="s">
        <v>1005</v>
      </c>
      <c r="G24" s="74">
        <v>9</v>
      </c>
      <c r="H24" s="74" t="s">
        <v>986</v>
      </c>
      <c r="I24" s="74">
        <v>2018</v>
      </c>
      <c r="J24" s="74"/>
      <c r="K24" s="74"/>
      <c r="L24" s="74"/>
      <c r="M24" s="74"/>
      <c r="N24" s="79">
        <v>0</v>
      </c>
    </row>
    <row r="25" spans="2:15" x14ac:dyDescent="0.3">
      <c r="B25" s="73" t="s">
        <v>1529</v>
      </c>
      <c r="C25" s="73" t="s">
        <v>1235</v>
      </c>
      <c r="D25" s="73" t="s">
        <v>1530</v>
      </c>
      <c r="E25" s="73" t="s">
        <v>1229</v>
      </c>
      <c r="F25" s="73" t="s">
        <v>1165</v>
      </c>
      <c r="G25" s="73">
        <v>10</v>
      </c>
      <c r="H25" s="73" t="s">
        <v>986</v>
      </c>
      <c r="I25" s="73">
        <v>2018</v>
      </c>
      <c r="J25" s="73"/>
      <c r="K25" s="73"/>
      <c r="L25" s="73"/>
      <c r="M25" s="73"/>
      <c r="N25" s="79">
        <v>0</v>
      </c>
    </row>
    <row r="26" spans="2:15" x14ac:dyDescent="0.3">
      <c r="B26" s="71"/>
      <c r="C26" s="71" t="s">
        <v>1235</v>
      </c>
      <c r="D26" s="71"/>
      <c r="E26" s="75"/>
      <c r="F26" s="71"/>
      <c r="G26" s="75"/>
      <c r="H26" s="71"/>
      <c r="I26" s="75"/>
      <c r="J26" s="71"/>
      <c r="K26" s="75"/>
      <c r="L26" s="75"/>
      <c r="M26" s="71"/>
      <c r="N26" s="76" t="s">
        <v>1163</v>
      </c>
      <c r="O26" s="76">
        <f>SUM(N21:N25)</f>
        <v>0</v>
      </c>
    </row>
    <row r="27" spans="2:15" x14ac:dyDescent="0.3">
      <c r="B27" s="73" t="s">
        <v>1531</v>
      </c>
      <c r="C27" s="73" t="s">
        <v>1238</v>
      </c>
      <c r="D27" s="73" t="s">
        <v>1532</v>
      </c>
      <c r="E27" s="73" t="s">
        <v>1229</v>
      </c>
      <c r="F27" s="73" t="s">
        <v>1000</v>
      </c>
      <c r="G27" s="73">
        <v>2</v>
      </c>
      <c r="H27" s="73" t="s">
        <v>986</v>
      </c>
      <c r="I27" s="73">
        <v>2005</v>
      </c>
      <c r="J27" s="73"/>
      <c r="K27" s="73"/>
      <c r="L27" s="73"/>
      <c r="M27" s="73"/>
      <c r="N27" s="79">
        <v>0</v>
      </c>
    </row>
    <row r="28" spans="2:15" x14ac:dyDescent="0.3">
      <c r="B28" s="74" t="s">
        <v>1531</v>
      </c>
      <c r="C28" s="74" t="s">
        <v>1238</v>
      </c>
      <c r="D28" s="74" t="s">
        <v>1532</v>
      </c>
      <c r="E28" s="74" t="s">
        <v>1229</v>
      </c>
      <c r="F28" s="74" t="s">
        <v>1164</v>
      </c>
      <c r="G28" s="74">
        <v>1</v>
      </c>
      <c r="H28" s="74" t="s">
        <v>986</v>
      </c>
      <c r="I28" s="74">
        <v>2011</v>
      </c>
      <c r="J28" s="74"/>
      <c r="K28" s="74" t="s">
        <v>1239</v>
      </c>
      <c r="L28" s="74"/>
      <c r="M28" s="74"/>
      <c r="N28" s="79">
        <v>0</v>
      </c>
    </row>
    <row r="29" spans="2:15" x14ac:dyDescent="0.3">
      <c r="B29" s="73" t="s">
        <v>1531</v>
      </c>
      <c r="C29" s="73" t="s">
        <v>1238</v>
      </c>
      <c r="D29" s="73" t="s">
        <v>1532</v>
      </c>
      <c r="E29" s="73" t="s">
        <v>1229</v>
      </c>
      <c r="F29" s="73" t="s">
        <v>1005</v>
      </c>
      <c r="G29" s="73">
        <v>2</v>
      </c>
      <c r="H29" s="73" t="s">
        <v>986</v>
      </c>
      <c r="I29" s="73">
        <v>2011</v>
      </c>
      <c r="J29" s="73"/>
      <c r="K29" s="73"/>
      <c r="L29" s="73"/>
      <c r="M29" s="73"/>
      <c r="N29" s="79">
        <v>0</v>
      </c>
    </row>
    <row r="30" spans="2:15" x14ac:dyDescent="0.3">
      <c r="B30" s="74" t="s">
        <v>1531</v>
      </c>
      <c r="C30" s="74" t="s">
        <v>1238</v>
      </c>
      <c r="D30" s="74" t="s">
        <v>1532</v>
      </c>
      <c r="E30" s="74" t="s">
        <v>1229</v>
      </c>
      <c r="F30" s="74" t="s">
        <v>1165</v>
      </c>
      <c r="G30" s="74">
        <v>6</v>
      </c>
      <c r="H30" s="74" t="s">
        <v>986</v>
      </c>
      <c r="I30" s="74">
        <v>2011</v>
      </c>
      <c r="J30" s="74"/>
      <c r="K30" s="74"/>
      <c r="L30" s="74"/>
      <c r="M30" s="74"/>
      <c r="N30" s="79">
        <v>0</v>
      </c>
    </row>
    <row r="31" spans="2:15" x14ac:dyDescent="0.3">
      <c r="B31" s="73" t="s">
        <v>1531</v>
      </c>
      <c r="C31" s="73" t="s">
        <v>1238</v>
      </c>
      <c r="D31" s="73" t="s">
        <v>1532</v>
      </c>
      <c r="E31" s="73" t="s">
        <v>1229</v>
      </c>
      <c r="F31" s="73" t="s">
        <v>1007</v>
      </c>
      <c r="G31" s="73">
        <v>12</v>
      </c>
      <c r="H31" s="73" t="s">
        <v>986</v>
      </c>
      <c r="I31" s="73">
        <v>2011</v>
      </c>
      <c r="J31" s="73"/>
      <c r="K31" s="73"/>
      <c r="L31" s="73"/>
      <c r="M31" s="73"/>
      <c r="N31" s="79">
        <v>0</v>
      </c>
    </row>
    <row r="32" spans="2:15" x14ac:dyDescent="0.3">
      <c r="B32" s="74" t="s">
        <v>1531</v>
      </c>
      <c r="C32" s="74" t="s">
        <v>1238</v>
      </c>
      <c r="D32" s="74" t="s">
        <v>1532</v>
      </c>
      <c r="E32" s="74" t="s">
        <v>1229</v>
      </c>
      <c r="F32" s="74" t="s">
        <v>998</v>
      </c>
      <c r="G32" s="74">
        <v>13</v>
      </c>
      <c r="H32" s="74" t="s">
        <v>986</v>
      </c>
      <c r="I32" s="74">
        <v>2011</v>
      </c>
      <c r="J32" s="74"/>
      <c r="K32" s="74"/>
      <c r="L32" s="74"/>
      <c r="M32" s="74"/>
      <c r="N32" s="79">
        <v>0</v>
      </c>
    </row>
    <row r="33" spans="2:15" x14ac:dyDescent="0.3">
      <c r="B33" s="71"/>
      <c r="C33" s="71" t="s">
        <v>1238</v>
      </c>
      <c r="D33" s="71"/>
      <c r="E33" s="75"/>
      <c r="F33" s="71"/>
      <c r="G33" s="75"/>
      <c r="H33" s="71"/>
      <c r="I33" s="75"/>
      <c r="J33" s="71"/>
      <c r="K33" s="75"/>
      <c r="L33" s="75"/>
      <c r="M33" s="71"/>
      <c r="N33" s="76" t="s">
        <v>1163</v>
      </c>
      <c r="O33" s="76">
        <f>SUM(N27:N32)</f>
        <v>0</v>
      </c>
    </row>
    <row r="34" spans="2:15" x14ac:dyDescent="0.3">
      <c r="B34" s="73" t="e">
        <v>#N/A</v>
      </c>
      <c r="C34" s="73" t="s">
        <v>1240</v>
      </c>
      <c r="D34" s="73" t="e">
        <v>#N/A</v>
      </c>
      <c r="E34" s="73" t="s">
        <v>1229</v>
      </c>
      <c r="F34" s="73" t="s">
        <v>1025</v>
      </c>
      <c r="G34" s="73">
        <v>1</v>
      </c>
      <c r="H34" s="73" t="s">
        <v>986</v>
      </c>
      <c r="I34" s="73">
        <v>2005</v>
      </c>
      <c r="J34" s="73"/>
      <c r="K34" s="73"/>
      <c r="L34" s="73"/>
      <c r="M34" s="73"/>
      <c r="N34" s="79">
        <v>0</v>
      </c>
    </row>
    <row r="35" spans="2:15" x14ac:dyDescent="0.3">
      <c r="B35" s="71"/>
      <c r="C35" s="71" t="s">
        <v>1240</v>
      </c>
      <c r="D35" s="71"/>
      <c r="E35" s="75"/>
      <c r="F35" s="71"/>
      <c r="G35" s="75"/>
      <c r="H35" s="71"/>
      <c r="I35" s="75"/>
      <c r="J35" s="71"/>
      <c r="K35" s="75"/>
      <c r="L35" s="75"/>
      <c r="M35" s="71"/>
      <c r="N35" s="76" t="s">
        <v>1163</v>
      </c>
      <c r="O35" s="76">
        <f>SUM(N34)</f>
        <v>0</v>
      </c>
    </row>
    <row r="36" spans="2:15" x14ac:dyDescent="0.3">
      <c r="B36" s="73" t="s">
        <v>1533</v>
      </c>
      <c r="C36" s="73" t="s">
        <v>1241</v>
      </c>
      <c r="D36" s="73" t="s">
        <v>1534</v>
      </c>
      <c r="E36" s="73" t="s">
        <v>1229</v>
      </c>
      <c r="F36" s="73" t="s">
        <v>1025</v>
      </c>
      <c r="G36" s="73">
        <v>1</v>
      </c>
      <c r="H36" s="73" t="s">
        <v>991</v>
      </c>
      <c r="I36" s="73"/>
      <c r="J36" s="73"/>
      <c r="K36" s="73"/>
      <c r="L36" s="73"/>
      <c r="M36" s="73"/>
      <c r="N36" s="79">
        <v>0</v>
      </c>
    </row>
    <row r="37" spans="2:15" x14ac:dyDescent="0.3">
      <c r="B37" s="71"/>
      <c r="C37" s="71" t="s">
        <v>1241</v>
      </c>
      <c r="D37" s="71"/>
      <c r="E37" s="75"/>
      <c r="F37" s="71"/>
      <c r="G37" s="75"/>
      <c r="H37" s="71"/>
      <c r="I37" s="75"/>
      <c r="J37" s="71"/>
      <c r="K37" s="75"/>
      <c r="L37" s="75"/>
      <c r="M37" s="71"/>
      <c r="N37" s="76" t="s">
        <v>1163</v>
      </c>
      <c r="O37" s="76">
        <f>SUM(N36)</f>
        <v>0</v>
      </c>
    </row>
    <row r="38" spans="2:15" x14ac:dyDescent="0.3">
      <c r="B38" s="73" t="s">
        <v>1535</v>
      </c>
      <c r="C38" s="73" t="s">
        <v>1242</v>
      </c>
      <c r="D38" s="73" t="s">
        <v>1536</v>
      </c>
      <c r="E38" s="73" t="s">
        <v>1229</v>
      </c>
      <c r="F38" s="73" t="s">
        <v>1243</v>
      </c>
      <c r="G38" s="73">
        <v>1</v>
      </c>
      <c r="H38" s="73" t="s">
        <v>986</v>
      </c>
      <c r="I38" s="73">
        <v>2016</v>
      </c>
      <c r="J38" s="73"/>
      <c r="K38" s="73"/>
      <c r="L38" s="73"/>
      <c r="M38" s="73"/>
      <c r="N38" s="79">
        <v>0</v>
      </c>
    </row>
    <row r="39" spans="2:15" x14ac:dyDescent="0.3">
      <c r="B39" s="74" t="s">
        <v>1535</v>
      </c>
      <c r="C39" s="74" t="s">
        <v>1242</v>
      </c>
      <c r="D39" s="74" t="s">
        <v>1536</v>
      </c>
      <c r="E39" s="74" t="s">
        <v>1229</v>
      </c>
      <c r="F39" s="74" t="s">
        <v>1244</v>
      </c>
      <c r="G39" s="74">
        <v>4</v>
      </c>
      <c r="H39" s="74" t="s">
        <v>986</v>
      </c>
      <c r="I39" s="74">
        <v>2016</v>
      </c>
      <c r="J39" s="74"/>
      <c r="K39" s="74"/>
      <c r="L39" s="74"/>
      <c r="M39" s="74"/>
      <c r="N39" s="79">
        <v>0</v>
      </c>
    </row>
    <row r="40" spans="2:15" x14ac:dyDescent="0.3">
      <c r="B40" s="73" t="s">
        <v>1535</v>
      </c>
      <c r="C40" s="73" t="s">
        <v>1242</v>
      </c>
      <c r="D40" s="73" t="s">
        <v>1536</v>
      </c>
      <c r="E40" s="73" t="s">
        <v>1229</v>
      </c>
      <c r="F40" s="73" t="s">
        <v>1164</v>
      </c>
      <c r="G40" s="73">
        <v>1</v>
      </c>
      <c r="H40" s="73" t="s">
        <v>986</v>
      </c>
      <c r="I40" s="73">
        <v>2011</v>
      </c>
      <c r="J40" s="73"/>
      <c r="K40" s="73" t="s">
        <v>1245</v>
      </c>
      <c r="L40" s="73"/>
      <c r="M40" s="73" t="s">
        <v>1246</v>
      </c>
      <c r="N40" s="79">
        <v>0</v>
      </c>
    </row>
    <row r="41" spans="2:15" x14ac:dyDescent="0.3">
      <c r="B41" s="74" t="s">
        <v>1535</v>
      </c>
      <c r="C41" s="74" t="s">
        <v>1242</v>
      </c>
      <c r="D41" s="74" t="s">
        <v>1536</v>
      </c>
      <c r="E41" s="74" t="s">
        <v>1229</v>
      </c>
      <c r="F41" s="74" t="s">
        <v>1005</v>
      </c>
      <c r="G41" s="74">
        <v>3</v>
      </c>
      <c r="H41" s="74" t="s">
        <v>986</v>
      </c>
      <c r="I41" s="74">
        <v>2011</v>
      </c>
      <c r="J41" s="74"/>
      <c r="K41" s="74"/>
      <c r="L41" s="74"/>
      <c r="M41" s="74"/>
      <c r="N41" s="79">
        <v>0</v>
      </c>
    </row>
    <row r="42" spans="2:15" x14ac:dyDescent="0.3">
      <c r="B42" s="73" t="s">
        <v>1535</v>
      </c>
      <c r="C42" s="73" t="s">
        <v>1242</v>
      </c>
      <c r="D42" s="73" t="s">
        <v>1536</v>
      </c>
      <c r="E42" s="73" t="s">
        <v>1229</v>
      </c>
      <c r="F42" s="73" t="s">
        <v>1165</v>
      </c>
      <c r="G42" s="73">
        <v>3</v>
      </c>
      <c r="H42" s="73" t="s">
        <v>986</v>
      </c>
      <c r="I42" s="73">
        <v>2011</v>
      </c>
      <c r="J42" s="73"/>
      <c r="K42" s="73"/>
      <c r="L42" s="73"/>
      <c r="M42" s="73"/>
      <c r="N42" s="79">
        <v>0</v>
      </c>
    </row>
    <row r="43" spans="2:15" x14ac:dyDescent="0.3">
      <c r="B43" s="74" t="s">
        <v>1535</v>
      </c>
      <c r="C43" s="74" t="s">
        <v>1242</v>
      </c>
      <c r="D43" s="74" t="s">
        <v>1536</v>
      </c>
      <c r="E43" s="74" t="s">
        <v>1229</v>
      </c>
      <c r="F43" s="74" t="s">
        <v>1007</v>
      </c>
      <c r="G43" s="74">
        <v>3</v>
      </c>
      <c r="H43" s="74" t="s">
        <v>986</v>
      </c>
      <c r="I43" s="74">
        <v>2011</v>
      </c>
      <c r="J43" s="74"/>
      <c r="K43" s="74"/>
      <c r="L43" s="74"/>
      <c r="M43" s="74"/>
      <c r="N43" s="79">
        <v>0</v>
      </c>
    </row>
    <row r="44" spans="2:15" x14ac:dyDescent="0.3">
      <c r="B44" s="73" t="s">
        <v>1535</v>
      </c>
      <c r="C44" s="73" t="s">
        <v>1242</v>
      </c>
      <c r="D44" s="73" t="s">
        <v>1536</v>
      </c>
      <c r="E44" s="73" t="s">
        <v>1229</v>
      </c>
      <c r="F44" s="73" t="s">
        <v>998</v>
      </c>
      <c r="G44" s="73">
        <v>9</v>
      </c>
      <c r="H44" s="73" t="s">
        <v>986</v>
      </c>
      <c r="I44" s="73">
        <v>2011</v>
      </c>
      <c r="J44" s="73"/>
      <c r="K44" s="73"/>
      <c r="L44" s="73"/>
      <c r="M44" s="73"/>
      <c r="N44" s="79">
        <v>0</v>
      </c>
    </row>
    <row r="45" spans="2:15" x14ac:dyDescent="0.3">
      <c r="B45" s="71"/>
      <c r="C45" s="71" t="s">
        <v>1242</v>
      </c>
      <c r="D45" s="71"/>
      <c r="E45" s="75"/>
      <c r="F45" s="71"/>
      <c r="G45" s="75"/>
      <c r="H45" s="71"/>
      <c r="I45" s="75"/>
      <c r="J45" s="71"/>
      <c r="K45" s="75"/>
      <c r="L45" s="75"/>
      <c r="M45" s="71"/>
      <c r="N45" s="76" t="s">
        <v>1163</v>
      </c>
      <c r="O45" s="76">
        <f>SUM(N38:N44)</f>
        <v>0</v>
      </c>
    </row>
    <row r="46" spans="2:15" x14ac:dyDescent="0.3">
      <c r="B46" s="73" t="s">
        <v>1537</v>
      </c>
      <c r="C46" s="73" t="s">
        <v>1247</v>
      </c>
      <c r="D46" s="73" t="s">
        <v>1538</v>
      </c>
      <c r="E46" s="73" t="s">
        <v>1229</v>
      </c>
      <c r="F46" s="73" t="s">
        <v>1025</v>
      </c>
      <c r="G46" s="73">
        <v>11</v>
      </c>
      <c r="H46" s="73" t="s">
        <v>986</v>
      </c>
      <c r="I46" s="73">
        <v>2017</v>
      </c>
      <c r="J46" s="73"/>
      <c r="K46" s="73"/>
      <c r="L46" s="73"/>
      <c r="M46" s="73"/>
      <c r="N46" s="79">
        <v>0</v>
      </c>
    </row>
    <row r="47" spans="2:15" x14ac:dyDescent="0.3">
      <c r="B47" s="74" t="s">
        <v>1537</v>
      </c>
      <c r="C47" s="74" t="s">
        <v>1247</v>
      </c>
      <c r="D47" s="74" t="s">
        <v>1538</v>
      </c>
      <c r="E47" s="74" t="s">
        <v>1229</v>
      </c>
      <c r="F47" s="74" t="s">
        <v>1025</v>
      </c>
      <c r="G47" s="74">
        <v>77</v>
      </c>
      <c r="H47" s="74" t="s">
        <v>986</v>
      </c>
      <c r="I47" s="74">
        <v>2017</v>
      </c>
      <c r="J47" s="74" t="s">
        <v>1248</v>
      </c>
      <c r="K47" s="74"/>
      <c r="L47" s="74"/>
      <c r="M47" s="74"/>
      <c r="N47" s="79">
        <v>0</v>
      </c>
    </row>
    <row r="48" spans="2:15" x14ac:dyDescent="0.3">
      <c r="B48" s="73" t="s">
        <v>1537</v>
      </c>
      <c r="C48" s="73" t="s">
        <v>1247</v>
      </c>
      <c r="D48" s="73" t="s">
        <v>1538</v>
      </c>
      <c r="E48" s="73" t="s">
        <v>1229</v>
      </c>
      <c r="F48" s="73" t="s">
        <v>1025</v>
      </c>
      <c r="G48" s="73">
        <v>50</v>
      </c>
      <c r="H48" s="73" t="s">
        <v>986</v>
      </c>
      <c r="I48" s="73">
        <v>2017</v>
      </c>
      <c r="J48" s="73" t="s">
        <v>1249</v>
      </c>
      <c r="K48" s="73" t="s">
        <v>1031</v>
      </c>
      <c r="L48" s="73"/>
      <c r="M48" s="73"/>
      <c r="N48" s="79">
        <v>0</v>
      </c>
    </row>
    <row r="49" spans="2:15" x14ac:dyDescent="0.3">
      <c r="B49" s="74" t="s">
        <v>1537</v>
      </c>
      <c r="C49" s="74" t="s">
        <v>1247</v>
      </c>
      <c r="D49" s="74" t="s">
        <v>1538</v>
      </c>
      <c r="E49" s="74" t="s">
        <v>1229</v>
      </c>
      <c r="F49" s="74" t="s">
        <v>1164</v>
      </c>
      <c r="G49" s="74">
        <v>1</v>
      </c>
      <c r="H49" s="74" t="s">
        <v>986</v>
      </c>
      <c r="I49" s="74">
        <v>2017</v>
      </c>
      <c r="J49" s="74"/>
      <c r="K49" s="74" t="s">
        <v>1031</v>
      </c>
      <c r="L49" s="74"/>
      <c r="M49" s="74" t="s">
        <v>1152</v>
      </c>
      <c r="N49" s="79">
        <v>0</v>
      </c>
    </row>
    <row r="50" spans="2:15" x14ac:dyDescent="0.3">
      <c r="B50" s="73" t="s">
        <v>1537</v>
      </c>
      <c r="C50" s="73" t="s">
        <v>1247</v>
      </c>
      <c r="D50" s="73" t="s">
        <v>1538</v>
      </c>
      <c r="E50" s="73" t="s">
        <v>1229</v>
      </c>
      <c r="F50" s="73" t="s">
        <v>1005</v>
      </c>
      <c r="G50" s="73">
        <v>13</v>
      </c>
      <c r="H50" s="73" t="s">
        <v>986</v>
      </c>
      <c r="I50" s="73">
        <v>2017</v>
      </c>
      <c r="J50" s="73"/>
      <c r="K50" s="73"/>
      <c r="L50" s="73"/>
      <c r="M50" s="73"/>
      <c r="N50" s="79">
        <v>0</v>
      </c>
    </row>
    <row r="51" spans="2:15" x14ac:dyDescent="0.3">
      <c r="B51" s="74" t="s">
        <v>1537</v>
      </c>
      <c r="C51" s="74" t="s">
        <v>1247</v>
      </c>
      <c r="D51" s="74" t="s">
        <v>1538</v>
      </c>
      <c r="E51" s="74" t="s">
        <v>1229</v>
      </c>
      <c r="F51" s="74" t="s">
        <v>1165</v>
      </c>
      <c r="G51" s="74">
        <v>76</v>
      </c>
      <c r="H51" s="74" t="s">
        <v>986</v>
      </c>
      <c r="I51" s="74">
        <v>2017</v>
      </c>
      <c r="J51" s="74"/>
      <c r="K51" s="74"/>
      <c r="L51" s="74"/>
      <c r="M51" s="74"/>
      <c r="N51" s="79">
        <v>0</v>
      </c>
    </row>
    <row r="52" spans="2:15" x14ac:dyDescent="0.3">
      <c r="B52" s="73" t="s">
        <v>1537</v>
      </c>
      <c r="C52" s="73" t="s">
        <v>1247</v>
      </c>
      <c r="D52" s="73" t="s">
        <v>1538</v>
      </c>
      <c r="E52" s="73" t="s">
        <v>1229</v>
      </c>
      <c r="F52" s="73" t="s">
        <v>1007</v>
      </c>
      <c r="G52" s="73">
        <v>40</v>
      </c>
      <c r="H52" s="73" t="s">
        <v>986</v>
      </c>
      <c r="I52" s="73">
        <v>2017</v>
      </c>
      <c r="J52" s="73"/>
      <c r="K52" s="73"/>
      <c r="L52" s="73"/>
      <c r="M52" s="73"/>
      <c r="N52" s="79">
        <v>0</v>
      </c>
    </row>
    <row r="53" spans="2:15" x14ac:dyDescent="0.3">
      <c r="B53" s="74" t="s">
        <v>1537</v>
      </c>
      <c r="C53" s="74" t="s">
        <v>1247</v>
      </c>
      <c r="D53" s="74" t="s">
        <v>1538</v>
      </c>
      <c r="E53" s="74" t="s">
        <v>1229</v>
      </c>
      <c r="F53" s="74" t="s">
        <v>998</v>
      </c>
      <c r="G53" s="74">
        <v>23</v>
      </c>
      <c r="H53" s="74" t="s">
        <v>986</v>
      </c>
      <c r="I53" s="74">
        <v>2017</v>
      </c>
      <c r="J53" s="74"/>
      <c r="K53" s="74"/>
      <c r="L53" s="74"/>
      <c r="M53" s="74"/>
      <c r="N53" s="79">
        <v>0</v>
      </c>
    </row>
    <row r="54" spans="2:15" x14ac:dyDescent="0.3">
      <c r="B54" s="73" t="s">
        <v>1537</v>
      </c>
      <c r="C54" s="73" t="s">
        <v>1247</v>
      </c>
      <c r="D54" s="73" t="s">
        <v>1538</v>
      </c>
      <c r="E54" s="73" t="s">
        <v>1229</v>
      </c>
      <c r="F54" s="73" t="s">
        <v>1033</v>
      </c>
      <c r="G54" s="73">
        <v>59</v>
      </c>
      <c r="H54" s="73" t="s">
        <v>986</v>
      </c>
      <c r="I54" s="73">
        <v>2017</v>
      </c>
      <c r="J54" s="73"/>
      <c r="K54" s="73"/>
      <c r="L54" s="73"/>
      <c r="M54" s="73"/>
      <c r="N54" s="79">
        <v>0</v>
      </c>
    </row>
    <row r="55" spans="2:15" x14ac:dyDescent="0.3">
      <c r="B55" s="74" t="s">
        <v>1537</v>
      </c>
      <c r="C55" s="74" t="s">
        <v>1247</v>
      </c>
      <c r="D55" s="74" t="s">
        <v>1538</v>
      </c>
      <c r="E55" s="74" t="s">
        <v>1229</v>
      </c>
      <c r="F55" s="74" t="s">
        <v>1250</v>
      </c>
      <c r="G55" s="74">
        <v>4</v>
      </c>
      <c r="H55" s="74" t="s">
        <v>986</v>
      </c>
      <c r="I55" s="74">
        <v>2017</v>
      </c>
      <c r="J55" s="74" t="s">
        <v>1251</v>
      </c>
      <c r="K55" s="74"/>
      <c r="L55" s="74"/>
      <c r="M55" s="74"/>
      <c r="N55" s="79">
        <v>0</v>
      </c>
    </row>
    <row r="56" spans="2:15" x14ac:dyDescent="0.3">
      <c r="B56" s="71"/>
      <c r="C56" s="71" t="s">
        <v>1247</v>
      </c>
      <c r="D56" s="71"/>
      <c r="E56" s="75"/>
      <c r="F56" s="71"/>
      <c r="G56" s="75"/>
      <c r="H56" s="71"/>
      <c r="I56" s="75"/>
      <c r="J56" s="71"/>
      <c r="K56" s="75"/>
      <c r="L56" s="75"/>
      <c r="M56" s="71"/>
      <c r="N56" s="76" t="s">
        <v>1163</v>
      </c>
      <c r="O56" s="76">
        <f>SUM(N46:N55)</f>
        <v>0</v>
      </c>
    </row>
    <row r="57" spans="2:15" x14ac:dyDescent="0.3">
      <c r="B57" s="73" t="s">
        <v>1539</v>
      </c>
      <c r="C57" s="73" t="s">
        <v>1252</v>
      </c>
      <c r="D57" s="73" t="s">
        <v>1540</v>
      </c>
      <c r="E57" s="73" t="s">
        <v>1229</v>
      </c>
      <c r="F57" s="73" t="s">
        <v>1000</v>
      </c>
      <c r="G57" s="73">
        <v>1</v>
      </c>
      <c r="H57" s="73" t="s">
        <v>986</v>
      </c>
      <c r="I57" s="73">
        <v>2002</v>
      </c>
      <c r="J57" s="73"/>
      <c r="K57" s="73"/>
      <c r="L57" s="73"/>
      <c r="M57" s="73"/>
      <c r="N57" s="79">
        <v>0</v>
      </c>
    </row>
    <row r="58" spans="2:15" x14ac:dyDescent="0.3">
      <c r="B58" s="74" t="s">
        <v>1539</v>
      </c>
      <c r="C58" s="74" t="s">
        <v>1252</v>
      </c>
      <c r="D58" s="74" t="s">
        <v>1540</v>
      </c>
      <c r="E58" s="74" t="s">
        <v>1229</v>
      </c>
      <c r="F58" s="74" t="s">
        <v>1080</v>
      </c>
      <c r="G58" s="74">
        <v>3</v>
      </c>
      <c r="H58" s="74" t="s">
        <v>986</v>
      </c>
      <c r="I58" s="74">
        <v>2002</v>
      </c>
      <c r="J58" s="74"/>
      <c r="K58" s="74"/>
      <c r="L58" s="74"/>
      <c r="M58" s="74"/>
      <c r="N58" s="79">
        <v>0</v>
      </c>
    </row>
    <row r="59" spans="2:15" x14ac:dyDescent="0.3">
      <c r="B59" s="71"/>
      <c r="C59" s="71" t="s">
        <v>1252</v>
      </c>
      <c r="D59" s="71"/>
      <c r="E59" s="75"/>
      <c r="F59" s="71"/>
      <c r="G59" s="75"/>
      <c r="H59" s="71"/>
      <c r="I59" s="75"/>
      <c r="J59" s="71"/>
      <c r="K59" s="75"/>
      <c r="L59" s="75"/>
      <c r="M59" s="71"/>
      <c r="N59" s="76" t="s">
        <v>1163</v>
      </c>
      <c r="O59" s="76">
        <f>SUM(N57:N58)</f>
        <v>0</v>
      </c>
    </row>
    <row r="60" spans="2:15" x14ac:dyDescent="0.3">
      <c r="B60" s="73" t="s">
        <v>1541</v>
      </c>
      <c r="C60" s="73" t="s">
        <v>1253</v>
      </c>
      <c r="D60" s="73" t="s">
        <v>1542</v>
      </c>
      <c r="E60" s="73" t="s">
        <v>1229</v>
      </c>
      <c r="F60" s="73" t="s">
        <v>1254</v>
      </c>
      <c r="G60" s="73">
        <v>5</v>
      </c>
      <c r="H60" s="73" t="s">
        <v>986</v>
      </c>
      <c r="I60" s="73">
        <v>2011</v>
      </c>
      <c r="J60" s="73"/>
      <c r="K60" s="73" t="s">
        <v>1002</v>
      </c>
      <c r="L60" s="73"/>
      <c r="M60" s="73"/>
      <c r="N60" s="79">
        <v>0</v>
      </c>
    </row>
    <row r="61" spans="2:15" x14ac:dyDescent="0.3">
      <c r="B61" s="71"/>
      <c r="C61" s="71" t="s">
        <v>1253</v>
      </c>
      <c r="D61" s="71"/>
      <c r="E61" s="75"/>
      <c r="F61" s="71"/>
      <c r="G61" s="75"/>
      <c r="H61" s="71"/>
      <c r="I61" s="75"/>
      <c r="J61" s="71"/>
      <c r="K61" s="75"/>
      <c r="L61" s="75"/>
      <c r="M61" s="71"/>
      <c r="N61" s="76" t="s">
        <v>1163</v>
      </c>
      <c r="O61" s="76">
        <f>SUM(N60)</f>
        <v>0</v>
      </c>
    </row>
    <row r="62" spans="2:15" x14ac:dyDescent="0.3">
      <c r="B62" s="73" t="s">
        <v>1543</v>
      </c>
      <c r="C62" s="73" t="s">
        <v>1255</v>
      </c>
      <c r="D62" s="73" t="s">
        <v>1544</v>
      </c>
      <c r="E62" s="73" t="s">
        <v>1229</v>
      </c>
      <c r="F62" s="73" t="s">
        <v>1000</v>
      </c>
      <c r="G62" s="73">
        <v>8</v>
      </c>
      <c r="H62" s="73" t="s">
        <v>986</v>
      </c>
      <c r="I62" s="73">
        <v>2005</v>
      </c>
      <c r="J62" s="73"/>
      <c r="K62" s="73" t="s">
        <v>1040</v>
      </c>
      <c r="L62" s="73"/>
      <c r="M62" s="73"/>
      <c r="N62" s="79">
        <v>0</v>
      </c>
    </row>
    <row r="63" spans="2:15" x14ac:dyDescent="0.3">
      <c r="B63" s="74" t="s">
        <v>1543</v>
      </c>
      <c r="C63" s="74" t="s">
        <v>1255</v>
      </c>
      <c r="D63" s="74" t="s">
        <v>1544</v>
      </c>
      <c r="E63" s="74" t="s">
        <v>1229</v>
      </c>
      <c r="F63" s="74" t="s">
        <v>1233</v>
      </c>
      <c r="G63" s="74">
        <v>1</v>
      </c>
      <c r="H63" s="74" t="s">
        <v>986</v>
      </c>
      <c r="I63" s="74">
        <v>2005</v>
      </c>
      <c r="J63" s="74"/>
      <c r="K63" s="74" t="s">
        <v>1050</v>
      </c>
      <c r="L63" s="74"/>
      <c r="M63" s="74" t="s">
        <v>1256</v>
      </c>
      <c r="N63" s="79">
        <v>0</v>
      </c>
    </row>
    <row r="64" spans="2:15" x14ac:dyDescent="0.3">
      <c r="B64" s="73" t="s">
        <v>1543</v>
      </c>
      <c r="C64" s="73" t="s">
        <v>1255</v>
      </c>
      <c r="D64" s="73" t="s">
        <v>1544</v>
      </c>
      <c r="E64" s="73" t="s">
        <v>1229</v>
      </c>
      <c r="F64" s="73" t="s">
        <v>1005</v>
      </c>
      <c r="G64" s="73">
        <v>3</v>
      </c>
      <c r="H64" s="73" t="s">
        <v>986</v>
      </c>
      <c r="I64" s="73">
        <v>2005</v>
      </c>
      <c r="J64" s="73"/>
      <c r="K64" s="73"/>
      <c r="L64" s="73"/>
      <c r="M64" s="73"/>
      <c r="N64" s="79">
        <v>0</v>
      </c>
    </row>
    <row r="65" spans="2:15" x14ac:dyDescent="0.3">
      <c r="B65" s="74" t="s">
        <v>1543</v>
      </c>
      <c r="C65" s="74" t="s">
        <v>1255</v>
      </c>
      <c r="D65" s="74" t="s">
        <v>1544</v>
      </c>
      <c r="E65" s="74" t="s">
        <v>1229</v>
      </c>
      <c r="F65" s="74" t="s">
        <v>1165</v>
      </c>
      <c r="G65" s="74">
        <v>8</v>
      </c>
      <c r="H65" s="74" t="s">
        <v>986</v>
      </c>
      <c r="I65" s="74">
        <v>2005</v>
      </c>
      <c r="J65" s="74"/>
      <c r="K65" s="74"/>
      <c r="L65" s="74"/>
      <c r="M65" s="74"/>
      <c r="N65" s="79">
        <v>0</v>
      </c>
    </row>
    <row r="66" spans="2:15" x14ac:dyDescent="0.3">
      <c r="B66" s="71"/>
      <c r="C66" s="71" t="s">
        <v>1255</v>
      </c>
      <c r="D66" s="71"/>
      <c r="E66" s="75"/>
      <c r="F66" s="71"/>
      <c r="G66" s="75"/>
      <c r="H66" s="71"/>
      <c r="I66" s="75"/>
      <c r="J66" s="71"/>
      <c r="K66" s="75"/>
      <c r="L66" s="75"/>
      <c r="M66" s="71"/>
      <c r="N66" s="76" t="s">
        <v>1163</v>
      </c>
      <c r="O66" s="76">
        <f>SUM(N62:N65)</f>
        <v>0</v>
      </c>
    </row>
    <row r="67" spans="2:15" x14ac:dyDescent="0.3">
      <c r="B67" s="73" t="s">
        <v>1545</v>
      </c>
      <c r="C67" s="73" t="s">
        <v>1257</v>
      </c>
      <c r="D67" s="73" t="s">
        <v>1546</v>
      </c>
      <c r="E67" s="73" t="s">
        <v>1229</v>
      </c>
      <c r="F67" s="73" t="s">
        <v>1025</v>
      </c>
      <c r="G67" s="73">
        <v>1</v>
      </c>
      <c r="H67" s="73" t="s">
        <v>986</v>
      </c>
      <c r="I67" s="73">
        <v>0</v>
      </c>
      <c r="J67" s="73"/>
      <c r="K67" s="73"/>
      <c r="L67" s="73"/>
      <c r="M67" s="73"/>
      <c r="N67" s="79">
        <v>0</v>
      </c>
    </row>
    <row r="68" spans="2:15" x14ac:dyDescent="0.3">
      <c r="B68" s="71"/>
      <c r="C68" s="71" t="s">
        <v>1257</v>
      </c>
      <c r="D68" s="71"/>
      <c r="E68" s="75"/>
      <c r="F68" s="71"/>
      <c r="G68" s="75"/>
      <c r="H68" s="71"/>
      <c r="I68" s="75"/>
      <c r="J68" s="71"/>
      <c r="K68" s="75"/>
      <c r="L68" s="75"/>
      <c r="M68" s="71"/>
      <c r="N68" s="76" t="s">
        <v>1163</v>
      </c>
      <c r="O68" s="76">
        <f>SUM(N67)</f>
        <v>0</v>
      </c>
    </row>
    <row r="69" spans="2:15" x14ac:dyDescent="0.3">
      <c r="B69" s="73" t="s">
        <v>1547</v>
      </c>
      <c r="C69" s="73" t="s">
        <v>1258</v>
      </c>
      <c r="D69" s="73" t="s">
        <v>1546</v>
      </c>
      <c r="E69" s="73" t="s">
        <v>1229</v>
      </c>
      <c r="F69" s="73" t="s">
        <v>1025</v>
      </c>
      <c r="G69" s="73">
        <v>1</v>
      </c>
      <c r="H69" s="73" t="s">
        <v>991</v>
      </c>
      <c r="I69" s="73">
        <v>0</v>
      </c>
      <c r="J69" s="73"/>
      <c r="K69" s="73"/>
      <c r="L69" s="73"/>
      <c r="M69" s="73"/>
      <c r="N69" s="79">
        <v>0</v>
      </c>
    </row>
    <row r="70" spans="2:15" x14ac:dyDescent="0.3">
      <c r="B70" s="74" t="s">
        <v>1547</v>
      </c>
      <c r="C70" s="74" t="s">
        <v>1258</v>
      </c>
      <c r="D70" s="74" t="s">
        <v>1546</v>
      </c>
      <c r="E70" s="74" t="s">
        <v>1229</v>
      </c>
      <c r="F70" s="74" t="s">
        <v>1259</v>
      </c>
      <c r="G70" s="74">
        <v>1</v>
      </c>
      <c r="H70" s="74" t="s">
        <v>986</v>
      </c>
      <c r="I70" s="74">
        <v>2000</v>
      </c>
      <c r="J70" s="74"/>
      <c r="K70" s="74" t="s">
        <v>1088</v>
      </c>
      <c r="L70" s="74"/>
      <c r="M70" s="74"/>
      <c r="N70" s="79">
        <v>0</v>
      </c>
    </row>
    <row r="71" spans="2:15" x14ac:dyDescent="0.3">
      <c r="B71" s="71"/>
      <c r="C71" s="71" t="s">
        <v>1258</v>
      </c>
      <c r="D71" s="71"/>
      <c r="E71" s="75"/>
      <c r="F71" s="71"/>
      <c r="G71" s="75"/>
      <c r="H71" s="71"/>
      <c r="I71" s="75"/>
      <c r="J71" s="71"/>
      <c r="K71" s="75"/>
      <c r="L71" s="75"/>
      <c r="M71" s="71"/>
      <c r="N71" s="76" t="s">
        <v>1163</v>
      </c>
      <c r="O71" s="76">
        <f>SUM(N69:N70)</f>
        <v>0</v>
      </c>
    </row>
    <row r="72" spans="2:15" x14ac:dyDescent="0.3">
      <c r="B72" s="73" t="s">
        <v>1548</v>
      </c>
      <c r="C72" s="73" t="s">
        <v>1260</v>
      </c>
      <c r="D72" s="73" t="s">
        <v>1549</v>
      </c>
      <c r="E72" s="73" t="s">
        <v>1229</v>
      </c>
      <c r="F72" s="73" t="s">
        <v>1000</v>
      </c>
      <c r="G72" s="73">
        <v>1</v>
      </c>
      <c r="H72" s="73" t="s">
        <v>986</v>
      </c>
      <c r="I72" s="73">
        <v>2008</v>
      </c>
      <c r="J72" s="73"/>
      <c r="K72" s="73" t="s">
        <v>1040</v>
      </c>
      <c r="L72" s="73"/>
      <c r="M72" s="73"/>
      <c r="N72" s="79">
        <v>0</v>
      </c>
    </row>
    <row r="73" spans="2:15" x14ac:dyDescent="0.3">
      <c r="B73" s="74" t="s">
        <v>1548</v>
      </c>
      <c r="C73" s="74" t="s">
        <v>1260</v>
      </c>
      <c r="D73" s="74" t="s">
        <v>1549</v>
      </c>
      <c r="E73" s="74" t="s">
        <v>1229</v>
      </c>
      <c r="F73" s="74" t="s">
        <v>1080</v>
      </c>
      <c r="G73" s="74">
        <v>2</v>
      </c>
      <c r="H73" s="74" t="s">
        <v>986</v>
      </c>
      <c r="I73" s="74">
        <v>2009</v>
      </c>
      <c r="J73" s="74"/>
      <c r="K73" s="74"/>
      <c r="L73" s="74"/>
      <c r="M73" s="74"/>
      <c r="N73" s="79">
        <v>0</v>
      </c>
    </row>
    <row r="74" spans="2:15" x14ac:dyDescent="0.3">
      <c r="B74" s="73" t="s">
        <v>1548</v>
      </c>
      <c r="C74" s="73" t="s">
        <v>1260</v>
      </c>
      <c r="D74" s="73" t="s">
        <v>1549</v>
      </c>
      <c r="E74" s="73" t="s">
        <v>1229</v>
      </c>
      <c r="F74" s="73" t="s">
        <v>1000</v>
      </c>
      <c r="G74" s="73">
        <v>1</v>
      </c>
      <c r="H74" s="73" t="s">
        <v>986</v>
      </c>
      <c r="I74" s="73">
        <v>1998</v>
      </c>
      <c r="J74" s="73"/>
      <c r="K74" s="73" t="s">
        <v>1096</v>
      </c>
      <c r="L74" s="73"/>
      <c r="M74" s="73"/>
      <c r="N74" s="79">
        <v>0</v>
      </c>
    </row>
    <row r="75" spans="2:15" x14ac:dyDescent="0.3">
      <c r="B75" s="74" t="s">
        <v>1548</v>
      </c>
      <c r="C75" s="74" t="s">
        <v>1260</v>
      </c>
      <c r="D75" s="74" t="s">
        <v>1549</v>
      </c>
      <c r="E75" s="74" t="s">
        <v>1229</v>
      </c>
      <c r="F75" s="74" t="s">
        <v>1080</v>
      </c>
      <c r="G75" s="74">
        <v>6</v>
      </c>
      <c r="H75" s="74" t="s">
        <v>986</v>
      </c>
      <c r="I75" s="74">
        <v>2002</v>
      </c>
      <c r="J75" s="74"/>
      <c r="K75" s="74" t="s">
        <v>1096</v>
      </c>
      <c r="L75" s="74"/>
      <c r="M75" s="74"/>
      <c r="N75" s="79">
        <v>0</v>
      </c>
    </row>
    <row r="76" spans="2:15" x14ac:dyDescent="0.3">
      <c r="B76" s="73" t="s">
        <v>1548</v>
      </c>
      <c r="C76" s="73" t="s">
        <v>1260</v>
      </c>
      <c r="D76" s="73" t="s">
        <v>1549</v>
      </c>
      <c r="E76" s="73" t="s">
        <v>1229</v>
      </c>
      <c r="F76" s="73" t="s">
        <v>1080</v>
      </c>
      <c r="G76" s="73">
        <v>5</v>
      </c>
      <c r="H76" s="73" t="s">
        <v>986</v>
      </c>
      <c r="I76" s="73">
        <v>2009</v>
      </c>
      <c r="J76" s="73"/>
      <c r="K76" s="73" t="s">
        <v>1040</v>
      </c>
      <c r="L76" s="73"/>
      <c r="M76" s="73"/>
      <c r="N76" s="79">
        <v>0</v>
      </c>
    </row>
    <row r="77" spans="2:15" x14ac:dyDescent="0.3">
      <c r="B77" s="74" t="s">
        <v>1548</v>
      </c>
      <c r="C77" s="74" t="s">
        <v>1260</v>
      </c>
      <c r="D77" s="74" t="s">
        <v>1549</v>
      </c>
      <c r="E77" s="74" t="s">
        <v>1229</v>
      </c>
      <c r="F77" s="74" t="s">
        <v>1000</v>
      </c>
      <c r="G77" s="74">
        <v>4</v>
      </c>
      <c r="H77" s="74" t="s">
        <v>986</v>
      </c>
      <c r="I77" s="74">
        <v>1998</v>
      </c>
      <c r="J77" s="74"/>
      <c r="K77" s="74" t="s">
        <v>1096</v>
      </c>
      <c r="L77" s="74"/>
      <c r="M77" s="74"/>
      <c r="N77" s="79">
        <v>0</v>
      </c>
    </row>
    <row r="78" spans="2:15" x14ac:dyDescent="0.3">
      <c r="B78" s="71"/>
      <c r="C78" s="71" t="s">
        <v>1260</v>
      </c>
      <c r="D78" s="71"/>
      <c r="E78" s="75"/>
      <c r="F78" s="71"/>
      <c r="G78" s="75"/>
      <c r="H78" s="71"/>
      <c r="I78" s="75"/>
      <c r="J78" s="71"/>
      <c r="K78" s="75"/>
      <c r="L78" s="75"/>
      <c r="M78" s="71"/>
      <c r="N78" s="76" t="s">
        <v>1163</v>
      </c>
      <c r="O78" s="76">
        <f>SUM(N72:N77)</f>
        <v>0</v>
      </c>
    </row>
    <row r="79" spans="2:15" x14ac:dyDescent="0.3">
      <c r="B79" s="73" t="s">
        <v>1550</v>
      </c>
      <c r="C79" s="73" t="s">
        <v>1261</v>
      </c>
      <c r="D79" s="73" t="s">
        <v>1551</v>
      </c>
      <c r="E79" s="73" t="s">
        <v>1229</v>
      </c>
      <c r="F79" s="73" t="s">
        <v>1000</v>
      </c>
      <c r="G79" s="73">
        <v>20</v>
      </c>
      <c r="H79" s="73" t="s">
        <v>986</v>
      </c>
      <c r="I79" s="73">
        <v>2010</v>
      </c>
      <c r="J79" s="73" t="s">
        <v>1262</v>
      </c>
      <c r="K79" s="73"/>
      <c r="L79" s="73"/>
      <c r="M79" s="73"/>
      <c r="N79" s="79">
        <v>0</v>
      </c>
    </row>
    <row r="80" spans="2:15" x14ac:dyDescent="0.3">
      <c r="B80" s="74" t="s">
        <v>1550</v>
      </c>
      <c r="C80" s="74" t="s">
        <v>1261</v>
      </c>
      <c r="D80" s="74" t="s">
        <v>1551</v>
      </c>
      <c r="E80" s="74" t="s">
        <v>1229</v>
      </c>
      <c r="F80" s="74" t="s">
        <v>1000</v>
      </c>
      <c r="G80" s="74">
        <v>18</v>
      </c>
      <c r="H80" s="74" t="s">
        <v>986</v>
      </c>
      <c r="I80" s="74">
        <v>2010</v>
      </c>
      <c r="J80" s="74" t="s">
        <v>1263</v>
      </c>
      <c r="K80" s="74"/>
      <c r="L80" s="74"/>
      <c r="M80" s="74"/>
      <c r="N80" s="79">
        <v>0</v>
      </c>
    </row>
    <row r="81" spans="2:15" x14ac:dyDescent="0.3">
      <c r="B81" s="73" t="s">
        <v>1550</v>
      </c>
      <c r="C81" s="73" t="s">
        <v>1261</v>
      </c>
      <c r="D81" s="73" t="s">
        <v>1551</v>
      </c>
      <c r="E81" s="73" t="s">
        <v>1229</v>
      </c>
      <c r="F81" s="73" t="s">
        <v>994</v>
      </c>
      <c r="G81" s="73">
        <v>1</v>
      </c>
      <c r="H81" s="73" t="s">
        <v>986</v>
      </c>
      <c r="I81" s="73">
        <v>2010</v>
      </c>
      <c r="J81" s="73"/>
      <c r="K81" s="73" t="s">
        <v>1264</v>
      </c>
      <c r="L81" s="73"/>
      <c r="M81" s="73"/>
      <c r="N81" s="79">
        <v>0</v>
      </c>
    </row>
    <row r="82" spans="2:15" x14ac:dyDescent="0.3">
      <c r="B82" s="74" t="s">
        <v>1550</v>
      </c>
      <c r="C82" s="74" t="s">
        <v>1261</v>
      </c>
      <c r="D82" s="74" t="s">
        <v>1551</v>
      </c>
      <c r="E82" s="74" t="s">
        <v>1229</v>
      </c>
      <c r="F82" s="74" t="s">
        <v>1005</v>
      </c>
      <c r="G82" s="74">
        <v>8</v>
      </c>
      <c r="H82" s="74" t="s">
        <v>986</v>
      </c>
      <c r="I82" s="74">
        <v>2010</v>
      </c>
      <c r="J82" s="74"/>
      <c r="K82" s="74"/>
      <c r="L82" s="74"/>
      <c r="M82" s="74"/>
      <c r="N82" s="79">
        <v>0</v>
      </c>
    </row>
    <row r="83" spans="2:15" x14ac:dyDescent="0.3">
      <c r="B83" s="73" t="s">
        <v>1550</v>
      </c>
      <c r="C83" s="73" t="s">
        <v>1261</v>
      </c>
      <c r="D83" s="73" t="s">
        <v>1551</v>
      </c>
      <c r="E83" s="73" t="s">
        <v>1229</v>
      </c>
      <c r="F83" s="73" t="s">
        <v>1165</v>
      </c>
      <c r="G83" s="73">
        <v>21</v>
      </c>
      <c r="H83" s="73" t="s">
        <v>986</v>
      </c>
      <c r="I83" s="73">
        <v>2010</v>
      </c>
      <c r="J83" s="73"/>
      <c r="K83" s="73"/>
      <c r="L83" s="73"/>
      <c r="M83" s="73"/>
      <c r="N83" s="79">
        <v>0</v>
      </c>
    </row>
    <row r="84" spans="2:15" x14ac:dyDescent="0.3">
      <c r="B84" s="74" t="s">
        <v>1550</v>
      </c>
      <c r="C84" s="74" t="s">
        <v>1261</v>
      </c>
      <c r="D84" s="74" t="s">
        <v>1551</v>
      </c>
      <c r="E84" s="74" t="s">
        <v>1229</v>
      </c>
      <c r="F84" s="74" t="s">
        <v>1007</v>
      </c>
      <c r="G84" s="74">
        <v>5</v>
      </c>
      <c r="H84" s="74" t="s">
        <v>986</v>
      </c>
      <c r="I84" s="74">
        <v>2010</v>
      </c>
      <c r="J84" s="74"/>
      <c r="K84" s="74"/>
      <c r="L84" s="74"/>
      <c r="M84" s="74"/>
      <c r="N84" s="79">
        <v>0</v>
      </c>
    </row>
    <row r="85" spans="2:15" x14ac:dyDescent="0.3">
      <c r="B85" s="73" t="s">
        <v>1550</v>
      </c>
      <c r="C85" s="73" t="s">
        <v>1261</v>
      </c>
      <c r="D85" s="73" t="s">
        <v>1551</v>
      </c>
      <c r="E85" s="73" t="s">
        <v>1229</v>
      </c>
      <c r="F85" s="73" t="s">
        <v>1067</v>
      </c>
      <c r="G85" s="73">
        <v>1</v>
      </c>
      <c r="H85" s="73" t="s">
        <v>986</v>
      </c>
      <c r="I85" s="73">
        <v>2010</v>
      </c>
      <c r="J85" s="73"/>
      <c r="K85" s="73"/>
      <c r="L85" s="73"/>
      <c r="M85" s="73"/>
      <c r="N85" s="79">
        <v>0</v>
      </c>
    </row>
    <row r="86" spans="2:15" x14ac:dyDescent="0.3">
      <c r="B86" s="74" t="s">
        <v>1550</v>
      </c>
      <c r="C86" s="74" t="s">
        <v>1261</v>
      </c>
      <c r="D86" s="74" t="s">
        <v>1551</v>
      </c>
      <c r="E86" s="74" t="s">
        <v>1229</v>
      </c>
      <c r="F86" s="74" t="s">
        <v>998</v>
      </c>
      <c r="G86" s="74">
        <v>21</v>
      </c>
      <c r="H86" s="74" t="s">
        <v>986</v>
      </c>
      <c r="I86" s="74">
        <v>2010</v>
      </c>
      <c r="J86" s="74"/>
      <c r="K86" s="74"/>
      <c r="L86" s="74"/>
      <c r="M86" s="74"/>
      <c r="N86" s="79">
        <v>0</v>
      </c>
    </row>
    <row r="87" spans="2:15" x14ac:dyDescent="0.3">
      <c r="B87" s="73" t="s">
        <v>1550</v>
      </c>
      <c r="C87" s="73" t="s">
        <v>1261</v>
      </c>
      <c r="D87" s="73" t="s">
        <v>1551</v>
      </c>
      <c r="E87" s="73" t="s">
        <v>1229</v>
      </c>
      <c r="F87" s="73" t="s">
        <v>1090</v>
      </c>
      <c r="G87" s="73">
        <v>1</v>
      </c>
      <c r="H87" s="73" t="s">
        <v>986</v>
      </c>
      <c r="I87" s="73">
        <v>2010</v>
      </c>
      <c r="J87" s="73"/>
      <c r="K87" s="73"/>
      <c r="L87" s="73"/>
      <c r="M87" s="73"/>
      <c r="N87" s="79">
        <v>0</v>
      </c>
    </row>
    <row r="88" spans="2:15" x14ac:dyDescent="0.3">
      <c r="B88" s="71"/>
      <c r="C88" s="71" t="s">
        <v>1261</v>
      </c>
      <c r="D88" s="71"/>
      <c r="E88" s="75"/>
      <c r="F88" s="71"/>
      <c r="G88" s="75"/>
      <c r="H88" s="71"/>
      <c r="I88" s="75"/>
      <c r="J88" s="71"/>
      <c r="K88" s="75"/>
      <c r="L88" s="75"/>
      <c r="M88" s="71"/>
      <c r="N88" s="76" t="s">
        <v>1163</v>
      </c>
      <c r="O88" s="76">
        <f>SUM(N79:N87)</f>
        <v>0</v>
      </c>
    </row>
    <row r="89" spans="2:15" x14ac:dyDescent="0.3">
      <c r="B89" s="73" t="s">
        <v>1552</v>
      </c>
      <c r="C89" s="73" t="s">
        <v>1265</v>
      </c>
      <c r="D89" s="73" t="s">
        <v>1553</v>
      </c>
      <c r="E89" s="73" t="s">
        <v>1229</v>
      </c>
      <c r="F89" s="73" t="s">
        <v>1025</v>
      </c>
      <c r="G89" s="73">
        <v>1</v>
      </c>
      <c r="H89" s="73" t="s">
        <v>986</v>
      </c>
      <c r="I89" s="73">
        <v>2017</v>
      </c>
      <c r="J89" s="73" t="s">
        <v>1266</v>
      </c>
      <c r="K89" s="73"/>
      <c r="L89" s="73"/>
      <c r="M89" s="73"/>
      <c r="N89" s="79">
        <v>0</v>
      </c>
    </row>
    <row r="90" spans="2:15" x14ac:dyDescent="0.3">
      <c r="B90" s="74" t="s">
        <v>1552</v>
      </c>
      <c r="C90" s="74" t="s">
        <v>1265</v>
      </c>
      <c r="D90" s="74" t="s">
        <v>1553</v>
      </c>
      <c r="E90" s="74" t="s">
        <v>1229</v>
      </c>
      <c r="F90" s="74" t="s">
        <v>1267</v>
      </c>
      <c r="G90" s="74">
        <v>2</v>
      </c>
      <c r="H90" s="74" t="s">
        <v>986</v>
      </c>
      <c r="I90" s="74">
        <v>2017</v>
      </c>
      <c r="J90" s="74"/>
      <c r="K90" s="74"/>
      <c r="L90" s="74"/>
      <c r="M90" s="74"/>
      <c r="N90" s="79">
        <v>0</v>
      </c>
    </row>
    <row r="91" spans="2:15" x14ac:dyDescent="0.3">
      <c r="B91" s="71"/>
      <c r="C91" s="71" t="s">
        <v>1265</v>
      </c>
      <c r="D91" s="71"/>
      <c r="E91" s="75"/>
      <c r="F91" s="71"/>
      <c r="G91" s="75"/>
      <c r="H91" s="71"/>
      <c r="I91" s="75"/>
      <c r="J91" s="71"/>
      <c r="K91" s="75"/>
      <c r="L91" s="75"/>
      <c r="M91" s="71"/>
      <c r="N91" s="76" t="s">
        <v>1163</v>
      </c>
      <c r="O91" s="76">
        <f>SUM(N89:N90)</f>
        <v>0</v>
      </c>
    </row>
    <row r="92" spans="2:15" x14ac:dyDescent="0.3">
      <c r="B92" s="73" t="s">
        <v>1554</v>
      </c>
      <c r="C92" s="73" t="s">
        <v>1268</v>
      </c>
      <c r="D92" s="73" t="s">
        <v>1555</v>
      </c>
      <c r="E92" s="73" t="s">
        <v>1229</v>
      </c>
      <c r="F92" s="73" t="s">
        <v>1000</v>
      </c>
      <c r="G92" s="73">
        <v>8</v>
      </c>
      <c r="H92" s="73" t="s">
        <v>986</v>
      </c>
      <c r="I92" s="73">
        <v>2010</v>
      </c>
      <c r="J92" s="73"/>
      <c r="K92" s="73"/>
      <c r="L92" s="73"/>
      <c r="M92" s="73"/>
      <c r="N92" s="79">
        <v>0</v>
      </c>
    </row>
    <row r="93" spans="2:15" x14ac:dyDescent="0.3">
      <c r="B93" s="71"/>
      <c r="C93" s="71" t="s">
        <v>1268</v>
      </c>
      <c r="D93" s="71"/>
      <c r="E93" s="75"/>
      <c r="F93" s="71"/>
      <c r="G93" s="75"/>
      <c r="H93" s="71"/>
      <c r="I93" s="75"/>
      <c r="J93" s="71"/>
      <c r="K93" s="75"/>
      <c r="L93" s="75"/>
      <c r="M93" s="71"/>
      <c r="N93" s="76" t="s">
        <v>1163</v>
      </c>
      <c r="O93" s="76">
        <f>SUM(N92)</f>
        <v>0</v>
      </c>
    </row>
    <row r="94" spans="2:15" x14ac:dyDescent="0.3">
      <c r="B94" s="73" t="s">
        <v>1501</v>
      </c>
      <c r="C94" s="73" t="s">
        <v>1269</v>
      </c>
      <c r="D94" s="73" t="s">
        <v>1502</v>
      </c>
      <c r="E94" s="73" t="s">
        <v>1229</v>
      </c>
      <c r="F94" s="73" t="s">
        <v>1025</v>
      </c>
      <c r="G94" s="73">
        <v>4</v>
      </c>
      <c r="H94" s="73" t="s">
        <v>986</v>
      </c>
      <c r="I94" s="73">
        <v>2023</v>
      </c>
      <c r="J94" s="73" t="s">
        <v>1270</v>
      </c>
      <c r="K94" s="73"/>
      <c r="L94" s="73"/>
      <c r="M94" s="73"/>
      <c r="N94" s="79">
        <v>0</v>
      </c>
    </row>
    <row r="95" spans="2:15" x14ac:dyDescent="0.3">
      <c r="B95" s="71"/>
      <c r="C95" s="71" t="s">
        <v>1269</v>
      </c>
      <c r="D95" s="71"/>
      <c r="E95" s="75"/>
      <c r="F95" s="71"/>
      <c r="G95" s="75"/>
      <c r="H95" s="71"/>
      <c r="I95" s="75"/>
      <c r="J95" s="71"/>
      <c r="K95" s="75"/>
      <c r="L95" s="75"/>
      <c r="M95" s="71"/>
      <c r="N95" s="76" t="s">
        <v>1163</v>
      </c>
      <c r="O95" s="76">
        <f>SUM(N94)</f>
        <v>0</v>
      </c>
    </row>
    <row r="96" spans="2:15" x14ac:dyDescent="0.3">
      <c r="B96" s="73" t="s">
        <v>1556</v>
      </c>
      <c r="C96" s="73" t="s">
        <v>1271</v>
      </c>
      <c r="D96" s="73" t="s">
        <v>1557</v>
      </c>
      <c r="E96" s="73" t="s">
        <v>1229</v>
      </c>
      <c r="F96" s="73" t="s">
        <v>1025</v>
      </c>
      <c r="G96" s="73">
        <v>11</v>
      </c>
      <c r="H96" s="73" t="s">
        <v>986</v>
      </c>
      <c r="I96" s="73">
        <v>2019</v>
      </c>
      <c r="J96" s="73" t="s">
        <v>1272</v>
      </c>
      <c r="K96" s="73" t="s">
        <v>1031</v>
      </c>
      <c r="L96" s="73"/>
      <c r="M96" s="73" t="s">
        <v>1273</v>
      </c>
      <c r="N96" s="79">
        <v>0</v>
      </c>
    </row>
    <row r="97" spans="2:15" x14ac:dyDescent="0.3">
      <c r="B97" s="74" t="s">
        <v>1556</v>
      </c>
      <c r="C97" s="74" t="s">
        <v>1271</v>
      </c>
      <c r="D97" s="74" t="s">
        <v>1557</v>
      </c>
      <c r="E97" s="74" t="s">
        <v>1229</v>
      </c>
      <c r="F97" s="74" t="s">
        <v>1025</v>
      </c>
      <c r="G97" s="74">
        <v>16</v>
      </c>
      <c r="H97" s="74" t="s">
        <v>986</v>
      </c>
      <c r="I97" s="74">
        <v>2019</v>
      </c>
      <c r="J97" s="74" t="s">
        <v>1274</v>
      </c>
      <c r="K97" s="74" t="s">
        <v>1056</v>
      </c>
      <c r="L97" s="74"/>
      <c r="M97" s="74"/>
      <c r="N97" s="79">
        <v>0</v>
      </c>
    </row>
    <row r="98" spans="2:15" x14ac:dyDescent="0.3">
      <c r="B98" s="73" t="s">
        <v>1556</v>
      </c>
      <c r="C98" s="73" t="s">
        <v>1271</v>
      </c>
      <c r="D98" s="73" t="s">
        <v>1557</v>
      </c>
      <c r="E98" s="73" t="s">
        <v>1229</v>
      </c>
      <c r="F98" s="73" t="s">
        <v>1233</v>
      </c>
      <c r="G98" s="73">
        <v>1</v>
      </c>
      <c r="H98" s="73" t="s">
        <v>986</v>
      </c>
      <c r="I98" s="73">
        <v>2019</v>
      </c>
      <c r="J98" s="73"/>
      <c r="K98" s="73" t="s">
        <v>1152</v>
      </c>
      <c r="L98" s="73"/>
      <c r="M98" s="73" t="s">
        <v>1275</v>
      </c>
      <c r="N98" s="79">
        <v>0</v>
      </c>
    </row>
    <row r="99" spans="2:15" x14ac:dyDescent="0.3">
      <c r="B99" s="74" t="s">
        <v>1556</v>
      </c>
      <c r="C99" s="74" t="s">
        <v>1271</v>
      </c>
      <c r="D99" s="74" t="s">
        <v>1557</v>
      </c>
      <c r="E99" s="74" t="s">
        <v>1229</v>
      </c>
      <c r="F99" s="74" t="s">
        <v>1005</v>
      </c>
      <c r="G99" s="74">
        <v>9</v>
      </c>
      <c r="H99" s="74" t="s">
        <v>986</v>
      </c>
      <c r="I99" s="74">
        <v>2019</v>
      </c>
      <c r="J99" s="74"/>
      <c r="K99" s="74"/>
      <c r="L99" s="74"/>
      <c r="M99" s="74"/>
      <c r="N99" s="79">
        <v>0</v>
      </c>
    </row>
    <row r="100" spans="2:15" x14ac:dyDescent="0.3">
      <c r="B100" s="73" t="s">
        <v>1556</v>
      </c>
      <c r="C100" s="73" t="s">
        <v>1271</v>
      </c>
      <c r="D100" s="73" t="s">
        <v>1557</v>
      </c>
      <c r="E100" s="73" t="s">
        <v>1229</v>
      </c>
      <c r="F100" s="73" t="s">
        <v>1165</v>
      </c>
      <c r="G100" s="73">
        <v>6</v>
      </c>
      <c r="H100" s="73" t="s">
        <v>986</v>
      </c>
      <c r="I100" s="73">
        <v>2019</v>
      </c>
      <c r="J100" s="73"/>
      <c r="K100" s="73"/>
      <c r="L100" s="73"/>
      <c r="M100" s="73"/>
      <c r="N100" s="79">
        <v>0</v>
      </c>
    </row>
    <row r="101" spans="2:15" x14ac:dyDescent="0.3">
      <c r="B101" s="74" t="s">
        <v>1556</v>
      </c>
      <c r="C101" s="74" t="s">
        <v>1271</v>
      </c>
      <c r="D101" s="74" t="s">
        <v>1557</v>
      </c>
      <c r="E101" s="74" t="s">
        <v>1229</v>
      </c>
      <c r="F101" s="74" t="s">
        <v>1276</v>
      </c>
      <c r="G101" s="74">
        <v>29</v>
      </c>
      <c r="H101" s="74" t="s">
        <v>986</v>
      </c>
      <c r="I101" s="74">
        <v>2019</v>
      </c>
      <c r="J101" s="74"/>
      <c r="K101" s="74"/>
      <c r="L101" s="74"/>
      <c r="M101" s="74"/>
      <c r="N101" s="79">
        <v>0</v>
      </c>
    </row>
    <row r="102" spans="2:15" x14ac:dyDescent="0.3">
      <c r="B102" s="71"/>
      <c r="C102" s="71" t="s">
        <v>1271</v>
      </c>
      <c r="D102" s="71"/>
      <c r="E102" s="75"/>
      <c r="F102" s="71"/>
      <c r="G102" s="75"/>
      <c r="H102" s="71"/>
      <c r="I102" s="75"/>
      <c r="J102" s="71"/>
      <c r="K102" s="75"/>
      <c r="L102" s="75"/>
      <c r="M102" s="71"/>
      <c r="N102" s="76" t="s">
        <v>1163</v>
      </c>
      <c r="O102" s="76">
        <f>SUM(N96:N101)</f>
        <v>0</v>
      </c>
    </row>
    <row r="103" spans="2:15" x14ac:dyDescent="0.3">
      <c r="B103" s="73" t="s">
        <v>1558</v>
      </c>
      <c r="C103" s="73" t="s">
        <v>1277</v>
      </c>
      <c r="D103" s="73" t="s">
        <v>1559</v>
      </c>
      <c r="E103" s="73" t="s">
        <v>1229</v>
      </c>
      <c r="F103" s="73" t="s">
        <v>1025</v>
      </c>
      <c r="G103" s="73">
        <v>2</v>
      </c>
      <c r="H103" s="73" t="s">
        <v>986</v>
      </c>
      <c r="I103" s="73">
        <v>2022</v>
      </c>
      <c r="J103" s="73" t="s">
        <v>1278</v>
      </c>
      <c r="K103" s="73"/>
      <c r="L103" s="73"/>
      <c r="M103" s="73"/>
      <c r="N103" s="79">
        <v>0</v>
      </c>
    </row>
    <row r="104" spans="2:15" x14ac:dyDescent="0.3">
      <c r="B104" s="74" t="s">
        <v>1558</v>
      </c>
      <c r="C104" s="74" t="s">
        <v>1277</v>
      </c>
      <c r="D104" s="74" t="s">
        <v>1559</v>
      </c>
      <c r="E104" s="74" t="s">
        <v>1229</v>
      </c>
      <c r="F104" s="74" t="s">
        <v>1000</v>
      </c>
      <c r="G104" s="74">
        <v>2</v>
      </c>
      <c r="H104" s="74" t="s">
        <v>986</v>
      </c>
      <c r="I104" s="74">
        <v>2001</v>
      </c>
      <c r="J104" s="74" t="s">
        <v>1279</v>
      </c>
      <c r="K104" s="74"/>
      <c r="L104" s="74"/>
      <c r="M104" s="74"/>
      <c r="N104" s="79">
        <v>0</v>
      </c>
    </row>
    <row r="105" spans="2:15" x14ac:dyDescent="0.3">
      <c r="B105" s="71"/>
      <c r="C105" s="71" t="s">
        <v>1277</v>
      </c>
      <c r="D105" s="71"/>
      <c r="E105" s="75"/>
      <c r="F105" s="71"/>
      <c r="G105" s="75"/>
      <c r="H105" s="71"/>
      <c r="I105" s="75"/>
      <c r="J105" s="71"/>
      <c r="K105" s="75"/>
      <c r="L105" s="75"/>
      <c r="M105" s="71"/>
      <c r="N105" s="76" t="s">
        <v>1163</v>
      </c>
      <c r="O105" s="76">
        <f>SUM(N103:N104)</f>
        <v>0</v>
      </c>
    </row>
    <row r="106" spans="2:15" x14ac:dyDescent="0.3">
      <c r="B106" s="73" t="s">
        <v>1560</v>
      </c>
      <c r="C106" s="73" t="s">
        <v>1280</v>
      </c>
      <c r="D106" s="73" t="s">
        <v>1559</v>
      </c>
      <c r="E106" s="73" t="s">
        <v>1229</v>
      </c>
      <c r="F106" s="73" t="s">
        <v>1025</v>
      </c>
      <c r="G106" s="73">
        <v>3</v>
      </c>
      <c r="H106" s="73" t="s">
        <v>986</v>
      </c>
      <c r="I106" s="73">
        <v>2022</v>
      </c>
      <c r="J106" s="73" t="s">
        <v>1281</v>
      </c>
      <c r="K106" s="73" t="s">
        <v>1282</v>
      </c>
      <c r="L106" s="73"/>
      <c r="M106" s="73"/>
      <c r="N106" s="79">
        <v>0</v>
      </c>
    </row>
    <row r="107" spans="2:15" x14ac:dyDescent="0.3">
      <c r="B107" s="74" t="s">
        <v>1560</v>
      </c>
      <c r="C107" s="74" t="s">
        <v>1280</v>
      </c>
      <c r="D107" s="74" t="s">
        <v>1559</v>
      </c>
      <c r="E107" s="74" t="s">
        <v>1229</v>
      </c>
      <c r="F107" s="74" t="s">
        <v>1025</v>
      </c>
      <c r="G107" s="74">
        <v>1</v>
      </c>
      <c r="H107" s="74" t="s">
        <v>986</v>
      </c>
      <c r="I107" s="74">
        <v>2022</v>
      </c>
      <c r="J107" s="74" t="s">
        <v>1278</v>
      </c>
      <c r="K107" s="74" t="s">
        <v>1282</v>
      </c>
      <c r="L107" s="74"/>
      <c r="M107" s="74"/>
      <c r="N107" s="79">
        <v>0</v>
      </c>
    </row>
    <row r="108" spans="2:15" x14ac:dyDescent="0.3">
      <c r="B108" s="73" t="s">
        <v>1560</v>
      </c>
      <c r="C108" s="73" t="s">
        <v>1280</v>
      </c>
      <c r="D108" s="73" t="s">
        <v>1559</v>
      </c>
      <c r="E108" s="73" t="s">
        <v>1229</v>
      </c>
      <c r="F108" s="73" t="s">
        <v>1000</v>
      </c>
      <c r="G108" s="73">
        <v>14</v>
      </c>
      <c r="H108" s="73" t="s">
        <v>986</v>
      </c>
      <c r="I108" s="73">
        <v>2001</v>
      </c>
      <c r="J108" s="73" t="s">
        <v>1283</v>
      </c>
      <c r="K108" s="73"/>
      <c r="L108" s="73"/>
      <c r="M108" s="73"/>
      <c r="N108" s="79">
        <v>0</v>
      </c>
    </row>
    <row r="109" spans="2:15" x14ac:dyDescent="0.3">
      <c r="B109" s="74" t="s">
        <v>1560</v>
      </c>
      <c r="C109" s="74" t="s">
        <v>1280</v>
      </c>
      <c r="D109" s="74" t="s">
        <v>1559</v>
      </c>
      <c r="E109" s="74" t="s">
        <v>1229</v>
      </c>
      <c r="F109" s="74" t="s">
        <v>1000</v>
      </c>
      <c r="G109" s="74">
        <v>2</v>
      </c>
      <c r="H109" s="74" t="s">
        <v>986</v>
      </c>
      <c r="I109" s="74">
        <v>2001</v>
      </c>
      <c r="J109" s="74" t="s">
        <v>1284</v>
      </c>
      <c r="K109" s="74"/>
      <c r="L109" s="74"/>
      <c r="M109" s="74"/>
      <c r="N109" s="79">
        <v>0</v>
      </c>
    </row>
    <row r="110" spans="2:15" x14ac:dyDescent="0.3">
      <c r="B110" s="73" t="s">
        <v>1560</v>
      </c>
      <c r="C110" s="73" t="s">
        <v>1280</v>
      </c>
      <c r="D110" s="73" t="s">
        <v>1559</v>
      </c>
      <c r="E110" s="73" t="s">
        <v>1229</v>
      </c>
      <c r="F110" s="73" t="s">
        <v>1233</v>
      </c>
      <c r="G110" s="73">
        <v>1</v>
      </c>
      <c r="H110" s="73" t="s">
        <v>986</v>
      </c>
      <c r="I110" s="73">
        <v>2022</v>
      </c>
      <c r="J110" s="73"/>
      <c r="K110" s="73" t="s">
        <v>1031</v>
      </c>
      <c r="L110" s="73"/>
      <c r="M110" s="73" t="s">
        <v>1152</v>
      </c>
      <c r="N110" s="79">
        <v>0</v>
      </c>
    </row>
    <row r="111" spans="2:15" x14ac:dyDescent="0.3">
      <c r="B111" s="74" t="s">
        <v>1560</v>
      </c>
      <c r="C111" s="74" t="s">
        <v>1280</v>
      </c>
      <c r="D111" s="74" t="s">
        <v>1559</v>
      </c>
      <c r="E111" s="74" t="s">
        <v>1229</v>
      </c>
      <c r="F111" s="74" t="s">
        <v>1005</v>
      </c>
      <c r="G111" s="74">
        <v>2</v>
      </c>
      <c r="H111" s="74" t="s">
        <v>986</v>
      </c>
      <c r="I111" s="74">
        <v>2022</v>
      </c>
      <c r="J111" s="74"/>
      <c r="K111" s="74"/>
      <c r="L111" s="74"/>
      <c r="M111" s="74"/>
      <c r="N111" s="79">
        <v>0</v>
      </c>
    </row>
    <row r="112" spans="2:15" x14ac:dyDescent="0.3">
      <c r="B112" s="73" t="s">
        <v>1560</v>
      </c>
      <c r="C112" s="73" t="s">
        <v>1280</v>
      </c>
      <c r="D112" s="73" t="s">
        <v>1559</v>
      </c>
      <c r="E112" s="73" t="s">
        <v>1229</v>
      </c>
      <c r="F112" s="73" t="s">
        <v>1165</v>
      </c>
      <c r="G112" s="73">
        <v>7</v>
      </c>
      <c r="H112" s="73" t="s">
        <v>986</v>
      </c>
      <c r="I112" s="73">
        <v>2022</v>
      </c>
      <c r="J112" s="73"/>
      <c r="K112" s="73"/>
      <c r="L112" s="73"/>
      <c r="M112" s="73"/>
      <c r="N112" s="79">
        <v>0</v>
      </c>
    </row>
    <row r="113" spans="2:15" x14ac:dyDescent="0.3">
      <c r="B113" s="74" t="s">
        <v>1560</v>
      </c>
      <c r="C113" s="74" t="s">
        <v>1280</v>
      </c>
      <c r="D113" s="74" t="s">
        <v>1559</v>
      </c>
      <c r="E113" s="74" t="s">
        <v>1229</v>
      </c>
      <c r="F113" s="74" t="s">
        <v>1007</v>
      </c>
      <c r="G113" s="74">
        <v>19</v>
      </c>
      <c r="H113" s="74" t="s">
        <v>986</v>
      </c>
      <c r="I113" s="74">
        <v>2022</v>
      </c>
      <c r="J113" s="74"/>
      <c r="K113" s="74"/>
      <c r="L113" s="74"/>
      <c r="M113" s="74"/>
      <c r="N113" s="79">
        <v>0</v>
      </c>
    </row>
    <row r="114" spans="2:15" x14ac:dyDescent="0.3">
      <c r="B114" s="73" t="s">
        <v>1560</v>
      </c>
      <c r="C114" s="73" t="s">
        <v>1280</v>
      </c>
      <c r="D114" s="73" t="s">
        <v>1559</v>
      </c>
      <c r="E114" s="73" t="s">
        <v>1229</v>
      </c>
      <c r="F114" s="73" t="s">
        <v>1276</v>
      </c>
      <c r="G114" s="73">
        <v>28</v>
      </c>
      <c r="H114" s="73" t="s">
        <v>986</v>
      </c>
      <c r="I114" s="73">
        <v>2022</v>
      </c>
      <c r="J114" s="73"/>
      <c r="K114" s="73"/>
      <c r="L114" s="73"/>
      <c r="M114" s="73"/>
      <c r="N114" s="79">
        <v>0</v>
      </c>
    </row>
    <row r="115" spans="2:15" x14ac:dyDescent="0.3">
      <c r="B115" s="71"/>
      <c r="C115" s="71" t="s">
        <v>1280</v>
      </c>
      <c r="D115" s="71"/>
      <c r="E115" s="75"/>
      <c r="F115" s="71"/>
      <c r="G115" s="75"/>
      <c r="H115" s="71"/>
      <c r="I115" s="75"/>
      <c r="J115" s="71"/>
      <c r="K115" s="75"/>
      <c r="L115" s="75"/>
      <c r="M115" s="71"/>
      <c r="N115" s="76" t="s">
        <v>1163</v>
      </c>
      <c r="O115" s="76">
        <f>SUM(N106:N114)</f>
        <v>0</v>
      </c>
    </row>
    <row r="116" spans="2:15" x14ac:dyDescent="0.3">
      <c r="B116" s="73" t="s">
        <v>1561</v>
      </c>
      <c r="C116" s="73" t="s">
        <v>1285</v>
      </c>
      <c r="D116" s="73" t="s">
        <v>1559</v>
      </c>
      <c r="E116" s="73" t="s">
        <v>1229</v>
      </c>
      <c r="F116" s="73" t="s">
        <v>1025</v>
      </c>
      <c r="G116" s="73">
        <v>4</v>
      </c>
      <c r="H116" s="73" t="s">
        <v>986</v>
      </c>
      <c r="I116" s="73">
        <v>2021</v>
      </c>
      <c r="J116" s="73" t="s">
        <v>1286</v>
      </c>
      <c r="K116" s="73" t="s">
        <v>1046</v>
      </c>
      <c r="L116" s="73"/>
      <c r="M116" s="73"/>
      <c r="N116" s="79">
        <v>0</v>
      </c>
    </row>
    <row r="117" spans="2:15" x14ac:dyDescent="0.3">
      <c r="B117" s="74" t="s">
        <v>1561</v>
      </c>
      <c r="C117" s="74" t="s">
        <v>1285</v>
      </c>
      <c r="D117" s="74" t="s">
        <v>1559</v>
      </c>
      <c r="E117" s="74" t="s">
        <v>1229</v>
      </c>
      <c r="F117" s="74" t="s">
        <v>1025</v>
      </c>
      <c r="G117" s="74">
        <v>1</v>
      </c>
      <c r="H117" s="74" t="s">
        <v>986</v>
      </c>
      <c r="I117" s="74">
        <v>2021</v>
      </c>
      <c r="J117" s="74" t="s">
        <v>1278</v>
      </c>
      <c r="K117" s="74" t="s">
        <v>1046</v>
      </c>
      <c r="L117" s="74"/>
      <c r="M117" s="74"/>
      <c r="N117" s="79">
        <v>0</v>
      </c>
    </row>
    <row r="118" spans="2:15" x14ac:dyDescent="0.3">
      <c r="B118" s="73" t="s">
        <v>1561</v>
      </c>
      <c r="C118" s="73" t="s">
        <v>1285</v>
      </c>
      <c r="D118" s="73" t="s">
        <v>1559</v>
      </c>
      <c r="E118" s="73" t="s">
        <v>1229</v>
      </c>
      <c r="F118" s="73" t="s">
        <v>1025</v>
      </c>
      <c r="G118" s="73">
        <v>6</v>
      </c>
      <c r="H118" s="73" t="s">
        <v>986</v>
      </c>
      <c r="I118" s="73">
        <v>2018</v>
      </c>
      <c r="J118" s="73" t="s">
        <v>1287</v>
      </c>
      <c r="K118" s="73" t="s">
        <v>1288</v>
      </c>
      <c r="L118" s="73"/>
      <c r="M118" s="73"/>
      <c r="N118" s="79">
        <v>0</v>
      </c>
    </row>
    <row r="119" spans="2:15" x14ac:dyDescent="0.3">
      <c r="B119" s="71"/>
      <c r="C119" s="71" t="s">
        <v>1285</v>
      </c>
      <c r="D119" s="71"/>
      <c r="E119" s="75"/>
      <c r="F119" s="71"/>
      <c r="G119" s="75"/>
      <c r="H119" s="71"/>
      <c r="I119" s="75"/>
      <c r="J119" s="71"/>
      <c r="K119" s="75"/>
      <c r="L119" s="75"/>
      <c r="M119" s="71"/>
      <c r="N119" s="76" t="s">
        <v>1163</v>
      </c>
      <c r="O119" s="76">
        <f>SUM(N116:N118)</f>
        <v>0</v>
      </c>
    </row>
    <row r="121" spans="2:15" x14ac:dyDescent="0.3">
      <c r="M121" s="76" t="s">
        <v>1197</v>
      </c>
      <c r="N121" s="76">
        <f>SUM(N13:N118)</f>
        <v>0</v>
      </c>
      <c r="O121" s="76">
        <f>SUM(O14:O119)</f>
        <v>0</v>
      </c>
    </row>
  </sheetData>
  <sheetProtection algorithmName="SHA-512" hashValue="xhMwBzMlNQrgcjiafcrDkLlPjYAgzW1TiZ+YsUoPs2MQAgFLIkqQwGra+/RueyYRdwympPnsLKuCWToX7nLMxg==" saltValue="OcK6XlcYTKNaqwrDTEch/g==" spinCount="100000" sheet="1" objects="1" scenarios="1" selectLockedCells="1"/>
  <autoFilter ref="B12:N119" xr:uid="{0B26153C-5DB3-4E5C-AC89-7B8FDBCC1080}"/>
  <mergeCells count="8">
    <mergeCell ref="B9:E9"/>
    <mergeCell ref="B10:E10"/>
    <mergeCell ref="B2:N2"/>
    <mergeCell ref="B3:K3"/>
    <mergeCell ref="B4:K4"/>
    <mergeCell ref="B5:K5"/>
    <mergeCell ref="B7:E7"/>
    <mergeCell ref="B8:E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3F6E-9383-479F-960A-24B5C32D6355}">
  <sheetPr>
    <tabColor theme="2" tint="-0.499984740745262"/>
  </sheetPr>
  <dimension ref="A1:Q78"/>
  <sheetViews>
    <sheetView showGridLines="0" zoomScaleNormal="100" workbookViewId="0">
      <selection activeCell="B8" sqref="B8:E8"/>
    </sheetView>
  </sheetViews>
  <sheetFormatPr defaultRowHeight="14.4" x14ac:dyDescent="0.3"/>
  <cols>
    <col min="1" max="1" width="2.6640625" style="67" customWidth="1"/>
    <col min="2" max="2" width="12.33203125" bestFit="1" customWidth="1"/>
    <col min="3" max="3" width="37.33203125" customWidth="1"/>
    <col min="4" max="4" width="11" customWidth="1"/>
    <col min="5" max="5" width="21.33203125" bestFit="1" customWidth="1"/>
    <col min="6" max="6" width="43.44140625" bestFit="1" customWidth="1"/>
    <col min="7" max="7" width="12.109375" bestFit="1" customWidth="1"/>
    <col min="9" max="9" width="9.44140625" bestFit="1" customWidth="1"/>
    <col min="10" max="10" width="57.109375" bestFit="1" customWidth="1"/>
    <col min="11" max="11" width="19.44140625" bestFit="1" customWidth="1"/>
    <col min="12" max="12" width="19.44140625" customWidth="1"/>
    <col min="13" max="13" width="30" bestFit="1" customWidth="1"/>
    <col min="14" max="14" width="18" customWidth="1"/>
    <col min="15" max="15" width="10.6640625" bestFit="1" customWidth="1"/>
  </cols>
  <sheetData>
    <row r="1" spans="1:17" s="67" customFormat="1" ht="13.8" x14ac:dyDescent="0.3"/>
    <row r="2" spans="1:17" s="67" customFormat="1" ht="15.6" x14ac:dyDescent="0.3">
      <c r="B2" s="93" t="s">
        <v>1510</v>
      </c>
      <c r="C2" s="93"/>
      <c r="D2" s="93"/>
      <c r="E2" s="93"/>
      <c r="F2" s="93"/>
      <c r="G2" s="93"/>
      <c r="H2" s="93"/>
      <c r="I2" s="93"/>
      <c r="J2" s="93"/>
      <c r="K2" s="93"/>
      <c r="L2" s="93"/>
      <c r="M2" s="93"/>
      <c r="N2" s="93"/>
      <c r="O2" s="93"/>
    </row>
    <row r="3" spans="1:17" s="67" customFormat="1" ht="15.6" x14ac:dyDescent="0.3">
      <c r="B3" s="93" t="s">
        <v>1289</v>
      </c>
      <c r="C3" s="93"/>
      <c r="D3" s="93"/>
      <c r="E3" s="93"/>
      <c r="F3" s="93"/>
      <c r="G3" s="93"/>
      <c r="H3" s="93"/>
      <c r="I3" s="93"/>
      <c r="J3" s="93"/>
      <c r="K3" s="93"/>
      <c r="L3" s="39"/>
    </row>
    <row r="4" spans="1:17" s="67" customFormat="1" ht="13.8" x14ac:dyDescent="0.3">
      <c r="B4" s="113" t="s">
        <v>46</v>
      </c>
      <c r="C4" s="113"/>
      <c r="D4" s="113"/>
      <c r="E4" s="113"/>
      <c r="F4" s="113"/>
      <c r="G4" s="113"/>
      <c r="H4" s="113"/>
      <c r="I4" s="113"/>
      <c r="J4" s="113"/>
      <c r="K4" s="113"/>
      <c r="L4" s="69"/>
    </row>
    <row r="5" spans="1:17" s="67" customFormat="1" ht="13.8" x14ac:dyDescent="0.3">
      <c r="B5" s="84" t="s">
        <v>18</v>
      </c>
      <c r="C5" s="84"/>
      <c r="D5" s="84"/>
      <c r="E5" s="84"/>
      <c r="F5" s="84"/>
      <c r="G5" s="84"/>
      <c r="H5" s="84"/>
      <c r="I5" s="84"/>
      <c r="J5" s="84"/>
      <c r="K5" s="84"/>
      <c r="L5" s="16"/>
    </row>
    <row r="6" spans="1:17" s="67" customFormat="1" ht="13.8" x14ac:dyDescent="0.3">
      <c r="B6" s="40"/>
      <c r="C6" s="40"/>
      <c r="D6" s="40"/>
      <c r="E6" s="40"/>
      <c r="F6" s="40"/>
      <c r="G6" s="40"/>
      <c r="H6" s="40"/>
      <c r="I6" s="40"/>
      <c r="J6" s="16"/>
      <c r="K6" s="40"/>
      <c r="L6" s="40"/>
    </row>
    <row r="7" spans="1:17" s="67" customFormat="1" ht="13.8" x14ac:dyDescent="0.3">
      <c r="B7" s="107" t="s">
        <v>19</v>
      </c>
      <c r="C7" s="108"/>
      <c r="D7" s="108"/>
      <c r="E7" s="109"/>
      <c r="F7" s="40"/>
      <c r="G7" s="16"/>
      <c r="H7" s="16"/>
      <c r="I7" s="16"/>
      <c r="J7" s="16"/>
      <c r="K7" s="40"/>
      <c r="L7" s="40"/>
    </row>
    <row r="8" spans="1:17" s="67" customFormat="1" ht="13.8" x14ac:dyDescent="0.3">
      <c r="B8" s="110"/>
      <c r="C8" s="111"/>
      <c r="D8" s="111"/>
      <c r="E8" s="112"/>
      <c r="F8" s="40"/>
      <c r="G8" s="16"/>
      <c r="H8" s="16"/>
      <c r="I8" s="16"/>
      <c r="J8" s="16"/>
      <c r="K8" s="40"/>
      <c r="L8" s="40"/>
    </row>
    <row r="9" spans="1:17" s="67" customFormat="1" ht="13.8" x14ac:dyDescent="0.3">
      <c r="B9" s="107" t="s">
        <v>13</v>
      </c>
      <c r="C9" s="108"/>
      <c r="D9" s="108"/>
      <c r="E9" s="109"/>
      <c r="F9" s="40"/>
      <c r="G9" s="16"/>
      <c r="H9" s="16"/>
      <c r="I9" s="16"/>
      <c r="J9" s="16"/>
      <c r="K9" s="40"/>
      <c r="L9" s="40"/>
    </row>
    <row r="10" spans="1:17" s="67" customFormat="1" ht="13.8" x14ac:dyDescent="0.3">
      <c r="B10" s="110"/>
      <c r="C10" s="111"/>
      <c r="D10" s="111"/>
      <c r="E10" s="112"/>
      <c r="F10" s="40"/>
      <c r="G10" s="16"/>
      <c r="H10" s="16"/>
      <c r="I10" s="16"/>
      <c r="J10" s="16"/>
      <c r="K10" s="40"/>
      <c r="L10" s="40"/>
    </row>
    <row r="11" spans="1:17" s="67" customFormat="1" ht="13.8" x14ac:dyDescent="0.3">
      <c r="N11" s="40"/>
      <c r="P11" s="40"/>
    </row>
    <row r="12" spans="1:17" x14ac:dyDescent="0.3">
      <c r="A12" s="70"/>
      <c r="B12" s="71" t="s">
        <v>47</v>
      </c>
      <c r="C12" s="71" t="s">
        <v>48</v>
      </c>
      <c r="D12" s="71" t="s">
        <v>49</v>
      </c>
      <c r="E12" s="71" t="s">
        <v>50</v>
      </c>
      <c r="F12" s="71" t="s">
        <v>979</v>
      </c>
      <c r="G12" s="71" t="s">
        <v>980</v>
      </c>
      <c r="H12" s="71" t="s">
        <v>981</v>
      </c>
      <c r="I12" s="71" t="s">
        <v>982</v>
      </c>
      <c r="J12" s="71" t="s">
        <v>983</v>
      </c>
      <c r="K12" s="71" t="s">
        <v>984</v>
      </c>
      <c r="L12" s="71" t="s">
        <v>1443</v>
      </c>
      <c r="M12" s="71" t="s">
        <v>132</v>
      </c>
      <c r="N12" s="72" t="s">
        <v>51</v>
      </c>
      <c r="O12" s="67"/>
      <c r="P12" s="67"/>
      <c r="Q12" s="67"/>
    </row>
    <row r="13" spans="1:17" x14ac:dyDescent="0.3">
      <c r="A13" s="70"/>
      <c r="B13" s="73" t="s">
        <v>1562</v>
      </c>
      <c r="C13" s="73" t="s">
        <v>1290</v>
      </c>
      <c r="D13" s="73" t="s">
        <v>1563</v>
      </c>
      <c r="E13" s="73" t="s">
        <v>1291</v>
      </c>
      <c r="F13" s="73" t="s">
        <v>1292</v>
      </c>
      <c r="G13" s="73">
        <v>37</v>
      </c>
      <c r="H13" s="73" t="s">
        <v>986</v>
      </c>
      <c r="I13" s="73">
        <v>2019</v>
      </c>
      <c r="J13" s="73"/>
      <c r="K13" s="73" t="s">
        <v>1040</v>
      </c>
      <c r="L13" s="73"/>
      <c r="M13" s="73"/>
      <c r="N13" s="79">
        <v>0</v>
      </c>
      <c r="O13" s="67"/>
      <c r="P13" s="67"/>
      <c r="Q13" s="67"/>
    </row>
    <row r="14" spans="1:17" x14ac:dyDescent="0.3">
      <c r="A14" s="70"/>
      <c r="B14" s="74" t="s">
        <v>1562</v>
      </c>
      <c r="C14" s="74" t="s">
        <v>1290</v>
      </c>
      <c r="D14" s="74" t="s">
        <v>1563</v>
      </c>
      <c r="E14" s="74" t="s">
        <v>1291</v>
      </c>
      <c r="F14" s="74" t="s">
        <v>1293</v>
      </c>
      <c r="G14" s="74">
        <v>82</v>
      </c>
      <c r="H14" s="74" t="s">
        <v>986</v>
      </c>
      <c r="I14" s="74">
        <v>2019</v>
      </c>
      <c r="J14" s="74"/>
      <c r="K14" s="74"/>
      <c r="L14" s="74"/>
      <c r="M14" s="74"/>
      <c r="N14" s="79">
        <v>0</v>
      </c>
      <c r="P14" s="67"/>
      <c r="Q14" s="67"/>
    </row>
    <row r="15" spans="1:17" x14ac:dyDescent="0.3">
      <c r="A15" s="70"/>
      <c r="B15" s="73" t="s">
        <v>1562</v>
      </c>
      <c r="C15" s="73" t="s">
        <v>1290</v>
      </c>
      <c r="D15" s="73" t="s">
        <v>1563</v>
      </c>
      <c r="E15" s="73" t="s">
        <v>1291</v>
      </c>
      <c r="F15" s="73" t="s">
        <v>1164</v>
      </c>
      <c r="G15" s="73">
        <v>1</v>
      </c>
      <c r="H15" s="73" t="s">
        <v>986</v>
      </c>
      <c r="I15" s="73">
        <v>2019</v>
      </c>
      <c r="J15" s="73" t="s">
        <v>1294</v>
      </c>
      <c r="K15" s="73" t="s">
        <v>1295</v>
      </c>
      <c r="L15" s="73"/>
      <c r="M15" s="73" t="s">
        <v>1296</v>
      </c>
      <c r="N15" s="79">
        <v>0</v>
      </c>
      <c r="O15" s="67"/>
      <c r="P15" s="67"/>
      <c r="Q15" s="67"/>
    </row>
    <row r="16" spans="1:17" x14ac:dyDescent="0.3">
      <c r="A16" s="70"/>
      <c r="B16" s="74" t="s">
        <v>1562</v>
      </c>
      <c r="C16" s="74" t="s">
        <v>1290</v>
      </c>
      <c r="D16" s="74" t="s">
        <v>1563</v>
      </c>
      <c r="E16" s="74" t="s">
        <v>1291</v>
      </c>
      <c r="F16" s="74" t="s">
        <v>1005</v>
      </c>
      <c r="G16" s="74">
        <v>10</v>
      </c>
      <c r="H16" s="74" t="s">
        <v>986</v>
      </c>
      <c r="I16" s="74">
        <v>2019</v>
      </c>
      <c r="J16" s="74"/>
      <c r="K16" s="74"/>
      <c r="L16" s="74"/>
      <c r="M16" s="74"/>
      <c r="N16" s="79">
        <v>0</v>
      </c>
      <c r="P16" s="67"/>
      <c r="Q16" s="67"/>
    </row>
    <row r="17" spans="1:17" x14ac:dyDescent="0.3">
      <c r="A17" s="70"/>
      <c r="B17" s="73" t="s">
        <v>1562</v>
      </c>
      <c r="C17" s="73" t="s">
        <v>1290</v>
      </c>
      <c r="D17" s="73" t="s">
        <v>1563</v>
      </c>
      <c r="E17" s="73" t="s">
        <v>1291</v>
      </c>
      <c r="F17" s="73" t="s">
        <v>998</v>
      </c>
      <c r="G17" s="73">
        <v>28</v>
      </c>
      <c r="H17" s="73" t="s">
        <v>986</v>
      </c>
      <c r="I17" s="73">
        <v>2019</v>
      </c>
      <c r="J17" s="73"/>
      <c r="K17" s="73"/>
      <c r="L17" s="73"/>
      <c r="M17" s="73"/>
      <c r="N17" s="79">
        <v>0</v>
      </c>
      <c r="O17" s="67"/>
      <c r="P17" s="67"/>
      <c r="Q17" s="67"/>
    </row>
    <row r="18" spans="1:17" x14ac:dyDescent="0.3">
      <c r="A18" s="70"/>
      <c r="B18" s="74" t="s">
        <v>1562</v>
      </c>
      <c r="C18" s="74" t="s">
        <v>1290</v>
      </c>
      <c r="D18" s="74" t="s">
        <v>1563</v>
      </c>
      <c r="E18" s="74" t="s">
        <v>1291</v>
      </c>
      <c r="F18" s="74" t="s">
        <v>1165</v>
      </c>
      <c r="G18" s="74">
        <v>29</v>
      </c>
      <c r="H18" s="74" t="s">
        <v>986</v>
      </c>
      <c r="I18" s="74">
        <v>2019</v>
      </c>
      <c r="J18" s="74" t="s">
        <v>1297</v>
      </c>
      <c r="K18" s="74"/>
      <c r="L18" s="74"/>
      <c r="M18" s="74"/>
      <c r="N18" s="79">
        <v>0</v>
      </c>
      <c r="P18" s="67"/>
      <c r="Q18" s="67"/>
    </row>
    <row r="19" spans="1:17" x14ac:dyDescent="0.3">
      <c r="A19" s="70"/>
      <c r="B19" s="73" t="s">
        <v>1562</v>
      </c>
      <c r="C19" s="73" t="s">
        <v>1290</v>
      </c>
      <c r="D19" s="73" t="s">
        <v>1563</v>
      </c>
      <c r="E19" s="73" t="s">
        <v>1291</v>
      </c>
      <c r="F19" s="73" t="s">
        <v>1090</v>
      </c>
      <c r="G19" s="73">
        <v>2</v>
      </c>
      <c r="H19" s="73" t="s">
        <v>986</v>
      </c>
      <c r="I19" s="73">
        <v>2019</v>
      </c>
      <c r="J19" s="73"/>
      <c r="K19" s="73" t="s">
        <v>1298</v>
      </c>
      <c r="L19" s="73"/>
      <c r="M19" s="73" t="s">
        <v>1299</v>
      </c>
      <c r="N19" s="79">
        <v>0</v>
      </c>
      <c r="O19" s="67"/>
      <c r="P19" s="67"/>
      <c r="Q19" s="67"/>
    </row>
    <row r="20" spans="1:17" x14ac:dyDescent="0.3">
      <c r="B20" s="71"/>
      <c r="C20" s="71" t="s">
        <v>1290</v>
      </c>
      <c r="D20" s="71"/>
      <c r="E20" s="71"/>
      <c r="F20" s="71"/>
      <c r="G20" s="75"/>
      <c r="H20" s="71"/>
      <c r="I20" s="75"/>
      <c r="J20" s="71"/>
      <c r="K20" s="75"/>
      <c r="L20" s="75"/>
      <c r="M20" s="71"/>
      <c r="N20" s="76" t="s">
        <v>1163</v>
      </c>
      <c r="O20" s="76">
        <f>SUM(N13:N19)</f>
        <v>0</v>
      </c>
      <c r="P20" s="67"/>
      <c r="Q20" s="67"/>
    </row>
    <row r="21" spans="1:17" x14ac:dyDescent="0.3">
      <c r="A21" s="70"/>
      <c r="B21" s="73" t="s">
        <v>1564</v>
      </c>
      <c r="C21" s="73" t="s">
        <v>1300</v>
      </c>
      <c r="D21" s="73" t="s">
        <v>1565</v>
      </c>
      <c r="E21" s="73" t="s">
        <v>1291</v>
      </c>
      <c r="F21" s="73" t="s">
        <v>1301</v>
      </c>
      <c r="G21" s="73">
        <v>62</v>
      </c>
      <c r="H21" s="73" t="s">
        <v>986</v>
      </c>
      <c r="I21" s="73">
        <v>2007</v>
      </c>
      <c r="J21" s="73" t="s">
        <v>1302</v>
      </c>
      <c r="K21" s="73"/>
      <c r="L21" s="73"/>
      <c r="M21" s="73"/>
      <c r="N21" s="79">
        <v>0</v>
      </c>
      <c r="O21" s="67"/>
      <c r="P21" s="67"/>
      <c r="Q21" s="67"/>
    </row>
    <row r="22" spans="1:17" x14ac:dyDescent="0.3">
      <c r="A22" s="70"/>
      <c r="B22" s="74" t="s">
        <v>1564</v>
      </c>
      <c r="C22" s="74" t="s">
        <v>1300</v>
      </c>
      <c r="D22" s="74" t="s">
        <v>1565</v>
      </c>
      <c r="E22" s="74" t="s">
        <v>1291</v>
      </c>
      <c r="F22" s="74" t="s">
        <v>1303</v>
      </c>
      <c r="G22" s="74">
        <v>33</v>
      </c>
      <c r="H22" s="74" t="s">
        <v>986</v>
      </c>
      <c r="I22" s="74">
        <v>2007</v>
      </c>
      <c r="J22" s="74"/>
      <c r="K22" s="74" t="s">
        <v>1055</v>
      </c>
      <c r="L22" s="74"/>
      <c r="M22" s="74"/>
      <c r="N22" s="79">
        <v>0</v>
      </c>
      <c r="P22" s="67"/>
      <c r="Q22" s="67"/>
    </row>
    <row r="23" spans="1:17" x14ac:dyDescent="0.3">
      <c r="A23" s="70"/>
      <c r="B23" s="73" t="s">
        <v>1564</v>
      </c>
      <c r="C23" s="73" t="s">
        <v>1300</v>
      </c>
      <c r="D23" s="73" t="s">
        <v>1565</v>
      </c>
      <c r="E23" s="73" t="s">
        <v>1291</v>
      </c>
      <c r="F23" s="73" t="s">
        <v>1304</v>
      </c>
      <c r="G23" s="73">
        <v>1</v>
      </c>
      <c r="H23" s="73" t="s">
        <v>986</v>
      </c>
      <c r="I23" s="73">
        <v>2008</v>
      </c>
      <c r="J23" s="73"/>
      <c r="K23" s="73" t="s">
        <v>1305</v>
      </c>
      <c r="L23" s="73"/>
      <c r="M23" s="73" t="s">
        <v>1306</v>
      </c>
      <c r="N23" s="79">
        <v>0</v>
      </c>
      <c r="O23" s="67"/>
      <c r="P23" s="67"/>
      <c r="Q23" s="67"/>
    </row>
    <row r="24" spans="1:17" x14ac:dyDescent="0.3">
      <c r="A24" s="70"/>
      <c r="B24" s="74" t="s">
        <v>1564</v>
      </c>
      <c r="C24" s="74" t="s">
        <v>1300</v>
      </c>
      <c r="D24" s="74" t="s">
        <v>1565</v>
      </c>
      <c r="E24" s="74" t="s">
        <v>1291</v>
      </c>
      <c r="F24" s="74" t="s">
        <v>1207</v>
      </c>
      <c r="G24" s="74">
        <v>1</v>
      </c>
      <c r="H24" s="74" t="s">
        <v>986</v>
      </c>
      <c r="I24" s="74">
        <v>2008</v>
      </c>
      <c r="J24" s="74"/>
      <c r="K24" s="74" t="s">
        <v>1307</v>
      </c>
      <c r="L24" s="74"/>
      <c r="M24" s="74"/>
      <c r="N24" s="79">
        <v>0</v>
      </c>
      <c r="P24" s="67"/>
      <c r="Q24" s="67"/>
    </row>
    <row r="25" spans="1:17" x14ac:dyDescent="0.3">
      <c r="A25" s="70"/>
      <c r="B25" s="73" t="s">
        <v>1564</v>
      </c>
      <c r="C25" s="73" t="s">
        <v>1300</v>
      </c>
      <c r="D25" s="73" t="s">
        <v>1565</v>
      </c>
      <c r="E25" s="73" t="s">
        <v>1291</v>
      </c>
      <c r="F25" s="73" t="s">
        <v>998</v>
      </c>
      <c r="G25" s="73">
        <v>104</v>
      </c>
      <c r="H25" s="73" t="s">
        <v>986</v>
      </c>
      <c r="I25" s="73">
        <v>2008</v>
      </c>
      <c r="J25" s="73"/>
      <c r="K25" s="73"/>
      <c r="L25" s="73"/>
      <c r="M25" s="73"/>
      <c r="N25" s="79">
        <v>0</v>
      </c>
      <c r="O25" s="67"/>
      <c r="P25" s="67"/>
      <c r="Q25" s="67"/>
    </row>
    <row r="26" spans="1:17" x14ac:dyDescent="0.3">
      <c r="A26" s="70"/>
      <c r="B26" s="74" t="s">
        <v>1564</v>
      </c>
      <c r="C26" s="74" t="s">
        <v>1300</v>
      </c>
      <c r="D26" s="74" t="s">
        <v>1565</v>
      </c>
      <c r="E26" s="74" t="s">
        <v>1291</v>
      </c>
      <c r="F26" s="74" t="s">
        <v>1005</v>
      </c>
      <c r="G26" s="74">
        <v>16</v>
      </c>
      <c r="H26" s="74" t="s">
        <v>986</v>
      </c>
      <c r="I26" s="74">
        <v>2008</v>
      </c>
      <c r="J26" s="74"/>
      <c r="K26" s="74"/>
      <c r="L26" s="74"/>
      <c r="M26" s="74"/>
      <c r="N26" s="79">
        <v>0</v>
      </c>
      <c r="P26" s="67"/>
      <c r="Q26" s="67"/>
    </row>
    <row r="27" spans="1:17" x14ac:dyDescent="0.3">
      <c r="A27" s="70"/>
      <c r="B27" s="73" t="s">
        <v>1564</v>
      </c>
      <c r="C27" s="73" t="s">
        <v>1300</v>
      </c>
      <c r="D27" s="73" t="s">
        <v>1565</v>
      </c>
      <c r="E27" s="73" t="s">
        <v>1291</v>
      </c>
      <c r="F27" s="73" t="s">
        <v>1007</v>
      </c>
      <c r="G27" s="73">
        <v>45</v>
      </c>
      <c r="H27" s="73" t="s">
        <v>986</v>
      </c>
      <c r="I27" s="73">
        <v>2008</v>
      </c>
      <c r="J27" s="73"/>
      <c r="K27" s="73"/>
      <c r="L27" s="73"/>
      <c r="M27" s="73"/>
      <c r="N27" s="79">
        <v>0</v>
      </c>
      <c r="O27" s="67"/>
      <c r="P27" s="67"/>
      <c r="Q27" s="67"/>
    </row>
    <row r="28" spans="1:17" x14ac:dyDescent="0.3">
      <c r="A28" s="70"/>
      <c r="B28" s="74" t="s">
        <v>1564</v>
      </c>
      <c r="C28" s="74" t="s">
        <v>1300</v>
      </c>
      <c r="D28" s="74" t="s">
        <v>1565</v>
      </c>
      <c r="E28" s="74" t="s">
        <v>1291</v>
      </c>
      <c r="F28" s="74" t="s">
        <v>997</v>
      </c>
      <c r="G28" s="74">
        <v>31</v>
      </c>
      <c r="H28" s="74" t="s">
        <v>986</v>
      </c>
      <c r="I28" s="74">
        <v>2008</v>
      </c>
      <c r="J28" s="74"/>
      <c r="K28" s="74"/>
      <c r="L28" s="74"/>
      <c r="M28" s="74"/>
      <c r="N28" s="79">
        <v>0</v>
      </c>
      <c r="P28" s="67"/>
      <c r="Q28" s="67"/>
    </row>
    <row r="29" spans="1:17" x14ac:dyDescent="0.3">
      <c r="A29" s="70"/>
      <c r="B29" s="73" t="s">
        <v>1564</v>
      </c>
      <c r="C29" s="73" t="s">
        <v>1300</v>
      </c>
      <c r="D29" s="73" t="s">
        <v>1565</v>
      </c>
      <c r="E29" s="73" t="s">
        <v>1291</v>
      </c>
      <c r="F29" s="73" t="s">
        <v>999</v>
      </c>
      <c r="G29" s="73">
        <v>1</v>
      </c>
      <c r="H29" s="73" t="s">
        <v>986</v>
      </c>
      <c r="I29" s="73">
        <v>2008</v>
      </c>
      <c r="J29" s="73"/>
      <c r="K29" s="73"/>
      <c r="L29" s="73"/>
      <c r="M29" s="73"/>
      <c r="N29" s="79">
        <v>0</v>
      </c>
      <c r="O29" s="67"/>
      <c r="P29" s="67"/>
      <c r="Q29" s="67"/>
    </row>
    <row r="30" spans="1:17" x14ac:dyDescent="0.3">
      <c r="A30" s="70"/>
      <c r="B30" s="74" t="s">
        <v>1564</v>
      </c>
      <c r="C30" s="74" t="s">
        <v>1300</v>
      </c>
      <c r="D30" s="74" t="s">
        <v>1565</v>
      </c>
      <c r="E30" s="74" t="s">
        <v>1291</v>
      </c>
      <c r="F30" s="74" t="s">
        <v>1090</v>
      </c>
      <c r="G30" s="74">
        <v>6</v>
      </c>
      <c r="H30" s="74" t="s">
        <v>986</v>
      </c>
      <c r="I30" s="74">
        <v>2007</v>
      </c>
      <c r="J30" s="74"/>
      <c r="K30" s="74"/>
      <c r="L30" s="74"/>
      <c r="M30" s="74"/>
      <c r="N30" s="79">
        <v>0</v>
      </c>
      <c r="P30" s="67"/>
      <c r="Q30" s="67"/>
    </row>
    <row r="31" spans="1:17" x14ac:dyDescent="0.3">
      <c r="B31" s="71"/>
      <c r="C31" s="71" t="s">
        <v>1300</v>
      </c>
      <c r="D31" s="71"/>
      <c r="E31" s="71"/>
      <c r="F31" s="71"/>
      <c r="G31" s="75"/>
      <c r="H31" s="71"/>
      <c r="I31" s="75"/>
      <c r="J31" s="71"/>
      <c r="K31" s="75"/>
      <c r="L31" s="75"/>
      <c r="M31" s="71"/>
      <c r="N31" s="76" t="s">
        <v>1163</v>
      </c>
      <c r="O31" s="76">
        <f>SUM(N21:N30)</f>
        <v>0</v>
      </c>
      <c r="P31" s="67"/>
      <c r="Q31" s="67"/>
    </row>
    <row r="32" spans="1:17" x14ac:dyDescent="0.3">
      <c r="A32" s="70"/>
      <c r="B32" s="73" t="s">
        <v>1566</v>
      </c>
      <c r="C32" s="73" t="s">
        <v>1308</v>
      </c>
      <c r="D32" s="73" t="s">
        <v>1567</v>
      </c>
      <c r="E32" s="73" t="s">
        <v>1291</v>
      </c>
      <c r="F32" s="73" t="s">
        <v>1000</v>
      </c>
      <c r="G32" s="73">
        <v>1</v>
      </c>
      <c r="H32" s="73" t="s">
        <v>986</v>
      </c>
      <c r="I32" s="73">
        <v>2010</v>
      </c>
      <c r="J32" s="73"/>
      <c r="K32" s="73"/>
      <c r="L32" s="73"/>
      <c r="M32" s="73"/>
      <c r="N32" s="79">
        <v>0</v>
      </c>
      <c r="O32" s="67"/>
      <c r="P32" s="67"/>
      <c r="Q32" s="67"/>
    </row>
    <row r="33" spans="1:17" x14ac:dyDescent="0.3">
      <c r="B33" s="71"/>
      <c r="C33" s="71" t="s">
        <v>1308</v>
      </c>
      <c r="D33" s="71"/>
      <c r="E33" s="71"/>
      <c r="F33" s="71"/>
      <c r="G33" s="75"/>
      <c r="H33" s="71"/>
      <c r="I33" s="75"/>
      <c r="J33" s="71"/>
      <c r="K33" s="75"/>
      <c r="L33" s="75"/>
      <c r="M33" s="71"/>
      <c r="N33" s="76" t="s">
        <v>1163</v>
      </c>
      <c r="O33" s="76">
        <f>SUM(N32)</f>
        <v>0</v>
      </c>
      <c r="P33" s="67"/>
      <c r="Q33" s="67"/>
    </row>
    <row r="34" spans="1:17" x14ac:dyDescent="0.3">
      <c r="A34" s="70"/>
      <c r="B34" s="73" t="s">
        <v>1568</v>
      </c>
      <c r="C34" s="73" t="s">
        <v>1309</v>
      </c>
      <c r="D34" s="73" t="s">
        <v>1569</v>
      </c>
      <c r="E34" s="73" t="s">
        <v>1291</v>
      </c>
      <c r="F34" s="73" t="s">
        <v>1310</v>
      </c>
      <c r="G34" s="73">
        <v>24</v>
      </c>
      <c r="H34" s="73" t="s">
        <v>986</v>
      </c>
      <c r="I34" s="73">
        <v>2022</v>
      </c>
      <c r="J34" s="73"/>
      <c r="K34" s="73"/>
      <c r="L34" s="73"/>
      <c r="M34" s="73"/>
      <c r="N34" s="79">
        <v>0</v>
      </c>
      <c r="O34" s="67"/>
      <c r="P34" s="67"/>
      <c r="Q34" s="67"/>
    </row>
    <row r="35" spans="1:17" x14ac:dyDescent="0.3">
      <c r="A35" s="70"/>
      <c r="B35" s="74" t="s">
        <v>1568</v>
      </c>
      <c r="C35" s="74" t="s">
        <v>1309</v>
      </c>
      <c r="D35" s="74" t="s">
        <v>1569</v>
      </c>
      <c r="E35" s="74" t="s">
        <v>1291</v>
      </c>
      <c r="F35" s="74" t="s">
        <v>1078</v>
      </c>
      <c r="G35" s="74">
        <v>18</v>
      </c>
      <c r="H35" s="74" t="s">
        <v>986</v>
      </c>
      <c r="I35" s="74">
        <v>2022</v>
      </c>
      <c r="J35" s="74"/>
      <c r="K35" s="74" t="s">
        <v>1311</v>
      </c>
      <c r="L35" s="74"/>
      <c r="M35" s="74" t="s">
        <v>1312</v>
      </c>
      <c r="N35" s="79">
        <v>0</v>
      </c>
      <c r="P35" s="67"/>
      <c r="Q35" s="67"/>
    </row>
    <row r="36" spans="1:17" x14ac:dyDescent="0.3">
      <c r="A36" s="70"/>
      <c r="B36" s="73" t="s">
        <v>1568</v>
      </c>
      <c r="C36" s="73" t="s">
        <v>1309</v>
      </c>
      <c r="D36" s="73" t="s">
        <v>1569</v>
      </c>
      <c r="E36" s="73" t="s">
        <v>1291</v>
      </c>
      <c r="F36" s="73" t="s">
        <v>1207</v>
      </c>
      <c r="G36" s="73">
        <v>1</v>
      </c>
      <c r="H36" s="73" t="s">
        <v>986</v>
      </c>
      <c r="I36" s="73">
        <v>2022</v>
      </c>
      <c r="J36" s="73"/>
      <c r="K36" s="73" t="s">
        <v>1074</v>
      </c>
      <c r="L36" s="73"/>
      <c r="M36" s="73"/>
      <c r="N36" s="79">
        <v>0</v>
      </c>
      <c r="O36" s="67"/>
      <c r="P36" s="67"/>
      <c r="Q36" s="67"/>
    </row>
    <row r="37" spans="1:17" x14ac:dyDescent="0.3">
      <c r="A37" s="70"/>
      <c r="B37" s="74" t="s">
        <v>1568</v>
      </c>
      <c r="C37" s="74" t="s">
        <v>1309</v>
      </c>
      <c r="D37" s="74" t="s">
        <v>1569</v>
      </c>
      <c r="E37" s="74" t="s">
        <v>1291</v>
      </c>
      <c r="F37" s="74" t="s">
        <v>1165</v>
      </c>
      <c r="G37" s="74">
        <v>26</v>
      </c>
      <c r="H37" s="74" t="s">
        <v>986</v>
      </c>
      <c r="I37" s="74">
        <v>2022</v>
      </c>
      <c r="J37" s="74"/>
      <c r="K37" s="74"/>
      <c r="L37" s="74"/>
      <c r="M37" s="74"/>
      <c r="N37" s="79">
        <v>0</v>
      </c>
      <c r="P37" s="67"/>
      <c r="Q37" s="67"/>
    </row>
    <row r="38" spans="1:17" x14ac:dyDescent="0.3">
      <c r="A38" s="70"/>
      <c r="B38" s="73" t="s">
        <v>1568</v>
      </c>
      <c r="C38" s="73" t="s">
        <v>1309</v>
      </c>
      <c r="D38" s="73" t="s">
        <v>1569</v>
      </c>
      <c r="E38" s="73" t="s">
        <v>1291</v>
      </c>
      <c r="F38" s="73" t="s">
        <v>1005</v>
      </c>
      <c r="G38" s="73">
        <v>3</v>
      </c>
      <c r="H38" s="73" t="s">
        <v>986</v>
      </c>
      <c r="I38" s="73">
        <v>2022</v>
      </c>
      <c r="J38" s="73"/>
      <c r="K38" s="73"/>
      <c r="L38" s="73"/>
      <c r="M38" s="73"/>
      <c r="N38" s="79">
        <v>0</v>
      </c>
      <c r="O38" s="67"/>
      <c r="P38" s="67"/>
      <c r="Q38" s="67"/>
    </row>
    <row r="39" spans="1:17" x14ac:dyDescent="0.3">
      <c r="A39" s="70"/>
      <c r="B39" s="74" t="s">
        <v>1568</v>
      </c>
      <c r="C39" s="74" t="s">
        <v>1309</v>
      </c>
      <c r="D39" s="74" t="s">
        <v>1569</v>
      </c>
      <c r="E39" s="74" t="s">
        <v>1291</v>
      </c>
      <c r="F39" s="74" t="s">
        <v>1210</v>
      </c>
      <c r="G39" s="74">
        <v>2</v>
      </c>
      <c r="H39" s="74" t="s">
        <v>986</v>
      </c>
      <c r="I39" s="74">
        <v>2022</v>
      </c>
      <c r="J39" s="74"/>
      <c r="K39" s="74"/>
      <c r="L39" s="74"/>
      <c r="M39" s="74"/>
      <c r="N39" s="79">
        <v>0</v>
      </c>
      <c r="P39" s="67"/>
      <c r="Q39" s="67"/>
    </row>
    <row r="40" spans="1:17" x14ac:dyDescent="0.3">
      <c r="A40" s="70"/>
      <c r="B40" s="73" t="s">
        <v>1568</v>
      </c>
      <c r="C40" s="73" t="s">
        <v>1309</v>
      </c>
      <c r="D40" s="73" t="s">
        <v>1569</v>
      </c>
      <c r="E40" s="73" t="s">
        <v>1291</v>
      </c>
      <c r="F40" s="73" t="s">
        <v>1067</v>
      </c>
      <c r="G40" s="73">
        <v>1</v>
      </c>
      <c r="H40" s="73" t="s">
        <v>986</v>
      </c>
      <c r="I40" s="73">
        <v>2022</v>
      </c>
      <c r="J40" s="73"/>
      <c r="K40" s="73"/>
      <c r="L40" s="73"/>
      <c r="M40" s="73"/>
      <c r="N40" s="79">
        <v>0</v>
      </c>
      <c r="O40" s="67"/>
      <c r="P40" s="67"/>
      <c r="Q40" s="67"/>
    </row>
    <row r="41" spans="1:17" x14ac:dyDescent="0.3">
      <c r="B41" s="71"/>
      <c r="C41" s="71" t="s">
        <v>1309</v>
      </c>
      <c r="D41" s="71"/>
      <c r="E41" s="71"/>
      <c r="F41" s="71"/>
      <c r="G41" s="75"/>
      <c r="H41" s="71"/>
      <c r="I41" s="75"/>
      <c r="J41" s="71"/>
      <c r="K41" s="75"/>
      <c r="L41" s="75"/>
      <c r="M41" s="71"/>
      <c r="N41" s="76" t="s">
        <v>1163</v>
      </c>
      <c r="O41" s="76">
        <f>SUM(N34:N40)</f>
        <v>0</v>
      </c>
      <c r="P41" s="67"/>
      <c r="Q41" s="67"/>
    </row>
    <row r="42" spans="1:17" x14ac:dyDescent="0.3">
      <c r="A42" s="70"/>
      <c r="B42" s="73" t="s">
        <v>1570</v>
      </c>
      <c r="C42" s="73" t="s">
        <v>1313</v>
      </c>
      <c r="D42" s="73" t="s">
        <v>1571</v>
      </c>
      <c r="E42" s="73" t="s">
        <v>1291</v>
      </c>
      <c r="F42" s="73" t="s">
        <v>1314</v>
      </c>
      <c r="G42" s="73">
        <v>11</v>
      </c>
      <c r="H42" s="73" t="s">
        <v>986</v>
      </c>
      <c r="I42" s="73">
        <v>1999</v>
      </c>
      <c r="J42" s="73" t="s">
        <v>1315</v>
      </c>
      <c r="K42" s="73" t="s">
        <v>1043</v>
      </c>
      <c r="L42" s="73"/>
      <c r="M42" s="73" t="s">
        <v>1316</v>
      </c>
      <c r="N42" s="79">
        <v>0</v>
      </c>
      <c r="O42" s="67"/>
      <c r="P42" s="67"/>
      <c r="Q42" s="67"/>
    </row>
    <row r="43" spans="1:17" x14ac:dyDescent="0.3">
      <c r="A43" s="70"/>
      <c r="B43" s="74" t="s">
        <v>1570</v>
      </c>
      <c r="C43" s="74" t="s">
        <v>1313</v>
      </c>
      <c r="D43" s="74" t="s">
        <v>1571</v>
      </c>
      <c r="E43" s="74" t="s">
        <v>1291</v>
      </c>
      <c r="F43" s="74" t="s">
        <v>1164</v>
      </c>
      <c r="G43" s="74">
        <v>1</v>
      </c>
      <c r="H43" s="74" t="s">
        <v>986</v>
      </c>
      <c r="I43" s="74">
        <v>2019</v>
      </c>
      <c r="J43" s="74"/>
      <c r="K43" s="74" t="s">
        <v>1050</v>
      </c>
      <c r="L43" s="74"/>
      <c r="M43" s="74" t="s">
        <v>1317</v>
      </c>
      <c r="N43" s="79">
        <v>0</v>
      </c>
      <c r="P43" s="67"/>
      <c r="Q43" s="67"/>
    </row>
    <row r="44" spans="1:17" x14ac:dyDescent="0.3">
      <c r="A44" s="70"/>
      <c r="B44" s="73" t="s">
        <v>1570</v>
      </c>
      <c r="C44" s="73" t="s">
        <v>1313</v>
      </c>
      <c r="D44" s="73" t="s">
        <v>1571</v>
      </c>
      <c r="E44" s="73" t="s">
        <v>1291</v>
      </c>
      <c r="F44" s="73" t="s">
        <v>998</v>
      </c>
      <c r="G44" s="73">
        <v>34</v>
      </c>
      <c r="H44" s="73" t="s">
        <v>986</v>
      </c>
      <c r="I44" s="73">
        <v>2019</v>
      </c>
      <c r="J44" s="73"/>
      <c r="K44" s="73"/>
      <c r="L44" s="73"/>
      <c r="M44" s="73"/>
      <c r="N44" s="79">
        <v>0</v>
      </c>
      <c r="O44" s="67"/>
      <c r="P44" s="67"/>
      <c r="Q44" s="67"/>
    </row>
    <row r="45" spans="1:17" x14ac:dyDescent="0.3">
      <c r="A45" s="70"/>
      <c r="B45" s="74" t="s">
        <v>1570</v>
      </c>
      <c r="C45" s="74" t="s">
        <v>1313</v>
      </c>
      <c r="D45" s="74" t="s">
        <v>1571</v>
      </c>
      <c r="E45" s="74" t="s">
        <v>1291</v>
      </c>
      <c r="F45" s="74" t="s">
        <v>1165</v>
      </c>
      <c r="G45" s="74">
        <v>13</v>
      </c>
      <c r="H45" s="74" t="s">
        <v>986</v>
      </c>
      <c r="I45" s="74">
        <v>2019</v>
      </c>
      <c r="J45" s="74"/>
      <c r="K45" s="74"/>
      <c r="L45" s="74"/>
      <c r="M45" s="74"/>
      <c r="N45" s="79">
        <v>0</v>
      </c>
      <c r="P45" s="67"/>
      <c r="Q45" s="67"/>
    </row>
    <row r="46" spans="1:17" x14ac:dyDescent="0.3">
      <c r="A46" s="70"/>
      <c r="B46" s="73" t="s">
        <v>1570</v>
      </c>
      <c r="C46" s="73" t="s">
        <v>1313</v>
      </c>
      <c r="D46" s="73" t="s">
        <v>1571</v>
      </c>
      <c r="E46" s="73" t="s">
        <v>1291</v>
      </c>
      <c r="F46" s="73" t="s">
        <v>1005</v>
      </c>
      <c r="G46" s="73">
        <v>5</v>
      </c>
      <c r="H46" s="73" t="s">
        <v>986</v>
      </c>
      <c r="I46" s="73">
        <v>2019</v>
      </c>
      <c r="J46" s="73"/>
      <c r="K46" s="73"/>
      <c r="L46" s="73"/>
      <c r="M46" s="73"/>
      <c r="N46" s="79">
        <v>0</v>
      </c>
      <c r="O46" s="67"/>
      <c r="P46" s="67"/>
      <c r="Q46" s="67"/>
    </row>
    <row r="47" spans="1:17" x14ac:dyDescent="0.3">
      <c r="A47" s="70"/>
      <c r="B47" s="74" t="s">
        <v>1570</v>
      </c>
      <c r="C47" s="74" t="s">
        <v>1313</v>
      </c>
      <c r="D47" s="74" t="s">
        <v>1571</v>
      </c>
      <c r="E47" s="74" t="s">
        <v>1291</v>
      </c>
      <c r="F47" s="74" t="s">
        <v>1210</v>
      </c>
      <c r="G47" s="74">
        <v>2</v>
      </c>
      <c r="H47" s="74" t="s">
        <v>986</v>
      </c>
      <c r="I47" s="74">
        <v>2019</v>
      </c>
      <c r="J47" s="74"/>
      <c r="K47" s="74"/>
      <c r="L47" s="74"/>
      <c r="M47" s="74"/>
      <c r="N47" s="79">
        <v>0</v>
      </c>
      <c r="P47" s="67"/>
      <c r="Q47" s="67"/>
    </row>
    <row r="48" spans="1:17" x14ac:dyDescent="0.3">
      <c r="B48" s="71"/>
      <c r="C48" s="71" t="s">
        <v>1313</v>
      </c>
      <c r="D48" s="71"/>
      <c r="E48" s="71"/>
      <c r="F48" s="71"/>
      <c r="G48" s="75"/>
      <c r="H48" s="71"/>
      <c r="I48" s="75"/>
      <c r="J48" s="71"/>
      <c r="K48" s="75"/>
      <c r="L48" s="75"/>
      <c r="M48" s="71"/>
      <c r="N48" s="76" t="s">
        <v>1163</v>
      </c>
      <c r="O48" s="76">
        <f>SUM(N42:N47)</f>
        <v>0</v>
      </c>
      <c r="P48" s="67"/>
      <c r="Q48" s="67"/>
    </row>
    <row r="49" spans="1:17" x14ac:dyDescent="0.3">
      <c r="A49" s="70"/>
      <c r="B49" s="73" t="s">
        <v>1572</v>
      </c>
      <c r="C49" s="73" t="s">
        <v>1318</v>
      </c>
      <c r="D49" s="73" t="s">
        <v>1573</v>
      </c>
      <c r="E49" s="73" t="s">
        <v>1291</v>
      </c>
      <c r="F49" s="73" t="s">
        <v>1025</v>
      </c>
      <c r="G49" s="73">
        <v>2</v>
      </c>
      <c r="H49" s="73" t="s">
        <v>986</v>
      </c>
      <c r="I49" s="73">
        <v>2020</v>
      </c>
      <c r="J49" s="73" t="s">
        <v>1158</v>
      </c>
      <c r="K49" s="73"/>
      <c r="L49" s="73"/>
      <c r="M49" s="73"/>
      <c r="N49" s="79">
        <v>0</v>
      </c>
      <c r="O49" s="67"/>
      <c r="P49" s="67"/>
      <c r="Q49" s="67"/>
    </row>
    <row r="50" spans="1:17" x14ac:dyDescent="0.3">
      <c r="A50" s="70"/>
      <c r="B50" s="74" t="s">
        <v>1572</v>
      </c>
      <c r="C50" s="74" t="s">
        <v>1318</v>
      </c>
      <c r="D50" s="74" t="s">
        <v>1573</v>
      </c>
      <c r="E50" s="74" t="s">
        <v>1291</v>
      </c>
      <c r="F50" s="74" t="s">
        <v>1000</v>
      </c>
      <c r="G50" s="74">
        <v>5</v>
      </c>
      <c r="H50" s="74" t="s">
        <v>986</v>
      </c>
      <c r="I50" s="74">
        <v>1999</v>
      </c>
      <c r="J50" s="74" t="s">
        <v>1158</v>
      </c>
      <c r="K50" s="74" t="s">
        <v>1319</v>
      </c>
      <c r="L50" s="74"/>
      <c r="M50" s="74"/>
      <c r="N50" s="79">
        <v>0</v>
      </c>
      <c r="P50" s="67"/>
      <c r="Q50" s="67"/>
    </row>
    <row r="51" spans="1:17" x14ac:dyDescent="0.3">
      <c r="B51" s="71"/>
      <c r="C51" s="71" t="s">
        <v>1318</v>
      </c>
      <c r="D51" s="71"/>
      <c r="E51" s="71"/>
      <c r="F51" s="71"/>
      <c r="G51" s="75"/>
      <c r="H51" s="71"/>
      <c r="I51" s="75"/>
      <c r="J51" s="71"/>
      <c r="K51" s="75"/>
      <c r="L51" s="75"/>
      <c r="M51" s="71"/>
      <c r="N51" s="76" t="s">
        <v>1163</v>
      </c>
      <c r="O51" s="76">
        <f>SUM(N49:N50)</f>
        <v>0</v>
      </c>
      <c r="P51" s="67"/>
      <c r="Q51" s="67"/>
    </row>
    <row r="52" spans="1:17" x14ac:dyDescent="0.3">
      <c r="A52" s="70"/>
      <c r="B52" s="73" t="s">
        <v>1574</v>
      </c>
      <c r="C52" s="73" t="s">
        <v>1320</v>
      </c>
      <c r="D52" s="73" t="s">
        <v>1575</v>
      </c>
      <c r="E52" s="73" t="s">
        <v>1291</v>
      </c>
      <c r="F52" s="73" t="s">
        <v>1321</v>
      </c>
      <c r="G52" s="73">
        <v>4</v>
      </c>
      <c r="H52" s="73" t="s">
        <v>986</v>
      </c>
      <c r="I52" s="73">
        <v>2022</v>
      </c>
      <c r="J52" s="73"/>
      <c r="K52" s="73" t="s">
        <v>1282</v>
      </c>
      <c r="L52" s="73"/>
      <c r="M52" s="73"/>
      <c r="N52" s="79">
        <v>0</v>
      </c>
      <c r="O52" s="67"/>
      <c r="P52" s="67"/>
      <c r="Q52" s="67"/>
    </row>
    <row r="53" spans="1:17" x14ac:dyDescent="0.3">
      <c r="A53" s="70"/>
      <c r="B53" s="74" t="s">
        <v>1574</v>
      </c>
      <c r="C53" s="74" t="s">
        <v>1320</v>
      </c>
      <c r="D53" s="74" t="s">
        <v>1575</v>
      </c>
      <c r="E53" s="74" t="s">
        <v>1291</v>
      </c>
      <c r="F53" s="74" t="s">
        <v>1000</v>
      </c>
      <c r="G53" s="74">
        <v>3</v>
      </c>
      <c r="H53" s="74" t="s">
        <v>986</v>
      </c>
      <c r="I53" s="74">
        <v>2007</v>
      </c>
      <c r="J53" s="74"/>
      <c r="K53" s="74"/>
      <c r="L53" s="74"/>
      <c r="M53" s="74"/>
      <c r="N53" s="79">
        <v>0</v>
      </c>
      <c r="P53" s="67"/>
      <c r="Q53" s="67"/>
    </row>
    <row r="54" spans="1:17" x14ac:dyDescent="0.3">
      <c r="A54" s="70"/>
      <c r="B54" s="73" t="s">
        <v>1574</v>
      </c>
      <c r="C54" s="73" t="s">
        <v>1320</v>
      </c>
      <c r="D54" s="73" t="s">
        <v>1575</v>
      </c>
      <c r="E54" s="73" t="s">
        <v>1291</v>
      </c>
      <c r="F54" s="73" t="s">
        <v>1322</v>
      </c>
      <c r="G54" s="73">
        <v>1</v>
      </c>
      <c r="H54" s="73" t="s">
        <v>986</v>
      </c>
      <c r="I54" s="73">
        <v>2007</v>
      </c>
      <c r="J54" s="73"/>
      <c r="K54" s="73"/>
      <c r="L54" s="73"/>
      <c r="M54" s="73"/>
      <c r="N54" s="79">
        <v>0</v>
      </c>
      <c r="O54" s="67"/>
      <c r="P54" s="67"/>
      <c r="Q54" s="67"/>
    </row>
    <row r="55" spans="1:17" x14ac:dyDescent="0.3">
      <c r="B55" s="71"/>
      <c r="C55" s="71" t="s">
        <v>1320</v>
      </c>
      <c r="D55" s="71"/>
      <c r="E55" s="71"/>
      <c r="F55" s="71"/>
      <c r="G55" s="75"/>
      <c r="H55" s="71"/>
      <c r="I55" s="75"/>
      <c r="J55" s="71"/>
      <c r="K55" s="75"/>
      <c r="L55" s="75"/>
      <c r="M55" s="71"/>
      <c r="N55" s="76" t="s">
        <v>1163</v>
      </c>
      <c r="O55" s="76">
        <f>SUM(N52:N54)</f>
        <v>0</v>
      </c>
      <c r="P55" s="67"/>
      <c r="Q55" s="67"/>
    </row>
    <row r="56" spans="1:17" x14ac:dyDescent="0.3">
      <c r="A56" s="70"/>
      <c r="B56" s="73" t="s">
        <v>1576</v>
      </c>
      <c r="C56" s="73" t="s">
        <v>1323</v>
      </c>
      <c r="D56" s="73" t="s">
        <v>1577</v>
      </c>
      <c r="E56" s="73" t="s">
        <v>1291</v>
      </c>
      <c r="F56" s="73" t="s">
        <v>1025</v>
      </c>
      <c r="G56" s="73">
        <v>31</v>
      </c>
      <c r="H56" s="73" t="s">
        <v>986</v>
      </c>
      <c r="I56" s="73">
        <v>2014</v>
      </c>
      <c r="J56" s="73" t="s">
        <v>1324</v>
      </c>
      <c r="K56" s="73"/>
      <c r="L56" s="73"/>
      <c r="M56" s="73"/>
      <c r="N56" s="79">
        <v>0</v>
      </c>
      <c r="O56" s="67"/>
      <c r="P56" s="67"/>
      <c r="Q56" s="67"/>
    </row>
    <row r="57" spans="1:17" x14ac:dyDescent="0.3">
      <c r="A57" s="70"/>
      <c r="B57" s="74" t="s">
        <v>1576</v>
      </c>
      <c r="C57" s="74" t="s">
        <v>1323</v>
      </c>
      <c r="D57" s="74" t="s">
        <v>1577</v>
      </c>
      <c r="E57" s="74" t="s">
        <v>1291</v>
      </c>
      <c r="F57" s="74" t="s">
        <v>1164</v>
      </c>
      <c r="G57" s="74">
        <v>1</v>
      </c>
      <c r="H57" s="74" t="s">
        <v>986</v>
      </c>
      <c r="I57" s="74">
        <v>2014</v>
      </c>
      <c r="J57" s="74"/>
      <c r="K57" s="74" t="s">
        <v>1152</v>
      </c>
      <c r="L57" s="74"/>
      <c r="M57" s="74" t="s">
        <v>1325</v>
      </c>
      <c r="N57" s="79">
        <v>0</v>
      </c>
      <c r="P57" s="67"/>
      <c r="Q57" s="67"/>
    </row>
    <row r="58" spans="1:17" x14ac:dyDescent="0.3">
      <c r="B58" s="71"/>
      <c r="C58" s="71" t="s">
        <v>1323</v>
      </c>
      <c r="D58" s="71"/>
      <c r="E58" s="71"/>
      <c r="F58" s="71"/>
      <c r="G58" s="75"/>
      <c r="H58" s="71"/>
      <c r="I58" s="75"/>
      <c r="J58" s="71"/>
      <c r="K58" s="75"/>
      <c r="L58" s="75"/>
      <c r="M58" s="71"/>
      <c r="N58" s="76" t="s">
        <v>1163</v>
      </c>
      <c r="O58" s="76">
        <f>SUM(N56:N57)</f>
        <v>0</v>
      </c>
      <c r="P58" s="67"/>
      <c r="Q58" s="67"/>
    </row>
    <row r="59" spans="1:17" x14ac:dyDescent="0.3">
      <c r="A59" s="70"/>
      <c r="B59" s="73" t="s">
        <v>1578</v>
      </c>
      <c r="C59" s="73" t="s">
        <v>1326</v>
      </c>
      <c r="D59" s="73" t="s">
        <v>1577</v>
      </c>
      <c r="E59" s="73" t="s">
        <v>1291</v>
      </c>
      <c r="F59" s="73" t="s">
        <v>1025</v>
      </c>
      <c r="G59" s="73">
        <v>19</v>
      </c>
      <c r="H59" s="73" t="s">
        <v>986</v>
      </c>
      <c r="I59" s="73">
        <v>2015</v>
      </c>
      <c r="J59" s="73" t="s">
        <v>1327</v>
      </c>
      <c r="K59" s="73"/>
      <c r="L59" s="73"/>
      <c r="M59" s="73"/>
      <c r="N59" s="79">
        <v>0</v>
      </c>
      <c r="O59" s="67"/>
      <c r="P59" s="67"/>
      <c r="Q59" s="67"/>
    </row>
    <row r="60" spans="1:17" x14ac:dyDescent="0.3">
      <c r="A60" s="70"/>
      <c r="B60" s="74" t="s">
        <v>1578</v>
      </c>
      <c r="C60" s="74" t="s">
        <v>1326</v>
      </c>
      <c r="D60" s="74" t="s">
        <v>1577</v>
      </c>
      <c r="E60" s="74" t="s">
        <v>1291</v>
      </c>
      <c r="F60" s="74" t="s">
        <v>998</v>
      </c>
      <c r="G60" s="74">
        <v>34</v>
      </c>
      <c r="H60" s="74" t="s">
        <v>986</v>
      </c>
      <c r="I60" s="74">
        <v>2014</v>
      </c>
      <c r="J60" s="74"/>
      <c r="K60" s="74"/>
      <c r="L60" s="74"/>
      <c r="M60" s="74"/>
      <c r="N60" s="79">
        <v>0</v>
      </c>
      <c r="P60" s="67"/>
      <c r="Q60" s="67"/>
    </row>
    <row r="61" spans="1:17" x14ac:dyDescent="0.3">
      <c r="A61" s="70"/>
      <c r="B61" s="73" t="s">
        <v>1578</v>
      </c>
      <c r="C61" s="73" t="s">
        <v>1326</v>
      </c>
      <c r="D61" s="73" t="s">
        <v>1577</v>
      </c>
      <c r="E61" s="73" t="s">
        <v>1291</v>
      </c>
      <c r="F61" s="73" t="s">
        <v>1005</v>
      </c>
      <c r="G61" s="73">
        <v>15</v>
      </c>
      <c r="H61" s="73" t="s">
        <v>986</v>
      </c>
      <c r="I61" s="73">
        <v>2014</v>
      </c>
      <c r="J61" s="73"/>
      <c r="K61" s="73"/>
      <c r="L61" s="73"/>
      <c r="M61" s="73"/>
      <c r="N61" s="79">
        <v>0</v>
      </c>
      <c r="O61" s="67"/>
      <c r="P61" s="67"/>
      <c r="Q61" s="67"/>
    </row>
    <row r="62" spans="1:17" x14ac:dyDescent="0.3">
      <c r="A62" s="70"/>
      <c r="B62" s="74" t="s">
        <v>1578</v>
      </c>
      <c r="C62" s="74" t="s">
        <v>1326</v>
      </c>
      <c r="D62" s="74" t="s">
        <v>1577</v>
      </c>
      <c r="E62" s="74" t="s">
        <v>1291</v>
      </c>
      <c r="F62" s="74" t="s">
        <v>1165</v>
      </c>
      <c r="G62" s="74">
        <v>52</v>
      </c>
      <c r="H62" s="74" t="s">
        <v>986</v>
      </c>
      <c r="I62" s="74">
        <v>2014</v>
      </c>
      <c r="J62" s="74" t="s">
        <v>1328</v>
      </c>
      <c r="K62" s="74"/>
      <c r="L62" s="74"/>
      <c r="M62" s="74"/>
      <c r="N62" s="79">
        <v>0</v>
      </c>
      <c r="P62" s="67"/>
      <c r="Q62" s="67"/>
    </row>
    <row r="63" spans="1:17" x14ac:dyDescent="0.3">
      <c r="A63" s="70"/>
      <c r="B63" s="73" t="s">
        <v>1578</v>
      </c>
      <c r="C63" s="73" t="s">
        <v>1326</v>
      </c>
      <c r="D63" s="73" t="s">
        <v>1577</v>
      </c>
      <c r="E63" s="73" t="s">
        <v>1291</v>
      </c>
      <c r="F63" s="73" t="s">
        <v>1329</v>
      </c>
      <c r="G63" s="73">
        <v>1</v>
      </c>
      <c r="H63" s="73" t="s">
        <v>986</v>
      </c>
      <c r="I63" s="73">
        <v>2014</v>
      </c>
      <c r="J63" s="73" t="s">
        <v>1330</v>
      </c>
      <c r="K63" s="73"/>
      <c r="L63" s="73"/>
      <c r="M63" s="73"/>
      <c r="N63" s="79">
        <v>0</v>
      </c>
      <c r="O63" s="67"/>
      <c r="P63" s="67"/>
      <c r="Q63" s="67"/>
    </row>
    <row r="64" spans="1:17" x14ac:dyDescent="0.3">
      <c r="B64" s="71"/>
      <c r="C64" s="71" t="s">
        <v>1326</v>
      </c>
      <c r="D64" s="71"/>
      <c r="E64" s="71"/>
      <c r="F64" s="71"/>
      <c r="G64" s="75"/>
      <c r="H64" s="71"/>
      <c r="I64" s="75"/>
      <c r="J64" s="71"/>
      <c r="K64" s="75"/>
      <c r="L64" s="75"/>
      <c r="M64" s="71"/>
      <c r="N64" s="76" t="s">
        <v>1163</v>
      </c>
      <c r="O64" s="76">
        <f>SUM(N59:N63)</f>
        <v>0</v>
      </c>
      <c r="P64" s="67"/>
      <c r="Q64" s="67"/>
    </row>
    <row r="65" spans="1:17" x14ac:dyDescent="0.3">
      <c r="A65" s="70"/>
      <c r="B65" s="73" t="s">
        <v>1579</v>
      </c>
      <c r="C65" s="73" t="s">
        <v>1331</v>
      </c>
      <c r="D65" s="73" t="s">
        <v>1580</v>
      </c>
      <c r="E65" s="73" t="s">
        <v>1291</v>
      </c>
      <c r="F65" s="73" t="s">
        <v>1078</v>
      </c>
      <c r="G65" s="73">
        <v>10</v>
      </c>
      <c r="H65" s="73" t="s">
        <v>986</v>
      </c>
      <c r="I65" s="73">
        <v>2022</v>
      </c>
      <c r="J65" s="73"/>
      <c r="K65" s="73" t="s">
        <v>1043</v>
      </c>
      <c r="L65" s="73"/>
      <c r="M65" s="73"/>
      <c r="N65" s="79">
        <v>0</v>
      </c>
      <c r="O65" s="67"/>
      <c r="P65" s="67"/>
      <c r="Q65" s="67"/>
    </row>
    <row r="66" spans="1:17" x14ac:dyDescent="0.3">
      <c r="A66" s="70"/>
      <c r="B66" s="74" t="s">
        <v>1579</v>
      </c>
      <c r="C66" s="74" t="s">
        <v>1331</v>
      </c>
      <c r="D66" s="74" t="s">
        <v>1580</v>
      </c>
      <c r="E66" s="74" t="s">
        <v>1291</v>
      </c>
      <c r="F66" s="74" t="s">
        <v>1090</v>
      </c>
      <c r="G66" s="74">
        <v>1</v>
      </c>
      <c r="H66" s="74" t="s">
        <v>986</v>
      </c>
      <c r="I66" s="74">
        <v>2022</v>
      </c>
      <c r="J66" s="74"/>
      <c r="K66" s="74"/>
      <c r="L66" s="74"/>
      <c r="M66" s="74"/>
      <c r="N66" s="79">
        <v>0</v>
      </c>
      <c r="P66" s="67"/>
      <c r="Q66" s="67"/>
    </row>
    <row r="67" spans="1:17" x14ac:dyDescent="0.3">
      <c r="B67" s="71"/>
      <c r="C67" s="71" t="s">
        <v>1331</v>
      </c>
      <c r="D67" s="71"/>
      <c r="E67" s="71"/>
      <c r="F67" s="71"/>
      <c r="G67" s="75"/>
      <c r="H67" s="71"/>
      <c r="I67" s="75"/>
      <c r="J67" s="71"/>
      <c r="K67" s="75"/>
      <c r="L67" s="75"/>
      <c r="M67" s="71"/>
      <c r="N67" s="76" t="s">
        <v>1163</v>
      </c>
      <c r="O67" s="76">
        <f>SUM(N65:N66)</f>
        <v>0</v>
      </c>
      <c r="P67" s="67"/>
      <c r="Q67" s="67"/>
    </row>
    <row r="68" spans="1:17" x14ac:dyDescent="0.3">
      <c r="A68" s="70"/>
      <c r="B68" s="73" t="s">
        <v>1581</v>
      </c>
      <c r="C68" s="73" t="s">
        <v>1332</v>
      </c>
      <c r="D68" s="73" t="s">
        <v>1582</v>
      </c>
      <c r="E68" s="73" t="s">
        <v>1291</v>
      </c>
      <c r="F68" s="73" t="s">
        <v>1333</v>
      </c>
      <c r="G68" s="73">
        <v>14</v>
      </c>
      <c r="H68" s="73" t="s">
        <v>986</v>
      </c>
      <c r="I68" s="73">
        <v>1999</v>
      </c>
      <c r="J68" s="73"/>
      <c r="K68" s="73" t="s">
        <v>1334</v>
      </c>
      <c r="L68" s="73" t="s">
        <v>1456</v>
      </c>
      <c r="M68" s="73"/>
      <c r="N68" s="79">
        <v>0</v>
      </c>
      <c r="O68" s="67"/>
      <c r="P68" s="67"/>
      <c r="Q68" s="67"/>
    </row>
    <row r="69" spans="1:17" x14ac:dyDescent="0.3">
      <c r="A69" s="70"/>
      <c r="B69" s="74" t="s">
        <v>1581</v>
      </c>
      <c r="C69" s="74" t="s">
        <v>1332</v>
      </c>
      <c r="D69" s="74" t="s">
        <v>1582</v>
      </c>
      <c r="E69" s="74" t="s">
        <v>1291</v>
      </c>
      <c r="F69" s="74" t="s">
        <v>1048</v>
      </c>
      <c r="G69" s="74">
        <v>6</v>
      </c>
      <c r="H69" s="74" t="s">
        <v>986</v>
      </c>
      <c r="I69" s="74">
        <v>1999</v>
      </c>
      <c r="J69" s="74"/>
      <c r="K69" s="74" t="s">
        <v>1043</v>
      </c>
      <c r="L69" s="74" t="s">
        <v>1456</v>
      </c>
      <c r="M69" s="74"/>
      <c r="N69" s="79">
        <v>0</v>
      </c>
      <c r="P69" s="67"/>
      <c r="Q69" s="67"/>
    </row>
    <row r="70" spans="1:17" x14ac:dyDescent="0.3">
      <c r="A70" s="70"/>
      <c r="B70" s="73" t="s">
        <v>1581</v>
      </c>
      <c r="C70" s="73" t="s">
        <v>1332</v>
      </c>
      <c r="D70" s="73" t="s">
        <v>1582</v>
      </c>
      <c r="E70" s="73" t="s">
        <v>1291</v>
      </c>
      <c r="F70" s="73" t="s">
        <v>1164</v>
      </c>
      <c r="G70" s="73">
        <v>1</v>
      </c>
      <c r="H70" s="73" t="s">
        <v>986</v>
      </c>
      <c r="I70" s="73">
        <v>2018</v>
      </c>
      <c r="J70" s="73" t="s">
        <v>1335</v>
      </c>
      <c r="K70" s="73" t="s">
        <v>1050</v>
      </c>
      <c r="L70" s="73"/>
      <c r="M70" s="73" t="s">
        <v>1336</v>
      </c>
      <c r="N70" s="79">
        <v>0</v>
      </c>
      <c r="O70" s="67"/>
      <c r="P70" s="67"/>
      <c r="Q70" s="67"/>
    </row>
    <row r="71" spans="1:17" x14ac:dyDescent="0.3">
      <c r="A71" s="70"/>
      <c r="B71" s="74" t="s">
        <v>1581</v>
      </c>
      <c r="C71" s="74" t="s">
        <v>1332</v>
      </c>
      <c r="D71" s="74" t="s">
        <v>1582</v>
      </c>
      <c r="E71" s="74" t="s">
        <v>1291</v>
      </c>
      <c r="F71" s="74" t="s">
        <v>998</v>
      </c>
      <c r="G71" s="74">
        <v>6</v>
      </c>
      <c r="H71" s="74" t="s">
        <v>986</v>
      </c>
      <c r="I71" s="74">
        <v>2018</v>
      </c>
      <c r="J71" s="74" t="s">
        <v>1337</v>
      </c>
      <c r="K71" s="74"/>
      <c r="L71" s="74"/>
      <c r="M71" s="74"/>
      <c r="N71" s="79">
        <v>0</v>
      </c>
      <c r="P71" s="67"/>
      <c r="Q71" s="67"/>
    </row>
    <row r="72" spans="1:17" x14ac:dyDescent="0.3">
      <c r="A72" s="70"/>
      <c r="B72" s="73" t="s">
        <v>1581</v>
      </c>
      <c r="C72" s="73" t="s">
        <v>1332</v>
      </c>
      <c r="D72" s="73" t="s">
        <v>1582</v>
      </c>
      <c r="E72" s="73" t="s">
        <v>1291</v>
      </c>
      <c r="F72" s="73" t="s">
        <v>1005</v>
      </c>
      <c r="G72" s="73">
        <v>3</v>
      </c>
      <c r="H72" s="73" t="s">
        <v>986</v>
      </c>
      <c r="I72" s="73">
        <v>2018</v>
      </c>
      <c r="J72" s="73" t="s">
        <v>1338</v>
      </c>
      <c r="K72" s="73"/>
      <c r="L72" s="73"/>
      <c r="M72" s="73"/>
      <c r="N72" s="79">
        <v>0</v>
      </c>
      <c r="O72" s="67"/>
      <c r="P72" s="67"/>
      <c r="Q72" s="67"/>
    </row>
    <row r="73" spans="1:17" x14ac:dyDescent="0.3">
      <c r="A73" s="70"/>
      <c r="B73" s="74" t="s">
        <v>1581</v>
      </c>
      <c r="C73" s="74" t="s">
        <v>1332</v>
      </c>
      <c r="D73" s="74" t="s">
        <v>1582</v>
      </c>
      <c r="E73" s="74" t="s">
        <v>1291</v>
      </c>
      <c r="F73" s="74" t="s">
        <v>1165</v>
      </c>
      <c r="G73" s="74">
        <v>23</v>
      </c>
      <c r="H73" s="74" t="s">
        <v>986</v>
      </c>
      <c r="I73" s="74">
        <v>2018</v>
      </c>
      <c r="J73" s="74" t="s">
        <v>1339</v>
      </c>
      <c r="K73" s="74"/>
      <c r="L73" s="74"/>
      <c r="M73" s="74"/>
      <c r="N73" s="79">
        <v>0</v>
      </c>
      <c r="P73" s="67"/>
      <c r="Q73" s="67"/>
    </row>
    <row r="74" spans="1:17" x14ac:dyDescent="0.3">
      <c r="B74" s="71"/>
      <c r="C74" s="71" t="s">
        <v>1332</v>
      </c>
      <c r="D74" s="71"/>
      <c r="E74" s="71"/>
      <c r="F74" s="71"/>
      <c r="G74" s="75"/>
      <c r="H74" s="71"/>
      <c r="I74" s="75"/>
      <c r="J74" s="71"/>
      <c r="K74" s="75"/>
      <c r="L74" s="75"/>
      <c r="M74" s="71"/>
      <c r="N74" s="76" t="s">
        <v>1163</v>
      </c>
      <c r="O74" s="76">
        <f>SUM(N68:N73)</f>
        <v>0</v>
      </c>
      <c r="P74" s="67"/>
      <c r="Q74" s="67"/>
    </row>
    <row r="75" spans="1:17" x14ac:dyDescent="0.3">
      <c r="A75" s="70"/>
      <c r="B75" s="73" t="s">
        <v>1583</v>
      </c>
      <c r="C75" s="73" t="s">
        <v>1340</v>
      </c>
      <c r="D75" s="73" t="s">
        <v>1584</v>
      </c>
      <c r="E75" s="73" t="s">
        <v>1291</v>
      </c>
      <c r="F75" s="73" t="s">
        <v>1025</v>
      </c>
      <c r="G75" s="73">
        <v>5</v>
      </c>
      <c r="H75" s="73" t="s">
        <v>986</v>
      </c>
      <c r="I75" s="73">
        <v>2020</v>
      </c>
      <c r="J75" s="73"/>
      <c r="K75" s="73"/>
      <c r="L75" s="73" t="s">
        <v>1448</v>
      </c>
      <c r="M75" s="73"/>
      <c r="N75" s="79">
        <v>0</v>
      </c>
      <c r="O75" s="67"/>
      <c r="P75" s="67"/>
      <c r="Q75" s="67"/>
    </row>
    <row r="76" spans="1:17" x14ac:dyDescent="0.3">
      <c r="B76" s="71"/>
      <c r="C76" s="71" t="s">
        <v>1340</v>
      </c>
      <c r="D76" s="71"/>
      <c r="E76" s="71"/>
      <c r="F76" s="71"/>
      <c r="G76" s="75"/>
      <c r="H76" s="71"/>
      <c r="I76" s="75"/>
      <c r="J76" s="71"/>
      <c r="K76" s="75"/>
      <c r="L76" s="75"/>
      <c r="M76" s="71"/>
      <c r="N76" s="76" t="s">
        <v>1163</v>
      </c>
      <c r="O76" s="76">
        <f>SUM(N75)</f>
        <v>0</v>
      </c>
      <c r="P76" s="67"/>
      <c r="Q76" s="67"/>
    </row>
    <row r="78" spans="1:17" x14ac:dyDescent="0.3">
      <c r="M78" s="76" t="s">
        <v>1197</v>
      </c>
      <c r="N78" s="76">
        <f>SUM(N13:N75)</f>
        <v>0</v>
      </c>
      <c r="O78" s="76">
        <f>SUM(O13:O76)</f>
        <v>0</v>
      </c>
    </row>
  </sheetData>
  <sheetProtection algorithmName="SHA-512" hashValue="9Pb7vhpeTFIf7JyAEhZu+RAFZ8CIapyoMwb72HMrzVlGzRdceXxQRGblJqyZxXdgiIADHx/8IYdBmm9WnjR0NA==" saltValue="Vvr45pmL51/JFWWxdobATw==" spinCount="100000" sheet="1" objects="1" scenarios="1" selectLockedCells="1"/>
  <autoFilter ref="B12:N76" xr:uid="{2B8D3F6E-9383-479F-960A-24B5C32D6355}"/>
  <mergeCells count="9">
    <mergeCell ref="B8:E8"/>
    <mergeCell ref="B9:E9"/>
    <mergeCell ref="B10:E10"/>
    <mergeCell ref="B2:O2"/>
    <mergeCell ref="B3:F3"/>
    <mergeCell ref="G3:K3"/>
    <mergeCell ref="B4:K4"/>
    <mergeCell ref="B5:K5"/>
    <mergeCell ref="B7:E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8343-34D7-4AF8-9A8F-4AF1B38EC7DF}">
  <sheetPr>
    <tabColor theme="5" tint="0.39997558519241921"/>
  </sheetPr>
  <dimension ref="B1:P219"/>
  <sheetViews>
    <sheetView showGridLines="0" tabSelected="1" zoomScaleNormal="100" workbookViewId="0">
      <selection activeCell="B8" sqref="B8:E8"/>
    </sheetView>
  </sheetViews>
  <sheetFormatPr defaultRowHeight="14.4" x14ac:dyDescent="0.3"/>
  <cols>
    <col min="1" max="1" width="2.109375" customWidth="1"/>
    <col min="2" max="2" width="13" bestFit="1" customWidth="1"/>
    <col min="3" max="3" width="37.6640625" bestFit="1" customWidth="1"/>
    <col min="4" max="4" width="11" customWidth="1"/>
    <col min="5" max="5" width="22.109375" customWidth="1"/>
    <col min="6" max="6" width="45.109375" bestFit="1" customWidth="1"/>
    <col min="7" max="7" width="12.109375" customWidth="1"/>
    <col min="9" max="9" width="9.44140625" customWidth="1"/>
    <col min="10" max="10" width="72.44140625" customWidth="1"/>
    <col min="11" max="12" width="17.33203125" customWidth="1"/>
    <col min="13" max="13" width="21.109375" customWidth="1"/>
    <col min="14" max="14" width="18" customWidth="1"/>
    <col min="15" max="16" width="9.6640625" customWidth="1"/>
  </cols>
  <sheetData>
    <row r="1" spans="2:14" s="67" customFormat="1" ht="13.8" x14ac:dyDescent="0.3"/>
    <row r="2" spans="2:14" s="67" customFormat="1" ht="15.6" x14ac:dyDescent="0.3">
      <c r="B2" s="93" t="s">
        <v>1510</v>
      </c>
      <c r="C2" s="93"/>
      <c r="D2" s="93"/>
      <c r="E2" s="93"/>
      <c r="F2" s="93"/>
      <c r="G2" s="93"/>
      <c r="H2" s="93"/>
      <c r="I2" s="93"/>
      <c r="J2" s="93"/>
      <c r="K2" s="93"/>
      <c r="L2" s="93"/>
      <c r="M2" s="93"/>
      <c r="N2" s="93"/>
    </row>
    <row r="3" spans="2:14" s="67" customFormat="1" ht="15.6" x14ac:dyDescent="0.3">
      <c r="B3" s="93" t="s">
        <v>1341</v>
      </c>
      <c r="C3" s="93"/>
      <c r="D3" s="93"/>
      <c r="E3" s="93"/>
      <c r="F3" s="93"/>
      <c r="G3" s="93"/>
      <c r="H3" s="93"/>
      <c r="I3" s="93"/>
      <c r="J3" s="93"/>
      <c r="K3" s="93"/>
      <c r="L3" s="39"/>
    </row>
    <row r="4" spans="2:14" s="67" customFormat="1" ht="13.8" x14ac:dyDescent="0.3">
      <c r="B4" s="113" t="s">
        <v>46</v>
      </c>
      <c r="C4" s="113"/>
      <c r="D4" s="113"/>
      <c r="E4" s="113"/>
      <c r="F4" s="113"/>
      <c r="G4" s="113"/>
      <c r="H4" s="113"/>
      <c r="I4" s="113"/>
      <c r="J4" s="113"/>
      <c r="K4" s="113"/>
      <c r="L4" s="69"/>
    </row>
    <row r="5" spans="2:14" s="67" customFormat="1" ht="13.8" x14ac:dyDescent="0.3">
      <c r="B5" s="84" t="s">
        <v>18</v>
      </c>
      <c r="C5" s="84"/>
      <c r="D5" s="84"/>
      <c r="E5" s="84"/>
      <c r="F5" s="84"/>
      <c r="G5" s="84"/>
      <c r="H5" s="84"/>
      <c r="I5" s="84"/>
      <c r="J5" s="84"/>
      <c r="K5" s="84"/>
      <c r="L5" s="16"/>
    </row>
    <row r="6" spans="2:14" s="67" customFormat="1" ht="13.8" x14ac:dyDescent="0.3">
      <c r="B6" s="40"/>
      <c r="C6" s="40"/>
      <c r="D6" s="40"/>
      <c r="E6" s="40"/>
      <c r="F6" s="40"/>
      <c r="G6" s="40"/>
      <c r="H6" s="40"/>
      <c r="I6" s="40"/>
      <c r="J6" s="16"/>
      <c r="K6" s="40"/>
      <c r="L6" s="40"/>
    </row>
    <row r="7" spans="2:14" s="67" customFormat="1" ht="13.8" x14ac:dyDescent="0.3">
      <c r="B7" s="107" t="s">
        <v>19</v>
      </c>
      <c r="C7" s="108"/>
      <c r="D7" s="108"/>
      <c r="E7" s="109"/>
      <c r="F7" s="40"/>
      <c r="G7" s="16"/>
      <c r="H7" s="16"/>
      <c r="I7" s="16"/>
      <c r="J7" s="16"/>
      <c r="K7" s="40"/>
      <c r="L7" s="40"/>
    </row>
    <row r="8" spans="2:14" s="67" customFormat="1" ht="13.8" x14ac:dyDescent="0.3">
      <c r="B8" s="110"/>
      <c r="C8" s="111"/>
      <c r="D8" s="111"/>
      <c r="E8" s="112"/>
      <c r="F8" s="40"/>
      <c r="G8" s="16"/>
      <c r="H8" s="16"/>
      <c r="I8" s="16"/>
      <c r="J8" s="16"/>
      <c r="K8" s="40"/>
      <c r="L8" s="40"/>
    </row>
    <row r="9" spans="2:14" s="67" customFormat="1" ht="13.8" x14ac:dyDescent="0.3">
      <c r="B9" s="107" t="s">
        <v>13</v>
      </c>
      <c r="C9" s="108"/>
      <c r="D9" s="108"/>
      <c r="E9" s="109"/>
      <c r="F9" s="40"/>
      <c r="G9" s="16"/>
      <c r="H9" s="16"/>
      <c r="I9" s="16"/>
      <c r="J9" s="16"/>
      <c r="K9" s="40"/>
      <c r="L9" s="40"/>
    </row>
    <row r="10" spans="2:14" s="67" customFormat="1" ht="13.8" x14ac:dyDescent="0.3">
      <c r="B10" s="110"/>
      <c r="C10" s="111"/>
      <c r="D10" s="111"/>
      <c r="E10" s="112"/>
      <c r="F10" s="40"/>
      <c r="G10" s="16"/>
      <c r="H10" s="16"/>
      <c r="I10" s="16"/>
      <c r="J10" s="16"/>
      <c r="K10" s="40"/>
      <c r="L10" s="40"/>
    </row>
    <row r="11" spans="2:14" s="67" customFormat="1" ht="13.8" x14ac:dyDescent="0.3">
      <c r="N11" s="40"/>
    </row>
    <row r="12" spans="2:14" x14ac:dyDescent="0.3">
      <c r="B12" s="71" t="s">
        <v>47</v>
      </c>
      <c r="C12" s="71" t="s">
        <v>48</v>
      </c>
      <c r="D12" s="71" t="s">
        <v>49</v>
      </c>
      <c r="E12" s="71" t="s">
        <v>50</v>
      </c>
      <c r="F12" s="71" t="s">
        <v>979</v>
      </c>
      <c r="G12" s="71" t="s">
        <v>980</v>
      </c>
      <c r="H12" s="71" t="s">
        <v>981</v>
      </c>
      <c r="I12" s="71" t="s">
        <v>982</v>
      </c>
      <c r="J12" s="71" t="s">
        <v>983</v>
      </c>
      <c r="K12" s="71" t="s">
        <v>984</v>
      </c>
      <c r="L12" s="71" t="s">
        <v>1457</v>
      </c>
      <c r="M12" s="71" t="s">
        <v>132</v>
      </c>
      <c r="N12" s="72" t="s">
        <v>51</v>
      </c>
    </row>
    <row r="13" spans="2:14" x14ac:dyDescent="0.3">
      <c r="B13" s="73" t="s">
        <v>1585</v>
      </c>
      <c r="C13" s="73" t="s">
        <v>1342</v>
      </c>
      <c r="D13" s="73" t="s">
        <v>1586</v>
      </c>
      <c r="E13" s="73" t="s">
        <v>1441</v>
      </c>
      <c r="F13" s="73" t="s">
        <v>1025</v>
      </c>
      <c r="G13" s="73">
        <v>19</v>
      </c>
      <c r="H13" s="73" t="s">
        <v>986</v>
      </c>
      <c r="I13" s="73">
        <v>2022</v>
      </c>
      <c r="J13" s="73" t="s">
        <v>1343</v>
      </c>
      <c r="K13" s="73"/>
      <c r="L13" s="73"/>
      <c r="M13" s="73"/>
      <c r="N13" s="79">
        <v>0</v>
      </c>
    </row>
    <row r="14" spans="2:14" x14ac:dyDescent="0.3">
      <c r="B14" s="74" t="s">
        <v>1585</v>
      </c>
      <c r="C14" s="74" t="s">
        <v>1342</v>
      </c>
      <c r="D14" s="74" t="s">
        <v>1586</v>
      </c>
      <c r="E14" s="74" t="s">
        <v>1441</v>
      </c>
      <c r="F14" s="74" t="s">
        <v>1164</v>
      </c>
      <c r="G14" s="74">
        <v>1</v>
      </c>
      <c r="H14" s="74" t="s">
        <v>986</v>
      </c>
      <c r="I14" s="74">
        <v>2022</v>
      </c>
      <c r="J14" s="74" t="s">
        <v>1344</v>
      </c>
      <c r="K14" s="74" t="s">
        <v>1345</v>
      </c>
      <c r="L14" s="74"/>
      <c r="M14" s="74" t="s">
        <v>1346</v>
      </c>
      <c r="N14" s="79">
        <v>0</v>
      </c>
    </row>
    <row r="15" spans="2:14" x14ac:dyDescent="0.3">
      <c r="B15" s="73" t="s">
        <v>1585</v>
      </c>
      <c r="C15" s="73" t="s">
        <v>1342</v>
      </c>
      <c r="D15" s="73" t="s">
        <v>1586</v>
      </c>
      <c r="E15" s="73" t="s">
        <v>1441</v>
      </c>
      <c r="F15" s="73" t="s">
        <v>1005</v>
      </c>
      <c r="G15" s="73">
        <v>2</v>
      </c>
      <c r="H15" s="73" t="s">
        <v>986</v>
      </c>
      <c r="I15" s="73">
        <v>2022</v>
      </c>
      <c r="J15" s="73" t="s">
        <v>1347</v>
      </c>
      <c r="K15" s="73"/>
      <c r="L15" s="73"/>
      <c r="M15" s="73"/>
      <c r="N15" s="79">
        <v>0</v>
      </c>
    </row>
    <row r="16" spans="2:14" x14ac:dyDescent="0.3">
      <c r="B16" s="74" t="s">
        <v>1585</v>
      </c>
      <c r="C16" s="74" t="s">
        <v>1342</v>
      </c>
      <c r="D16" s="74" t="s">
        <v>1586</v>
      </c>
      <c r="E16" s="74" t="s">
        <v>1441</v>
      </c>
      <c r="F16" s="74" t="s">
        <v>1165</v>
      </c>
      <c r="G16" s="74">
        <v>8</v>
      </c>
      <c r="H16" s="74" t="s">
        <v>986</v>
      </c>
      <c r="I16" s="74">
        <v>2022</v>
      </c>
      <c r="J16" s="74"/>
      <c r="K16" s="74"/>
      <c r="L16" s="74"/>
      <c r="M16" s="74"/>
      <c r="N16" s="79">
        <v>0</v>
      </c>
    </row>
    <row r="17" spans="2:15" x14ac:dyDescent="0.3">
      <c r="B17" s="73" t="s">
        <v>1585</v>
      </c>
      <c r="C17" s="73" t="s">
        <v>1342</v>
      </c>
      <c r="D17" s="73" t="s">
        <v>1586</v>
      </c>
      <c r="E17" s="73" t="s">
        <v>1441</v>
      </c>
      <c r="F17" s="73" t="s">
        <v>999</v>
      </c>
      <c r="G17" s="73">
        <v>1</v>
      </c>
      <c r="H17" s="73" t="s">
        <v>986</v>
      </c>
      <c r="I17" s="73">
        <v>2022</v>
      </c>
      <c r="J17" s="73" t="s">
        <v>1348</v>
      </c>
      <c r="K17" s="73"/>
      <c r="L17" s="73"/>
      <c r="M17" s="73"/>
      <c r="N17" s="79">
        <v>0</v>
      </c>
    </row>
    <row r="18" spans="2:15" x14ac:dyDescent="0.3">
      <c r="B18" s="75"/>
      <c r="C18" s="75" t="s">
        <v>1342</v>
      </c>
      <c r="D18" s="75"/>
      <c r="E18" s="75"/>
      <c r="F18" s="71"/>
      <c r="G18" s="75"/>
      <c r="H18" s="71"/>
      <c r="I18" s="75"/>
      <c r="J18" s="71"/>
      <c r="K18" s="75"/>
      <c r="L18" s="75"/>
      <c r="M18" s="71"/>
      <c r="N18" s="76" t="s">
        <v>1163</v>
      </c>
      <c r="O18" s="76">
        <f>SUM(N13:N17)</f>
        <v>0</v>
      </c>
    </row>
    <row r="19" spans="2:15" x14ac:dyDescent="0.3">
      <c r="B19" s="73" t="s">
        <v>1587</v>
      </c>
      <c r="C19" s="73" t="s">
        <v>1349</v>
      </c>
      <c r="D19" s="73" t="s">
        <v>1588</v>
      </c>
      <c r="E19" s="73" t="s">
        <v>1441</v>
      </c>
      <c r="F19" s="73" t="s">
        <v>1350</v>
      </c>
      <c r="G19" s="73">
        <v>1</v>
      </c>
      <c r="H19" s="73" t="s">
        <v>986</v>
      </c>
      <c r="I19" s="73">
        <v>2008</v>
      </c>
      <c r="J19" s="73" t="s">
        <v>1351</v>
      </c>
      <c r="K19" s="73" t="s">
        <v>1352</v>
      </c>
      <c r="L19" s="73" t="s">
        <v>1458</v>
      </c>
      <c r="M19" s="73" t="s">
        <v>1353</v>
      </c>
      <c r="N19" s="79">
        <v>0</v>
      </c>
    </row>
    <row r="20" spans="2:15" x14ac:dyDescent="0.3">
      <c r="B20" s="74" t="s">
        <v>1587</v>
      </c>
      <c r="C20" s="74" t="s">
        <v>1349</v>
      </c>
      <c r="D20" s="74" t="s">
        <v>1588</v>
      </c>
      <c r="E20" s="74" t="s">
        <v>1441</v>
      </c>
      <c r="F20" s="74" t="s">
        <v>1293</v>
      </c>
      <c r="G20" s="74">
        <v>1</v>
      </c>
      <c r="H20" s="74" t="s">
        <v>986</v>
      </c>
      <c r="I20" s="74">
        <v>2020</v>
      </c>
      <c r="J20" s="74" t="s">
        <v>1354</v>
      </c>
      <c r="K20" s="74"/>
      <c r="L20" s="74"/>
      <c r="M20" s="74"/>
      <c r="N20" s="79">
        <v>0</v>
      </c>
    </row>
    <row r="21" spans="2:15" x14ac:dyDescent="0.3">
      <c r="B21" s="74" t="s">
        <v>1587</v>
      </c>
      <c r="C21" s="73" t="s">
        <v>1349</v>
      </c>
      <c r="D21" s="73" t="s">
        <v>1588</v>
      </c>
      <c r="E21" s="73" t="s">
        <v>1441</v>
      </c>
      <c r="F21" s="73" t="s">
        <v>1293</v>
      </c>
      <c r="G21" s="73">
        <v>1</v>
      </c>
      <c r="H21" s="73" t="s">
        <v>986</v>
      </c>
      <c r="I21" s="73">
        <v>2020</v>
      </c>
      <c r="J21" s="73" t="s">
        <v>1355</v>
      </c>
      <c r="K21" s="73"/>
      <c r="L21" s="73"/>
      <c r="M21" s="73"/>
      <c r="N21" s="79">
        <v>0</v>
      </c>
    </row>
    <row r="22" spans="2:15" x14ac:dyDescent="0.3">
      <c r="B22" s="75"/>
      <c r="C22" s="75" t="s">
        <v>1349</v>
      </c>
      <c r="D22" s="75"/>
      <c r="E22" s="75"/>
      <c r="F22" s="71"/>
      <c r="G22" s="75"/>
      <c r="H22" s="71"/>
      <c r="I22" s="75"/>
      <c r="J22" s="71"/>
      <c r="K22" s="75"/>
      <c r="L22" s="75"/>
      <c r="M22" s="71"/>
      <c r="N22" s="76" t="s">
        <v>1163</v>
      </c>
      <c r="O22" s="76">
        <f>SUM(N19:N21)</f>
        <v>0</v>
      </c>
    </row>
    <row r="23" spans="2:15" x14ac:dyDescent="0.3">
      <c r="B23" s="73" t="s">
        <v>1589</v>
      </c>
      <c r="C23" s="73" t="s">
        <v>1356</v>
      </c>
      <c r="D23" s="73" t="s">
        <v>1590</v>
      </c>
      <c r="E23" s="73" t="s">
        <v>1441</v>
      </c>
      <c r="F23" s="73" t="s">
        <v>1357</v>
      </c>
      <c r="G23" s="73">
        <v>1</v>
      </c>
      <c r="H23" s="73" t="s">
        <v>986</v>
      </c>
      <c r="I23" s="73">
        <v>2012</v>
      </c>
      <c r="J23" s="73"/>
      <c r="K23" s="73" t="s">
        <v>1352</v>
      </c>
      <c r="L23" s="73"/>
      <c r="M23" s="73"/>
      <c r="N23" s="79">
        <v>0</v>
      </c>
    </row>
    <row r="24" spans="2:15" x14ac:dyDescent="0.3">
      <c r="B24" s="74" t="s">
        <v>1589</v>
      </c>
      <c r="C24" s="74" t="s">
        <v>1356</v>
      </c>
      <c r="D24" s="74" t="s">
        <v>1590</v>
      </c>
      <c r="E24" s="74" t="s">
        <v>1441</v>
      </c>
      <c r="F24" s="74" t="s">
        <v>1110</v>
      </c>
      <c r="G24" s="74">
        <v>20</v>
      </c>
      <c r="H24" s="74" t="s">
        <v>986</v>
      </c>
      <c r="I24" s="74">
        <v>2012</v>
      </c>
      <c r="J24" s="74"/>
      <c r="K24" s="74"/>
      <c r="L24" s="74"/>
      <c r="M24" s="74"/>
      <c r="N24" s="79">
        <v>0</v>
      </c>
    </row>
    <row r="25" spans="2:15" x14ac:dyDescent="0.3">
      <c r="B25" s="73" t="s">
        <v>1589</v>
      </c>
      <c r="C25" s="73" t="s">
        <v>1356</v>
      </c>
      <c r="D25" s="73" t="s">
        <v>1590</v>
      </c>
      <c r="E25" s="73" t="s">
        <v>1441</v>
      </c>
      <c r="F25" s="73" t="s">
        <v>1108</v>
      </c>
      <c r="G25" s="73">
        <v>18</v>
      </c>
      <c r="H25" s="73" t="s">
        <v>986</v>
      </c>
      <c r="I25" s="73">
        <v>2012</v>
      </c>
      <c r="J25" s="73"/>
      <c r="K25" s="73"/>
      <c r="L25" s="73"/>
      <c r="M25" s="73"/>
      <c r="N25" s="79">
        <v>0</v>
      </c>
    </row>
    <row r="26" spans="2:15" x14ac:dyDescent="0.3">
      <c r="B26" s="74" t="s">
        <v>1589</v>
      </c>
      <c r="C26" s="74" t="s">
        <v>1356</v>
      </c>
      <c r="D26" s="74" t="s">
        <v>1590</v>
      </c>
      <c r="E26" s="74" t="s">
        <v>1441</v>
      </c>
      <c r="F26" s="74" t="s">
        <v>1164</v>
      </c>
      <c r="G26" s="74">
        <v>1</v>
      </c>
      <c r="H26" s="74" t="s">
        <v>986</v>
      </c>
      <c r="I26" s="74">
        <v>2012</v>
      </c>
      <c r="J26" s="74"/>
      <c r="K26" s="74" t="s">
        <v>1358</v>
      </c>
      <c r="L26" s="74"/>
      <c r="M26" s="74"/>
      <c r="N26" s="79">
        <v>0</v>
      </c>
    </row>
    <row r="27" spans="2:15" x14ac:dyDescent="0.3">
      <c r="B27" s="73" t="s">
        <v>1589</v>
      </c>
      <c r="C27" s="73" t="s">
        <v>1356</v>
      </c>
      <c r="D27" s="73" t="s">
        <v>1590</v>
      </c>
      <c r="E27" s="73" t="s">
        <v>1441</v>
      </c>
      <c r="F27" s="73" t="s">
        <v>1005</v>
      </c>
      <c r="G27" s="73">
        <v>9</v>
      </c>
      <c r="H27" s="73" t="s">
        <v>986</v>
      </c>
      <c r="I27" s="73">
        <v>2012</v>
      </c>
      <c r="J27" s="73"/>
      <c r="K27" s="73"/>
      <c r="L27" s="73"/>
      <c r="M27" s="73"/>
      <c r="N27" s="79">
        <v>0</v>
      </c>
    </row>
    <row r="28" spans="2:15" x14ac:dyDescent="0.3">
      <c r="B28" s="74" t="s">
        <v>1589</v>
      </c>
      <c r="C28" s="74" t="s">
        <v>1356</v>
      </c>
      <c r="D28" s="74" t="s">
        <v>1590</v>
      </c>
      <c r="E28" s="74" t="s">
        <v>1441</v>
      </c>
      <c r="F28" s="74" t="s">
        <v>1165</v>
      </c>
      <c r="G28" s="74">
        <v>16</v>
      </c>
      <c r="H28" s="74" t="s">
        <v>986</v>
      </c>
      <c r="I28" s="74">
        <v>2012</v>
      </c>
      <c r="J28" s="74"/>
      <c r="K28" s="74"/>
      <c r="L28" s="74"/>
      <c r="M28" s="74"/>
      <c r="N28" s="79">
        <v>0</v>
      </c>
    </row>
    <row r="29" spans="2:15" x14ac:dyDescent="0.3">
      <c r="B29" s="73" t="s">
        <v>1589</v>
      </c>
      <c r="C29" s="73" t="s">
        <v>1356</v>
      </c>
      <c r="D29" s="73" t="s">
        <v>1590</v>
      </c>
      <c r="E29" s="73" t="s">
        <v>1441</v>
      </c>
      <c r="F29" s="73" t="s">
        <v>998</v>
      </c>
      <c r="G29" s="73">
        <v>6</v>
      </c>
      <c r="H29" s="73" t="s">
        <v>986</v>
      </c>
      <c r="I29" s="73">
        <v>2012</v>
      </c>
      <c r="J29" s="73"/>
      <c r="K29" s="73"/>
      <c r="L29" s="73"/>
      <c r="M29" s="73"/>
      <c r="N29" s="79">
        <v>0</v>
      </c>
    </row>
    <row r="30" spans="2:15" x14ac:dyDescent="0.3">
      <c r="B30" s="74" t="s">
        <v>1589</v>
      </c>
      <c r="C30" s="74" t="s">
        <v>1356</v>
      </c>
      <c r="D30" s="74" t="s">
        <v>1590</v>
      </c>
      <c r="E30" s="74" t="s">
        <v>1441</v>
      </c>
      <c r="F30" s="74" t="s">
        <v>1033</v>
      </c>
      <c r="G30" s="74">
        <v>1</v>
      </c>
      <c r="H30" s="74" t="s">
        <v>986</v>
      </c>
      <c r="I30" s="74">
        <v>2012</v>
      </c>
      <c r="J30" s="74"/>
      <c r="K30" s="74"/>
      <c r="L30" s="74"/>
      <c r="M30" s="74"/>
      <c r="N30" s="79">
        <v>0</v>
      </c>
    </row>
    <row r="31" spans="2:15" x14ac:dyDescent="0.3">
      <c r="B31" s="75"/>
      <c r="C31" s="75" t="s">
        <v>1356</v>
      </c>
      <c r="D31" s="75"/>
      <c r="E31" s="75"/>
      <c r="F31" s="71"/>
      <c r="G31" s="75"/>
      <c r="H31" s="71"/>
      <c r="I31" s="75"/>
      <c r="J31" s="71"/>
      <c r="K31" s="75"/>
      <c r="L31" s="75"/>
      <c r="M31" s="71"/>
      <c r="N31" s="76" t="s">
        <v>1163</v>
      </c>
      <c r="O31" s="76">
        <f>SUM(N23:N30)</f>
        <v>0</v>
      </c>
    </row>
    <row r="32" spans="2:15" x14ac:dyDescent="0.3">
      <c r="B32" s="73" t="s">
        <v>1591</v>
      </c>
      <c r="C32" s="73" t="s">
        <v>1359</v>
      </c>
      <c r="D32" s="73" t="s">
        <v>1592</v>
      </c>
      <c r="E32" s="73" t="s">
        <v>1441</v>
      </c>
      <c r="F32" s="73" t="s">
        <v>1025</v>
      </c>
      <c r="G32" s="73">
        <v>6</v>
      </c>
      <c r="H32" s="73" t="s">
        <v>986</v>
      </c>
      <c r="I32" s="73">
        <v>2017</v>
      </c>
      <c r="J32" s="73" t="s">
        <v>1158</v>
      </c>
      <c r="K32" s="73" t="s">
        <v>1141</v>
      </c>
      <c r="L32" s="73"/>
      <c r="M32" s="73"/>
      <c r="N32" s="79">
        <v>0</v>
      </c>
    </row>
    <row r="33" spans="2:15" x14ac:dyDescent="0.3">
      <c r="B33" s="74" t="s">
        <v>1591</v>
      </c>
      <c r="C33" s="74" t="s">
        <v>1359</v>
      </c>
      <c r="D33" s="74" t="s">
        <v>1592</v>
      </c>
      <c r="E33" s="74" t="s">
        <v>1441</v>
      </c>
      <c r="F33" s="74" t="s">
        <v>1025</v>
      </c>
      <c r="G33" s="74">
        <v>4</v>
      </c>
      <c r="H33" s="74" t="s">
        <v>986</v>
      </c>
      <c r="I33" s="74">
        <v>2017</v>
      </c>
      <c r="J33" s="74" t="s">
        <v>1206</v>
      </c>
      <c r="K33" s="74"/>
      <c r="L33" s="74"/>
      <c r="M33" s="74"/>
      <c r="N33" s="79">
        <v>0</v>
      </c>
    </row>
    <row r="34" spans="2:15" x14ac:dyDescent="0.3">
      <c r="B34" s="73" t="s">
        <v>1591</v>
      </c>
      <c r="C34" s="73" t="s">
        <v>1359</v>
      </c>
      <c r="D34" s="73" t="s">
        <v>1592</v>
      </c>
      <c r="E34" s="73" t="s">
        <v>1441</v>
      </c>
      <c r="F34" s="73" t="s">
        <v>1207</v>
      </c>
      <c r="G34" s="73">
        <v>1</v>
      </c>
      <c r="H34" s="73" t="s">
        <v>986</v>
      </c>
      <c r="I34" s="73">
        <v>2017</v>
      </c>
      <c r="J34" s="73"/>
      <c r="K34" s="73" t="s">
        <v>1208</v>
      </c>
      <c r="L34" s="73"/>
      <c r="M34" s="73" t="s">
        <v>1209</v>
      </c>
      <c r="N34" s="79">
        <v>0</v>
      </c>
    </row>
    <row r="35" spans="2:15" x14ac:dyDescent="0.3">
      <c r="B35" s="74" t="s">
        <v>1591</v>
      </c>
      <c r="C35" s="74" t="s">
        <v>1359</v>
      </c>
      <c r="D35" s="74" t="s">
        <v>1592</v>
      </c>
      <c r="E35" s="74" t="s">
        <v>1441</v>
      </c>
      <c r="F35" s="74" t="s">
        <v>1210</v>
      </c>
      <c r="G35" s="74">
        <v>2</v>
      </c>
      <c r="H35" s="74" t="s">
        <v>986</v>
      </c>
      <c r="I35" s="74">
        <v>2017</v>
      </c>
      <c r="J35" s="74"/>
      <c r="K35" s="74"/>
      <c r="L35" s="74"/>
      <c r="M35" s="74"/>
      <c r="N35" s="79">
        <v>0</v>
      </c>
    </row>
    <row r="36" spans="2:15" x14ac:dyDescent="0.3">
      <c r="B36" s="73" t="s">
        <v>1591</v>
      </c>
      <c r="C36" s="73" t="s">
        <v>1359</v>
      </c>
      <c r="D36" s="73" t="s">
        <v>1592</v>
      </c>
      <c r="E36" s="73" t="s">
        <v>1441</v>
      </c>
      <c r="F36" s="73" t="s">
        <v>1005</v>
      </c>
      <c r="G36" s="73">
        <v>3</v>
      </c>
      <c r="H36" s="73" t="s">
        <v>986</v>
      </c>
      <c r="I36" s="73">
        <v>2017</v>
      </c>
      <c r="J36" s="73"/>
      <c r="K36" s="73"/>
      <c r="L36" s="73"/>
      <c r="M36" s="73"/>
      <c r="N36" s="79">
        <v>0</v>
      </c>
    </row>
    <row r="37" spans="2:15" x14ac:dyDescent="0.3">
      <c r="B37" s="74" t="s">
        <v>1591</v>
      </c>
      <c r="C37" s="74" t="s">
        <v>1359</v>
      </c>
      <c r="D37" s="74" t="s">
        <v>1592</v>
      </c>
      <c r="E37" s="74" t="s">
        <v>1441</v>
      </c>
      <c r="F37" s="74" t="s">
        <v>1165</v>
      </c>
      <c r="G37" s="74">
        <v>2</v>
      </c>
      <c r="H37" s="74" t="s">
        <v>986</v>
      </c>
      <c r="I37" s="74">
        <v>2017</v>
      </c>
      <c r="J37" s="74"/>
      <c r="K37" s="74"/>
      <c r="L37" s="74"/>
      <c r="M37" s="74"/>
      <c r="N37" s="79">
        <v>0</v>
      </c>
    </row>
    <row r="38" spans="2:15" x14ac:dyDescent="0.3">
      <c r="B38" s="73" t="s">
        <v>1591</v>
      </c>
      <c r="C38" s="73" t="s">
        <v>1359</v>
      </c>
      <c r="D38" s="73" t="s">
        <v>1592</v>
      </c>
      <c r="E38" s="73" t="s">
        <v>1441</v>
      </c>
      <c r="F38" s="73" t="s">
        <v>998</v>
      </c>
      <c r="G38" s="73">
        <v>28</v>
      </c>
      <c r="H38" s="73" t="s">
        <v>986</v>
      </c>
      <c r="I38" s="73">
        <v>2017</v>
      </c>
      <c r="J38" s="73"/>
      <c r="K38" s="73"/>
      <c r="L38" s="73"/>
      <c r="M38" s="73"/>
      <c r="N38" s="79">
        <v>0</v>
      </c>
    </row>
    <row r="39" spans="2:15" x14ac:dyDescent="0.3">
      <c r="B39" s="75"/>
      <c r="C39" s="75" t="s">
        <v>1360</v>
      </c>
      <c r="D39" s="75"/>
      <c r="E39" s="75"/>
      <c r="F39" s="71"/>
      <c r="G39" s="75"/>
      <c r="H39" s="71"/>
      <c r="I39" s="75"/>
      <c r="J39" s="71"/>
      <c r="K39" s="75"/>
      <c r="L39" s="75"/>
      <c r="M39" s="71"/>
      <c r="N39" s="76" t="s">
        <v>1163</v>
      </c>
      <c r="O39" s="76">
        <f>SUM(N32:N38)</f>
        <v>0</v>
      </c>
    </row>
    <row r="40" spans="2:15" x14ac:dyDescent="0.3">
      <c r="B40" s="73" t="s">
        <v>1593</v>
      </c>
      <c r="C40" s="73" t="s">
        <v>1361</v>
      </c>
      <c r="D40" s="73" t="s">
        <v>1594</v>
      </c>
      <c r="E40" s="73" t="s">
        <v>1441</v>
      </c>
      <c r="F40" s="73" t="s">
        <v>1350</v>
      </c>
      <c r="G40" s="73">
        <v>1</v>
      </c>
      <c r="H40" s="73" t="s">
        <v>986</v>
      </c>
      <c r="I40" s="73">
        <v>2007</v>
      </c>
      <c r="J40" s="73" t="s">
        <v>1351</v>
      </c>
      <c r="K40" s="73" t="s">
        <v>1352</v>
      </c>
      <c r="L40" s="73" t="s">
        <v>1458</v>
      </c>
      <c r="M40" s="73" t="s">
        <v>1353</v>
      </c>
      <c r="N40" s="79">
        <v>0</v>
      </c>
    </row>
    <row r="41" spans="2:15" x14ac:dyDescent="0.3">
      <c r="B41" s="74" t="s">
        <v>1593</v>
      </c>
      <c r="C41" s="74" t="s">
        <v>1361</v>
      </c>
      <c r="D41" s="74" t="s">
        <v>1594</v>
      </c>
      <c r="E41" s="74" t="s">
        <v>1441</v>
      </c>
      <c r="F41" s="74" t="s">
        <v>1293</v>
      </c>
      <c r="G41" s="74">
        <v>2</v>
      </c>
      <c r="H41" s="74" t="s">
        <v>986</v>
      </c>
      <c r="I41" s="74">
        <v>2020</v>
      </c>
      <c r="J41" s="74" t="s">
        <v>1354</v>
      </c>
      <c r="K41" s="74"/>
      <c r="L41" s="74"/>
      <c r="M41" s="74"/>
      <c r="N41" s="79">
        <v>0</v>
      </c>
    </row>
    <row r="42" spans="2:15" x14ac:dyDescent="0.3">
      <c r="B42" s="73" t="s">
        <v>1593</v>
      </c>
      <c r="C42" s="73" t="s">
        <v>1361</v>
      </c>
      <c r="D42" s="73" t="s">
        <v>1594</v>
      </c>
      <c r="E42" s="73" t="s">
        <v>1441</v>
      </c>
      <c r="F42" s="73" t="s">
        <v>1293</v>
      </c>
      <c r="G42" s="73">
        <v>1</v>
      </c>
      <c r="H42" s="73" t="s">
        <v>986</v>
      </c>
      <c r="I42" s="73">
        <v>2020</v>
      </c>
      <c r="J42" s="73" t="s">
        <v>1355</v>
      </c>
      <c r="K42" s="73"/>
      <c r="L42" s="73"/>
      <c r="M42" s="73"/>
      <c r="N42" s="79">
        <v>0</v>
      </c>
    </row>
    <row r="43" spans="2:15" x14ac:dyDescent="0.3">
      <c r="B43" s="75"/>
      <c r="C43" s="75" t="s">
        <v>1361</v>
      </c>
      <c r="D43" s="75"/>
      <c r="E43" s="75"/>
      <c r="F43" s="71"/>
      <c r="G43" s="75"/>
      <c r="H43" s="71"/>
      <c r="I43" s="75"/>
      <c r="J43" s="71"/>
      <c r="K43" s="75"/>
      <c r="L43" s="75"/>
      <c r="M43" s="71"/>
      <c r="N43" s="76" t="s">
        <v>1163</v>
      </c>
      <c r="O43" s="76">
        <f>SUM(N40:N42)</f>
        <v>0</v>
      </c>
    </row>
    <row r="44" spans="2:15" x14ac:dyDescent="0.3">
      <c r="B44" s="73" t="s">
        <v>1595</v>
      </c>
      <c r="C44" s="73" t="s">
        <v>1362</v>
      </c>
      <c r="D44" s="73" t="s">
        <v>1596</v>
      </c>
      <c r="E44" s="73" t="s">
        <v>1441</v>
      </c>
      <c r="F44" s="73" t="s">
        <v>1350</v>
      </c>
      <c r="G44" s="73">
        <v>1</v>
      </c>
      <c r="H44" s="73" t="s">
        <v>986</v>
      </c>
      <c r="I44" s="73">
        <v>2008</v>
      </c>
      <c r="J44" s="73" t="s">
        <v>1351</v>
      </c>
      <c r="K44" s="73" t="s">
        <v>1352</v>
      </c>
      <c r="L44" s="73" t="s">
        <v>1458</v>
      </c>
      <c r="M44" s="73" t="s">
        <v>1353</v>
      </c>
      <c r="N44" s="79">
        <v>0</v>
      </c>
    </row>
    <row r="45" spans="2:15" x14ac:dyDescent="0.3">
      <c r="B45" s="74" t="s">
        <v>1595</v>
      </c>
      <c r="C45" s="74" t="s">
        <v>1362</v>
      </c>
      <c r="D45" s="74" t="s">
        <v>1596</v>
      </c>
      <c r="E45" s="74" t="s">
        <v>1441</v>
      </c>
      <c r="F45" s="74" t="s">
        <v>1363</v>
      </c>
      <c r="G45" s="74">
        <v>2</v>
      </c>
      <c r="H45" s="74" t="s">
        <v>986</v>
      </c>
      <c r="I45" s="74">
        <v>2005</v>
      </c>
      <c r="J45" s="74" t="s">
        <v>1355</v>
      </c>
      <c r="K45" s="74"/>
      <c r="L45" s="74"/>
      <c r="M45" s="74"/>
      <c r="N45" s="79">
        <v>0</v>
      </c>
    </row>
    <row r="46" spans="2:15" x14ac:dyDescent="0.3">
      <c r="B46" s="73" t="s">
        <v>1595</v>
      </c>
      <c r="C46" s="73" t="s">
        <v>1362</v>
      </c>
      <c r="D46" s="73" t="s">
        <v>1596</v>
      </c>
      <c r="E46" s="73" t="s">
        <v>1441</v>
      </c>
      <c r="F46" s="73" t="s">
        <v>1293</v>
      </c>
      <c r="G46" s="73">
        <v>2</v>
      </c>
      <c r="H46" s="73" t="s">
        <v>986</v>
      </c>
      <c r="I46" s="73">
        <v>2020</v>
      </c>
      <c r="J46" s="73" t="s">
        <v>1354</v>
      </c>
      <c r="K46" s="73"/>
      <c r="L46" s="73"/>
      <c r="M46" s="73"/>
      <c r="N46" s="79">
        <v>0</v>
      </c>
    </row>
    <row r="47" spans="2:15" x14ac:dyDescent="0.3">
      <c r="B47" s="74" t="s">
        <v>1595</v>
      </c>
      <c r="C47" s="74" t="s">
        <v>1362</v>
      </c>
      <c r="D47" s="74" t="s">
        <v>1596</v>
      </c>
      <c r="E47" s="74" t="s">
        <v>1441</v>
      </c>
      <c r="F47" s="74" t="s">
        <v>1293</v>
      </c>
      <c r="G47" s="74">
        <v>2</v>
      </c>
      <c r="H47" s="74" t="s">
        <v>986</v>
      </c>
      <c r="I47" s="74">
        <v>2020</v>
      </c>
      <c r="J47" s="74" t="s">
        <v>1355</v>
      </c>
      <c r="K47" s="74"/>
      <c r="L47" s="74"/>
      <c r="M47" s="74"/>
      <c r="N47" s="79">
        <v>0</v>
      </c>
    </row>
    <row r="48" spans="2:15" x14ac:dyDescent="0.3">
      <c r="B48" s="75"/>
      <c r="C48" s="75" t="s">
        <v>1362</v>
      </c>
      <c r="D48" s="75"/>
      <c r="E48" s="75"/>
      <c r="F48" s="71"/>
      <c r="G48" s="75"/>
      <c r="H48" s="71"/>
      <c r="I48" s="75"/>
      <c r="J48" s="71"/>
      <c r="K48" s="75"/>
      <c r="L48" s="75"/>
      <c r="M48" s="71"/>
      <c r="N48" s="76" t="s">
        <v>1163</v>
      </c>
      <c r="O48" s="76">
        <f>SUM(N44:N47)</f>
        <v>0</v>
      </c>
    </row>
    <row r="49" spans="2:15" x14ac:dyDescent="0.3">
      <c r="B49" s="73" t="s">
        <v>1597</v>
      </c>
      <c r="C49" s="73" t="s">
        <v>1364</v>
      </c>
      <c r="D49" s="73" t="s">
        <v>1598</v>
      </c>
      <c r="E49" s="73" t="s">
        <v>1599</v>
      </c>
      <c r="F49" s="73" t="s">
        <v>1025</v>
      </c>
      <c r="G49" s="73">
        <v>1</v>
      </c>
      <c r="H49" s="73" t="s">
        <v>986</v>
      </c>
      <c r="I49" s="73">
        <v>2013</v>
      </c>
      <c r="J49" s="73" t="s">
        <v>1158</v>
      </c>
      <c r="K49" s="73" t="s">
        <v>1365</v>
      </c>
      <c r="L49" s="73"/>
      <c r="M49" s="73" t="s">
        <v>1366</v>
      </c>
      <c r="N49" s="79">
        <v>0</v>
      </c>
    </row>
    <row r="50" spans="2:15" x14ac:dyDescent="0.3">
      <c r="B50" s="75"/>
      <c r="C50" s="75" t="s">
        <v>1364</v>
      </c>
      <c r="D50" s="75"/>
      <c r="E50" s="75"/>
      <c r="F50" s="71"/>
      <c r="G50" s="75"/>
      <c r="H50" s="71"/>
      <c r="I50" s="75"/>
      <c r="J50" s="71"/>
      <c r="K50" s="75"/>
      <c r="L50" s="75"/>
      <c r="M50" s="71"/>
      <c r="N50" s="76" t="s">
        <v>1163</v>
      </c>
      <c r="O50" s="76">
        <f>SUM(N49)</f>
        <v>0</v>
      </c>
    </row>
    <row r="51" spans="2:15" x14ac:dyDescent="0.3">
      <c r="B51" s="73" t="s">
        <v>1600</v>
      </c>
      <c r="C51" s="73" t="s">
        <v>1367</v>
      </c>
      <c r="D51" s="73" t="s">
        <v>1601</v>
      </c>
      <c r="E51" s="73" t="s">
        <v>1441</v>
      </c>
      <c r="F51" s="73" t="s">
        <v>1025</v>
      </c>
      <c r="G51" s="73">
        <v>3</v>
      </c>
      <c r="H51" s="73" t="s">
        <v>986</v>
      </c>
      <c r="I51" s="73">
        <v>2020</v>
      </c>
      <c r="J51" s="73"/>
      <c r="K51" s="73"/>
      <c r="L51" s="73"/>
      <c r="M51" s="73"/>
      <c r="N51" s="79">
        <v>0</v>
      </c>
    </row>
    <row r="52" spans="2:15" x14ac:dyDescent="0.3">
      <c r="B52" s="75"/>
      <c r="C52" s="75" t="s">
        <v>1367</v>
      </c>
      <c r="D52" s="75"/>
      <c r="E52" s="75"/>
      <c r="F52" s="71"/>
      <c r="G52" s="75"/>
      <c r="H52" s="71"/>
      <c r="I52" s="75"/>
      <c r="J52" s="71"/>
      <c r="K52" s="75"/>
      <c r="L52" s="75"/>
      <c r="M52" s="71"/>
      <c r="N52" s="76" t="s">
        <v>1163</v>
      </c>
      <c r="O52" s="76">
        <f>SUM(N51)</f>
        <v>0</v>
      </c>
    </row>
    <row r="53" spans="2:15" x14ac:dyDescent="0.3">
      <c r="B53" s="73" t="s">
        <v>1602</v>
      </c>
      <c r="C53" s="73" t="s">
        <v>1368</v>
      </c>
      <c r="D53" s="73" t="s">
        <v>1603</v>
      </c>
      <c r="E53" s="73" t="s">
        <v>1441</v>
      </c>
      <c r="F53" s="73" t="s">
        <v>1025</v>
      </c>
      <c r="G53" s="73">
        <v>5</v>
      </c>
      <c r="H53" s="73" t="s">
        <v>986</v>
      </c>
      <c r="I53" s="73">
        <v>2016</v>
      </c>
      <c r="J53" s="73"/>
      <c r="K53" s="73"/>
      <c r="L53" s="73"/>
      <c r="M53" s="73"/>
      <c r="N53" s="79">
        <v>0</v>
      </c>
    </row>
    <row r="54" spans="2:15" x14ac:dyDescent="0.3">
      <c r="B54" s="74" t="s">
        <v>1602</v>
      </c>
      <c r="C54" s="74" t="s">
        <v>1368</v>
      </c>
      <c r="D54" s="74" t="s">
        <v>1603</v>
      </c>
      <c r="E54" s="74" t="s">
        <v>1441</v>
      </c>
      <c r="F54" s="74" t="s">
        <v>1236</v>
      </c>
      <c r="G54" s="74">
        <v>29</v>
      </c>
      <c r="H54" s="74" t="s">
        <v>986</v>
      </c>
      <c r="I54" s="74">
        <v>2016</v>
      </c>
      <c r="J54" s="74"/>
      <c r="K54" s="74"/>
      <c r="L54" s="74"/>
      <c r="M54" s="74"/>
      <c r="N54" s="79">
        <v>0</v>
      </c>
    </row>
    <row r="55" spans="2:15" x14ac:dyDescent="0.3">
      <c r="B55" s="73" t="s">
        <v>1602</v>
      </c>
      <c r="C55" s="73" t="s">
        <v>1368</v>
      </c>
      <c r="D55" s="73" t="s">
        <v>1603</v>
      </c>
      <c r="E55" s="73" t="s">
        <v>1441</v>
      </c>
      <c r="F55" s="73" t="s">
        <v>1164</v>
      </c>
      <c r="G55" s="73">
        <v>1</v>
      </c>
      <c r="H55" s="73" t="s">
        <v>986</v>
      </c>
      <c r="I55" s="73">
        <v>2017</v>
      </c>
      <c r="J55" s="73"/>
      <c r="K55" s="73" t="s">
        <v>1052</v>
      </c>
      <c r="L55" s="73"/>
      <c r="M55" s="73"/>
      <c r="N55" s="79">
        <v>0</v>
      </c>
    </row>
    <row r="56" spans="2:15" x14ac:dyDescent="0.3">
      <c r="B56" s="74" t="s">
        <v>1602</v>
      </c>
      <c r="C56" s="74" t="s">
        <v>1368</v>
      </c>
      <c r="D56" s="74" t="s">
        <v>1603</v>
      </c>
      <c r="E56" s="74" t="s">
        <v>1441</v>
      </c>
      <c r="F56" s="74" t="s">
        <v>1005</v>
      </c>
      <c r="G56" s="74">
        <v>6</v>
      </c>
      <c r="H56" s="74" t="s">
        <v>986</v>
      </c>
      <c r="I56" s="74">
        <v>2017</v>
      </c>
      <c r="J56" s="74"/>
      <c r="K56" s="74"/>
      <c r="L56" s="74"/>
      <c r="M56" s="74"/>
      <c r="N56" s="79">
        <v>0</v>
      </c>
    </row>
    <row r="57" spans="2:15" x14ac:dyDescent="0.3">
      <c r="B57" s="73" t="s">
        <v>1602</v>
      </c>
      <c r="C57" s="73" t="s">
        <v>1368</v>
      </c>
      <c r="D57" s="73" t="s">
        <v>1603</v>
      </c>
      <c r="E57" s="73" t="s">
        <v>1441</v>
      </c>
      <c r="F57" s="73" t="s">
        <v>1165</v>
      </c>
      <c r="G57" s="73">
        <v>28</v>
      </c>
      <c r="H57" s="73" t="s">
        <v>986</v>
      </c>
      <c r="I57" s="73">
        <v>2017</v>
      </c>
      <c r="J57" s="73"/>
      <c r="K57" s="73"/>
      <c r="L57" s="73"/>
      <c r="M57" s="73"/>
      <c r="N57" s="79">
        <v>0</v>
      </c>
    </row>
    <row r="58" spans="2:15" x14ac:dyDescent="0.3">
      <c r="B58" s="74" t="s">
        <v>1602</v>
      </c>
      <c r="C58" s="74" t="s">
        <v>1368</v>
      </c>
      <c r="D58" s="74" t="s">
        <v>1603</v>
      </c>
      <c r="E58" s="74" t="s">
        <v>1441</v>
      </c>
      <c r="F58" s="74" t="s">
        <v>998</v>
      </c>
      <c r="G58" s="74">
        <v>1</v>
      </c>
      <c r="H58" s="74" t="s">
        <v>986</v>
      </c>
      <c r="I58" s="74">
        <v>2017</v>
      </c>
      <c r="J58" s="74"/>
      <c r="K58" s="74"/>
      <c r="L58" s="74"/>
      <c r="M58" s="74"/>
      <c r="N58" s="79">
        <v>0</v>
      </c>
    </row>
    <row r="59" spans="2:15" x14ac:dyDescent="0.3">
      <c r="B59" s="73" t="s">
        <v>1602</v>
      </c>
      <c r="C59" s="73" t="s">
        <v>1368</v>
      </c>
      <c r="D59" s="73" t="s">
        <v>1603</v>
      </c>
      <c r="E59" s="73" t="s">
        <v>1441</v>
      </c>
      <c r="F59" s="73" t="s">
        <v>1090</v>
      </c>
      <c r="G59" s="73">
        <v>1</v>
      </c>
      <c r="H59" s="73" t="s">
        <v>986</v>
      </c>
      <c r="I59" s="73">
        <v>2017</v>
      </c>
      <c r="J59" s="73"/>
      <c r="K59" s="73"/>
      <c r="L59" s="73"/>
      <c r="M59" s="73"/>
      <c r="N59" s="79">
        <v>0</v>
      </c>
    </row>
    <row r="60" spans="2:15" x14ac:dyDescent="0.3">
      <c r="B60" s="75"/>
      <c r="C60" s="75" t="s">
        <v>1368</v>
      </c>
      <c r="D60" s="75"/>
      <c r="E60" s="75"/>
      <c r="F60" s="71"/>
      <c r="G60" s="75"/>
      <c r="H60" s="71"/>
      <c r="I60" s="75"/>
      <c r="J60" s="71"/>
      <c r="K60" s="75"/>
      <c r="L60" s="75"/>
      <c r="M60" s="71"/>
      <c r="N60" s="76" t="s">
        <v>1163</v>
      </c>
      <c r="O60" s="76">
        <f>SUM(N53:N59)</f>
        <v>0</v>
      </c>
    </row>
    <row r="61" spans="2:15" x14ac:dyDescent="0.3">
      <c r="B61" s="73" t="s">
        <v>1604</v>
      </c>
      <c r="C61" s="73" t="s">
        <v>1369</v>
      </c>
      <c r="D61" s="73" t="s">
        <v>1605</v>
      </c>
      <c r="E61" s="73" t="s">
        <v>1441</v>
      </c>
      <c r="F61" s="73" t="s">
        <v>1000</v>
      </c>
      <c r="G61" s="73">
        <v>2</v>
      </c>
      <c r="H61" s="73" t="s">
        <v>986</v>
      </c>
      <c r="I61" s="73">
        <v>2008</v>
      </c>
      <c r="J61" s="73"/>
      <c r="K61" s="73"/>
      <c r="L61" s="73"/>
      <c r="M61" s="73"/>
      <c r="N61" s="79">
        <v>0</v>
      </c>
    </row>
    <row r="62" spans="2:15" x14ac:dyDescent="0.3">
      <c r="B62" s="75"/>
      <c r="C62" s="75" t="s">
        <v>1369</v>
      </c>
      <c r="D62" s="75"/>
      <c r="E62" s="75"/>
      <c r="F62" s="71"/>
      <c r="G62" s="75"/>
      <c r="H62" s="71"/>
      <c r="I62" s="75"/>
      <c r="J62" s="71"/>
      <c r="K62" s="75"/>
      <c r="L62" s="75"/>
      <c r="M62" s="71"/>
      <c r="N62" s="76" t="s">
        <v>1163</v>
      </c>
      <c r="O62" s="76">
        <f>SUM(N61)</f>
        <v>0</v>
      </c>
    </row>
    <row r="63" spans="2:15" x14ac:dyDescent="0.3">
      <c r="B63" s="73" t="s">
        <v>1606</v>
      </c>
      <c r="C63" s="73" t="s">
        <v>1370</v>
      </c>
      <c r="D63" s="73" t="s">
        <v>1607</v>
      </c>
      <c r="E63" s="73" t="s">
        <v>1441</v>
      </c>
      <c r="F63" s="73" t="s">
        <v>1025</v>
      </c>
      <c r="G63" s="73">
        <v>1</v>
      </c>
      <c r="H63" s="73" t="s">
        <v>986</v>
      </c>
      <c r="I63" s="73">
        <v>2022</v>
      </c>
      <c r="J63" s="73"/>
      <c r="K63" s="73"/>
      <c r="L63" s="73"/>
      <c r="M63" s="73"/>
      <c r="N63" s="79">
        <v>0</v>
      </c>
    </row>
    <row r="64" spans="2:15" x14ac:dyDescent="0.3">
      <c r="B64" s="74" t="s">
        <v>1606</v>
      </c>
      <c r="C64" s="74" t="s">
        <v>1370</v>
      </c>
      <c r="D64" s="74" t="s">
        <v>1607</v>
      </c>
      <c r="E64" s="74" t="s">
        <v>1441</v>
      </c>
      <c r="F64" s="74" t="s">
        <v>1236</v>
      </c>
      <c r="G64" s="74">
        <v>4</v>
      </c>
      <c r="H64" s="74" t="s">
        <v>986</v>
      </c>
      <c r="I64" s="74">
        <v>2009</v>
      </c>
      <c r="J64" s="74" t="s">
        <v>1371</v>
      </c>
      <c r="K64" s="74"/>
      <c r="L64" s="74"/>
      <c r="M64" s="74" t="s">
        <v>1372</v>
      </c>
      <c r="N64" s="79">
        <v>0</v>
      </c>
    </row>
    <row r="65" spans="2:15" x14ac:dyDescent="0.3">
      <c r="B65" s="73" t="s">
        <v>1606</v>
      </c>
      <c r="C65" s="73" t="s">
        <v>1370</v>
      </c>
      <c r="D65" s="73" t="s">
        <v>1607</v>
      </c>
      <c r="E65" s="73" t="s">
        <v>1441</v>
      </c>
      <c r="F65" s="73" t="s">
        <v>1236</v>
      </c>
      <c r="G65" s="73">
        <v>2</v>
      </c>
      <c r="H65" s="73" t="s">
        <v>986</v>
      </c>
      <c r="I65" s="73">
        <v>2009</v>
      </c>
      <c r="J65" s="73"/>
      <c r="K65" s="73"/>
      <c r="L65" s="73"/>
      <c r="M65" s="73"/>
      <c r="N65" s="79">
        <v>0</v>
      </c>
    </row>
    <row r="66" spans="2:15" x14ac:dyDescent="0.3">
      <c r="B66" s="74" t="s">
        <v>1606</v>
      </c>
      <c r="C66" s="74" t="s">
        <v>1370</v>
      </c>
      <c r="D66" s="74" t="s">
        <v>1607</v>
      </c>
      <c r="E66" s="74" t="s">
        <v>1441</v>
      </c>
      <c r="F66" s="74" t="s">
        <v>1164</v>
      </c>
      <c r="G66" s="74">
        <v>1</v>
      </c>
      <c r="H66" s="74" t="s">
        <v>986</v>
      </c>
      <c r="I66" s="74">
        <v>2011</v>
      </c>
      <c r="J66" s="74" t="s">
        <v>1373</v>
      </c>
      <c r="K66" s="74"/>
      <c r="L66" s="74"/>
      <c r="M66" s="74"/>
      <c r="N66" s="79">
        <v>0</v>
      </c>
    </row>
    <row r="67" spans="2:15" x14ac:dyDescent="0.3">
      <c r="B67" s="73" t="s">
        <v>1606</v>
      </c>
      <c r="C67" s="73" t="s">
        <v>1370</v>
      </c>
      <c r="D67" s="73" t="s">
        <v>1607</v>
      </c>
      <c r="E67" s="73" t="s">
        <v>1441</v>
      </c>
      <c r="F67" s="73" t="s">
        <v>998</v>
      </c>
      <c r="G67" s="73">
        <v>4</v>
      </c>
      <c r="H67" s="73" t="s">
        <v>986</v>
      </c>
      <c r="I67" s="73">
        <v>2011</v>
      </c>
      <c r="J67" s="73"/>
      <c r="K67" s="73"/>
      <c r="L67" s="73"/>
      <c r="M67" s="73"/>
      <c r="N67" s="79">
        <v>0</v>
      </c>
    </row>
    <row r="68" spans="2:15" x14ac:dyDescent="0.3">
      <c r="B68" s="74" t="s">
        <v>1606</v>
      </c>
      <c r="C68" s="74" t="s">
        <v>1370</v>
      </c>
      <c r="D68" s="74" t="s">
        <v>1607</v>
      </c>
      <c r="E68" s="74" t="s">
        <v>1441</v>
      </c>
      <c r="F68" s="74" t="s">
        <v>1033</v>
      </c>
      <c r="G68" s="74">
        <v>10</v>
      </c>
      <c r="H68" s="74" t="s">
        <v>986</v>
      </c>
      <c r="I68" s="74">
        <v>2011</v>
      </c>
      <c r="J68" s="74"/>
      <c r="K68" s="74"/>
      <c r="L68" s="74"/>
      <c r="M68" s="74"/>
      <c r="N68" s="79">
        <v>0</v>
      </c>
    </row>
    <row r="69" spans="2:15" x14ac:dyDescent="0.3">
      <c r="B69" s="75"/>
      <c r="C69" s="75" t="s">
        <v>1370</v>
      </c>
      <c r="D69" s="75"/>
      <c r="E69" s="75"/>
      <c r="F69" s="71"/>
      <c r="G69" s="75"/>
      <c r="H69" s="71"/>
      <c r="I69" s="75"/>
      <c r="J69" s="71"/>
      <c r="K69" s="75"/>
      <c r="L69" s="75"/>
      <c r="M69" s="71"/>
      <c r="N69" s="76" t="s">
        <v>1163</v>
      </c>
      <c r="O69" s="76">
        <f>SUM(N63:N68)</f>
        <v>0</v>
      </c>
    </row>
    <row r="70" spans="2:15" x14ac:dyDescent="0.3">
      <c r="B70" s="73" t="s">
        <v>1608</v>
      </c>
      <c r="C70" s="73" t="s">
        <v>1374</v>
      </c>
      <c r="D70" s="73" t="s">
        <v>1609</v>
      </c>
      <c r="E70" s="73" t="s">
        <v>1441</v>
      </c>
      <c r="F70" s="73" t="s">
        <v>1025</v>
      </c>
      <c r="G70" s="73">
        <v>2</v>
      </c>
      <c r="H70" s="73" t="s">
        <v>986</v>
      </c>
      <c r="I70" s="73">
        <v>2015</v>
      </c>
      <c r="J70" s="73"/>
      <c r="K70" s="73"/>
      <c r="L70" s="73"/>
      <c r="M70" s="73"/>
      <c r="N70" s="79">
        <v>0</v>
      </c>
    </row>
    <row r="71" spans="2:15" x14ac:dyDescent="0.3">
      <c r="B71" s="74" t="s">
        <v>1608</v>
      </c>
      <c r="C71" s="74" t="s">
        <v>1374</v>
      </c>
      <c r="D71" s="74" t="s">
        <v>1609</v>
      </c>
      <c r="E71" s="74" t="s">
        <v>1441</v>
      </c>
      <c r="F71" s="74" t="s">
        <v>1236</v>
      </c>
      <c r="G71" s="74">
        <v>6</v>
      </c>
      <c r="H71" s="74" t="s">
        <v>986</v>
      </c>
      <c r="I71" s="74">
        <v>2015</v>
      </c>
      <c r="J71" s="74"/>
      <c r="K71" s="74"/>
      <c r="L71" s="74"/>
      <c r="M71" s="74"/>
      <c r="N71" s="79">
        <v>0</v>
      </c>
    </row>
    <row r="72" spans="2:15" x14ac:dyDescent="0.3">
      <c r="B72" s="75"/>
      <c r="C72" s="75" t="s">
        <v>1374</v>
      </c>
      <c r="D72" s="75"/>
      <c r="E72" s="75"/>
      <c r="F72" s="71"/>
      <c r="G72" s="75"/>
      <c r="H72" s="71"/>
      <c r="I72" s="75"/>
      <c r="J72" s="71"/>
      <c r="K72" s="75"/>
      <c r="L72" s="75"/>
      <c r="M72" s="71"/>
      <c r="N72" s="76" t="s">
        <v>1163</v>
      </c>
      <c r="O72" s="76">
        <f>SUM(N70:N71)</f>
        <v>0</v>
      </c>
    </row>
    <row r="73" spans="2:15" x14ac:dyDescent="0.3">
      <c r="B73" s="73" t="s">
        <v>1610</v>
      </c>
      <c r="C73" s="73" t="s">
        <v>1375</v>
      </c>
      <c r="D73" s="73" t="s">
        <v>1611</v>
      </c>
      <c r="E73" s="73" t="s">
        <v>1441</v>
      </c>
      <c r="F73" s="73" t="s">
        <v>1376</v>
      </c>
      <c r="G73" s="73">
        <v>4</v>
      </c>
      <c r="H73" s="73" t="s">
        <v>986</v>
      </c>
      <c r="I73" s="73"/>
      <c r="J73" s="73"/>
      <c r="K73" s="73" t="s">
        <v>1377</v>
      </c>
      <c r="L73" s="73"/>
      <c r="M73" s="73"/>
      <c r="N73" s="79">
        <v>0</v>
      </c>
    </row>
    <row r="74" spans="2:15" x14ac:dyDescent="0.3">
      <c r="B74" s="74" t="s">
        <v>1610</v>
      </c>
      <c r="C74" s="74" t="s">
        <v>1375</v>
      </c>
      <c r="D74" s="74" t="s">
        <v>1611</v>
      </c>
      <c r="E74" s="74" t="s">
        <v>1441</v>
      </c>
      <c r="F74" s="74" t="s">
        <v>1378</v>
      </c>
      <c r="G74" s="74">
        <v>5</v>
      </c>
      <c r="H74" s="74" t="s">
        <v>986</v>
      </c>
      <c r="I74" s="74"/>
      <c r="J74" s="74"/>
      <c r="K74" s="74" t="s">
        <v>1379</v>
      </c>
      <c r="L74" s="74"/>
      <c r="M74" s="74" t="s">
        <v>1380</v>
      </c>
      <c r="N74" s="79">
        <v>0</v>
      </c>
    </row>
    <row r="75" spans="2:15" x14ac:dyDescent="0.3">
      <c r="B75" s="73" t="s">
        <v>1610</v>
      </c>
      <c r="C75" s="73" t="s">
        <v>1375</v>
      </c>
      <c r="D75" s="73" t="s">
        <v>1611</v>
      </c>
      <c r="E75" s="73" t="s">
        <v>1441</v>
      </c>
      <c r="F75" s="73" t="s">
        <v>1381</v>
      </c>
      <c r="G75" s="73">
        <v>1</v>
      </c>
      <c r="H75" s="73" t="s">
        <v>986</v>
      </c>
      <c r="I75" s="73"/>
      <c r="J75" s="73"/>
      <c r="K75" s="73" t="s">
        <v>1382</v>
      </c>
      <c r="L75" s="73"/>
      <c r="M75" s="73"/>
      <c r="N75" s="79">
        <v>0</v>
      </c>
    </row>
    <row r="76" spans="2:15" x14ac:dyDescent="0.3">
      <c r="B76" s="74" t="s">
        <v>1610</v>
      </c>
      <c r="C76" s="74" t="s">
        <v>1375</v>
      </c>
      <c r="D76" s="74" t="s">
        <v>1611</v>
      </c>
      <c r="E76" s="74" t="s">
        <v>1441</v>
      </c>
      <c r="F76" s="74" t="s">
        <v>1381</v>
      </c>
      <c r="G76" s="74">
        <v>6</v>
      </c>
      <c r="H76" s="74" t="s">
        <v>986</v>
      </c>
      <c r="I76" s="74"/>
      <c r="J76" s="74"/>
      <c r="K76" s="74" t="s">
        <v>1040</v>
      </c>
      <c r="L76" s="74"/>
      <c r="M76" s="74"/>
      <c r="N76" s="79">
        <v>0</v>
      </c>
    </row>
    <row r="77" spans="2:15" x14ac:dyDescent="0.3">
      <c r="B77" s="73" t="s">
        <v>1610</v>
      </c>
      <c r="C77" s="73" t="s">
        <v>1375</v>
      </c>
      <c r="D77" s="73" t="s">
        <v>1611</v>
      </c>
      <c r="E77" s="73" t="s">
        <v>1441</v>
      </c>
      <c r="F77" s="73" t="s">
        <v>1383</v>
      </c>
      <c r="G77" s="73">
        <v>1</v>
      </c>
      <c r="H77" s="73" t="s">
        <v>986</v>
      </c>
      <c r="I77" s="73"/>
      <c r="J77" s="73"/>
      <c r="K77" s="73"/>
      <c r="L77" s="73"/>
      <c r="M77" s="73"/>
      <c r="N77" s="79">
        <v>0</v>
      </c>
    </row>
    <row r="78" spans="2:15" x14ac:dyDescent="0.3">
      <c r="B78" s="74" t="s">
        <v>1610</v>
      </c>
      <c r="C78" s="74" t="s">
        <v>1375</v>
      </c>
      <c r="D78" s="74" t="s">
        <v>1611</v>
      </c>
      <c r="E78" s="74" t="s">
        <v>1441</v>
      </c>
      <c r="F78" s="74" t="s">
        <v>1005</v>
      </c>
      <c r="G78" s="74">
        <v>5</v>
      </c>
      <c r="H78" s="74" t="s">
        <v>986</v>
      </c>
      <c r="I78" s="74"/>
      <c r="J78" s="74"/>
      <c r="K78" s="74"/>
      <c r="L78" s="74"/>
      <c r="M78" s="74"/>
      <c r="N78" s="79">
        <v>0</v>
      </c>
    </row>
    <row r="79" spans="2:15" x14ac:dyDescent="0.3">
      <c r="B79" s="73" t="s">
        <v>1610</v>
      </c>
      <c r="C79" s="73" t="s">
        <v>1375</v>
      </c>
      <c r="D79" s="73" t="s">
        <v>1611</v>
      </c>
      <c r="E79" s="73" t="s">
        <v>1441</v>
      </c>
      <c r="F79" s="73" t="s">
        <v>997</v>
      </c>
      <c r="G79" s="73">
        <v>4</v>
      </c>
      <c r="H79" s="73" t="s">
        <v>986</v>
      </c>
      <c r="I79" s="73"/>
      <c r="J79" s="73"/>
      <c r="K79" s="73"/>
      <c r="L79" s="73"/>
      <c r="M79" s="73"/>
      <c r="N79" s="79">
        <v>0</v>
      </c>
    </row>
    <row r="80" spans="2:15" x14ac:dyDescent="0.3">
      <c r="B80" s="74" t="s">
        <v>1610</v>
      </c>
      <c r="C80" s="74" t="s">
        <v>1375</v>
      </c>
      <c r="D80" s="74" t="s">
        <v>1611</v>
      </c>
      <c r="E80" s="74" t="s">
        <v>1441</v>
      </c>
      <c r="F80" s="74" t="s">
        <v>1207</v>
      </c>
      <c r="G80" s="74">
        <v>1</v>
      </c>
      <c r="H80" s="74" t="s">
        <v>986</v>
      </c>
      <c r="I80" s="74"/>
      <c r="J80" s="74"/>
      <c r="K80" s="74" t="s">
        <v>1052</v>
      </c>
      <c r="L80" s="74"/>
      <c r="M80" s="74"/>
      <c r="N80" s="79">
        <v>0</v>
      </c>
    </row>
    <row r="81" spans="2:15" x14ac:dyDescent="0.3">
      <c r="B81" s="73" t="s">
        <v>1610</v>
      </c>
      <c r="C81" s="73" t="s">
        <v>1375</v>
      </c>
      <c r="D81" s="73" t="s">
        <v>1611</v>
      </c>
      <c r="E81" s="73" t="s">
        <v>1441</v>
      </c>
      <c r="F81" s="73" t="s">
        <v>998</v>
      </c>
      <c r="G81" s="73">
        <v>18</v>
      </c>
      <c r="H81" s="73" t="s">
        <v>986</v>
      </c>
      <c r="I81" s="73"/>
      <c r="J81" s="73"/>
      <c r="K81" s="73"/>
      <c r="L81" s="73"/>
      <c r="M81" s="73"/>
      <c r="N81" s="79">
        <v>0</v>
      </c>
    </row>
    <row r="82" spans="2:15" x14ac:dyDescent="0.3">
      <c r="B82" s="75"/>
      <c r="C82" s="75" t="s">
        <v>1375</v>
      </c>
      <c r="D82" s="75"/>
      <c r="E82" s="75"/>
      <c r="F82" s="71"/>
      <c r="G82" s="75"/>
      <c r="H82" s="71"/>
      <c r="I82" s="75"/>
      <c r="J82" s="71"/>
      <c r="K82" s="75"/>
      <c r="L82" s="75"/>
      <c r="M82" s="71"/>
      <c r="N82" s="76" t="s">
        <v>1163</v>
      </c>
      <c r="O82" s="76">
        <f>SUM(N73:N81)</f>
        <v>0</v>
      </c>
    </row>
    <row r="83" spans="2:15" x14ac:dyDescent="0.3">
      <c r="B83" s="73" t="s">
        <v>1612</v>
      </c>
      <c r="C83" s="73" t="s">
        <v>1384</v>
      </c>
      <c r="D83" s="73" t="s">
        <v>1611</v>
      </c>
      <c r="E83" s="73" t="s">
        <v>1441</v>
      </c>
      <c r="F83" s="73" t="s">
        <v>1350</v>
      </c>
      <c r="G83" s="73">
        <v>1</v>
      </c>
      <c r="H83" s="73" t="s">
        <v>986</v>
      </c>
      <c r="I83" s="73">
        <v>2023</v>
      </c>
      <c r="J83" s="73" t="s">
        <v>1385</v>
      </c>
      <c r="K83" s="73" t="s">
        <v>1386</v>
      </c>
      <c r="L83" s="73" t="s">
        <v>1459</v>
      </c>
      <c r="M83" s="73" t="s">
        <v>1387</v>
      </c>
      <c r="N83" s="79">
        <v>0</v>
      </c>
    </row>
    <row r="84" spans="2:15" x14ac:dyDescent="0.3">
      <c r="B84" s="74" t="s">
        <v>1612</v>
      </c>
      <c r="C84" s="74" t="s">
        <v>1384</v>
      </c>
      <c r="D84" s="74" t="s">
        <v>1611</v>
      </c>
      <c r="E84" s="74" t="s">
        <v>1441</v>
      </c>
      <c r="F84" s="74" t="s">
        <v>1293</v>
      </c>
      <c r="G84" s="74">
        <v>4</v>
      </c>
      <c r="H84" s="74" t="s">
        <v>986</v>
      </c>
      <c r="I84" s="74">
        <v>2020</v>
      </c>
      <c r="J84" s="74" t="s">
        <v>1355</v>
      </c>
      <c r="K84" s="74" t="s">
        <v>1298</v>
      </c>
      <c r="L84" s="74"/>
      <c r="M84" s="74" t="s">
        <v>1388</v>
      </c>
      <c r="N84" s="79">
        <v>0</v>
      </c>
    </row>
    <row r="85" spans="2:15" x14ac:dyDescent="0.3">
      <c r="B85" s="73" t="s">
        <v>1612</v>
      </c>
      <c r="C85" s="73" t="s">
        <v>1384</v>
      </c>
      <c r="D85" s="73" t="s">
        <v>1611</v>
      </c>
      <c r="E85" s="73" t="s">
        <v>1441</v>
      </c>
      <c r="F85" s="73" t="s">
        <v>1293</v>
      </c>
      <c r="G85" s="73">
        <v>2</v>
      </c>
      <c r="H85" s="73" t="s">
        <v>986</v>
      </c>
      <c r="I85" s="73">
        <v>2020</v>
      </c>
      <c r="J85" s="73" t="s">
        <v>1354</v>
      </c>
      <c r="K85" s="73"/>
      <c r="L85" s="73"/>
      <c r="M85" s="73"/>
      <c r="N85" s="79">
        <v>0</v>
      </c>
    </row>
    <row r="86" spans="2:15" x14ac:dyDescent="0.3">
      <c r="B86" s="75"/>
      <c r="C86" s="75" t="s">
        <v>1384</v>
      </c>
      <c r="D86" s="75"/>
      <c r="E86" s="75"/>
      <c r="F86" s="71"/>
      <c r="G86" s="75"/>
      <c r="H86" s="71"/>
      <c r="I86" s="75"/>
      <c r="J86" s="71"/>
      <c r="K86" s="75"/>
      <c r="L86" s="75"/>
      <c r="M86" s="71"/>
      <c r="N86" s="76" t="s">
        <v>1163</v>
      </c>
      <c r="O86" s="76">
        <f>SUM(N83:N85)</f>
        <v>0</v>
      </c>
    </row>
    <row r="87" spans="2:15" x14ac:dyDescent="0.3">
      <c r="B87" s="73" t="s">
        <v>1613</v>
      </c>
      <c r="C87" s="73" t="s">
        <v>1389</v>
      </c>
      <c r="D87" s="73" t="s">
        <v>1614</v>
      </c>
      <c r="E87" s="73" t="s">
        <v>1441</v>
      </c>
      <c r="F87" s="73" t="s">
        <v>1025</v>
      </c>
      <c r="G87" s="73">
        <v>1</v>
      </c>
      <c r="H87" s="73" t="s">
        <v>986</v>
      </c>
      <c r="I87" s="73">
        <v>2013</v>
      </c>
      <c r="J87" s="73" t="s">
        <v>1158</v>
      </c>
      <c r="K87" s="73" t="s">
        <v>1365</v>
      </c>
      <c r="L87" s="73"/>
      <c r="M87" s="73" t="s">
        <v>1366</v>
      </c>
      <c r="N87" s="79">
        <v>0</v>
      </c>
    </row>
    <row r="88" spans="2:15" x14ac:dyDescent="0.3">
      <c r="B88" s="75"/>
      <c r="C88" s="75" t="s">
        <v>1389</v>
      </c>
      <c r="D88" s="75"/>
      <c r="E88" s="75"/>
      <c r="F88" s="71"/>
      <c r="G88" s="75"/>
      <c r="H88" s="71"/>
      <c r="I88" s="75"/>
      <c r="J88" s="71"/>
      <c r="K88" s="75"/>
      <c r="L88" s="75"/>
      <c r="M88" s="71"/>
      <c r="N88" s="76" t="s">
        <v>1163</v>
      </c>
      <c r="O88" s="76">
        <f>SUM(N87)</f>
        <v>0</v>
      </c>
    </row>
    <row r="89" spans="2:15" x14ac:dyDescent="0.3">
      <c r="B89" s="73" t="s">
        <v>1615</v>
      </c>
      <c r="C89" s="73" t="s">
        <v>1390</v>
      </c>
      <c r="D89" s="73" t="s">
        <v>1616</v>
      </c>
      <c r="E89" s="73" t="s">
        <v>1441</v>
      </c>
      <c r="F89" s="73" t="s">
        <v>1025</v>
      </c>
      <c r="G89" s="73">
        <v>16</v>
      </c>
      <c r="H89" s="73" t="s">
        <v>986</v>
      </c>
      <c r="I89" s="73">
        <v>2012</v>
      </c>
      <c r="J89" s="73"/>
      <c r="K89" s="73"/>
      <c r="L89" s="73"/>
      <c r="M89" s="73"/>
      <c r="N89" s="79">
        <v>0</v>
      </c>
    </row>
    <row r="90" spans="2:15" x14ac:dyDescent="0.3">
      <c r="B90" s="74" t="s">
        <v>1615</v>
      </c>
      <c r="C90" s="74" t="s">
        <v>1390</v>
      </c>
      <c r="D90" s="74" t="s">
        <v>1616</v>
      </c>
      <c r="E90" s="74" t="s">
        <v>1441</v>
      </c>
      <c r="F90" s="74" t="s">
        <v>1080</v>
      </c>
      <c r="G90" s="74">
        <v>17</v>
      </c>
      <c r="H90" s="74" t="s">
        <v>986</v>
      </c>
      <c r="I90" s="74">
        <v>2012</v>
      </c>
      <c r="J90" s="74"/>
      <c r="K90" s="74"/>
      <c r="L90" s="74"/>
      <c r="M90" s="74"/>
      <c r="N90" s="79">
        <v>0</v>
      </c>
    </row>
    <row r="91" spans="2:15" x14ac:dyDescent="0.3">
      <c r="B91" s="73" t="s">
        <v>1615</v>
      </c>
      <c r="C91" s="73" t="s">
        <v>1390</v>
      </c>
      <c r="D91" s="73" t="s">
        <v>1616</v>
      </c>
      <c r="E91" s="73" t="s">
        <v>1441</v>
      </c>
      <c r="F91" s="73" t="s">
        <v>1207</v>
      </c>
      <c r="G91" s="73">
        <v>1</v>
      </c>
      <c r="H91" s="73" t="s">
        <v>986</v>
      </c>
      <c r="I91" s="73">
        <v>2012</v>
      </c>
      <c r="J91" s="73"/>
      <c r="K91" s="73"/>
      <c r="L91" s="73"/>
      <c r="M91" s="73"/>
      <c r="N91" s="79">
        <v>0</v>
      </c>
    </row>
    <row r="92" spans="2:15" x14ac:dyDescent="0.3">
      <c r="B92" s="74" t="s">
        <v>1615</v>
      </c>
      <c r="C92" s="74" t="s">
        <v>1390</v>
      </c>
      <c r="D92" s="74" t="s">
        <v>1616</v>
      </c>
      <c r="E92" s="74" t="s">
        <v>1441</v>
      </c>
      <c r="F92" s="74" t="s">
        <v>1005</v>
      </c>
      <c r="G92" s="74" t="s">
        <v>1391</v>
      </c>
      <c r="H92" s="74" t="s">
        <v>986</v>
      </c>
      <c r="I92" s="74">
        <v>2012</v>
      </c>
      <c r="J92" s="74"/>
      <c r="K92" s="74"/>
      <c r="L92" s="74"/>
      <c r="M92" s="74"/>
      <c r="N92" s="79">
        <v>0</v>
      </c>
    </row>
    <row r="93" spans="2:15" x14ac:dyDescent="0.3">
      <c r="B93" s="73" t="s">
        <v>1615</v>
      </c>
      <c r="C93" s="73" t="s">
        <v>1390</v>
      </c>
      <c r="D93" s="73" t="s">
        <v>1616</v>
      </c>
      <c r="E93" s="73" t="s">
        <v>1441</v>
      </c>
      <c r="F93" s="73" t="s">
        <v>1165</v>
      </c>
      <c r="G93" s="73">
        <v>7</v>
      </c>
      <c r="H93" s="73" t="s">
        <v>986</v>
      </c>
      <c r="I93" s="73">
        <v>2012</v>
      </c>
      <c r="J93" s="73"/>
      <c r="K93" s="73"/>
      <c r="L93" s="73"/>
      <c r="M93" s="73"/>
      <c r="N93" s="79">
        <v>0</v>
      </c>
    </row>
    <row r="94" spans="2:15" x14ac:dyDescent="0.3">
      <c r="B94" s="74" t="s">
        <v>1615</v>
      </c>
      <c r="C94" s="74" t="s">
        <v>1390</v>
      </c>
      <c r="D94" s="74" t="s">
        <v>1616</v>
      </c>
      <c r="E94" s="74" t="s">
        <v>1441</v>
      </c>
      <c r="F94" s="74" t="s">
        <v>998</v>
      </c>
      <c r="G94" s="74">
        <v>22</v>
      </c>
      <c r="H94" s="74" t="s">
        <v>986</v>
      </c>
      <c r="I94" s="74">
        <v>2012</v>
      </c>
      <c r="J94" s="74"/>
      <c r="K94" s="74"/>
      <c r="L94" s="74"/>
      <c r="M94" s="74"/>
      <c r="N94" s="79">
        <v>0</v>
      </c>
    </row>
    <row r="95" spans="2:15" x14ac:dyDescent="0.3">
      <c r="B95" s="75"/>
      <c r="C95" s="75" t="s">
        <v>1390</v>
      </c>
      <c r="D95" s="75"/>
      <c r="E95" s="75"/>
      <c r="F95" s="71"/>
      <c r="G95" s="75"/>
      <c r="H95" s="71"/>
      <c r="I95" s="75"/>
      <c r="J95" s="71"/>
      <c r="K95" s="75"/>
      <c r="L95" s="75"/>
      <c r="M95" s="71"/>
      <c r="N95" s="76" t="s">
        <v>1163</v>
      </c>
      <c r="O95" s="76">
        <f>SUM(N89:N94)</f>
        <v>0</v>
      </c>
    </row>
    <row r="96" spans="2:15" x14ac:dyDescent="0.3">
      <c r="B96" s="73" t="s">
        <v>1617</v>
      </c>
      <c r="C96" s="73" t="s">
        <v>1392</v>
      </c>
      <c r="D96" s="73" t="s">
        <v>1618</v>
      </c>
      <c r="E96" s="73" t="s">
        <v>1441</v>
      </c>
      <c r="F96" s="73" t="s">
        <v>1236</v>
      </c>
      <c r="G96" s="73">
        <v>2</v>
      </c>
      <c r="H96" s="73" t="s">
        <v>986</v>
      </c>
      <c r="I96" s="73">
        <v>2014</v>
      </c>
      <c r="J96" s="73"/>
      <c r="K96" s="73"/>
      <c r="L96" s="73"/>
      <c r="M96" s="73"/>
      <c r="N96" s="79">
        <v>0</v>
      </c>
    </row>
    <row r="97" spans="2:15" x14ac:dyDescent="0.3">
      <c r="B97" s="74" t="s">
        <v>1617</v>
      </c>
      <c r="C97" s="74" t="s">
        <v>1392</v>
      </c>
      <c r="D97" s="74" t="s">
        <v>1618</v>
      </c>
      <c r="E97" s="74" t="s">
        <v>1441</v>
      </c>
      <c r="F97" s="74" t="s">
        <v>1025</v>
      </c>
      <c r="G97" s="74">
        <v>4</v>
      </c>
      <c r="H97" s="74" t="s">
        <v>986</v>
      </c>
      <c r="I97" s="74">
        <v>2014</v>
      </c>
      <c r="J97" s="74"/>
      <c r="K97" s="74"/>
      <c r="L97" s="74"/>
      <c r="M97" s="74"/>
      <c r="N97" s="79">
        <v>0</v>
      </c>
    </row>
    <row r="98" spans="2:15" x14ac:dyDescent="0.3">
      <c r="B98" s="73" t="s">
        <v>1617</v>
      </c>
      <c r="C98" s="73" t="s">
        <v>1392</v>
      </c>
      <c r="D98" s="73" t="s">
        <v>1618</v>
      </c>
      <c r="E98" s="73" t="s">
        <v>1441</v>
      </c>
      <c r="F98" s="73" t="s">
        <v>1236</v>
      </c>
      <c r="G98" s="73">
        <v>21</v>
      </c>
      <c r="H98" s="73" t="s">
        <v>986</v>
      </c>
      <c r="I98" s="73">
        <v>2014</v>
      </c>
      <c r="J98" s="73"/>
      <c r="K98" s="73"/>
      <c r="L98" s="73"/>
      <c r="M98" s="73"/>
      <c r="N98" s="79">
        <v>0</v>
      </c>
    </row>
    <row r="99" spans="2:15" x14ac:dyDescent="0.3">
      <c r="B99" s="74" t="s">
        <v>1617</v>
      </c>
      <c r="C99" s="74" t="s">
        <v>1392</v>
      </c>
      <c r="D99" s="74" t="s">
        <v>1618</v>
      </c>
      <c r="E99" s="74" t="s">
        <v>1441</v>
      </c>
      <c r="F99" s="74" t="s">
        <v>1025</v>
      </c>
      <c r="G99" s="74">
        <v>14</v>
      </c>
      <c r="H99" s="74" t="s">
        <v>986</v>
      </c>
      <c r="I99" s="74">
        <v>2014</v>
      </c>
      <c r="J99" s="74"/>
      <c r="K99" s="74"/>
      <c r="L99" s="74"/>
      <c r="M99" s="74"/>
      <c r="N99" s="79">
        <v>0</v>
      </c>
    </row>
    <row r="100" spans="2:15" x14ac:dyDescent="0.3">
      <c r="B100" s="73" t="s">
        <v>1617</v>
      </c>
      <c r="C100" s="73" t="s">
        <v>1392</v>
      </c>
      <c r="D100" s="73" t="s">
        <v>1618</v>
      </c>
      <c r="E100" s="73" t="s">
        <v>1441</v>
      </c>
      <c r="F100" s="73" t="s">
        <v>1164</v>
      </c>
      <c r="G100" s="73">
        <v>1</v>
      </c>
      <c r="H100" s="73" t="s">
        <v>986</v>
      </c>
      <c r="I100" s="73">
        <v>2008</v>
      </c>
      <c r="J100" s="73"/>
      <c r="K100" s="73" t="s">
        <v>1393</v>
      </c>
      <c r="L100" s="73"/>
      <c r="M100" s="73"/>
      <c r="N100" s="79">
        <v>0</v>
      </c>
    </row>
    <row r="101" spans="2:15" x14ac:dyDescent="0.3">
      <c r="B101" s="74" t="s">
        <v>1617</v>
      </c>
      <c r="C101" s="74" t="s">
        <v>1392</v>
      </c>
      <c r="D101" s="74" t="s">
        <v>1618</v>
      </c>
      <c r="E101" s="74" t="s">
        <v>1441</v>
      </c>
      <c r="F101" s="74" t="s">
        <v>1005</v>
      </c>
      <c r="G101" s="74">
        <v>3</v>
      </c>
      <c r="H101" s="74" t="s">
        <v>986</v>
      </c>
      <c r="I101" s="74">
        <v>2008</v>
      </c>
      <c r="J101" s="74"/>
      <c r="K101" s="74"/>
      <c r="L101" s="74"/>
      <c r="M101" s="74"/>
      <c r="N101" s="79">
        <v>0</v>
      </c>
    </row>
    <row r="102" spans="2:15" x14ac:dyDescent="0.3">
      <c r="B102" s="73" t="s">
        <v>1617</v>
      </c>
      <c r="C102" s="73" t="s">
        <v>1392</v>
      </c>
      <c r="D102" s="73" t="s">
        <v>1618</v>
      </c>
      <c r="E102" s="73" t="s">
        <v>1441</v>
      </c>
      <c r="F102" s="73" t="s">
        <v>1165</v>
      </c>
      <c r="G102" s="73">
        <v>13</v>
      </c>
      <c r="H102" s="73" t="s">
        <v>986</v>
      </c>
      <c r="I102" s="73">
        <v>2008</v>
      </c>
      <c r="J102" s="73"/>
      <c r="K102" s="73"/>
      <c r="L102" s="73"/>
      <c r="M102" s="73"/>
      <c r="N102" s="79">
        <v>0</v>
      </c>
    </row>
    <row r="103" spans="2:15" x14ac:dyDescent="0.3">
      <c r="B103" s="74" t="s">
        <v>1617</v>
      </c>
      <c r="C103" s="74" t="s">
        <v>1392</v>
      </c>
      <c r="D103" s="74" t="s">
        <v>1618</v>
      </c>
      <c r="E103" s="74" t="s">
        <v>1441</v>
      </c>
      <c r="F103" s="74" t="s">
        <v>998</v>
      </c>
      <c r="G103" s="74" t="s">
        <v>1394</v>
      </c>
      <c r="H103" s="74" t="s">
        <v>986</v>
      </c>
      <c r="I103" s="74">
        <v>2008</v>
      </c>
      <c r="J103" s="74"/>
      <c r="K103" s="74"/>
      <c r="L103" s="74"/>
      <c r="M103" s="74"/>
      <c r="N103" s="79">
        <v>0</v>
      </c>
    </row>
    <row r="104" spans="2:15" x14ac:dyDescent="0.3">
      <c r="B104" s="75"/>
      <c r="C104" s="75" t="s">
        <v>1392</v>
      </c>
      <c r="D104" s="75"/>
      <c r="E104" s="75"/>
      <c r="F104" s="71"/>
      <c r="G104" s="75"/>
      <c r="H104" s="71"/>
      <c r="I104" s="75"/>
      <c r="J104" s="71"/>
      <c r="K104" s="75"/>
      <c r="L104" s="75"/>
      <c r="M104" s="71"/>
      <c r="N104" s="76" t="s">
        <v>1163</v>
      </c>
      <c r="O104" s="76">
        <f>SUM(N96:N103)</f>
        <v>0</v>
      </c>
    </row>
    <row r="105" spans="2:15" x14ac:dyDescent="0.3">
      <c r="B105" s="73" t="s">
        <v>1507</v>
      </c>
      <c r="C105" s="73" t="s">
        <v>1508</v>
      </c>
      <c r="D105" s="73" t="s">
        <v>1619</v>
      </c>
      <c r="E105" s="73" t="s">
        <v>1441</v>
      </c>
      <c r="F105" s="73" t="s">
        <v>1254</v>
      </c>
      <c r="G105" s="73">
        <v>1</v>
      </c>
      <c r="H105" s="73" t="s">
        <v>986</v>
      </c>
      <c r="I105" s="73">
        <v>2020</v>
      </c>
      <c r="J105" s="73" t="s">
        <v>1355</v>
      </c>
      <c r="K105" s="73"/>
      <c r="L105" s="73"/>
      <c r="M105" s="73"/>
      <c r="N105" s="79">
        <v>0</v>
      </c>
    </row>
    <row r="106" spans="2:15" x14ac:dyDescent="0.3">
      <c r="B106" s="74" t="s">
        <v>1507</v>
      </c>
      <c r="C106" s="74" t="s">
        <v>1508</v>
      </c>
      <c r="D106" s="74" t="s">
        <v>1619</v>
      </c>
      <c r="E106" s="74" t="s">
        <v>1441</v>
      </c>
      <c r="F106" s="74" t="s">
        <v>1254</v>
      </c>
      <c r="G106" s="74">
        <v>1</v>
      </c>
      <c r="H106" s="74" t="s">
        <v>986</v>
      </c>
      <c r="I106" s="74">
        <v>2020</v>
      </c>
      <c r="J106" s="74" t="s">
        <v>1354</v>
      </c>
      <c r="K106" s="74"/>
      <c r="L106" s="74"/>
      <c r="M106" s="74"/>
      <c r="N106" s="79">
        <v>0</v>
      </c>
    </row>
    <row r="107" spans="2:15" x14ac:dyDescent="0.3">
      <c r="B107" s="75"/>
      <c r="C107" s="75" t="s">
        <v>1395</v>
      </c>
      <c r="D107" s="75"/>
      <c r="E107" s="75"/>
      <c r="F107" s="71"/>
      <c r="G107" s="75"/>
      <c r="H107" s="71"/>
      <c r="I107" s="75"/>
      <c r="J107" s="71"/>
      <c r="K107" s="75"/>
      <c r="L107" s="75"/>
      <c r="M107" s="71"/>
      <c r="N107" s="76" t="s">
        <v>1163</v>
      </c>
      <c r="O107" s="76">
        <f>SUM(N105:N106)</f>
        <v>0</v>
      </c>
    </row>
    <row r="108" spans="2:15" x14ac:dyDescent="0.3">
      <c r="B108" s="73" t="s">
        <v>1620</v>
      </c>
      <c r="C108" s="73" t="s">
        <v>1396</v>
      </c>
      <c r="D108" s="73" t="s">
        <v>1621</v>
      </c>
      <c r="E108" s="73" t="s">
        <v>1441</v>
      </c>
      <c r="F108" s="73" t="s">
        <v>1025</v>
      </c>
      <c r="G108" s="73">
        <v>2</v>
      </c>
      <c r="H108" s="73" t="s">
        <v>986</v>
      </c>
      <c r="I108" s="73">
        <v>2023</v>
      </c>
      <c r="J108" s="73" t="s">
        <v>1355</v>
      </c>
      <c r="K108" s="73"/>
      <c r="L108" s="73"/>
      <c r="M108" s="73"/>
      <c r="N108" s="79">
        <v>0</v>
      </c>
    </row>
    <row r="109" spans="2:15" x14ac:dyDescent="0.3">
      <c r="B109" s="74" t="s">
        <v>1620</v>
      </c>
      <c r="C109" s="74" t="s">
        <v>1396</v>
      </c>
      <c r="D109" s="74" t="s">
        <v>1621</v>
      </c>
      <c r="E109" s="74" t="s">
        <v>1441</v>
      </c>
      <c r="F109" s="74" t="s">
        <v>1025</v>
      </c>
      <c r="G109" s="74">
        <v>2</v>
      </c>
      <c r="H109" s="74" t="s">
        <v>986</v>
      </c>
      <c r="I109" s="74">
        <v>2023</v>
      </c>
      <c r="J109" s="74" t="s">
        <v>1354</v>
      </c>
      <c r="K109" s="74"/>
      <c r="L109" s="74"/>
      <c r="M109" s="74"/>
      <c r="N109" s="79">
        <v>0</v>
      </c>
    </row>
    <row r="110" spans="2:15" x14ac:dyDescent="0.3">
      <c r="B110" s="75"/>
      <c r="C110" s="75" t="s">
        <v>1396</v>
      </c>
      <c r="D110" s="75"/>
      <c r="E110" s="75"/>
      <c r="F110" s="71"/>
      <c r="G110" s="75"/>
      <c r="H110" s="71"/>
      <c r="I110" s="75"/>
      <c r="J110" s="71"/>
      <c r="K110" s="75"/>
      <c r="L110" s="75"/>
      <c r="M110" s="71"/>
      <c r="N110" s="76" t="s">
        <v>1163</v>
      </c>
      <c r="O110" s="76">
        <f>SUM(N108:N109)</f>
        <v>0</v>
      </c>
    </row>
    <row r="111" spans="2:15" x14ac:dyDescent="0.3">
      <c r="B111" s="73" t="s">
        <v>1622</v>
      </c>
      <c r="C111" s="73" t="s">
        <v>1397</v>
      </c>
      <c r="D111" s="73" t="s">
        <v>1623</v>
      </c>
      <c r="E111" s="73" t="s">
        <v>1441</v>
      </c>
      <c r="F111" s="73" t="s">
        <v>1350</v>
      </c>
      <c r="G111" s="73">
        <v>1</v>
      </c>
      <c r="H111" s="73" t="s">
        <v>986</v>
      </c>
      <c r="I111" s="73">
        <v>2024</v>
      </c>
      <c r="J111" s="73" t="s">
        <v>1398</v>
      </c>
      <c r="K111" s="73" t="s">
        <v>1386</v>
      </c>
      <c r="L111" s="73" t="s">
        <v>1459</v>
      </c>
      <c r="M111" s="73" t="s">
        <v>1399</v>
      </c>
      <c r="N111" s="79">
        <v>0</v>
      </c>
    </row>
    <row r="112" spans="2:15" x14ac:dyDescent="0.3">
      <c r="B112" s="74" t="s">
        <v>1622</v>
      </c>
      <c r="C112" s="74" t="s">
        <v>1397</v>
      </c>
      <c r="D112" s="74" t="s">
        <v>1623</v>
      </c>
      <c r="E112" s="74" t="s">
        <v>1441</v>
      </c>
      <c r="F112" s="74" t="s">
        <v>1293</v>
      </c>
      <c r="G112" s="74">
        <v>2</v>
      </c>
      <c r="H112" s="74" t="s">
        <v>986</v>
      </c>
      <c r="I112" s="74">
        <v>2020</v>
      </c>
      <c r="J112" s="74" t="s">
        <v>1355</v>
      </c>
      <c r="K112" s="74"/>
      <c r="L112" s="74"/>
      <c r="M112" s="74"/>
      <c r="N112" s="79">
        <v>0</v>
      </c>
    </row>
    <row r="113" spans="2:16" x14ac:dyDescent="0.3">
      <c r="B113" s="73" t="s">
        <v>1622</v>
      </c>
      <c r="C113" s="73" t="s">
        <v>1397</v>
      </c>
      <c r="D113" s="73" t="s">
        <v>1623</v>
      </c>
      <c r="E113" s="73" t="s">
        <v>1441</v>
      </c>
      <c r="F113" s="73" t="s">
        <v>1293</v>
      </c>
      <c r="G113" s="73">
        <v>1</v>
      </c>
      <c r="H113" s="73" t="s">
        <v>986</v>
      </c>
      <c r="I113" s="73">
        <v>2020</v>
      </c>
      <c r="J113" s="73" t="s">
        <v>1354</v>
      </c>
      <c r="K113" s="73"/>
      <c r="L113" s="73"/>
      <c r="M113" s="73"/>
      <c r="N113" s="79">
        <v>0</v>
      </c>
    </row>
    <row r="114" spans="2:16" x14ac:dyDescent="0.3">
      <c r="B114" s="75"/>
      <c r="C114" s="75" t="s">
        <v>1397</v>
      </c>
      <c r="D114" s="75"/>
      <c r="E114" s="75"/>
      <c r="F114" s="71"/>
      <c r="G114" s="75"/>
      <c r="H114" s="71"/>
      <c r="I114" s="75"/>
      <c r="J114" s="71"/>
      <c r="K114" s="75"/>
      <c r="L114" s="75"/>
      <c r="M114" s="71"/>
      <c r="N114" s="76" t="s">
        <v>1163</v>
      </c>
      <c r="O114" s="76">
        <f>SUM(N111:N113)</f>
        <v>0</v>
      </c>
    </row>
    <row r="115" spans="2:16" x14ac:dyDescent="0.3">
      <c r="B115" s="73" t="s">
        <v>1505</v>
      </c>
      <c r="C115" s="73" t="s">
        <v>1400</v>
      </c>
      <c r="D115" s="73" t="s">
        <v>1506</v>
      </c>
      <c r="E115" s="73" t="s">
        <v>1441</v>
      </c>
      <c r="F115" s="73" t="s">
        <v>1236</v>
      </c>
      <c r="G115" s="73">
        <v>4</v>
      </c>
      <c r="H115" s="73" t="s">
        <v>986</v>
      </c>
      <c r="I115" s="73">
        <v>2019</v>
      </c>
      <c r="J115" s="73"/>
      <c r="K115" s="73"/>
      <c r="L115" s="73"/>
      <c r="M115" s="73"/>
      <c r="N115" s="79">
        <v>0</v>
      </c>
    </row>
    <row r="116" spans="2:16" x14ac:dyDescent="0.3">
      <c r="B116" s="75"/>
      <c r="C116" s="75" t="s">
        <v>1400</v>
      </c>
      <c r="D116" s="75"/>
      <c r="E116" s="75"/>
      <c r="F116" s="71"/>
      <c r="G116" s="75"/>
      <c r="H116" s="71"/>
      <c r="I116" s="75"/>
      <c r="J116" s="71"/>
      <c r="K116" s="75"/>
      <c r="L116" s="75"/>
      <c r="M116" s="71"/>
      <c r="N116" s="76" t="s">
        <v>1163</v>
      </c>
      <c r="O116" s="76">
        <f>SUM(N115)</f>
        <v>0</v>
      </c>
    </row>
    <row r="117" spans="2:16" x14ac:dyDescent="0.3">
      <c r="B117" s="73" t="s">
        <v>1624</v>
      </c>
      <c r="C117" s="73" t="s">
        <v>1401</v>
      </c>
      <c r="D117" s="73" t="s">
        <v>1625</v>
      </c>
      <c r="E117" s="73" t="s">
        <v>1441</v>
      </c>
      <c r="F117" s="73" t="s">
        <v>1000</v>
      </c>
      <c r="G117" s="73">
        <v>6</v>
      </c>
      <c r="H117" s="73" t="s">
        <v>986</v>
      </c>
      <c r="I117" s="73">
        <v>2006</v>
      </c>
      <c r="J117" s="73"/>
      <c r="K117" s="73"/>
      <c r="L117" s="73"/>
      <c r="M117" s="73"/>
      <c r="N117" s="79">
        <v>0</v>
      </c>
      <c r="P117" s="80"/>
    </row>
    <row r="118" spans="2:16" x14ac:dyDescent="0.3">
      <c r="B118" s="75"/>
      <c r="C118" s="75" t="s">
        <v>1401</v>
      </c>
      <c r="D118" s="75"/>
      <c r="E118" s="75"/>
      <c r="F118" s="71"/>
      <c r="G118" s="75"/>
      <c r="H118" s="71"/>
      <c r="I118" s="75"/>
      <c r="J118" s="71"/>
      <c r="K118" s="75"/>
      <c r="L118" s="75"/>
      <c r="M118" s="71"/>
      <c r="N118" s="76" t="s">
        <v>1163</v>
      </c>
      <c r="O118" s="76">
        <f>SUM(N117)</f>
        <v>0</v>
      </c>
    </row>
    <row r="119" spans="2:16" x14ac:dyDescent="0.3">
      <c r="B119" s="73" t="s">
        <v>1626</v>
      </c>
      <c r="C119" s="73" t="s">
        <v>1402</v>
      </c>
      <c r="D119" s="73" t="s">
        <v>1627</v>
      </c>
      <c r="E119" s="73" t="s">
        <v>1441</v>
      </c>
      <c r="F119" s="73" t="s">
        <v>1025</v>
      </c>
      <c r="G119" s="73">
        <v>8</v>
      </c>
      <c r="H119" s="73" t="s">
        <v>986</v>
      </c>
      <c r="I119" s="73">
        <v>2015</v>
      </c>
      <c r="J119" s="73"/>
      <c r="K119" s="73"/>
      <c r="L119" s="73"/>
      <c r="M119" s="73"/>
      <c r="N119" s="79">
        <v>0</v>
      </c>
    </row>
    <row r="120" spans="2:16" x14ac:dyDescent="0.3">
      <c r="B120" s="73" t="s">
        <v>1626</v>
      </c>
      <c r="C120" s="74" t="s">
        <v>1402</v>
      </c>
      <c r="D120" s="73" t="s">
        <v>1627</v>
      </c>
      <c r="E120" s="74" t="e">
        <v>#N/A</v>
      </c>
      <c r="F120" s="74" t="s">
        <v>1403</v>
      </c>
      <c r="G120" s="74">
        <v>17</v>
      </c>
      <c r="H120" s="74" t="s">
        <v>986</v>
      </c>
      <c r="I120" s="74">
        <v>2015</v>
      </c>
      <c r="J120" s="74"/>
      <c r="K120" s="74"/>
      <c r="L120" s="74"/>
      <c r="M120" s="74"/>
      <c r="N120" s="79">
        <v>0</v>
      </c>
    </row>
    <row r="121" spans="2:16" x14ac:dyDescent="0.3">
      <c r="B121" s="73" t="s">
        <v>1626</v>
      </c>
      <c r="C121" s="73" t="s">
        <v>1402</v>
      </c>
      <c r="D121" s="73" t="s">
        <v>1627</v>
      </c>
      <c r="E121" s="73" t="s">
        <v>1441</v>
      </c>
      <c r="F121" s="73" t="s">
        <v>1164</v>
      </c>
      <c r="G121" s="73">
        <v>2</v>
      </c>
      <c r="H121" s="73" t="s">
        <v>986</v>
      </c>
      <c r="I121" s="73">
        <v>2004</v>
      </c>
      <c r="J121" s="73"/>
      <c r="K121" s="73" t="s">
        <v>1031</v>
      </c>
      <c r="L121" s="73"/>
      <c r="M121" s="73"/>
      <c r="N121" s="79">
        <v>0</v>
      </c>
    </row>
    <row r="122" spans="2:16" x14ac:dyDescent="0.3">
      <c r="B122" s="73" t="s">
        <v>1626</v>
      </c>
      <c r="C122" s="74" t="s">
        <v>1402</v>
      </c>
      <c r="D122" s="73" t="s">
        <v>1627</v>
      </c>
      <c r="E122" s="74" t="e">
        <v>#N/A</v>
      </c>
      <c r="F122" s="74" t="s">
        <v>1005</v>
      </c>
      <c r="G122" s="74">
        <v>3</v>
      </c>
      <c r="H122" s="74" t="s">
        <v>986</v>
      </c>
      <c r="I122" s="74">
        <v>2004</v>
      </c>
      <c r="J122" s="74"/>
      <c r="K122" s="74"/>
      <c r="L122" s="74"/>
      <c r="M122" s="74"/>
      <c r="N122" s="79">
        <v>0</v>
      </c>
    </row>
    <row r="123" spans="2:16" x14ac:dyDescent="0.3">
      <c r="B123" s="73" t="s">
        <v>1626</v>
      </c>
      <c r="C123" s="73" t="s">
        <v>1402</v>
      </c>
      <c r="D123" s="73" t="s">
        <v>1627</v>
      </c>
      <c r="E123" s="73" t="s">
        <v>1441</v>
      </c>
      <c r="F123" s="73" t="s">
        <v>1165</v>
      </c>
      <c r="G123" s="73">
        <v>8</v>
      </c>
      <c r="H123" s="73" t="s">
        <v>986</v>
      </c>
      <c r="I123" s="73">
        <v>2004</v>
      </c>
      <c r="J123" s="73"/>
      <c r="K123" s="73"/>
      <c r="L123" s="73"/>
      <c r="M123" s="73"/>
      <c r="N123" s="79">
        <v>0</v>
      </c>
    </row>
    <row r="124" spans="2:16" x14ac:dyDescent="0.3">
      <c r="B124" s="75"/>
      <c r="C124" s="75" t="s">
        <v>1402</v>
      </c>
      <c r="D124" s="75"/>
      <c r="E124" s="75"/>
      <c r="F124" s="71"/>
      <c r="G124" s="75"/>
      <c r="H124" s="71"/>
      <c r="I124" s="75"/>
      <c r="J124" s="71"/>
      <c r="K124" s="75"/>
      <c r="L124" s="75"/>
      <c r="M124" s="71"/>
      <c r="N124" s="76" t="s">
        <v>1163</v>
      </c>
      <c r="O124" s="76">
        <f>SUM(N119:N123)</f>
        <v>0</v>
      </c>
    </row>
    <row r="125" spans="2:16" x14ac:dyDescent="0.3">
      <c r="B125" s="73" t="s">
        <v>1628</v>
      </c>
      <c r="C125" s="73" t="s">
        <v>1404</v>
      </c>
      <c r="D125" s="73" t="s">
        <v>1629</v>
      </c>
      <c r="E125" s="73" t="s">
        <v>1441</v>
      </c>
      <c r="F125" s="73" t="s">
        <v>1025</v>
      </c>
      <c r="G125" s="73">
        <v>25</v>
      </c>
      <c r="H125" s="73" t="s">
        <v>986</v>
      </c>
      <c r="I125" s="73">
        <v>2015</v>
      </c>
      <c r="J125" s="73"/>
      <c r="K125" s="73"/>
      <c r="L125" s="73"/>
      <c r="M125" s="73"/>
      <c r="N125" s="79">
        <v>0</v>
      </c>
    </row>
    <row r="126" spans="2:16" x14ac:dyDescent="0.3">
      <c r="B126" s="74" t="s">
        <v>1628</v>
      </c>
      <c r="C126" s="74" t="s">
        <v>1404</v>
      </c>
      <c r="D126" s="74" t="s">
        <v>1629</v>
      </c>
      <c r="E126" s="74" t="s">
        <v>1441</v>
      </c>
      <c r="F126" s="74" t="s">
        <v>1164</v>
      </c>
      <c r="G126" s="74">
        <v>1</v>
      </c>
      <c r="H126" s="74" t="s">
        <v>986</v>
      </c>
      <c r="I126" s="74">
        <v>2022</v>
      </c>
      <c r="J126" s="74"/>
      <c r="K126" s="74" t="s">
        <v>1405</v>
      </c>
      <c r="L126" s="74"/>
      <c r="M126" s="74" t="s">
        <v>1406</v>
      </c>
      <c r="N126" s="79">
        <v>0</v>
      </c>
    </row>
    <row r="127" spans="2:16" x14ac:dyDescent="0.3">
      <c r="B127" s="73" t="s">
        <v>1628</v>
      </c>
      <c r="C127" s="73" t="s">
        <v>1404</v>
      </c>
      <c r="D127" s="73" t="s">
        <v>1629</v>
      </c>
      <c r="E127" s="73" t="s">
        <v>1441</v>
      </c>
      <c r="F127" s="73" t="s">
        <v>1005</v>
      </c>
      <c r="G127" s="73">
        <v>3</v>
      </c>
      <c r="H127" s="73" t="s">
        <v>986</v>
      </c>
      <c r="I127" s="73">
        <v>2022</v>
      </c>
      <c r="J127" s="73"/>
      <c r="K127" s="73"/>
      <c r="L127" s="73"/>
      <c r="M127" s="73"/>
      <c r="N127" s="79">
        <v>0</v>
      </c>
    </row>
    <row r="128" spans="2:16" x14ac:dyDescent="0.3">
      <c r="B128" s="74" t="s">
        <v>1628</v>
      </c>
      <c r="C128" s="74" t="s">
        <v>1404</v>
      </c>
      <c r="D128" s="74" t="s">
        <v>1629</v>
      </c>
      <c r="E128" s="74" t="s">
        <v>1441</v>
      </c>
      <c r="F128" s="74" t="s">
        <v>1165</v>
      </c>
      <c r="G128" s="74">
        <v>10</v>
      </c>
      <c r="H128" s="74" t="s">
        <v>986</v>
      </c>
      <c r="I128" s="74">
        <v>2022</v>
      </c>
      <c r="J128" s="74"/>
      <c r="K128" s="74"/>
      <c r="L128" s="74"/>
      <c r="M128" s="74"/>
      <c r="N128" s="79">
        <v>0</v>
      </c>
    </row>
    <row r="129" spans="2:15" x14ac:dyDescent="0.3">
      <c r="B129" s="73" t="s">
        <v>1628</v>
      </c>
      <c r="C129" s="73" t="s">
        <v>1404</v>
      </c>
      <c r="D129" s="73" t="s">
        <v>1629</v>
      </c>
      <c r="E129" s="73" t="s">
        <v>1441</v>
      </c>
      <c r="F129" s="73" t="s">
        <v>998</v>
      </c>
      <c r="G129" s="73">
        <v>14</v>
      </c>
      <c r="H129" s="73" t="s">
        <v>986</v>
      </c>
      <c r="I129" s="73">
        <v>2022</v>
      </c>
      <c r="J129" s="73"/>
      <c r="K129" s="73"/>
      <c r="L129" s="73"/>
      <c r="M129" s="73"/>
      <c r="N129" s="79">
        <v>0</v>
      </c>
    </row>
    <row r="130" spans="2:15" x14ac:dyDescent="0.3">
      <c r="B130" s="75"/>
      <c r="C130" s="75" t="s">
        <v>1404</v>
      </c>
      <c r="D130" s="75"/>
      <c r="E130" s="75"/>
      <c r="F130" s="71"/>
      <c r="G130" s="75"/>
      <c r="H130" s="71"/>
      <c r="I130" s="75"/>
      <c r="J130" s="71"/>
      <c r="K130" s="75"/>
      <c r="L130" s="75"/>
      <c r="M130" s="71"/>
      <c r="N130" s="76" t="s">
        <v>1163</v>
      </c>
      <c r="O130" s="76">
        <f>SUM(N125:N129)</f>
        <v>0</v>
      </c>
    </row>
    <row r="131" spans="2:15" x14ac:dyDescent="0.3">
      <c r="B131" s="73" t="s">
        <v>1630</v>
      </c>
      <c r="C131" s="73" t="s">
        <v>1407</v>
      </c>
      <c r="D131" s="73" t="s">
        <v>1631</v>
      </c>
      <c r="E131" s="73" t="s">
        <v>1599</v>
      </c>
      <c r="F131" s="73" t="s">
        <v>1000</v>
      </c>
      <c r="G131" s="73">
        <v>9</v>
      </c>
      <c r="H131" s="73" t="s">
        <v>986</v>
      </c>
      <c r="I131" s="73">
        <v>2002</v>
      </c>
      <c r="J131" s="73"/>
      <c r="K131" s="73"/>
      <c r="L131" s="73"/>
      <c r="M131" s="73"/>
      <c r="N131" s="79">
        <v>0</v>
      </c>
    </row>
    <row r="132" spans="2:15" x14ac:dyDescent="0.3">
      <c r="B132" s="75"/>
      <c r="C132" s="75" t="s">
        <v>1407</v>
      </c>
      <c r="D132" s="75"/>
      <c r="E132" s="75"/>
      <c r="F132" s="71"/>
      <c r="G132" s="75"/>
      <c r="H132" s="71"/>
      <c r="I132" s="75"/>
      <c r="J132" s="71"/>
      <c r="K132" s="75"/>
      <c r="L132" s="75"/>
      <c r="M132" s="71"/>
      <c r="N132" s="76" t="s">
        <v>1163</v>
      </c>
      <c r="O132" s="76">
        <f>SUM(N131)</f>
        <v>0</v>
      </c>
    </row>
    <row r="133" spans="2:15" x14ac:dyDescent="0.3">
      <c r="B133" s="73" t="s">
        <v>1632</v>
      </c>
      <c r="C133" s="73" t="s">
        <v>1408</v>
      </c>
      <c r="D133" s="73" t="s">
        <v>1633</v>
      </c>
      <c r="E133" s="73" t="s">
        <v>1599</v>
      </c>
      <c r="F133" s="73" t="s">
        <v>1000</v>
      </c>
      <c r="G133" s="73">
        <v>3</v>
      </c>
      <c r="H133" s="73" t="s">
        <v>986</v>
      </c>
      <c r="I133" s="73">
        <v>2005</v>
      </c>
      <c r="J133" s="73"/>
      <c r="K133" s="73"/>
      <c r="L133" s="73"/>
      <c r="M133" s="73"/>
      <c r="N133" s="79">
        <v>0</v>
      </c>
    </row>
    <row r="134" spans="2:15" x14ac:dyDescent="0.3">
      <c r="B134" s="75"/>
      <c r="C134" s="75" t="s">
        <v>1408</v>
      </c>
      <c r="D134" s="75"/>
      <c r="E134" s="75"/>
      <c r="F134" s="71"/>
      <c r="G134" s="75"/>
      <c r="H134" s="71"/>
      <c r="I134" s="75"/>
      <c r="J134" s="71"/>
      <c r="K134" s="75"/>
      <c r="L134" s="75"/>
      <c r="M134" s="71"/>
      <c r="N134" s="76" t="s">
        <v>1163</v>
      </c>
      <c r="O134" s="76">
        <f>SUM(N133)</f>
        <v>0</v>
      </c>
    </row>
    <row r="135" spans="2:15" x14ac:dyDescent="0.3">
      <c r="B135" s="73" t="s">
        <v>1634</v>
      </c>
      <c r="C135" s="73" t="s">
        <v>1409</v>
      </c>
      <c r="D135" s="73" t="s">
        <v>1635</v>
      </c>
      <c r="E135" s="73" t="s">
        <v>1441</v>
      </c>
      <c r="F135" s="73" t="s">
        <v>1236</v>
      </c>
      <c r="G135" s="73">
        <v>14</v>
      </c>
      <c r="H135" s="73" t="s">
        <v>986</v>
      </c>
      <c r="I135" s="73">
        <v>2014</v>
      </c>
      <c r="J135" s="73"/>
      <c r="K135" s="73"/>
      <c r="L135" s="73"/>
      <c r="M135" s="73"/>
      <c r="N135" s="79">
        <v>0</v>
      </c>
    </row>
    <row r="136" spans="2:15" x14ac:dyDescent="0.3">
      <c r="B136" s="74" t="s">
        <v>1634</v>
      </c>
      <c r="C136" s="74" t="s">
        <v>1409</v>
      </c>
      <c r="D136" s="74" t="s">
        <v>1635</v>
      </c>
      <c r="E136" s="74" t="s">
        <v>1441</v>
      </c>
      <c r="F136" s="74" t="s">
        <v>1000</v>
      </c>
      <c r="G136" s="74">
        <v>16</v>
      </c>
      <c r="H136" s="74" t="s">
        <v>986</v>
      </c>
      <c r="I136" s="74">
        <v>2007</v>
      </c>
      <c r="J136" s="74"/>
      <c r="K136" s="74"/>
      <c r="L136" s="74"/>
      <c r="M136" s="74"/>
      <c r="N136" s="79">
        <v>0</v>
      </c>
    </row>
    <row r="137" spans="2:15" x14ac:dyDescent="0.3">
      <c r="B137" s="73" t="s">
        <v>1634</v>
      </c>
      <c r="C137" s="73" t="s">
        <v>1409</v>
      </c>
      <c r="D137" s="73" t="s">
        <v>1635</v>
      </c>
      <c r="E137" s="73" t="s">
        <v>1441</v>
      </c>
      <c r="F137" s="73" t="s">
        <v>1410</v>
      </c>
      <c r="G137" s="73">
        <v>1</v>
      </c>
      <c r="H137" s="73" t="s">
        <v>986</v>
      </c>
      <c r="I137" s="73">
        <v>2010</v>
      </c>
      <c r="J137" s="73" t="s">
        <v>1411</v>
      </c>
      <c r="K137" s="73" t="s">
        <v>1074</v>
      </c>
      <c r="L137" s="73"/>
      <c r="M137" s="73" t="s">
        <v>1412</v>
      </c>
      <c r="N137" s="79">
        <v>0</v>
      </c>
    </row>
    <row r="138" spans="2:15" x14ac:dyDescent="0.3">
      <c r="B138" s="74" t="s">
        <v>1634</v>
      </c>
      <c r="C138" s="74" t="s">
        <v>1409</v>
      </c>
      <c r="D138" s="74" t="s">
        <v>1635</v>
      </c>
      <c r="E138" s="74" t="s">
        <v>1441</v>
      </c>
      <c r="F138" s="74" t="s">
        <v>1165</v>
      </c>
      <c r="G138" s="74">
        <v>5</v>
      </c>
      <c r="H138" s="74" t="s">
        <v>986</v>
      </c>
      <c r="I138" s="74">
        <v>2010</v>
      </c>
      <c r="J138" s="74"/>
      <c r="K138" s="74"/>
      <c r="L138" s="74"/>
      <c r="M138" s="74"/>
      <c r="N138" s="79">
        <v>0</v>
      </c>
    </row>
    <row r="139" spans="2:15" x14ac:dyDescent="0.3">
      <c r="B139" s="73" t="s">
        <v>1634</v>
      </c>
      <c r="C139" s="73" t="s">
        <v>1409</v>
      </c>
      <c r="D139" s="73" t="s">
        <v>1635</v>
      </c>
      <c r="E139" s="73" t="s">
        <v>1441</v>
      </c>
      <c r="F139" s="73" t="s">
        <v>998</v>
      </c>
      <c r="G139" s="73">
        <v>7</v>
      </c>
      <c r="H139" s="73" t="s">
        <v>986</v>
      </c>
      <c r="I139" s="73">
        <v>2010</v>
      </c>
      <c r="J139" s="73"/>
      <c r="K139" s="73"/>
      <c r="L139" s="73"/>
      <c r="M139" s="73"/>
      <c r="N139" s="79">
        <v>0</v>
      </c>
    </row>
    <row r="140" spans="2:15" x14ac:dyDescent="0.3">
      <c r="B140" s="74" t="s">
        <v>1634</v>
      </c>
      <c r="C140" s="74" t="s">
        <v>1409</v>
      </c>
      <c r="D140" s="74" t="s">
        <v>1635</v>
      </c>
      <c r="E140" s="74" t="s">
        <v>1441</v>
      </c>
      <c r="F140" s="74" t="s">
        <v>1033</v>
      </c>
      <c r="G140" s="74">
        <v>18</v>
      </c>
      <c r="H140" s="74" t="s">
        <v>986</v>
      </c>
      <c r="I140" s="74">
        <v>2010</v>
      </c>
      <c r="J140" s="74"/>
      <c r="K140" s="74"/>
      <c r="L140" s="74"/>
      <c r="M140" s="74"/>
      <c r="N140" s="79">
        <v>0</v>
      </c>
    </row>
    <row r="141" spans="2:15" x14ac:dyDescent="0.3">
      <c r="B141" s="73" t="s">
        <v>1634</v>
      </c>
      <c r="C141" s="73" t="s">
        <v>1409</v>
      </c>
      <c r="D141" s="73" t="s">
        <v>1635</v>
      </c>
      <c r="E141" s="73" t="s">
        <v>1441</v>
      </c>
      <c r="F141" s="73" t="s">
        <v>1090</v>
      </c>
      <c r="G141" s="73">
        <v>10</v>
      </c>
      <c r="H141" s="73" t="s">
        <v>986</v>
      </c>
      <c r="I141" s="73">
        <v>2005</v>
      </c>
      <c r="J141" s="73"/>
      <c r="K141" s="73"/>
      <c r="L141" s="73"/>
      <c r="M141" s="73"/>
      <c r="N141" s="79">
        <v>0</v>
      </c>
    </row>
    <row r="142" spans="2:15" x14ac:dyDescent="0.3">
      <c r="B142" s="74" t="s">
        <v>1634</v>
      </c>
      <c r="C142" s="74" t="s">
        <v>1409</v>
      </c>
      <c r="D142" s="74" t="s">
        <v>1635</v>
      </c>
      <c r="E142" s="74" t="s">
        <v>1441</v>
      </c>
      <c r="F142" s="74" t="s">
        <v>1236</v>
      </c>
      <c r="G142" s="74">
        <v>3</v>
      </c>
      <c r="H142" s="74" t="s">
        <v>986</v>
      </c>
      <c r="I142" s="74">
        <v>2015</v>
      </c>
      <c r="J142" s="74"/>
      <c r="K142" s="74"/>
      <c r="L142" s="74"/>
      <c r="M142" s="74"/>
      <c r="N142" s="79">
        <v>0</v>
      </c>
    </row>
    <row r="143" spans="2:15" x14ac:dyDescent="0.3">
      <c r="B143" s="73" t="s">
        <v>1634</v>
      </c>
      <c r="C143" s="73" t="s">
        <v>1409</v>
      </c>
      <c r="D143" s="73" t="s">
        <v>1635</v>
      </c>
      <c r="E143" s="73" t="s">
        <v>1441</v>
      </c>
      <c r="F143" s="73" t="s">
        <v>1165</v>
      </c>
      <c r="G143" s="73">
        <v>2</v>
      </c>
      <c r="H143" s="73" t="s">
        <v>986</v>
      </c>
      <c r="I143" s="73">
        <v>2010</v>
      </c>
      <c r="J143" s="73"/>
      <c r="K143" s="73"/>
      <c r="L143" s="73"/>
      <c r="M143" s="73"/>
      <c r="N143" s="79">
        <v>0</v>
      </c>
    </row>
    <row r="144" spans="2:15" x14ac:dyDescent="0.3">
      <c r="B144" s="74" t="s">
        <v>1634</v>
      </c>
      <c r="C144" s="74" t="s">
        <v>1409</v>
      </c>
      <c r="D144" s="74" t="s">
        <v>1635</v>
      </c>
      <c r="E144" s="74" t="s">
        <v>1441</v>
      </c>
      <c r="F144" s="74" t="s">
        <v>998</v>
      </c>
      <c r="G144" s="74">
        <v>2</v>
      </c>
      <c r="H144" s="74" t="s">
        <v>986</v>
      </c>
      <c r="I144" s="74">
        <v>2010</v>
      </c>
      <c r="J144" s="74"/>
      <c r="K144" s="74"/>
      <c r="L144" s="74"/>
      <c r="M144" s="74"/>
      <c r="N144" s="79">
        <v>0</v>
      </c>
    </row>
    <row r="145" spans="2:15" x14ac:dyDescent="0.3">
      <c r="B145" s="73" t="s">
        <v>1634</v>
      </c>
      <c r="C145" s="73" t="s">
        <v>1409</v>
      </c>
      <c r="D145" s="73" t="s">
        <v>1635</v>
      </c>
      <c r="E145" s="73" t="s">
        <v>1441</v>
      </c>
      <c r="F145" s="73" t="s">
        <v>1236</v>
      </c>
      <c r="G145" s="73">
        <v>5</v>
      </c>
      <c r="H145" s="73" t="s">
        <v>986</v>
      </c>
      <c r="I145" s="73">
        <v>2012</v>
      </c>
      <c r="J145" s="73"/>
      <c r="K145" s="73"/>
      <c r="L145" s="73"/>
      <c r="M145" s="73"/>
      <c r="N145" s="79">
        <v>0</v>
      </c>
    </row>
    <row r="146" spans="2:15" x14ac:dyDescent="0.3">
      <c r="B146" s="74" t="s">
        <v>1634</v>
      </c>
      <c r="C146" s="74" t="s">
        <v>1409</v>
      </c>
      <c r="D146" s="74" t="s">
        <v>1635</v>
      </c>
      <c r="E146" s="74" t="s">
        <v>1441</v>
      </c>
      <c r="F146" s="74" t="s">
        <v>1025</v>
      </c>
      <c r="G146" s="74">
        <v>1</v>
      </c>
      <c r="H146" s="74" t="s">
        <v>986</v>
      </c>
      <c r="I146" s="74">
        <v>2010</v>
      </c>
      <c r="J146" s="74"/>
      <c r="K146" s="74"/>
      <c r="L146" s="74"/>
      <c r="M146" s="74"/>
      <c r="N146" s="79">
        <v>0</v>
      </c>
    </row>
    <row r="147" spans="2:15" x14ac:dyDescent="0.3">
      <c r="B147" s="73" t="s">
        <v>1634</v>
      </c>
      <c r="C147" s="73" t="s">
        <v>1409</v>
      </c>
      <c r="D147" s="73" t="s">
        <v>1635</v>
      </c>
      <c r="E147" s="73" t="s">
        <v>1441</v>
      </c>
      <c r="F147" s="73" t="s">
        <v>998</v>
      </c>
      <c r="G147" s="73">
        <v>2</v>
      </c>
      <c r="H147" s="73" t="s">
        <v>986</v>
      </c>
      <c r="I147" s="73">
        <v>2012</v>
      </c>
      <c r="J147" s="73"/>
      <c r="K147" s="73"/>
      <c r="L147" s="73"/>
      <c r="M147" s="73"/>
      <c r="N147" s="79">
        <v>0</v>
      </c>
    </row>
    <row r="148" spans="2:15" x14ac:dyDescent="0.3">
      <c r="B148" s="74" t="s">
        <v>1634</v>
      </c>
      <c r="C148" s="74" t="s">
        <v>1409</v>
      </c>
      <c r="D148" s="74" t="s">
        <v>1635</v>
      </c>
      <c r="E148" s="74" t="s">
        <v>1441</v>
      </c>
      <c r="F148" s="74" t="s">
        <v>1165</v>
      </c>
      <c r="G148" s="74">
        <v>5</v>
      </c>
      <c r="H148" s="74" t="s">
        <v>986</v>
      </c>
      <c r="I148" s="74">
        <v>2012</v>
      </c>
      <c r="J148" s="74"/>
      <c r="K148" s="74"/>
      <c r="L148" s="74"/>
      <c r="M148" s="74"/>
      <c r="N148" s="79">
        <v>0</v>
      </c>
    </row>
    <row r="149" spans="2:15" x14ac:dyDescent="0.3">
      <c r="B149" s="73" t="s">
        <v>1634</v>
      </c>
      <c r="C149" s="73" t="s">
        <v>1409</v>
      </c>
      <c r="D149" s="73" t="s">
        <v>1635</v>
      </c>
      <c r="E149" s="73" t="s">
        <v>1441</v>
      </c>
      <c r="F149" s="73" t="s">
        <v>1033</v>
      </c>
      <c r="G149" s="73">
        <v>13</v>
      </c>
      <c r="H149" s="73" t="s">
        <v>986</v>
      </c>
      <c r="I149" s="73">
        <v>2012</v>
      </c>
      <c r="J149" s="73"/>
      <c r="K149" s="73"/>
      <c r="L149" s="73"/>
      <c r="M149" s="73"/>
      <c r="N149" s="79">
        <v>0</v>
      </c>
    </row>
    <row r="150" spans="2:15" x14ac:dyDescent="0.3">
      <c r="B150" s="74" t="s">
        <v>1634</v>
      </c>
      <c r="C150" s="74" t="s">
        <v>1409</v>
      </c>
      <c r="D150" s="74" t="s">
        <v>1635</v>
      </c>
      <c r="E150" s="74" t="s">
        <v>1441</v>
      </c>
      <c r="F150" s="74" t="s">
        <v>1236</v>
      </c>
      <c r="G150" s="74">
        <v>5</v>
      </c>
      <c r="H150" s="74" t="s">
        <v>986</v>
      </c>
      <c r="I150" s="74">
        <v>2012</v>
      </c>
      <c r="J150" s="74"/>
      <c r="K150" s="74"/>
      <c r="L150" s="74"/>
      <c r="M150" s="74"/>
      <c r="N150" s="79">
        <v>0</v>
      </c>
    </row>
    <row r="151" spans="2:15" x14ac:dyDescent="0.3">
      <c r="B151" s="73" t="s">
        <v>1634</v>
      </c>
      <c r="C151" s="73" t="s">
        <v>1409</v>
      </c>
      <c r="D151" s="73" t="s">
        <v>1635</v>
      </c>
      <c r="E151" s="73" t="s">
        <v>1441</v>
      </c>
      <c r="F151" s="73" t="s">
        <v>1033</v>
      </c>
      <c r="G151" s="73">
        <v>5</v>
      </c>
      <c r="H151" s="73" t="s">
        <v>986</v>
      </c>
      <c r="I151" s="73">
        <v>2010</v>
      </c>
      <c r="J151" s="73"/>
      <c r="K151" s="73"/>
      <c r="L151" s="73"/>
      <c r="M151" s="73"/>
      <c r="N151" s="79">
        <v>0</v>
      </c>
    </row>
    <row r="152" spans="2:15" x14ac:dyDescent="0.3">
      <c r="B152" s="74" t="s">
        <v>1634</v>
      </c>
      <c r="C152" s="74" t="s">
        <v>1409</v>
      </c>
      <c r="D152" s="74" t="s">
        <v>1635</v>
      </c>
      <c r="E152" s="74" t="s">
        <v>1441</v>
      </c>
      <c r="F152" s="74" t="s">
        <v>1413</v>
      </c>
      <c r="G152" s="74">
        <v>15</v>
      </c>
      <c r="H152" s="74" t="s">
        <v>986</v>
      </c>
      <c r="I152" s="74">
        <v>2010</v>
      </c>
      <c r="J152" s="74"/>
      <c r="K152" s="74"/>
      <c r="L152" s="74"/>
      <c r="M152" s="74"/>
      <c r="N152" s="79">
        <v>0</v>
      </c>
    </row>
    <row r="153" spans="2:15" x14ac:dyDescent="0.3">
      <c r="B153" s="73" t="s">
        <v>1634</v>
      </c>
      <c r="C153" s="73" t="s">
        <v>1409</v>
      </c>
      <c r="D153" s="73" t="s">
        <v>1635</v>
      </c>
      <c r="E153" s="73" t="s">
        <v>1441</v>
      </c>
      <c r="F153" s="73" t="s">
        <v>1236</v>
      </c>
      <c r="G153" s="73">
        <v>4</v>
      </c>
      <c r="H153" s="73" t="s">
        <v>986</v>
      </c>
      <c r="I153" s="73">
        <v>2015</v>
      </c>
      <c r="J153" s="73"/>
      <c r="K153" s="73"/>
      <c r="L153" s="73"/>
      <c r="M153" s="73"/>
      <c r="N153" s="79">
        <v>0</v>
      </c>
    </row>
    <row r="154" spans="2:15" x14ac:dyDescent="0.3">
      <c r="B154" s="74" t="s">
        <v>1634</v>
      </c>
      <c r="C154" s="74" t="s">
        <v>1409</v>
      </c>
      <c r="D154" s="74" t="s">
        <v>1635</v>
      </c>
      <c r="E154" s="74" t="s">
        <v>1441</v>
      </c>
      <c r="F154" s="74" t="s">
        <v>1033</v>
      </c>
      <c r="G154" s="74">
        <v>1</v>
      </c>
      <c r="H154" s="74" t="s">
        <v>986</v>
      </c>
      <c r="I154" s="74">
        <v>2018</v>
      </c>
      <c r="J154" s="74"/>
      <c r="K154" s="74"/>
      <c r="L154" s="74"/>
      <c r="M154" s="74"/>
      <c r="N154" s="79">
        <v>0</v>
      </c>
    </row>
    <row r="155" spans="2:15" x14ac:dyDescent="0.3">
      <c r="B155" s="73" t="s">
        <v>1634</v>
      </c>
      <c r="C155" s="73" t="s">
        <v>1409</v>
      </c>
      <c r="D155" s="73" t="s">
        <v>1635</v>
      </c>
      <c r="E155" s="73" t="s">
        <v>1441</v>
      </c>
      <c r="F155" s="73" t="s">
        <v>1165</v>
      </c>
      <c r="G155" s="73">
        <v>1</v>
      </c>
      <c r="H155" s="73" t="s">
        <v>986</v>
      </c>
      <c r="I155" s="73">
        <v>2007</v>
      </c>
      <c r="J155" s="73"/>
      <c r="K155" s="73"/>
      <c r="L155" s="73"/>
      <c r="M155" s="73"/>
      <c r="N155" s="79">
        <v>0</v>
      </c>
    </row>
    <row r="156" spans="2:15" x14ac:dyDescent="0.3">
      <c r="B156" s="75"/>
      <c r="C156" s="75" t="s">
        <v>1409</v>
      </c>
      <c r="D156" s="75"/>
      <c r="E156" s="75"/>
      <c r="F156" s="71"/>
      <c r="G156" s="75"/>
      <c r="H156" s="71"/>
      <c r="I156" s="75"/>
      <c r="J156" s="71"/>
      <c r="K156" s="75"/>
      <c r="L156" s="75"/>
      <c r="M156" s="71"/>
      <c r="N156" s="76" t="s">
        <v>1163</v>
      </c>
      <c r="O156" s="76">
        <f>SUM(N135:N155)</f>
        <v>0</v>
      </c>
    </row>
    <row r="157" spans="2:15" x14ac:dyDescent="0.3">
      <c r="B157" s="73" t="s">
        <v>1636</v>
      </c>
      <c r="C157" s="73" t="s">
        <v>1414</v>
      </c>
      <c r="D157" s="73" t="s">
        <v>1637</v>
      </c>
      <c r="E157" s="73" t="s">
        <v>1441</v>
      </c>
      <c r="F157" s="73" t="s">
        <v>1025</v>
      </c>
      <c r="G157" s="73">
        <v>2</v>
      </c>
      <c r="H157" s="73" t="s">
        <v>986</v>
      </c>
      <c r="I157" s="73">
        <v>2019</v>
      </c>
      <c r="J157" s="73"/>
      <c r="K157" s="73"/>
      <c r="L157" s="73"/>
      <c r="M157" s="73"/>
      <c r="N157" s="79">
        <v>0</v>
      </c>
      <c r="O157" s="80"/>
    </row>
    <row r="158" spans="2:15" x14ac:dyDescent="0.3">
      <c r="B158" s="75"/>
      <c r="C158" s="75" t="s">
        <v>1415</v>
      </c>
      <c r="D158" s="75"/>
      <c r="E158" s="75"/>
      <c r="F158" s="71"/>
      <c r="G158" s="75"/>
      <c r="H158" s="71"/>
      <c r="I158" s="75"/>
      <c r="J158" s="71"/>
      <c r="K158" s="75"/>
      <c r="L158" s="75"/>
      <c r="M158" s="71"/>
      <c r="N158" s="76" t="s">
        <v>1163</v>
      </c>
      <c r="O158" s="76">
        <f>SUM(N157)</f>
        <v>0</v>
      </c>
    </row>
    <row r="159" spans="2:15" x14ac:dyDescent="0.3">
      <c r="B159" s="73" t="s">
        <v>1638</v>
      </c>
      <c r="C159" s="73" t="s">
        <v>1416</v>
      </c>
      <c r="D159" s="73" t="s">
        <v>1639</v>
      </c>
      <c r="E159" s="73" t="s">
        <v>1441</v>
      </c>
      <c r="F159" s="73" t="s">
        <v>1025</v>
      </c>
      <c r="G159" s="73">
        <v>45</v>
      </c>
      <c r="H159" s="73" t="s">
        <v>986</v>
      </c>
      <c r="I159" s="73">
        <v>2016</v>
      </c>
      <c r="J159" s="73"/>
      <c r="K159" s="73" t="s">
        <v>1081</v>
      </c>
      <c r="L159" s="73"/>
      <c r="M159" s="73"/>
      <c r="N159" s="79">
        <v>0</v>
      </c>
    </row>
    <row r="160" spans="2:15" x14ac:dyDescent="0.3">
      <c r="B160" s="74" t="s">
        <v>1638</v>
      </c>
      <c r="C160" s="74" t="s">
        <v>1416</v>
      </c>
      <c r="D160" s="74" t="s">
        <v>1639</v>
      </c>
      <c r="E160" s="74" t="s">
        <v>1441</v>
      </c>
      <c r="F160" s="74" t="s">
        <v>1164</v>
      </c>
      <c r="G160" s="74">
        <v>1</v>
      </c>
      <c r="H160" s="74" t="s">
        <v>986</v>
      </c>
      <c r="I160" s="74">
        <v>2013</v>
      </c>
      <c r="J160" s="74"/>
      <c r="K160" s="74" t="s">
        <v>1052</v>
      </c>
      <c r="L160" s="74"/>
      <c r="M160" s="74"/>
      <c r="N160" s="79">
        <v>0</v>
      </c>
    </row>
    <row r="161" spans="2:15" x14ac:dyDescent="0.3">
      <c r="B161" s="73" t="s">
        <v>1638</v>
      </c>
      <c r="C161" s="73" t="s">
        <v>1416</v>
      </c>
      <c r="D161" s="73" t="s">
        <v>1639</v>
      </c>
      <c r="E161" s="73" t="s">
        <v>1441</v>
      </c>
      <c r="F161" s="73" t="s">
        <v>1005</v>
      </c>
      <c r="G161" s="73">
        <v>10</v>
      </c>
      <c r="H161" s="73" t="s">
        <v>986</v>
      </c>
      <c r="I161" s="73">
        <v>2013</v>
      </c>
      <c r="J161" s="73"/>
      <c r="K161" s="73"/>
      <c r="L161" s="73"/>
      <c r="M161" s="73"/>
      <c r="N161" s="79">
        <v>0</v>
      </c>
    </row>
    <row r="162" spans="2:15" x14ac:dyDescent="0.3">
      <c r="B162" s="74" t="s">
        <v>1638</v>
      </c>
      <c r="C162" s="74" t="s">
        <v>1416</v>
      </c>
      <c r="D162" s="74" t="s">
        <v>1639</v>
      </c>
      <c r="E162" s="74" t="s">
        <v>1441</v>
      </c>
      <c r="F162" s="74" t="s">
        <v>1165</v>
      </c>
      <c r="G162" s="74">
        <v>14</v>
      </c>
      <c r="H162" s="74" t="s">
        <v>986</v>
      </c>
      <c r="I162" s="74">
        <v>2013</v>
      </c>
      <c r="J162" s="74"/>
      <c r="K162" s="74"/>
      <c r="L162" s="74"/>
      <c r="M162" s="74"/>
      <c r="N162" s="79">
        <v>0</v>
      </c>
    </row>
    <row r="163" spans="2:15" x14ac:dyDescent="0.3">
      <c r="B163" s="73" t="s">
        <v>1638</v>
      </c>
      <c r="C163" s="73" t="s">
        <v>1416</v>
      </c>
      <c r="D163" s="73" t="s">
        <v>1639</v>
      </c>
      <c r="E163" s="73" t="s">
        <v>1441</v>
      </c>
      <c r="F163" s="73" t="s">
        <v>998</v>
      </c>
      <c r="G163" s="73">
        <v>14</v>
      </c>
      <c r="H163" s="73" t="s">
        <v>986</v>
      </c>
      <c r="I163" s="73">
        <v>2013</v>
      </c>
      <c r="J163" s="73"/>
      <c r="K163" s="73"/>
      <c r="L163" s="73"/>
      <c r="M163" s="73"/>
      <c r="N163" s="79">
        <v>0</v>
      </c>
    </row>
    <row r="164" spans="2:15" x14ac:dyDescent="0.3">
      <c r="B164" s="74" t="s">
        <v>1638</v>
      </c>
      <c r="C164" s="74" t="s">
        <v>1416</v>
      </c>
      <c r="D164" s="74" t="s">
        <v>1639</v>
      </c>
      <c r="E164" s="74" t="s">
        <v>1441</v>
      </c>
      <c r="F164" s="74" t="s">
        <v>998</v>
      </c>
      <c r="G164" s="74">
        <v>10</v>
      </c>
      <c r="H164" s="74" t="s">
        <v>986</v>
      </c>
      <c r="I164" s="74">
        <v>2013</v>
      </c>
      <c r="J164" s="74" t="s">
        <v>1417</v>
      </c>
      <c r="K164" s="74"/>
      <c r="L164" s="74"/>
      <c r="M164" s="74"/>
      <c r="N164" s="79">
        <v>0</v>
      </c>
    </row>
    <row r="165" spans="2:15" x14ac:dyDescent="0.3">
      <c r="B165" s="75"/>
      <c r="C165" s="75" t="s">
        <v>1416</v>
      </c>
      <c r="D165" s="75"/>
      <c r="E165" s="75"/>
      <c r="F165" s="71"/>
      <c r="G165" s="75"/>
      <c r="H165" s="71"/>
      <c r="I165" s="75"/>
      <c r="J165" s="71"/>
      <c r="K165" s="75"/>
      <c r="L165" s="75"/>
      <c r="M165" s="71"/>
      <c r="N165" s="76" t="s">
        <v>1163</v>
      </c>
      <c r="O165" s="76">
        <f>SUM(N159:N164)</f>
        <v>0</v>
      </c>
    </row>
    <row r="166" spans="2:15" x14ac:dyDescent="0.3">
      <c r="B166" s="73" t="s">
        <v>1640</v>
      </c>
      <c r="C166" s="73" t="s">
        <v>1418</v>
      </c>
      <c r="D166" s="73" t="s">
        <v>1639</v>
      </c>
      <c r="E166" s="73" t="s">
        <v>1441</v>
      </c>
      <c r="F166" s="73" t="s">
        <v>1025</v>
      </c>
      <c r="G166" s="73">
        <v>2</v>
      </c>
      <c r="H166" s="73" t="s">
        <v>986</v>
      </c>
      <c r="I166" s="73">
        <v>2023</v>
      </c>
      <c r="J166" s="73"/>
      <c r="K166" s="73"/>
      <c r="L166" s="73"/>
      <c r="M166" s="73"/>
      <c r="N166" s="79">
        <v>0</v>
      </c>
    </row>
    <row r="167" spans="2:15" x14ac:dyDescent="0.3">
      <c r="B167" s="74" t="s">
        <v>1640</v>
      </c>
      <c r="C167" s="74" t="s">
        <v>1418</v>
      </c>
      <c r="D167" s="74" t="s">
        <v>1639</v>
      </c>
      <c r="E167" s="74" t="s">
        <v>1441</v>
      </c>
      <c r="F167" s="74" t="s">
        <v>1236</v>
      </c>
      <c r="G167" s="74">
        <v>3</v>
      </c>
      <c r="H167" s="74" t="s">
        <v>986</v>
      </c>
      <c r="I167" s="74">
        <v>2023</v>
      </c>
      <c r="J167" s="74"/>
      <c r="K167" s="74"/>
      <c r="L167" s="74"/>
      <c r="M167" s="74"/>
      <c r="N167" s="79">
        <v>0</v>
      </c>
    </row>
    <row r="168" spans="2:15" x14ac:dyDescent="0.3">
      <c r="B168" s="75"/>
      <c r="C168" s="75" t="s">
        <v>1418</v>
      </c>
      <c r="D168" s="75"/>
      <c r="E168" s="75"/>
      <c r="F168" s="71"/>
      <c r="G168" s="75"/>
      <c r="H168" s="71"/>
      <c r="I168" s="75"/>
      <c r="J168" s="71"/>
      <c r="K168" s="75"/>
      <c r="L168" s="75"/>
      <c r="M168" s="71"/>
      <c r="N168" s="76" t="s">
        <v>1163</v>
      </c>
      <c r="O168" s="76">
        <f>SUM(N166:N167)</f>
        <v>0</v>
      </c>
    </row>
    <row r="169" spans="2:15" x14ac:dyDescent="0.3">
      <c r="B169" s="73" t="s">
        <v>1641</v>
      </c>
      <c r="C169" s="73" t="s">
        <v>1419</v>
      </c>
      <c r="D169" s="73" t="s">
        <v>1642</v>
      </c>
      <c r="E169" s="73" t="s">
        <v>1441</v>
      </c>
      <c r="F169" s="73" t="s">
        <v>1025</v>
      </c>
      <c r="G169" s="73">
        <v>5</v>
      </c>
      <c r="H169" s="73" t="s">
        <v>986</v>
      </c>
      <c r="I169" s="73">
        <v>2016</v>
      </c>
      <c r="J169" s="73"/>
      <c r="K169" s="73" t="s">
        <v>1043</v>
      </c>
      <c r="L169" s="73"/>
      <c r="M169" s="73"/>
      <c r="N169" s="79">
        <v>0</v>
      </c>
    </row>
    <row r="170" spans="2:15" x14ac:dyDescent="0.3">
      <c r="B170" s="74" t="s">
        <v>1641</v>
      </c>
      <c r="C170" s="74" t="s">
        <v>1419</v>
      </c>
      <c r="D170" s="74" t="s">
        <v>1642</v>
      </c>
      <c r="E170" s="74" t="s">
        <v>1441</v>
      </c>
      <c r="F170" s="74" t="s">
        <v>1025</v>
      </c>
      <c r="G170" s="74">
        <v>2</v>
      </c>
      <c r="H170" s="74" t="s">
        <v>986</v>
      </c>
      <c r="I170" s="74">
        <v>2016</v>
      </c>
      <c r="J170" s="74"/>
      <c r="K170" s="74"/>
      <c r="L170" s="74"/>
      <c r="M170" s="74"/>
      <c r="N170" s="79">
        <v>0</v>
      </c>
    </row>
    <row r="171" spans="2:15" x14ac:dyDescent="0.3">
      <c r="B171" s="73" t="s">
        <v>1641</v>
      </c>
      <c r="C171" s="73" t="s">
        <v>1419</v>
      </c>
      <c r="D171" s="73" t="s">
        <v>1642</v>
      </c>
      <c r="E171" s="73" t="s">
        <v>1441</v>
      </c>
      <c r="F171" s="73" t="s">
        <v>1005</v>
      </c>
      <c r="G171" s="73">
        <v>2</v>
      </c>
      <c r="H171" s="73" t="s">
        <v>986</v>
      </c>
      <c r="I171" s="73">
        <v>2016</v>
      </c>
      <c r="J171" s="73"/>
      <c r="K171" s="73"/>
      <c r="L171" s="73"/>
      <c r="M171" s="73"/>
      <c r="N171" s="79">
        <v>0</v>
      </c>
    </row>
    <row r="172" spans="2:15" x14ac:dyDescent="0.3">
      <c r="B172" s="74" t="s">
        <v>1641</v>
      </c>
      <c r="C172" s="74" t="s">
        <v>1419</v>
      </c>
      <c r="D172" s="74" t="s">
        <v>1642</v>
      </c>
      <c r="E172" s="74" t="s">
        <v>1441</v>
      </c>
      <c r="F172" s="74" t="s">
        <v>1165</v>
      </c>
      <c r="G172" s="74">
        <v>6</v>
      </c>
      <c r="H172" s="74" t="s">
        <v>986</v>
      </c>
      <c r="I172" s="74">
        <v>2016</v>
      </c>
      <c r="J172" s="74"/>
      <c r="K172" s="74"/>
      <c r="L172" s="74"/>
      <c r="M172" s="74"/>
      <c r="N172" s="79">
        <v>0</v>
      </c>
    </row>
    <row r="173" spans="2:15" x14ac:dyDescent="0.3">
      <c r="B173" s="75"/>
      <c r="C173" s="75" t="s">
        <v>1419</v>
      </c>
      <c r="D173" s="75"/>
      <c r="E173" s="75"/>
      <c r="F173" s="71"/>
      <c r="G173" s="75"/>
      <c r="H173" s="71"/>
      <c r="I173" s="75"/>
      <c r="J173" s="71"/>
      <c r="K173" s="75"/>
      <c r="L173" s="75"/>
      <c r="M173" s="71"/>
      <c r="N173" s="76" t="s">
        <v>1163</v>
      </c>
      <c r="O173" s="76">
        <f>SUM(N169:N172)</f>
        <v>0</v>
      </c>
    </row>
    <row r="174" spans="2:15" x14ac:dyDescent="0.3">
      <c r="B174" s="73" t="s">
        <v>1643</v>
      </c>
      <c r="C174" s="73" t="s">
        <v>1420</v>
      </c>
      <c r="D174" s="73" t="s">
        <v>1644</v>
      </c>
      <c r="E174" s="73" t="s">
        <v>1441</v>
      </c>
      <c r="F174" s="73" t="s">
        <v>1164</v>
      </c>
      <c r="G174" s="73">
        <v>1</v>
      </c>
      <c r="H174" s="73" t="s">
        <v>986</v>
      </c>
      <c r="I174" s="73">
        <v>2015</v>
      </c>
      <c r="J174" s="73" t="s">
        <v>1052</v>
      </c>
      <c r="K174" s="73" t="s">
        <v>1052</v>
      </c>
      <c r="L174" s="73"/>
      <c r="M174" s="73"/>
      <c r="N174" s="79">
        <v>0</v>
      </c>
    </row>
    <row r="175" spans="2:15" x14ac:dyDescent="0.3">
      <c r="B175" s="74" t="s">
        <v>1643</v>
      </c>
      <c r="C175" s="74" t="s">
        <v>1420</v>
      </c>
      <c r="D175" s="74" t="s">
        <v>1644</v>
      </c>
      <c r="E175" s="74" t="s">
        <v>1441</v>
      </c>
      <c r="F175" s="74" t="s">
        <v>1005</v>
      </c>
      <c r="G175" s="74">
        <v>4</v>
      </c>
      <c r="H175" s="74" t="s">
        <v>986</v>
      </c>
      <c r="I175" s="74">
        <v>2015</v>
      </c>
      <c r="J175" s="74"/>
      <c r="K175" s="74"/>
      <c r="L175" s="74"/>
      <c r="M175" s="74"/>
      <c r="N175" s="79">
        <v>0</v>
      </c>
    </row>
    <row r="176" spans="2:15" x14ac:dyDescent="0.3">
      <c r="B176" s="73" t="s">
        <v>1643</v>
      </c>
      <c r="C176" s="73" t="s">
        <v>1420</v>
      </c>
      <c r="D176" s="73" t="s">
        <v>1644</v>
      </c>
      <c r="E176" s="73" t="s">
        <v>1441</v>
      </c>
      <c r="F176" s="73" t="s">
        <v>998</v>
      </c>
      <c r="G176" s="73">
        <v>23</v>
      </c>
      <c r="H176" s="73" t="s">
        <v>986</v>
      </c>
      <c r="I176" s="73">
        <v>2015</v>
      </c>
      <c r="J176" s="73"/>
      <c r="K176" s="73"/>
      <c r="L176" s="73"/>
      <c r="M176" s="73"/>
      <c r="N176" s="79">
        <v>0</v>
      </c>
    </row>
    <row r="177" spans="2:15" x14ac:dyDescent="0.3">
      <c r="B177" s="74" t="s">
        <v>1643</v>
      </c>
      <c r="C177" s="74" t="s">
        <v>1420</v>
      </c>
      <c r="D177" s="74" t="s">
        <v>1644</v>
      </c>
      <c r="E177" s="74" t="s">
        <v>1441</v>
      </c>
      <c r="F177" s="74" t="s">
        <v>1165</v>
      </c>
      <c r="G177" s="74">
        <v>9</v>
      </c>
      <c r="H177" s="74" t="s">
        <v>986</v>
      </c>
      <c r="I177" s="74">
        <v>2015</v>
      </c>
      <c r="J177" s="74"/>
      <c r="K177" s="74"/>
      <c r="L177" s="74"/>
      <c r="M177" s="74"/>
      <c r="N177" s="79">
        <v>0</v>
      </c>
    </row>
    <row r="178" spans="2:15" x14ac:dyDescent="0.3">
      <c r="B178" s="75"/>
      <c r="C178" s="75" t="s">
        <v>1420</v>
      </c>
      <c r="D178" s="75"/>
      <c r="E178" s="75"/>
      <c r="F178" s="71"/>
      <c r="G178" s="75"/>
      <c r="H178" s="71"/>
      <c r="I178" s="75"/>
      <c r="J178" s="71"/>
      <c r="K178" s="75"/>
      <c r="L178" s="75"/>
      <c r="M178" s="71"/>
      <c r="N178" s="76" t="s">
        <v>1163</v>
      </c>
      <c r="O178" s="77">
        <f>SUM(N174:N177)</f>
        <v>0</v>
      </c>
    </row>
    <row r="179" spans="2:15" x14ac:dyDescent="0.3">
      <c r="B179" s="73" t="s">
        <v>1645</v>
      </c>
      <c r="C179" s="73" t="s">
        <v>1421</v>
      </c>
      <c r="D179" s="73" t="s">
        <v>1646</v>
      </c>
      <c r="E179" s="73" t="s">
        <v>1599</v>
      </c>
      <c r="F179" s="73" t="s">
        <v>1025</v>
      </c>
      <c r="G179" s="73">
        <v>1</v>
      </c>
      <c r="H179" s="73" t="s">
        <v>986</v>
      </c>
      <c r="I179" s="73">
        <v>2020</v>
      </c>
      <c r="J179" s="73"/>
      <c r="K179" s="73"/>
      <c r="L179" s="73"/>
      <c r="M179" s="73"/>
      <c r="N179" s="79">
        <v>0</v>
      </c>
    </row>
    <row r="180" spans="2:15" x14ac:dyDescent="0.3">
      <c r="B180" s="74" t="s">
        <v>1645</v>
      </c>
      <c r="C180" s="74" t="s">
        <v>1421</v>
      </c>
      <c r="D180" s="74" t="s">
        <v>1646</v>
      </c>
      <c r="E180" s="74" t="s">
        <v>1599</v>
      </c>
      <c r="F180" s="74" t="s">
        <v>1236</v>
      </c>
      <c r="G180" s="74">
        <v>23</v>
      </c>
      <c r="H180" s="74" t="s">
        <v>986</v>
      </c>
      <c r="I180" s="74">
        <v>2012</v>
      </c>
      <c r="J180" s="74"/>
      <c r="K180" s="74"/>
      <c r="L180" s="74"/>
      <c r="M180" s="74"/>
      <c r="N180" s="79">
        <v>0</v>
      </c>
    </row>
    <row r="181" spans="2:15" x14ac:dyDescent="0.3">
      <c r="B181" s="73" t="s">
        <v>1645</v>
      </c>
      <c r="C181" s="73" t="s">
        <v>1421</v>
      </c>
      <c r="D181" s="73" t="s">
        <v>1646</v>
      </c>
      <c r="E181" s="73" t="s">
        <v>1599</v>
      </c>
      <c r="F181" s="73" t="s">
        <v>1164</v>
      </c>
      <c r="G181" s="73">
        <v>1</v>
      </c>
      <c r="H181" s="73" t="s">
        <v>986</v>
      </c>
      <c r="I181" s="73">
        <v>2012</v>
      </c>
      <c r="J181" s="73"/>
      <c r="K181" s="73" t="s">
        <v>1072</v>
      </c>
      <c r="L181" s="73"/>
      <c r="M181" s="73" t="s">
        <v>1422</v>
      </c>
      <c r="N181" s="79">
        <v>0</v>
      </c>
    </row>
    <row r="182" spans="2:15" x14ac:dyDescent="0.3">
      <c r="B182" s="74" t="s">
        <v>1645</v>
      </c>
      <c r="C182" s="74" t="s">
        <v>1421</v>
      </c>
      <c r="D182" s="74" t="s">
        <v>1646</v>
      </c>
      <c r="E182" s="74" t="s">
        <v>1599</v>
      </c>
      <c r="F182" s="74" t="s">
        <v>1423</v>
      </c>
      <c r="G182" s="74">
        <v>1</v>
      </c>
      <c r="H182" s="74" t="s">
        <v>986</v>
      </c>
      <c r="I182" s="74">
        <v>2012</v>
      </c>
      <c r="J182" s="74"/>
      <c r="K182" s="74" t="s">
        <v>1072</v>
      </c>
      <c r="L182" s="74"/>
      <c r="M182" s="74" t="s">
        <v>1424</v>
      </c>
      <c r="N182" s="79">
        <v>0</v>
      </c>
    </row>
    <row r="183" spans="2:15" x14ac:dyDescent="0.3">
      <c r="B183" s="75"/>
      <c r="C183" s="75" t="s">
        <v>1421</v>
      </c>
      <c r="D183" s="75"/>
      <c r="E183" s="75"/>
      <c r="F183" s="71"/>
      <c r="G183" s="75"/>
      <c r="H183" s="71"/>
      <c r="I183" s="75"/>
      <c r="J183" s="71"/>
      <c r="K183" s="75"/>
      <c r="L183" s="75"/>
      <c r="M183" s="71"/>
      <c r="N183" s="76" t="s">
        <v>1163</v>
      </c>
      <c r="O183" s="76">
        <f>SUM(N179:N182)</f>
        <v>0</v>
      </c>
    </row>
    <row r="184" spans="2:15" x14ac:dyDescent="0.3">
      <c r="B184" s="73" t="s">
        <v>1647</v>
      </c>
      <c r="C184" s="73" t="s">
        <v>1425</v>
      </c>
      <c r="D184" s="73" t="s">
        <v>1646</v>
      </c>
      <c r="E184" s="73" t="s">
        <v>1599</v>
      </c>
      <c r="F184" s="73" t="s">
        <v>1243</v>
      </c>
      <c r="G184" s="73">
        <v>14</v>
      </c>
      <c r="H184" s="73" t="s">
        <v>986</v>
      </c>
      <c r="I184" s="73">
        <v>2020</v>
      </c>
      <c r="J184" s="73"/>
      <c r="K184" s="73"/>
      <c r="L184" s="73"/>
      <c r="M184" s="73"/>
      <c r="N184" s="79">
        <v>0</v>
      </c>
    </row>
    <row r="185" spans="2:15" x14ac:dyDescent="0.3">
      <c r="B185" s="74" t="s">
        <v>1647</v>
      </c>
      <c r="C185" s="74" t="s">
        <v>1425</v>
      </c>
      <c r="D185" s="74" t="s">
        <v>1646</v>
      </c>
      <c r="E185" s="74" t="s">
        <v>1599</v>
      </c>
      <c r="F185" s="74" t="s">
        <v>1243</v>
      </c>
      <c r="G185" s="74">
        <v>11</v>
      </c>
      <c r="H185" s="74" t="s">
        <v>986</v>
      </c>
      <c r="I185" s="74">
        <v>2020</v>
      </c>
      <c r="J185" s="74"/>
      <c r="K185" s="74"/>
      <c r="L185" s="74"/>
      <c r="M185" s="74"/>
      <c r="N185" s="79">
        <v>0</v>
      </c>
    </row>
    <row r="186" spans="2:15" x14ac:dyDescent="0.3">
      <c r="B186" s="73" t="s">
        <v>1647</v>
      </c>
      <c r="C186" s="73" t="s">
        <v>1425</v>
      </c>
      <c r="D186" s="73" t="s">
        <v>1646</v>
      </c>
      <c r="E186" s="73" t="s">
        <v>1599</v>
      </c>
      <c r="F186" s="73" t="s">
        <v>1233</v>
      </c>
      <c r="G186" s="73">
        <v>1</v>
      </c>
      <c r="H186" s="73" t="s">
        <v>986</v>
      </c>
      <c r="I186" s="73">
        <v>2010</v>
      </c>
      <c r="J186" s="73"/>
      <c r="K186" s="73" t="s">
        <v>1052</v>
      </c>
      <c r="L186" s="73"/>
      <c r="M186" s="73"/>
      <c r="N186" s="79">
        <v>0</v>
      </c>
    </row>
    <row r="187" spans="2:15" x14ac:dyDescent="0.3">
      <c r="B187" s="74" t="s">
        <v>1647</v>
      </c>
      <c r="C187" s="74" t="s">
        <v>1425</v>
      </c>
      <c r="D187" s="74" t="s">
        <v>1646</v>
      </c>
      <c r="E187" s="74" t="s">
        <v>1599</v>
      </c>
      <c r="F187" s="74" t="s">
        <v>1005</v>
      </c>
      <c r="G187" s="74">
        <v>4</v>
      </c>
      <c r="H187" s="74" t="s">
        <v>986</v>
      </c>
      <c r="I187" s="74">
        <v>2010</v>
      </c>
      <c r="J187" s="74"/>
      <c r="K187" s="74"/>
      <c r="L187" s="74"/>
      <c r="M187" s="74"/>
      <c r="N187" s="79">
        <v>0</v>
      </c>
    </row>
    <row r="188" spans="2:15" x14ac:dyDescent="0.3">
      <c r="B188" s="73" t="s">
        <v>1647</v>
      </c>
      <c r="C188" s="73" t="s">
        <v>1425</v>
      </c>
      <c r="D188" s="73" t="s">
        <v>1646</v>
      </c>
      <c r="E188" s="73" t="s">
        <v>1599</v>
      </c>
      <c r="F188" s="73" t="s">
        <v>1165</v>
      </c>
      <c r="G188" s="73">
        <v>9</v>
      </c>
      <c r="H188" s="73" t="s">
        <v>986</v>
      </c>
      <c r="I188" s="73">
        <v>2010</v>
      </c>
      <c r="J188" s="73"/>
      <c r="K188" s="73"/>
      <c r="L188" s="73"/>
      <c r="M188" s="73"/>
      <c r="N188" s="79">
        <v>0</v>
      </c>
    </row>
    <row r="189" spans="2:15" x14ac:dyDescent="0.3">
      <c r="B189" s="74" t="s">
        <v>1647</v>
      </c>
      <c r="C189" s="74" t="s">
        <v>1425</v>
      </c>
      <c r="D189" s="74" t="s">
        <v>1646</v>
      </c>
      <c r="E189" s="74" t="s">
        <v>1599</v>
      </c>
      <c r="F189" s="74" t="s">
        <v>998</v>
      </c>
      <c r="G189" s="74">
        <v>1</v>
      </c>
      <c r="H189" s="74" t="s">
        <v>986</v>
      </c>
      <c r="I189" s="74">
        <v>2010</v>
      </c>
      <c r="J189" s="74" t="s">
        <v>1170</v>
      </c>
      <c r="K189" s="74"/>
      <c r="L189" s="74"/>
      <c r="M189" s="74"/>
      <c r="N189" s="79">
        <v>0</v>
      </c>
    </row>
    <row r="190" spans="2:15" x14ac:dyDescent="0.3">
      <c r="B190" s="75"/>
      <c r="C190" s="75" t="s">
        <v>1425</v>
      </c>
      <c r="D190" s="75"/>
      <c r="E190" s="75"/>
      <c r="F190" s="71"/>
      <c r="G190" s="75"/>
      <c r="H190" s="71"/>
      <c r="I190" s="75"/>
      <c r="J190" s="71"/>
      <c r="K190" s="75"/>
      <c r="L190" s="75"/>
      <c r="M190" s="71"/>
      <c r="N190" s="76" t="s">
        <v>1163</v>
      </c>
      <c r="O190" s="76">
        <f>SUM(N184:N189)</f>
        <v>0</v>
      </c>
    </row>
    <row r="191" spans="2:15" x14ac:dyDescent="0.3">
      <c r="B191" s="73" t="s">
        <v>1648</v>
      </c>
      <c r="C191" s="73" t="s">
        <v>1426</v>
      </c>
      <c r="D191" s="73" t="s">
        <v>1504</v>
      </c>
      <c r="E191" s="73" t="s">
        <v>1441</v>
      </c>
      <c r="F191" s="73" t="s">
        <v>1236</v>
      </c>
      <c r="G191" s="73">
        <v>3</v>
      </c>
      <c r="H191" s="73" t="s">
        <v>986</v>
      </c>
      <c r="I191" s="73">
        <v>2015</v>
      </c>
      <c r="J191" s="73"/>
      <c r="K191" s="73"/>
      <c r="L191" s="73"/>
      <c r="M191" s="73"/>
      <c r="N191" s="79">
        <v>0</v>
      </c>
    </row>
    <row r="192" spans="2:15" x14ac:dyDescent="0.3">
      <c r="B192" s="74" t="s">
        <v>1648</v>
      </c>
      <c r="C192" s="74" t="s">
        <v>1426</v>
      </c>
      <c r="D192" s="74" t="s">
        <v>1504</v>
      </c>
      <c r="E192" s="74" t="s">
        <v>1441</v>
      </c>
      <c r="F192" s="74" t="s">
        <v>1000</v>
      </c>
      <c r="G192" s="74">
        <v>1</v>
      </c>
      <c r="H192" s="74" t="s">
        <v>986</v>
      </c>
      <c r="I192" s="74">
        <v>2008</v>
      </c>
      <c r="J192" s="74"/>
      <c r="K192" s="74"/>
      <c r="L192" s="74"/>
      <c r="M192" s="74"/>
      <c r="N192" s="79">
        <v>0</v>
      </c>
    </row>
    <row r="193" spans="2:15" x14ac:dyDescent="0.3">
      <c r="B193" s="75"/>
      <c r="C193" s="75" t="s">
        <v>1426</v>
      </c>
      <c r="D193" s="75"/>
      <c r="E193" s="75"/>
      <c r="F193" s="71"/>
      <c r="G193" s="75"/>
      <c r="H193" s="71"/>
      <c r="I193" s="75"/>
      <c r="J193" s="71"/>
      <c r="K193" s="75"/>
      <c r="L193" s="75"/>
      <c r="M193" s="71"/>
      <c r="N193" s="76" t="s">
        <v>1163</v>
      </c>
      <c r="O193" s="76">
        <f>SUM(N191:N192)</f>
        <v>0</v>
      </c>
    </row>
    <row r="194" spans="2:15" x14ac:dyDescent="0.3">
      <c r="B194" s="73" t="s">
        <v>1503</v>
      </c>
      <c r="C194" s="74" t="s">
        <v>1427</v>
      </c>
      <c r="D194" s="74" t="s">
        <v>1504</v>
      </c>
      <c r="E194" s="74" t="e">
        <v>#N/A</v>
      </c>
      <c r="F194" s="74" t="s">
        <v>1025</v>
      </c>
      <c r="G194" s="74">
        <v>1</v>
      </c>
      <c r="H194" s="74" t="s">
        <v>986</v>
      </c>
      <c r="I194" s="74">
        <v>2015</v>
      </c>
      <c r="J194" s="74"/>
      <c r="K194" s="74"/>
      <c r="L194" s="74"/>
      <c r="M194" s="74"/>
      <c r="N194" s="79">
        <v>0</v>
      </c>
    </row>
    <row r="195" spans="2:15" x14ac:dyDescent="0.3">
      <c r="B195" s="74" t="s">
        <v>1503</v>
      </c>
      <c r="C195" s="73" t="s">
        <v>1427</v>
      </c>
      <c r="D195" s="73" t="s">
        <v>1504</v>
      </c>
      <c r="E195" s="73" t="e">
        <v>#N/A</v>
      </c>
      <c r="F195" s="73" t="s">
        <v>1236</v>
      </c>
      <c r="G195" s="73">
        <v>4</v>
      </c>
      <c r="H195" s="73" t="s">
        <v>986</v>
      </c>
      <c r="I195" s="73">
        <v>2015</v>
      </c>
      <c r="J195" s="73" t="s">
        <v>1040</v>
      </c>
      <c r="K195" s="73"/>
      <c r="L195" s="73"/>
      <c r="M195" s="73"/>
      <c r="N195" s="79">
        <v>0</v>
      </c>
    </row>
    <row r="196" spans="2:15" x14ac:dyDescent="0.3">
      <c r="B196" s="75"/>
      <c r="C196" s="75" t="s">
        <v>1427</v>
      </c>
      <c r="D196" s="75"/>
      <c r="E196" s="75"/>
      <c r="F196" s="71"/>
      <c r="G196" s="75"/>
      <c r="H196" s="71"/>
      <c r="I196" s="75"/>
      <c r="J196" s="71"/>
      <c r="K196" s="75"/>
      <c r="L196" s="75"/>
      <c r="M196" s="71"/>
      <c r="N196" s="76" t="s">
        <v>1163</v>
      </c>
      <c r="O196" s="76">
        <f>SUM(N194:N195)</f>
        <v>0</v>
      </c>
    </row>
    <row r="197" spans="2:15" x14ac:dyDescent="0.3">
      <c r="B197" s="73" t="s">
        <v>1649</v>
      </c>
      <c r="C197" s="73" t="s">
        <v>1428</v>
      </c>
      <c r="D197" s="73" t="s">
        <v>1650</v>
      </c>
      <c r="E197" s="73" t="s">
        <v>1441</v>
      </c>
      <c r="F197" s="73" t="s">
        <v>1236</v>
      </c>
      <c r="G197" s="73">
        <v>7</v>
      </c>
      <c r="H197" s="73" t="s">
        <v>986</v>
      </c>
      <c r="I197" s="73">
        <v>2021</v>
      </c>
      <c r="J197" s="73"/>
      <c r="K197" s="73" t="s">
        <v>1298</v>
      </c>
      <c r="L197" s="73"/>
      <c r="M197" s="73"/>
      <c r="N197" s="79">
        <v>0</v>
      </c>
    </row>
    <row r="198" spans="2:15" x14ac:dyDescent="0.3">
      <c r="B198" s="74" t="s">
        <v>1649</v>
      </c>
      <c r="C198" s="74" t="s">
        <v>1428</v>
      </c>
      <c r="D198" s="74" t="s">
        <v>1650</v>
      </c>
      <c r="E198" s="74" t="s">
        <v>1441</v>
      </c>
      <c r="F198" s="74" t="s">
        <v>1025</v>
      </c>
      <c r="G198" s="74">
        <v>7</v>
      </c>
      <c r="H198" s="74" t="s">
        <v>986</v>
      </c>
      <c r="I198" s="74">
        <v>2021</v>
      </c>
      <c r="J198" s="74"/>
      <c r="K198" s="74"/>
      <c r="L198" s="74"/>
      <c r="M198" s="74"/>
      <c r="N198" s="79">
        <v>0</v>
      </c>
    </row>
    <row r="199" spans="2:15" x14ac:dyDescent="0.3">
      <c r="B199" s="75"/>
      <c r="C199" s="75" t="s">
        <v>1428</v>
      </c>
      <c r="D199" s="75"/>
      <c r="E199" s="75"/>
      <c r="F199" s="71"/>
      <c r="G199" s="75"/>
      <c r="H199" s="71"/>
      <c r="I199" s="75"/>
      <c r="J199" s="71"/>
      <c r="K199" s="75"/>
      <c r="L199" s="75"/>
      <c r="M199" s="71"/>
      <c r="N199" s="76" t="s">
        <v>1163</v>
      </c>
      <c r="O199" s="76">
        <f>SUM(N197:N198)</f>
        <v>0</v>
      </c>
    </row>
    <row r="200" spans="2:15" x14ac:dyDescent="0.3">
      <c r="B200" s="73" t="s">
        <v>1651</v>
      </c>
      <c r="C200" s="73" t="s">
        <v>1429</v>
      </c>
      <c r="D200" s="73" t="s">
        <v>1652</v>
      </c>
      <c r="E200" s="73" t="s">
        <v>1441</v>
      </c>
      <c r="F200" s="73" t="s">
        <v>1025</v>
      </c>
      <c r="G200" s="73">
        <v>5</v>
      </c>
      <c r="H200" s="73" t="s">
        <v>986</v>
      </c>
      <c r="I200" s="73">
        <v>2020</v>
      </c>
      <c r="J200" s="73" t="s">
        <v>1354</v>
      </c>
      <c r="K200" s="73" t="s">
        <v>1031</v>
      </c>
      <c r="L200" s="73"/>
      <c r="M200" s="73" t="s">
        <v>1430</v>
      </c>
      <c r="N200" s="79">
        <v>0</v>
      </c>
    </row>
    <row r="201" spans="2:15" x14ac:dyDescent="0.3">
      <c r="B201" s="74" t="s">
        <v>1651</v>
      </c>
      <c r="C201" s="74" t="s">
        <v>1429</v>
      </c>
      <c r="D201" s="74" t="s">
        <v>1652</v>
      </c>
      <c r="E201" s="74" t="s">
        <v>1441</v>
      </c>
      <c r="F201" s="74" t="s">
        <v>1025</v>
      </c>
      <c r="G201" s="74">
        <v>2</v>
      </c>
      <c r="H201" s="74" t="s">
        <v>986</v>
      </c>
      <c r="I201" s="74">
        <v>2020</v>
      </c>
      <c r="J201" s="74" t="s">
        <v>1355</v>
      </c>
      <c r="K201" s="74"/>
      <c r="L201" s="74"/>
      <c r="M201" s="74"/>
      <c r="N201" s="79">
        <v>0</v>
      </c>
    </row>
    <row r="202" spans="2:15" x14ac:dyDescent="0.3">
      <c r="B202" s="75"/>
      <c r="C202" s="75" t="s">
        <v>1429</v>
      </c>
      <c r="D202" s="75"/>
      <c r="E202" s="75"/>
      <c r="F202" s="71"/>
      <c r="G202" s="75"/>
      <c r="H202" s="71"/>
      <c r="I202" s="75"/>
      <c r="J202" s="71"/>
      <c r="K202" s="75"/>
      <c r="L202" s="75"/>
      <c r="M202" s="71"/>
      <c r="N202" s="76" t="s">
        <v>1163</v>
      </c>
      <c r="O202" s="76">
        <f>SUM(N200:N201)</f>
        <v>0</v>
      </c>
    </row>
    <row r="203" spans="2:15" x14ac:dyDescent="0.3">
      <c r="B203" s="73" t="s">
        <v>1653</v>
      </c>
      <c r="C203" s="73" t="s">
        <v>1431</v>
      </c>
      <c r="D203" s="73" t="s">
        <v>1654</v>
      </c>
      <c r="E203" s="73" t="s">
        <v>1441</v>
      </c>
      <c r="F203" s="73" t="s">
        <v>1025</v>
      </c>
      <c r="G203" s="73">
        <v>7</v>
      </c>
      <c r="H203" s="73" t="s">
        <v>986</v>
      </c>
      <c r="I203" s="73">
        <v>2020</v>
      </c>
      <c r="J203" s="73" t="s">
        <v>1158</v>
      </c>
      <c r="K203" s="73"/>
      <c r="L203" s="73"/>
      <c r="M203" s="73"/>
      <c r="N203" s="79">
        <v>0</v>
      </c>
    </row>
    <row r="204" spans="2:15" x14ac:dyDescent="0.3">
      <c r="B204" s="75"/>
      <c r="C204" s="75" t="s">
        <v>1431</v>
      </c>
      <c r="D204" s="75"/>
      <c r="E204" s="75"/>
      <c r="F204" s="71"/>
      <c r="G204" s="75"/>
      <c r="H204" s="71"/>
      <c r="I204" s="75"/>
      <c r="J204" s="71"/>
      <c r="K204" s="75"/>
      <c r="L204" s="75"/>
      <c r="M204" s="71"/>
      <c r="N204" s="76" t="s">
        <v>1163</v>
      </c>
      <c r="O204" s="76">
        <f>SUM(N203)</f>
        <v>0</v>
      </c>
    </row>
    <row r="205" spans="2:15" x14ac:dyDescent="0.3">
      <c r="B205" s="73" t="s">
        <v>1655</v>
      </c>
      <c r="C205" s="73" t="s">
        <v>1432</v>
      </c>
      <c r="D205" s="73" t="s">
        <v>1656</v>
      </c>
      <c r="E205" s="73" t="s">
        <v>1441</v>
      </c>
      <c r="F205" s="73" t="s">
        <v>994</v>
      </c>
      <c r="G205" s="73">
        <v>1</v>
      </c>
      <c r="H205" s="73" t="s">
        <v>986</v>
      </c>
      <c r="I205" s="73"/>
      <c r="J205" s="73" t="s">
        <v>1433</v>
      </c>
      <c r="K205" s="73"/>
      <c r="L205" s="73"/>
      <c r="M205" s="73"/>
      <c r="N205" s="79">
        <v>0</v>
      </c>
    </row>
    <row r="206" spans="2:15" x14ac:dyDescent="0.3">
      <c r="B206" s="74" t="s">
        <v>1655</v>
      </c>
      <c r="C206" s="74" t="s">
        <v>1432</v>
      </c>
      <c r="D206" s="74" t="s">
        <v>1656</v>
      </c>
      <c r="E206" s="74" t="s">
        <v>1441</v>
      </c>
      <c r="F206" s="74" t="s">
        <v>1434</v>
      </c>
      <c r="G206" s="74">
        <v>5</v>
      </c>
      <c r="H206" s="74" t="s">
        <v>986</v>
      </c>
      <c r="I206" s="74"/>
      <c r="J206" s="74"/>
      <c r="K206" s="74"/>
      <c r="L206" s="74"/>
      <c r="M206" s="74"/>
      <c r="N206" s="79">
        <v>0</v>
      </c>
    </row>
    <row r="207" spans="2:15" x14ac:dyDescent="0.3">
      <c r="B207" s="73" t="s">
        <v>1655</v>
      </c>
      <c r="C207" s="73" t="s">
        <v>1432</v>
      </c>
      <c r="D207" s="73" t="s">
        <v>1656</v>
      </c>
      <c r="E207" s="73" t="s">
        <v>1441</v>
      </c>
      <c r="F207" s="73" t="s">
        <v>1435</v>
      </c>
      <c r="G207" s="73">
        <v>17</v>
      </c>
      <c r="H207" s="73" t="s">
        <v>986</v>
      </c>
      <c r="I207" s="73"/>
      <c r="J207" s="73"/>
      <c r="K207" s="73"/>
      <c r="L207" s="73"/>
      <c r="M207" s="73"/>
      <c r="N207" s="79">
        <v>0</v>
      </c>
    </row>
    <row r="208" spans="2:15" x14ac:dyDescent="0.3">
      <c r="B208" s="75"/>
      <c r="C208" s="75" t="s">
        <v>1432</v>
      </c>
      <c r="D208" s="75"/>
      <c r="E208" s="75"/>
      <c r="F208" s="71"/>
      <c r="G208" s="75"/>
      <c r="H208" s="71"/>
      <c r="I208" s="75"/>
      <c r="J208" s="71"/>
      <c r="K208" s="75"/>
      <c r="L208" s="75"/>
      <c r="M208" s="71"/>
      <c r="N208" s="76" t="s">
        <v>1163</v>
      </c>
      <c r="O208" s="77">
        <f>SUM(N205:N207)</f>
        <v>0</v>
      </c>
    </row>
    <row r="209" spans="2:15" x14ac:dyDescent="0.3">
      <c r="B209" s="73" t="s">
        <v>1657</v>
      </c>
      <c r="C209" s="73" t="s">
        <v>1436</v>
      </c>
      <c r="D209" s="73" t="s">
        <v>1658</v>
      </c>
      <c r="E209" s="73" t="s">
        <v>1441</v>
      </c>
      <c r="F209" s="73" t="s">
        <v>1025</v>
      </c>
      <c r="G209" s="73">
        <v>7</v>
      </c>
      <c r="H209" s="73" t="s">
        <v>986</v>
      </c>
      <c r="I209" s="73">
        <v>2014</v>
      </c>
      <c r="J209" s="73"/>
      <c r="K209" s="73" t="s">
        <v>1031</v>
      </c>
      <c r="L209" s="73"/>
      <c r="M209" s="73" t="s">
        <v>1437</v>
      </c>
      <c r="N209" s="79">
        <v>0</v>
      </c>
    </row>
    <row r="210" spans="2:15" x14ac:dyDescent="0.3">
      <c r="B210" s="74" t="s">
        <v>1657</v>
      </c>
      <c r="C210" s="74" t="s">
        <v>1436</v>
      </c>
      <c r="D210" s="74" t="s">
        <v>1658</v>
      </c>
      <c r="E210" s="74" t="s">
        <v>1441</v>
      </c>
      <c r="F210" s="74" t="s">
        <v>1236</v>
      </c>
      <c r="G210" s="74">
        <v>8</v>
      </c>
      <c r="H210" s="74" t="s">
        <v>986</v>
      </c>
      <c r="I210" s="74">
        <v>2016</v>
      </c>
      <c r="J210" s="74"/>
      <c r="K210" s="74" t="s">
        <v>1438</v>
      </c>
      <c r="L210" s="74"/>
      <c r="M210" s="74" t="s">
        <v>1439</v>
      </c>
      <c r="N210" s="79">
        <v>0</v>
      </c>
    </row>
    <row r="211" spans="2:15" x14ac:dyDescent="0.3">
      <c r="B211" s="73" t="s">
        <v>1657</v>
      </c>
      <c r="C211" s="73" t="s">
        <v>1436</v>
      </c>
      <c r="D211" s="73" t="s">
        <v>1658</v>
      </c>
      <c r="E211" s="73" t="s">
        <v>1441</v>
      </c>
      <c r="F211" s="73" t="s">
        <v>1236</v>
      </c>
      <c r="G211" s="73">
        <v>2</v>
      </c>
      <c r="H211" s="73" t="s">
        <v>986</v>
      </c>
      <c r="I211" s="73">
        <v>2014</v>
      </c>
      <c r="J211" s="73"/>
      <c r="K211" s="73" t="s">
        <v>1052</v>
      </c>
      <c r="L211" s="73"/>
      <c r="M211" s="73"/>
      <c r="N211" s="79">
        <v>0</v>
      </c>
    </row>
    <row r="212" spans="2:15" x14ac:dyDescent="0.3">
      <c r="B212" s="74" t="s">
        <v>1657</v>
      </c>
      <c r="C212" s="74" t="s">
        <v>1436</v>
      </c>
      <c r="D212" s="74" t="s">
        <v>1658</v>
      </c>
      <c r="E212" s="74" t="s">
        <v>1441</v>
      </c>
      <c r="F212" s="74" t="s">
        <v>1233</v>
      </c>
      <c r="G212" s="74">
        <v>1</v>
      </c>
      <c r="H212" s="74" t="s">
        <v>986</v>
      </c>
      <c r="I212" s="74">
        <v>2015</v>
      </c>
      <c r="J212" s="74"/>
      <c r="K212" s="74"/>
      <c r="L212" s="74"/>
      <c r="M212" s="74"/>
      <c r="N212" s="79">
        <v>0</v>
      </c>
    </row>
    <row r="213" spans="2:15" x14ac:dyDescent="0.3">
      <c r="B213" s="73" t="s">
        <v>1657</v>
      </c>
      <c r="C213" s="73" t="s">
        <v>1436</v>
      </c>
      <c r="D213" s="73" t="s">
        <v>1658</v>
      </c>
      <c r="E213" s="73" t="s">
        <v>1441</v>
      </c>
      <c r="F213" s="73" t="s">
        <v>1005</v>
      </c>
      <c r="G213" s="73">
        <v>3</v>
      </c>
      <c r="H213" s="73" t="s">
        <v>986</v>
      </c>
      <c r="I213" s="73">
        <v>2015</v>
      </c>
      <c r="J213" s="73"/>
      <c r="K213" s="73"/>
      <c r="L213" s="73"/>
      <c r="M213" s="73"/>
      <c r="N213" s="79">
        <v>0</v>
      </c>
    </row>
    <row r="214" spans="2:15" x14ac:dyDescent="0.3">
      <c r="B214" s="74" t="s">
        <v>1657</v>
      </c>
      <c r="C214" s="74" t="s">
        <v>1436</v>
      </c>
      <c r="D214" s="74" t="s">
        <v>1658</v>
      </c>
      <c r="E214" s="74" t="s">
        <v>1441</v>
      </c>
      <c r="F214" s="74" t="s">
        <v>1165</v>
      </c>
      <c r="G214" s="74">
        <v>8</v>
      </c>
      <c r="H214" s="74" t="s">
        <v>986</v>
      </c>
      <c r="I214" s="74">
        <v>2015</v>
      </c>
      <c r="J214" s="74"/>
      <c r="K214" s="74"/>
      <c r="L214" s="74"/>
      <c r="M214" s="74"/>
      <c r="N214" s="79">
        <v>0</v>
      </c>
    </row>
    <row r="215" spans="2:15" x14ac:dyDescent="0.3">
      <c r="B215" s="73" t="s">
        <v>1657</v>
      </c>
      <c r="C215" s="73" t="s">
        <v>1436</v>
      </c>
      <c r="D215" s="73" t="s">
        <v>1658</v>
      </c>
      <c r="E215" s="73" t="s">
        <v>1441</v>
      </c>
      <c r="F215" s="73" t="s">
        <v>998</v>
      </c>
      <c r="G215" s="73">
        <v>5</v>
      </c>
      <c r="H215" s="73" t="s">
        <v>986</v>
      </c>
      <c r="I215" s="73">
        <v>2015</v>
      </c>
      <c r="J215" s="73" t="s">
        <v>1440</v>
      </c>
      <c r="K215" s="73"/>
      <c r="L215" s="73"/>
      <c r="M215" s="73"/>
      <c r="N215" s="79">
        <v>0</v>
      </c>
    </row>
    <row r="216" spans="2:15" x14ac:dyDescent="0.3">
      <c r="B216" s="74" t="s">
        <v>1657</v>
      </c>
      <c r="C216" s="74" t="s">
        <v>1436</v>
      </c>
      <c r="D216" s="74" t="s">
        <v>1658</v>
      </c>
      <c r="E216" s="74" t="s">
        <v>1441</v>
      </c>
      <c r="F216" s="74" t="s">
        <v>1033</v>
      </c>
      <c r="G216" s="74">
        <v>9</v>
      </c>
      <c r="H216" s="74" t="s">
        <v>986</v>
      </c>
      <c r="I216" s="74">
        <v>2015</v>
      </c>
      <c r="J216" s="74"/>
      <c r="K216" s="74"/>
      <c r="L216" s="74"/>
      <c r="M216" s="74"/>
      <c r="N216" s="79">
        <v>0</v>
      </c>
    </row>
    <row r="217" spans="2:15" x14ac:dyDescent="0.3">
      <c r="B217" s="75"/>
      <c r="C217" s="75" t="s">
        <v>1436</v>
      </c>
      <c r="D217" s="75"/>
      <c r="E217" s="75"/>
      <c r="F217" s="71"/>
      <c r="G217" s="75"/>
      <c r="H217" s="71"/>
      <c r="I217" s="75"/>
      <c r="J217" s="71"/>
      <c r="K217" s="75"/>
      <c r="L217" s="75"/>
      <c r="M217" s="71"/>
      <c r="N217" s="76" t="s">
        <v>1163</v>
      </c>
      <c r="O217" s="76">
        <f>SUM(N209:N216)</f>
        <v>0</v>
      </c>
    </row>
    <row r="219" spans="2:15" x14ac:dyDescent="0.3">
      <c r="M219" s="76" t="s">
        <v>1197</v>
      </c>
      <c r="N219" s="76">
        <f>SUM(N13:N216)</f>
        <v>0</v>
      </c>
      <c r="O219" s="76">
        <f>SUM(O13:O217)</f>
        <v>0</v>
      </c>
    </row>
  </sheetData>
  <sheetProtection algorithmName="SHA-512" hashValue="DiuzVvRNPsuacfBnVcsD70EDNFr9fnSKEHSjgHLWEWLNpxDNbAgHITBLwY4U5EJ7S1i+kZ2gD5G3iI9cL4zBFg==" saltValue="xFIY2bXxhRDotXePCwR3bQ==" spinCount="100000" sheet="1" objects="1" scenarios="1" selectLockedCells="1"/>
  <autoFilter ref="B12:N217" xr:uid="{E5FB8343-34D7-4AF8-9A8F-4AF1B38EC7DF}"/>
  <mergeCells count="8">
    <mergeCell ref="B9:E9"/>
    <mergeCell ref="B10:E10"/>
    <mergeCell ref="B2:N2"/>
    <mergeCell ref="B3:K3"/>
    <mergeCell ref="B4:K4"/>
    <mergeCell ref="B5:K5"/>
    <mergeCell ref="B7:E7"/>
    <mergeCell ref="B8:E8"/>
  </mergeCells>
  <phoneticPr fontId="1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686EF-D613-415C-99E1-E2DC98B470D7}">
  <sheetPr>
    <tabColor theme="9" tint="0.39997558519241921"/>
  </sheetPr>
  <dimension ref="A1:H241"/>
  <sheetViews>
    <sheetView topLeftCell="A26" workbookViewId="0">
      <selection activeCell="A61" sqref="A61"/>
    </sheetView>
  </sheetViews>
  <sheetFormatPr defaultRowHeight="14.4" x14ac:dyDescent="0.3"/>
  <cols>
    <col min="1" max="1" width="50" customWidth="1"/>
    <col min="2" max="2" width="15.33203125" customWidth="1"/>
    <col min="3" max="4" width="50" customWidth="1"/>
    <col min="5" max="5" width="35.109375" customWidth="1"/>
    <col min="6" max="6" width="7" customWidth="1"/>
    <col min="7" max="7" width="44.5546875" customWidth="1"/>
    <col min="8" max="8" width="30.44140625" customWidth="1"/>
    <col min="249" max="249" width="15.33203125" customWidth="1"/>
    <col min="250" max="250" width="21.109375" customWidth="1"/>
    <col min="251" max="252" width="50" customWidth="1"/>
    <col min="253" max="253" width="35.109375" customWidth="1"/>
    <col min="254" max="254" width="7" customWidth="1"/>
    <col min="255" max="255" width="10.5546875" customWidth="1"/>
    <col min="256" max="257" width="14" customWidth="1"/>
    <col min="258" max="258" width="44.5546875" customWidth="1"/>
    <col min="259" max="259" width="24.5546875" customWidth="1"/>
    <col min="260" max="260" width="21.109375" customWidth="1"/>
    <col min="261" max="261" width="34" customWidth="1"/>
    <col min="262" max="262" width="50" customWidth="1"/>
    <col min="263" max="263" width="12.88671875" customWidth="1"/>
    <col min="264" max="264" width="30.44140625" customWidth="1"/>
    <col min="505" max="505" width="15.33203125" customWidth="1"/>
    <col min="506" max="506" width="21.109375" customWidth="1"/>
    <col min="507" max="508" width="50" customWidth="1"/>
    <col min="509" max="509" width="35.109375" customWidth="1"/>
    <col min="510" max="510" width="7" customWidth="1"/>
    <col min="511" max="511" width="10.5546875" customWidth="1"/>
    <col min="512" max="513" width="14" customWidth="1"/>
    <col min="514" max="514" width="44.5546875" customWidth="1"/>
    <col min="515" max="515" width="24.5546875" customWidth="1"/>
    <col min="516" max="516" width="21.109375" customWidth="1"/>
    <col min="517" max="517" width="34" customWidth="1"/>
    <col min="518" max="518" width="50" customWidth="1"/>
    <col min="519" max="519" width="12.88671875" customWidth="1"/>
    <col min="520" max="520" width="30.44140625" customWidth="1"/>
    <col min="761" max="761" width="15.33203125" customWidth="1"/>
    <col min="762" max="762" width="21.109375" customWidth="1"/>
    <col min="763" max="764" width="50" customWidth="1"/>
    <col min="765" max="765" width="35.109375" customWidth="1"/>
    <col min="766" max="766" width="7" customWidth="1"/>
    <col min="767" max="767" width="10.5546875" customWidth="1"/>
    <col min="768" max="769" width="14" customWidth="1"/>
    <col min="770" max="770" width="44.5546875" customWidth="1"/>
    <col min="771" max="771" width="24.5546875" customWidth="1"/>
    <col min="772" max="772" width="21.109375" customWidth="1"/>
    <col min="773" max="773" width="34" customWidth="1"/>
    <col min="774" max="774" width="50" customWidth="1"/>
    <col min="775" max="775" width="12.88671875" customWidth="1"/>
    <col min="776" max="776" width="30.44140625" customWidth="1"/>
    <col min="1017" max="1017" width="15.33203125" customWidth="1"/>
    <col min="1018" max="1018" width="21.109375" customWidth="1"/>
    <col min="1019" max="1020" width="50" customWidth="1"/>
    <col min="1021" max="1021" width="35.109375" customWidth="1"/>
    <col min="1022" max="1022" width="7" customWidth="1"/>
    <col min="1023" max="1023" width="10.5546875" customWidth="1"/>
    <col min="1024" max="1025" width="14" customWidth="1"/>
    <col min="1026" max="1026" width="44.5546875" customWidth="1"/>
    <col min="1027" max="1027" width="24.5546875" customWidth="1"/>
    <col min="1028" max="1028" width="21.109375" customWidth="1"/>
    <col min="1029" max="1029" width="34" customWidth="1"/>
    <col min="1030" max="1030" width="50" customWidth="1"/>
    <col min="1031" max="1031" width="12.88671875" customWidth="1"/>
    <col min="1032" max="1032" width="30.44140625" customWidth="1"/>
    <col min="1273" max="1273" width="15.33203125" customWidth="1"/>
    <col min="1274" max="1274" width="21.109375" customWidth="1"/>
    <col min="1275" max="1276" width="50" customWidth="1"/>
    <col min="1277" max="1277" width="35.109375" customWidth="1"/>
    <col min="1278" max="1278" width="7" customWidth="1"/>
    <col min="1279" max="1279" width="10.5546875" customWidth="1"/>
    <col min="1280" max="1281" width="14" customWidth="1"/>
    <col min="1282" max="1282" width="44.5546875" customWidth="1"/>
    <col min="1283" max="1283" width="24.5546875" customWidth="1"/>
    <col min="1284" max="1284" width="21.109375" customWidth="1"/>
    <col min="1285" max="1285" width="34" customWidth="1"/>
    <col min="1286" max="1286" width="50" customWidth="1"/>
    <col min="1287" max="1287" width="12.88671875" customWidth="1"/>
    <col min="1288" max="1288" width="30.44140625" customWidth="1"/>
    <col min="1529" max="1529" width="15.33203125" customWidth="1"/>
    <col min="1530" max="1530" width="21.109375" customWidth="1"/>
    <col min="1531" max="1532" width="50" customWidth="1"/>
    <col min="1533" max="1533" width="35.109375" customWidth="1"/>
    <col min="1534" max="1534" width="7" customWidth="1"/>
    <col min="1535" max="1535" width="10.5546875" customWidth="1"/>
    <col min="1536" max="1537" width="14" customWidth="1"/>
    <col min="1538" max="1538" width="44.5546875" customWidth="1"/>
    <col min="1539" max="1539" width="24.5546875" customWidth="1"/>
    <col min="1540" max="1540" width="21.109375" customWidth="1"/>
    <col min="1541" max="1541" width="34" customWidth="1"/>
    <col min="1542" max="1542" width="50" customWidth="1"/>
    <col min="1543" max="1543" width="12.88671875" customWidth="1"/>
    <col min="1544" max="1544" width="30.44140625" customWidth="1"/>
    <col min="1785" max="1785" width="15.33203125" customWidth="1"/>
    <col min="1786" max="1786" width="21.109375" customWidth="1"/>
    <col min="1787" max="1788" width="50" customWidth="1"/>
    <col min="1789" max="1789" width="35.109375" customWidth="1"/>
    <col min="1790" max="1790" width="7" customWidth="1"/>
    <col min="1791" max="1791" width="10.5546875" customWidth="1"/>
    <col min="1792" max="1793" width="14" customWidth="1"/>
    <col min="1794" max="1794" width="44.5546875" customWidth="1"/>
    <col min="1795" max="1795" width="24.5546875" customWidth="1"/>
    <col min="1796" max="1796" width="21.109375" customWidth="1"/>
    <col min="1797" max="1797" width="34" customWidth="1"/>
    <col min="1798" max="1798" width="50" customWidth="1"/>
    <col min="1799" max="1799" width="12.88671875" customWidth="1"/>
    <col min="1800" max="1800" width="30.44140625" customWidth="1"/>
    <col min="2041" max="2041" width="15.33203125" customWidth="1"/>
    <col min="2042" max="2042" width="21.109375" customWidth="1"/>
    <col min="2043" max="2044" width="50" customWidth="1"/>
    <col min="2045" max="2045" width="35.109375" customWidth="1"/>
    <col min="2046" max="2046" width="7" customWidth="1"/>
    <col min="2047" max="2047" width="10.5546875" customWidth="1"/>
    <col min="2048" max="2049" width="14" customWidth="1"/>
    <col min="2050" max="2050" width="44.5546875" customWidth="1"/>
    <col min="2051" max="2051" width="24.5546875" customWidth="1"/>
    <col min="2052" max="2052" width="21.109375" customWidth="1"/>
    <col min="2053" max="2053" width="34" customWidth="1"/>
    <col min="2054" max="2054" width="50" customWidth="1"/>
    <col min="2055" max="2055" width="12.88671875" customWidth="1"/>
    <col min="2056" max="2056" width="30.44140625" customWidth="1"/>
    <col min="2297" max="2297" width="15.33203125" customWidth="1"/>
    <col min="2298" max="2298" width="21.109375" customWidth="1"/>
    <col min="2299" max="2300" width="50" customWidth="1"/>
    <col min="2301" max="2301" width="35.109375" customWidth="1"/>
    <col min="2302" max="2302" width="7" customWidth="1"/>
    <col min="2303" max="2303" width="10.5546875" customWidth="1"/>
    <col min="2304" max="2305" width="14" customWidth="1"/>
    <col min="2306" max="2306" width="44.5546875" customWidth="1"/>
    <col min="2307" max="2307" width="24.5546875" customWidth="1"/>
    <col min="2308" max="2308" width="21.109375" customWidth="1"/>
    <col min="2309" max="2309" width="34" customWidth="1"/>
    <col min="2310" max="2310" width="50" customWidth="1"/>
    <col min="2311" max="2311" width="12.88671875" customWidth="1"/>
    <col min="2312" max="2312" width="30.44140625" customWidth="1"/>
    <col min="2553" max="2553" width="15.33203125" customWidth="1"/>
    <col min="2554" max="2554" width="21.109375" customWidth="1"/>
    <col min="2555" max="2556" width="50" customWidth="1"/>
    <col min="2557" max="2557" width="35.109375" customWidth="1"/>
    <col min="2558" max="2558" width="7" customWidth="1"/>
    <col min="2559" max="2559" width="10.5546875" customWidth="1"/>
    <col min="2560" max="2561" width="14" customWidth="1"/>
    <col min="2562" max="2562" width="44.5546875" customWidth="1"/>
    <col min="2563" max="2563" width="24.5546875" customWidth="1"/>
    <col min="2564" max="2564" width="21.109375" customWidth="1"/>
    <col min="2565" max="2565" width="34" customWidth="1"/>
    <col min="2566" max="2566" width="50" customWidth="1"/>
    <col min="2567" max="2567" width="12.88671875" customWidth="1"/>
    <col min="2568" max="2568" width="30.44140625" customWidth="1"/>
    <col min="2809" max="2809" width="15.33203125" customWidth="1"/>
    <col min="2810" max="2810" width="21.109375" customWidth="1"/>
    <col min="2811" max="2812" width="50" customWidth="1"/>
    <col min="2813" max="2813" width="35.109375" customWidth="1"/>
    <col min="2814" max="2814" width="7" customWidth="1"/>
    <col min="2815" max="2815" width="10.5546875" customWidth="1"/>
    <col min="2816" max="2817" width="14" customWidth="1"/>
    <col min="2818" max="2818" width="44.5546875" customWidth="1"/>
    <col min="2819" max="2819" width="24.5546875" customWidth="1"/>
    <col min="2820" max="2820" width="21.109375" customWidth="1"/>
    <col min="2821" max="2821" width="34" customWidth="1"/>
    <col min="2822" max="2822" width="50" customWidth="1"/>
    <col min="2823" max="2823" width="12.88671875" customWidth="1"/>
    <col min="2824" max="2824" width="30.44140625" customWidth="1"/>
    <col min="3065" max="3065" width="15.33203125" customWidth="1"/>
    <col min="3066" max="3066" width="21.109375" customWidth="1"/>
    <col min="3067" max="3068" width="50" customWidth="1"/>
    <col min="3069" max="3069" width="35.109375" customWidth="1"/>
    <col min="3070" max="3070" width="7" customWidth="1"/>
    <col min="3071" max="3071" width="10.5546875" customWidth="1"/>
    <col min="3072" max="3073" width="14" customWidth="1"/>
    <col min="3074" max="3074" width="44.5546875" customWidth="1"/>
    <col min="3075" max="3075" width="24.5546875" customWidth="1"/>
    <col min="3076" max="3076" width="21.109375" customWidth="1"/>
    <col min="3077" max="3077" width="34" customWidth="1"/>
    <col min="3078" max="3078" width="50" customWidth="1"/>
    <col min="3079" max="3079" width="12.88671875" customWidth="1"/>
    <col min="3080" max="3080" width="30.44140625" customWidth="1"/>
    <col min="3321" max="3321" width="15.33203125" customWidth="1"/>
    <col min="3322" max="3322" width="21.109375" customWidth="1"/>
    <col min="3323" max="3324" width="50" customWidth="1"/>
    <col min="3325" max="3325" width="35.109375" customWidth="1"/>
    <col min="3326" max="3326" width="7" customWidth="1"/>
    <col min="3327" max="3327" width="10.5546875" customWidth="1"/>
    <col min="3328" max="3329" width="14" customWidth="1"/>
    <col min="3330" max="3330" width="44.5546875" customWidth="1"/>
    <col min="3331" max="3331" width="24.5546875" customWidth="1"/>
    <col min="3332" max="3332" width="21.109375" customWidth="1"/>
    <col min="3333" max="3333" width="34" customWidth="1"/>
    <col min="3334" max="3334" width="50" customWidth="1"/>
    <col min="3335" max="3335" width="12.88671875" customWidth="1"/>
    <col min="3336" max="3336" width="30.44140625" customWidth="1"/>
    <col min="3577" max="3577" width="15.33203125" customWidth="1"/>
    <col min="3578" max="3578" width="21.109375" customWidth="1"/>
    <col min="3579" max="3580" width="50" customWidth="1"/>
    <col min="3581" max="3581" width="35.109375" customWidth="1"/>
    <col min="3582" max="3582" width="7" customWidth="1"/>
    <col min="3583" max="3583" width="10.5546875" customWidth="1"/>
    <col min="3584" max="3585" width="14" customWidth="1"/>
    <col min="3586" max="3586" width="44.5546875" customWidth="1"/>
    <col min="3587" max="3587" width="24.5546875" customWidth="1"/>
    <col min="3588" max="3588" width="21.109375" customWidth="1"/>
    <col min="3589" max="3589" width="34" customWidth="1"/>
    <col min="3590" max="3590" width="50" customWidth="1"/>
    <col min="3591" max="3591" width="12.88671875" customWidth="1"/>
    <col min="3592" max="3592" width="30.44140625" customWidth="1"/>
    <col min="3833" max="3833" width="15.33203125" customWidth="1"/>
    <col min="3834" max="3834" width="21.109375" customWidth="1"/>
    <col min="3835" max="3836" width="50" customWidth="1"/>
    <col min="3837" max="3837" width="35.109375" customWidth="1"/>
    <col min="3838" max="3838" width="7" customWidth="1"/>
    <col min="3839" max="3839" width="10.5546875" customWidth="1"/>
    <col min="3840" max="3841" width="14" customWidth="1"/>
    <col min="3842" max="3842" width="44.5546875" customWidth="1"/>
    <col min="3843" max="3843" width="24.5546875" customWidth="1"/>
    <col min="3844" max="3844" width="21.109375" customWidth="1"/>
    <col min="3845" max="3845" width="34" customWidth="1"/>
    <col min="3846" max="3846" width="50" customWidth="1"/>
    <col min="3847" max="3847" width="12.88671875" customWidth="1"/>
    <col min="3848" max="3848" width="30.44140625" customWidth="1"/>
    <col min="4089" max="4089" width="15.33203125" customWidth="1"/>
    <col min="4090" max="4090" width="21.109375" customWidth="1"/>
    <col min="4091" max="4092" width="50" customWidth="1"/>
    <col min="4093" max="4093" width="35.109375" customWidth="1"/>
    <col min="4094" max="4094" width="7" customWidth="1"/>
    <col min="4095" max="4095" width="10.5546875" customWidth="1"/>
    <col min="4096" max="4097" width="14" customWidth="1"/>
    <col min="4098" max="4098" width="44.5546875" customWidth="1"/>
    <col min="4099" max="4099" width="24.5546875" customWidth="1"/>
    <col min="4100" max="4100" width="21.109375" customWidth="1"/>
    <col min="4101" max="4101" width="34" customWidth="1"/>
    <col min="4102" max="4102" width="50" customWidth="1"/>
    <col min="4103" max="4103" width="12.88671875" customWidth="1"/>
    <col min="4104" max="4104" width="30.44140625" customWidth="1"/>
    <col min="4345" max="4345" width="15.33203125" customWidth="1"/>
    <col min="4346" max="4346" width="21.109375" customWidth="1"/>
    <col min="4347" max="4348" width="50" customWidth="1"/>
    <col min="4349" max="4349" width="35.109375" customWidth="1"/>
    <col min="4350" max="4350" width="7" customWidth="1"/>
    <col min="4351" max="4351" width="10.5546875" customWidth="1"/>
    <col min="4352" max="4353" width="14" customWidth="1"/>
    <col min="4354" max="4354" width="44.5546875" customWidth="1"/>
    <col min="4355" max="4355" width="24.5546875" customWidth="1"/>
    <col min="4356" max="4356" width="21.109375" customWidth="1"/>
    <col min="4357" max="4357" width="34" customWidth="1"/>
    <col min="4358" max="4358" width="50" customWidth="1"/>
    <col min="4359" max="4359" width="12.88671875" customWidth="1"/>
    <col min="4360" max="4360" width="30.44140625" customWidth="1"/>
    <col min="4601" max="4601" width="15.33203125" customWidth="1"/>
    <col min="4602" max="4602" width="21.109375" customWidth="1"/>
    <col min="4603" max="4604" width="50" customWidth="1"/>
    <col min="4605" max="4605" width="35.109375" customWidth="1"/>
    <col min="4606" max="4606" width="7" customWidth="1"/>
    <col min="4607" max="4607" width="10.5546875" customWidth="1"/>
    <col min="4608" max="4609" width="14" customWidth="1"/>
    <col min="4610" max="4610" width="44.5546875" customWidth="1"/>
    <col min="4611" max="4611" width="24.5546875" customWidth="1"/>
    <col min="4612" max="4612" width="21.109375" customWidth="1"/>
    <col min="4613" max="4613" width="34" customWidth="1"/>
    <col min="4614" max="4614" width="50" customWidth="1"/>
    <col min="4615" max="4615" width="12.88671875" customWidth="1"/>
    <col min="4616" max="4616" width="30.44140625" customWidth="1"/>
    <col min="4857" max="4857" width="15.33203125" customWidth="1"/>
    <col min="4858" max="4858" width="21.109375" customWidth="1"/>
    <col min="4859" max="4860" width="50" customWidth="1"/>
    <col min="4861" max="4861" width="35.109375" customWidth="1"/>
    <col min="4862" max="4862" width="7" customWidth="1"/>
    <col min="4863" max="4863" width="10.5546875" customWidth="1"/>
    <col min="4864" max="4865" width="14" customWidth="1"/>
    <col min="4866" max="4866" width="44.5546875" customWidth="1"/>
    <col min="4867" max="4867" width="24.5546875" customWidth="1"/>
    <col min="4868" max="4868" width="21.109375" customWidth="1"/>
    <col min="4869" max="4869" width="34" customWidth="1"/>
    <col min="4870" max="4870" width="50" customWidth="1"/>
    <col min="4871" max="4871" width="12.88671875" customWidth="1"/>
    <col min="4872" max="4872" width="30.44140625" customWidth="1"/>
    <col min="5113" max="5113" width="15.33203125" customWidth="1"/>
    <col min="5114" max="5114" width="21.109375" customWidth="1"/>
    <col min="5115" max="5116" width="50" customWidth="1"/>
    <col min="5117" max="5117" width="35.109375" customWidth="1"/>
    <col min="5118" max="5118" width="7" customWidth="1"/>
    <col min="5119" max="5119" width="10.5546875" customWidth="1"/>
    <col min="5120" max="5121" width="14" customWidth="1"/>
    <col min="5122" max="5122" width="44.5546875" customWidth="1"/>
    <col min="5123" max="5123" width="24.5546875" customWidth="1"/>
    <col min="5124" max="5124" width="21.109375" customWidth="1"/>
    <col min="5125" max="5125" width="34" customWidth="1"/>
    <col min="5126" max="5126" width="50" customWidth="1"/>
    <col min="5127" max="5127" width="12.88671875" customWidth="1"/>
    <col min="5128" max="5128" width="30.44140625" customWidth="1"/>
    <col min="5369" max="5369" width="15.33203125" customWidth="1"/>
    <col min="5370" max="5370" width="21.109375" customWidth="1"/>
    <col min="5371" max="5372" width="50" customWidth="1"/>
    <col min="5373" max="5373" width="35.109375" customWidth="1"/>
    <col min="5374" max="5374" width="7" customWidth="1"/>
    <col min="5375" max="5375" width="10.5546875" customWidth="1"/>
    <col min="5376" max="5377" width="14" customWidth="1"/>
    <col min="5378" max="5378" width="44.5546875" customWidth="1"/>
    <col min="5379" max="5379" width="24.5546875" customWidth="1"/>
    <col min="5380" max="5380" width="21.109375" customWidth="1"/>
    <col min="5381" max="5381" width="34" customWidth="1"/>
    <col min="5382" max="5382" width="50" customWidth="1"/>
    <col min="5383" max="5383" width="12.88671875" customWidth="1"/>
    <col min="5384" max="5384" width="30.44140625" customWidth="1"/>
    <col min="5625" max="5625" width="15.33203125" customWidth="1"/>
    <col min="5626" max="5626" width="21.109375" customWidth="1"/>
    <col min="5627" max="5628" width="50" customWidth="1"/>
    <col min="5629" max="5629" width="35.109375" customWidth="1"/>
    <col min="5630" max="5630" width="7" customWidth="1"/>
    <col min="5631" max="5631" width="10.5546875" customWidth="1"/>
    <col min="5632" max="5633" width="14" customWidth="1"/>
    <col min="5634" max="5634" width="44.5546875" customWidth="1"/>
    <col min="5635" max="5635" width="24.5546875" customWidth="1"/>
    <col min="5636" max="5636" width="21.109375" customWidth="1"/>
    <col min="5637" max="5637" width="34" customWidth="1"/>
    <col min="5638" max="5638" width="50" customWidth="1"/>
    <col min="5639" max="5639" width="12.88671875" customWidth="1"/>
    <col min="5640" max="5640" width="30.44140625" customWidth="1"/>
    <col min="5881" max="5881" width="15.33203125" customWidth="1"/>
    <col min="5882" max="5882" width="21.109375" customWidth="1"/>
    <col min="5883" max="5884" width="50" customWidth="1"/>
    <col min="5885" max="5885" width="35.109375" customWidth="1"/>
    <col min="5886" max="5886" width="7" customWidth="1"/>
    <col min="5887" max="5887" width="10.5546875" customWidth="1"/>
    <col min="5888" max="5889" width="14" customWidth="1"/>
    <col min="5890" max="5890" width="44.5546875" customWidth="1"/>
    <col min="5891" max="5891" width="24.5546875" customWidth="1"/>
    <col min="5892" max="5892" width="21.109375" customWidth="1"/>
    <col min="5893" max="5893" width="34" customWidth="1"/>
    <col min="5894" max="5894" width="50" customWidth="1"/>
    <col min="5895" max="5895" width="12.88671875" customWidth="1"/>
    <col min="5896" max="5896" width="30.44140625" customWidth="1"/>
    <col min="6137" max="6137" width="15.33203125" customWidth="1"/>
    <col min="6138" max="6138" width="21.109375" customWidth="1"/>
    <col min="6139" max="6140" width="50" customWidth="1"/>
    <col min="6141" max="6141" width="35.109375" customWidth="1"/>
    <col min="6142" max="6142" width="7" customWidth="1"/>
    <col min="6143" max="6143" width="10.5546875" customWidth="1"/>
    <col min="6144" max="6145" width="14" customWidth="1"/>
    <col min="6146" max="6146" width="44.5546875" customWidth="1"/>
    <col min="6147" max="6147" width="24.5546875" customWidth="1"/>
    <col min="6148" max="6148" width="21.109375" customWidth="1"/>
    <col min="6149" max="6149" width="34" customWidth="1"/>
    <col min="6150" max="6150" width="50" customWidth="1"/>
    <col min="6151" max="6151" width="12.88671875" customWidth="1"/>
    <col min="6152" max="6152" width="30.44140625" customWidth="1"/>
    <col min="6393" max="6393" width="15.33203125" customWidth="1"/>
    <col min="6394" max="6394" width="21.109375" customWidth="1"/>
    <col min="6395" max="6396" width="50" customWidth="1"/>
    <col min="6397" max="6397" width="35.109375" customWidth="1"/>
    <col min="6398" max="6398" width="7" customWidth="1"/>
    <col min="6399" max="6399" width="10.5546875" customWidth="1"/>
    <col min="6400" max="6401" width="14" customWidth="1"/>
    <col min="6402" max="6402" width="44.5546875" customWidth="1"/>
    <col min="6403" max="6403" width="24.5546875" customWidth="1"/>
    <col min="6404" max="6404" width="21.109375" customWidth="1"/>
    <col min="6405" max="6405" width="34" customWidth="1"/>
    <col min="6406" max="6406" width="50" customWidth="1"/>
    <col min="6407" max="6407" width="12.88671875" customWidth="1"/>
    <col min="6408" max="6408" width="30.44140625" customWidth="1"/>
    <col min="6649" max="6649" width="15.33203125" customWidth="1"/>
    <col min="6650" max="6650" width="21.109375" customWidth="1"/>
    <col min="6651" max="6652" width="50" customWidth="1"/>
    <col min="6653" max="6653" width="35.109375" customWidth="1"/>
    <col min="6654" max="6654" width="7" customWidth="1"/>
    <col min="6655" max="6655" width="10.5546875" customWidth="1"/>
    <col min="6656" max="6657" width="14" customWidth="1"/>
    <col min="6658" max="6658" width="44.5546875" customWidth="1"/>
    <col min="6659" max="6659" width="24.5546875" customWidth="1"/>
    <col min="6660" max="6660" width="21.109375" customWidth="1"/>
    <col min="6661" max="6661" width="34" customWidth="1"/>
    <col min="6662" max="6662" width="50" customWidth="1"/>
    <col min="6663" max="6663" width="12.88671875" customWidth="1"/>
    <col min="6664" max="6664" width="30.44140625" customWidth="1"/>
    <col min="6905" max="6905" width="15.33203125" customWidth="1"/>
    <col min="6906" max="6906" width="21.109375" customWidth="1"/>
    <col min="6907" max="6908" width="50" customWidth="1"/>
    <col min="6909" max="6909" width="35.109375" customWidth="1"/>
    <col min="6910" max="6910" width="7" customWidth="1"/>
    <col min="6911" max="6911" width="10.5546875" customWidth="1"/>
    <col min="6912" max="6913" width="14" customWidth="1"/>
    <col min="6914" max="6914" width="44.5546875" customWidth="1"/>
    <col min="6915" max="6915" width="24.5546875" customWidth="1"/>
    <col min="6916" max="6916" width="21.109375" customWidth="1"/>
    <col min="6917" max="6917" width="34" customWidth="1"/>
    <col min="6918" max="6918" width="50" customWidth="1"/>
    <col min="6919" max="6919" width="12.88671875" customWidth="1"/>
    <col min="6920" max="6920" width="30.44140625" customWidth="1"/>
    <col min="7161" max="7161" width="15.33203125" customWidth="1"/>
    <col min="7162" max="7162" width="21.109375" customWidth="1"/>
    <col min="7163" max="7164" width="50" customWidth="1"/>
    <col min="7165" max="7165" width="35.109375" customWidth="1"/>
    <col min="7166" max="7166" width="7" customWidth="1"/>
    <col min="7167" max="7167" width="10.5546875" customWidth="1"/>
    <col min="7168" max="7169" width="14" customWidth="1"/>
    <col min="7170" max="7170" width="44.5546875" customWidth="1"/>
    <col min="7171" max="7171" width="24.5546875" customWidth="1"/>
    <col min="7172" max="7172" width="21.109375" customWidth="1"/>
    <col min="7173" max="7173" width="34" customWidth="1"/>
    <col min="7174" max="7174" width="50" customWidth="1"/>
    <col min="7175" max="7175" width="12.88671875" customWidth="1"/>
    <col min="7176" max="7176" width="30.44140625" customWidth="1"/>
    <col min="7417" max="7417" width="15.33203125" customWidth="1"/>
    <col min="7418" max="7418" width="21.109375" customWidth="1"/>
    <col min="7419" max="7420" width="50" customWidth="1"/>
    <col min="7421" max="7421" width="35.109375" customWidth="1"/>
    <col min="7422" max="7422" width="7" customWidth="1"/>
    <col min="7423" max="7423" width="10.5546875" customWidth="1"/>
    <col min="7424" max="7425" width="14" customWidth="1"/>
    <col min="7426" max="7426" width="44.5546875" customWidth="1"/>
    <col min="7427" max="7427" width="24.5546875" customWidth="1"/>
    <col min="7428" max="7428" width="21.109375" customWidth="1"/>
    <col min="7429" max="7429" width="34" customWidth="1"/>
    <col min="7430" max="7430" width="50" customWidth="1"/>
    <col min="7431" max="7431" width="12.88671875" customWidth="1"/>
    <col min="7432" max="7432" width="30.44140625" customWidth="1"/>
    <col min="7673" max="7673" width="15.33203125" customWidth="1"/>
    <col min="7674" max="7674" width="21.109375" customWidth="1"/>
    <col min="7675" max="7676" width="50" customWidth="1"/>
    <col min="7677" max="7677" width="35.109375" customWidth="1"/>
    <col min="7678" max="7678" width="7" customWidth="1"/>
    <col min="7679" max="7679" width="10.5546875" customWidth="1"/>
    <col min="7680" max="7681" width="14" customWidth="1"/>
    <col min="7682" max="7682" width="44.5546875" customWidth="1"/>
    <col min="7683" max="7683" width="24.5546875" customWidth="1"/>
    <col min="7684" max="7684" width="21.109375" customWidth="1"/>
    <col min="7685" max="7685" width="34" customWidth="1"/>
    <col min="7686" max="7686" width="50" customWidth="1"/>
    <col min="7687" max="7687" width="12.88671875" customWidth="1"/>
    <col min="7688" max="7688" width="30.44140625" customWidth="1"/>
    <col min="7929" max="7929" width="15.33203125" customWidth="1"/>
    <col min="7930" max="7930" width="21.109375" customWidth="1"/>
    <col min="7931" max="7932" width="50" customWidth="1"/>
    <col min="7933" max="7933" width="35.109375" customWidth="1"/>
    <col min="7934" max="7934" width="7" customWidth="1"/>
    <col min="7935" max="7935" width="10.5546875" customWidth="1"/>
    <col min="7936" max="7937" width="14" customWidth="1"/>
    <col min="7938" max="7938" width="44.5546875" customWidth="1"/>
    <col min="7939" max="7939" width="24.5546875" customWidth="1"/>
    <col min="7940" max="7940" width="21.109375" customWidth="1"/>
    <col min="7941" max="7941" width="34" customWidth="1"/>
    <col min="7942" max="7942" width="50" customWidth="1"/>
    <col min="7943" max="7943" width="12.88671875" customWidth="1"/>
    <col min="7944" max="7944" width="30.44140625" customWidth="1"/>
    <col min="8185" max="8185" width="15.33203125" customWidth="1"/>
    <col min="8186" max="8186" width="21.109375" customWidth="1"/>
    <col min="8187" max="8188" width="50" customWidth="1"/>
    <col min="8189" max="8189" width="35.109375" customWidth="1"/>
    <col min="8190" max="8190" width="7" customWidth="1"/>
    <col min="8191" max="8191" width="10.5546875" customWidth="1"/>
    <col min="8192" max="8193" width="14" customWidth="1"/>
    <col min="8194" max="8194" width="44.5546875" customWidth="1"/>
    <col min="8195" max="8195" width="24.5546875" customWidth="1"/>
    <col min="8196" max="8196" width="21.109375" customWidth="1"/>
    <col min="8197" max="8197" width="34" customWidth="1"/>
    <col min="8198" max="8198" width="50" customWidth="1"/>
    <col min="8199" max="8199" width="12.88671875" customWidth="1"/>
    <col min="8200" max="8200" width="30.44140625" customWidth="1"/>
    <col min="8441" max="8441" width="15.33203125" customWidth="1"/>
    <col min="8442" max="8442" width="21.109375" customWidth="1"/>
    <col min="8443" max="8444" width="50" customWidth="1"/>
    <col min="8445" max="8445" width="35.109375" customWidth="1"/>
    <col min="8446" max="8446" width="7" customWidth="1"/>
    <col min="8447" max="8447" width="10.5546875" customWidth="1"/>
    <col min="8448" max="8449" width="14" customWidth="1"/>
    <col min="8450" max="8450" width="44.5546875" customWidth="1"/>
    <col min="8451" max="8451" width="24.5546875" customWidth="1"/>
    <col min="8452" max="8452" width="21.109375" customWidth="1"/>
    <col min="8453" max="8453" width="34" customWidth="1"/>
    <col min="8454" max="8454" width="50" customWidth="1"/>
    <col min="8455" max="8455" width="12.88671875" customWidth="1"/>
    <col min="8456" max="8456" width="30.44140625" customWidth="1"/>
    <col min="8697" max="8697" width="15.33203125" customWidth="1"/>
    <col min="8698" max="8698" width="21.109375" customWidth="1"/>
    <col min="8699" max="8700" width="50" customWidth="1"/>
    <col min="8701" max="8701" width="35.109375" customWidth="1"/>
    <col min="8702" max="8702" width="7" customWidth="1"/>
    <col min="8703" max="8703" width="10.5546875" customWidth="1"/>
    <col min="8704" max="8705" width="14" customWidth="1"/>
    <col min="8706" max="8706" width="44.5546875" customWidth="1"/>
    <col min="8707" max="8707" width="24.5546875" customWidth="1"/>
    <col min="8708" max="8708" width="21.109375" customWidth="1"/>
    <col min="8709" max="8709" width="34" customWidth="1"/>
    <col min="8710" max="8710" width="50" customWidth="1"/>
    <col min="8711" max="8711" width="12.88671875" customWidth="1"/>
    <col min="8712" max="8712" width="30.44140625" customWidth="1"/>
    <col min="8953" max="8953" width="15.33203125" customWidth="1"/>
    <col min="8954" max="8954" width="21.109375" customWidth="1"/>
    <col min="8955" max="8956" width="50" customWidth="1"/>
    <col min="8957" max="8957" width="35.109375" customWidth="1"/>
    <col min="8958" max="8958" width="7" customWidth="1"/>
    <col min="8959" max="8959" width="10.5546875" customWidth="1"/>
    <col min="8960" max="8961" width="14" customWidth="1"/>
    <col min="8962" max="8962" width="44.5546875" customWidth="1"/>
    <col min="8963" max="8963" width="24.5546875" customWidth="1"/>
    <col min="8964" max="8964" width="21.109375" customWidth="1"/>
    <col min="8965" max="8965" width="34" customWidth="1"/>
    <col min="8966" max="8966" width="50" customWidth="1"/>
    <col min="8967" max="8967" width="12.88671875" customWidth="1"/>
    <col min="8968" max="8968" width="30.44140625" customWidth="1"/>
    <col min="9209" max="9209" width="15.33203125" customWidth="1"/>
    <col min="9210" max="9210" width="21.109375" customWidth="1"/>
    <col min="9211" max="9212" width="50" customWidth="1"/>
    <col min="9213" max="9213" width="35.109375" customWidth="1"/>
    <col min="9214" max="9214" width="7" customWidth="1"/>
    <col min="9215" max="9215" width="10.5546875" customWidth="1"/>
    <col min="9216" max="9217" width="14" customWidth="1"/>
    <col min="9218" max="9218" width="44.5546875" customWidth="1"/>
    <col min="9219" max="9219" width="24.5546875" customWidth="1"/>
    <col min="9220" max="9220" width="21.109375" customWidth="1"/>
    <col min="9221" max="9221" width="34" customWidth="1"/>
    <col min="9222" max="9222" width="50" customWidth="1"/>
    <col min="9223" max="9223" width="12.88671875" customWidth="1"/>
    <col min="9224" max="9224" width="30.44140625" customWidth="1"/>
    <col min="9465" max="9465" width="15.33203125" customWidth="1"/>
    <col min="9466" max="9466" width="21.109375" customWidth="1"/>
    <col min="9467" max="9468" width="50" customWidth="1"/>
    <col min="9469" max="9469" width="35.109375" customWidth="1"/>
    <col min="9470" max="9470" width="7" customWidth="1"/>
    <col min="9471" max="9471" width="10.5546875" customWidth="1"/>
    <col min="9472" max="9473" width="14" customWidth="1"/>
    <col min="9474" max="9474" width="44.5546875" customWidth="1"/>
    <col min="9475" max="9475" width="24.5546875" customWidth="1"/>
    <col min="9476" max="9476" width="21.109375" customWidth="1"/>
    <col min="9477" max="9477" width="34" customWidth="1"/>
    <col min="9478" max="9478" width="50" customWidth="1"/>
    <col min="9479" max="9479" width="12.88671875" customWidth="1"/>
    <col min="9480" max="9480" width="30.44140625" customWidth="1"/>
    <col min="9721" max="9721" width="15.33203125" customWidth="1"/>
    <col min="9722" max="9722" width="21.109375" customWidth="1"/>
    <col min="9723" max="9724" width="50" customWidth="1"/>
    <col min="9725" max="9725" width="35.109375" customWidth="1"/>
    <col min="9726" max="9726" width="7" customWidth="1"/>
    <col min="9727" max="9727" width="10.5546875" customWidth="1"/>
    <col min="9728" max="9729" width="14" customWidth="1"/>
    <col min="9730" max="9730" width="44.5546875" customWidth="1"/>
    <col min="9731" max="9731" width="24.5546875" customWidth="1"/>
    <col min="9732" max="9732" width="21.109375" customWidth="1"/>
    <col min="9733" max="9733" width="34" customWidth="1"/>
    <col min="9734" max="9734" width="50" customWidth="1"/>
    <col min="9735" max="9735" width="12.88671875" customWidth="1"/>
    <col min="9736" max="9736" width="30.44140625" customWidth="1"/>
    <col min="9977" max="9977" width="15.33203125" customWidth="1"/>
    <col min="9978" max="9978" width="21.109375" customWidth="1"/>
    <col min="9979" max="9980" width="50" customWidth="1"/>
    <col min="9981" max="9981" width="35.109375" customWidth="1"/>
    <col min="9982" max="9982" width="7" customWidth="1"/>
    <col min="9983" max="9983" width="10.5546875" customWidth="1"/>
    <col min="9984" max="9985" width="14" customWidth="1"/>
    <col min="9986" max="9986" width="44.5546875" customWidth="1"/>
    <col min="9987" max="9987" width="24.5546875" customWidth="1"/>
    <col min="9988" max="9988" width="21.109375" customWidth="1"/>
    <col min="9989" max="9989" width="34" customWidth="1"/>
    <col min="9990" max="9990" width="50" customWidth="1"/>
    <col min="9991" max="9991" width="12.88671875" customWidth="1"/>
    <col min="9992" max="9992" width="30.44140625" customWidth="1"/>
    <col min="10233" max="10233" width="15.33203125" customWidth="1"/>
    <col min="10234" max="10234" width="21.109375" customWidth="1"/>
    <col min="10235" max="10236" width="50" customWidth="1"/>
    <col min="10237" max="10237" width="35.109375" customWidth="1"/>
    <col min="10238" max="10238" width="7" customWidth="1"/>
    <col min="10239" max="10239" width="10.5546875" customWidth="1"/>
    <col min="10240" max="10241" width="14" customWidth="1"/>
    <col min="10242" max="10242" width="44.5546875" customWidth="1"/>
    <col min="10243" max="10243" width="24.5546875" customWidth="1"/>
    <col min="10244" max="10244" width="21.109375" customWidth="1"/>
    <col min="10245" max="10245" width="34" customWidth="1"/>
    <col min="10246" max="10246" width="50" customWidth="1"/>
    <col min="10247" max="10247" width="12.88671875" customWidth="1"/>
    <col min="10248" max="10248" width="30.44140625" customWidth="1"/>
    <col min="10489" max="10489" width="15.33203125" customWidth="1"/>
    <col min="10490" max="10490" width="21.109375" customWidth="1"/>
    <col min="10491" max="10492" width="50" customWidth="1"/>
    <col min="10493" max="10493" width="35.109375" customWidth="1"/>
    <col min="10494" max="10494" width="7" customWidth="1"/>
    <col min="10495" max="10495" width="10.5546875" customWidth="1"/>
    <col min="10496" max="10497" width="14" customWidth="1"/>
    <col min="10498" max="10498" width="44.5546875" customWidth="1"/>
    <col min="10499" max="10499" width="24.5546875" customWidth="1"/>
    <col min="10500" max="10500" width="21.109375" customWidth="1"/>
    <col min="10501" max="10501" width="34" customWidth="1"/>
    <col min="10502" max="10502" width="50" customWidth="1"/>
    <col min="10503" max="10503" width="12.88671875" customWidth="1"/>
    <col min="10504" max="10504" width="30.44140625" customWidth="1"/>
    <col min="10745" max="10745" width="15.33203125" customWidth="1"/>
    <col min="10746" max="10746" width="21.109375" customWidth="1"/>
    <col min="10747" max="10748" width="50" customWidth="1"/>
    <col min="10749" max="10749" width="35.109375" customWidth="1"/>
    <col min="10750" max="10750" width="7" customWidth="1"/>
    <col min="10751" max="10751" width="10.5546875" customWidth="1"/>
    <col min="10752" max="10753" width="14" customWidth="1"/>
    <col min="10754" max="10754" width="44.5546875" customWidth="1"/>
    <col min="10755" max="10755" width="24.5546875" customWidth="1"/>
    <col min="10756" max="10756" width="21.109375" customWidth="1"/>
    <col min="10757" max="10757" width="34" customWidth="1"/>
    <col min="10758" max="10758" width="50" customWidth="1"/>
    <col min="10759" max="10759" width="12.88671875" customWidth="1"/>
    <col min="10760" max="10760" width="30.44140625" customWidth="1"/>
    <col min="11001" max="11001" width="15.33203125" customWidth="1"/>
    <col min="11002" max="11002" width="21.109375" customWidth="1"/>
    <col min="11003" max="11004" width="50" customWidth="1"/>
    <col min="11005" max="11005" width="35.109375" customWidth="1"/>
    <col min="11006" max="11006" width="7" customWidth="1"/>
    <col min="11007" max="11007" width="10.5546875" customWidth="1"/>
    <col min="11008" max="11009" width="14" customWidth="1"/>
    <col min="11010" max="11010" width="44.5546875" customWidth="1"/>
    <col min="11011" max="11011" width="24.5546875" customWidth="1"/>
    <col min="11012" max="11012" width="21.109375" customWidth="1"/>
    <col min="11013" max="11013" width="34" customWidth="1"/>
    <col min="11014" max="11014" width="50" customWidth="1"/>
    <col min="11015" max="11015" width="12.88671875" customWidth="1"/>
    <col min="11016" max="11016" width="30.44140625" customWidth="1"/>
    <col min="11257" max="11257" width="15.33203125" customWidth="1"/>
    <col min="11258" max="11258" width="21.109375" customWidth="1"/>
    <col min="11259" max="11260" width="50" customWidth="1"/>
    <col min="11261" max="11261" width="35.109375" customWidth="1"/>
    <col min="11262" max="11262" width="7" customWidth="1"/>
    <col min="11263" max="11263" width="10.5546875" customWidth="1"/>
    <col min="11264" max="11265" width="14" customWidth="1"/>
    <col min="11266" max="11266" width="44.5546875" customWidth="1"/>
    <col min="11267" max="11267" width="24.5546875" customWidth="1"/>
    <col min="11268" max="11268" width="21.109375" customWidth="1"/>
    <col min="11269" max="11269" width="34" customWidth="1"/>
    <col min="11270" max="11270" width="50" customWidth="1"/>
    <col min="11271" max="11271" width="12.88671875" customWidth="1"/>
    <col min="11272" max="11272" width="30.44140625" customWidth="1"/>
    <col min="11513" max="11513" width="15.33203125" customWidth="1"/>
    <col min="11514" max="11514" width="21.109375" customWidth="1"/>
    <col min="11515" max="11516" width="50" customWidth="1"/>
    <col min="11517" max="11517" width="35.109375" customWidth="1"/>
    <col min="11518" max="11518" width="7" customWidth="1"/>
    <col min="11519" max="11519" width="10.5546875" customWidth="1"/>
    <col min="11520" max="11521" width="14" customWidth="1"/>
    <col min="11522" max="11522" width="44.5546875" customWidth="1"/>
    <col min="11523" max="11523" width="24.5546875" customWidth="1"/>
    <col min="11524" max="11524" width="21.109375" customWidth="1"/>
    <col min="11525" max="11525" width="34" customWidth="1"/>
    <col min="11526" max="11526" width="50" customWidth="1"/>
    <col min="11527" max="11527" width="12.88671875" customWidth="1"/>
    <col min="11528" max="11528" width="30.44140625" customWidth="1"/>
    <col min="11769" max="11769" width="15.33203125" customWidth="1"/>
    <col min="11770" max="11770" width="21.109375" customWidth="1"/>
    <col min="11771" max="11772" width="50" customWidth="1"/>
    <col min="11773" max="11773" width="35.109375" customWidth="1"/>
    <col min="11774" max="11774" width="7" customWidth="1"/>
    <col min="11775" max="11775" width="10.5546875" customWidth="1"/>
    <col min="11776" max="11777" width="14" customWidth="1"/>
    <col min="11778" max="11778" width="44.5546875" customWidth="1"/>
    <col min="11779" max="11779" width="24.5546875" customWidth="1"/>
    <col min="11780" max="11780" width="21.109375" customWidth="1"/>
    <col min="11781" max="11781" width="34" customWidth="1"/>
    <col min="11782" max="11782" width="50" customWidth="1"/>
    <col min="11783" max="11783" width="12.88671875" customWidth="1"/>
    <col min="11784" max="11784" width="30.44140625" customWidth="1"/>
    <col min="12025" max="12025" width="15.33203125" customWidth="1"/>
    <col min="12026" max="12026" width="21.109375" customWidth="1"/>
    <col min="12027" max="12028" width="50" customWidth="1"/>
    <col min="12029" max="12029" width="35.109375" customWidth="1"/>
    <col min="12030" max="12030" width="7" customWidth="1"/>
    <col min="12031" max="12031" width="10.5546875" customWidth="1"/>
    <col min="12032" max="12033" width="14" customWidth="1"/>
    <col min="12034" max="12034" width="44.5546875" customWidth="1"/>
    <col min="12035" max="12035" width="24.5546875" customWidth="1"/>
    <col min="12036" max="12036" width="21.109375" customWidth="1"/>
    <col min="12037" max="12037" width="34" customWidth="1"/>
    <col min="12038" max="12038" width="50" customWidth="1"/>
    <col min="12039" max="12039" width="12.88671875" customWidth="1"/>
    <col min="12040" max="12040" width="30.44140625" customWidth="1"/>
    <col min="12281" max="12281" width="15.33203125" customWidth="1"/>
    <col min="12282" max="12282" width="21.109375" customWidth="1"/>
    <col min="12283" max="12284" width="50" customWidth="1"/>
    <col min="12285" max="12285" width="35.109375" customWidth="1"/>
    <col min="12286" max="12286" width="7" customWidth="1"/>
    <col min="12287" max="12287" width="10.5546875" customWidth="1"/>
    <col min="12288" max="12289" width="14" customWidth="1"/>
    <col min="12290" max="12290" width="44.5546875" customWidth="1"/>
    <col min="12291" max="12291" width="24.5546875" customWidth="1"/>
    <col min="12292" max="12292" width="21.109375" customWidth="1"/>
    <col min="12293" max="12293" width="34" customWidth="1"/>
    <col min="12294" max="12294" width="50" customWidth="1"/>
    <col min="12295" max="12295" width="12.88671875" customWidth="1"/>
    <col min="12296" max="12296" width="30.44140625" customWidth="1"/>
    <col min="12537" max="12537" width="15.33203125" customWidth="1"/>
    <col min="12538" max="12538" width="21.109375" customWidth="1"/>
    <col min="12539" max="12540" width="50" customWidth="1"/>
    <col min="12541" max="12541" width="35.109375" customWidth="1"/>
    <col min="12542" max="12542" width="7" customWidth="1"/>
    <col min="12543" max="12543" width="10.5546875" customWidth="1"/>
    <col min="12544" max="12545" width="14" customWidth="1"/>
    <col min="12546" max="12546" width="44.5546875" customWidth="1"/>
    <col min="12547" max="12547" width="24.5546875" customWidth="1"/>
    <col min="12548" max="12548" width="21.109375" customWidth="1"/>
    <col min="12549" max="12549" width="34" customWidth="1"/>
    <col min="12550" max="12550" width="50" customWidth="1"/>
    <col min="12551" max="12551" width="12.88671875" customWidth="1"/>
    <col min="12552" max="12552" width="30.44140625" customWidth="1"/>
    <col min="12793" max="12793" width="15.33203125" customWidth="1"/>
    <col min="12794" max="12794" width="21.109375" customWidth="1"/>
    <col min="12795" max="12796" width="50" customWidth="1"/>
    <col min="12797" max="12797" width="35.109375" customWidth="1"/>
    <col min="12798" max="12798" width="7" customWidth="1"/>
    <col min="12799" max="12799" width="10.5546875" customWidth="1"/>
    <col min="12800" max="12801" width="14" customWidth="1"/>
    <col min="12802" max="12802" width="44.5546875" customWidth="1"/>
    <col min="12803" max="12803" width="24.5546875" customWidth="1"/>
    <col min="12804" max="12804" width="21.109375" customWidth="1"/>
    <col min="12805" max="12805" width="34" customWidth="1"/>
    <col min="12806" max="12806" width="50" customWidth="1"/>
    <col min="12807" max="12807" width="12.88671875" customWidth="1"/>
    <col min="12808" max="12808" width="30.44140625" customWidth="1"/>
    <col min="13049" max="13049" width="15.33203125" customWidth="1"/>
    <col min="13050" max="13050" width="21.109375" customWidth="1"/>
    <col min="13051" max="13052" width="50" customWidth="1"/>
    <col min="13053" max="13053" width="35.109375" customWidth="1"/>
    <col min="13054" max="13054" width="7" customWidth="1"/>
    <col min="13055" max="13055" width="10.5546875" customWidth="1"/>
    <col min="13056" max="13057" width="14" customWidth="1"/>
    <col min="13058" max="13058" width="44.5546875" customWidth="1"/>
    <col min="13059" max="13059" width="24.5546875" customWidth="1"/>
    <col min="13060" max="13060" width="21.109375" customWidth="1"/>
    <col min="13061" max="13061" width="34" customWidth="1"/>
    <col min="13062" max="13062" width="50" customWidth="1"/>
    <col min="13063" max="13063" width="12.88671875" customWidth="1"/>
    <col min="13064" max="13064" width="30.44140625" customWidth="1"/>
    <col min="13305" max="13305" width="15.33203125" customWidth="1"/>
    <col min="13306" max="13306" width="21.109375" customWidth="1"/>
    <col min="13307" max="13308" width="50" customWidth="1"/>
    <col min="13309" max="13309" width="35.109375" customWidth="1"/>
    <col min="13310" max="13310" width="7" customWidth="1"/>
    <col min="13311" max="13311" width="10.5546875" customWidth="1"/>
    <col min="13312" max="13313" width="14" customWidth="1"/>
    <col min="13314" max="13314" width="44.5546875" customWidth="1"/>
    <col min="13315" max="13315" width="24.5546875" customWidth="1"/>
    <col min="13316" max="13316" width="21.109375" customWidth="1"/>
    <col min="13317" max="13317" width="34" customWidth="1"/>
    <col min="13318" max="13318" width="50" customWidth="1"/>
    <col min="13319" max="13319" width="12.88671875" customWidth="1"/>
    <col min="13320" max="13320" width="30.44140625" customWidth="1"/>
    <col min="13561" max="13561" width="15.33203125" customWidth="1"/>
    <col min="13562" max="13562" width="21.109375" customWidth="1"/>
    <col min="13563" max="13564" width="50" customWidth="1"/>
    <col min="13565" max="13565" width="35.109375" customWidth="1"/>
    <col min="13566" max="13566" width="7" customWidth="1"/>
    <col min="13567" max="13567" width="10.5546875" customWidth="1"/>
    <col min="13568" max="13569" width="14" customWidth="1"/>
    <col min="13570" max="13570" width="44.5546875" customWidth="1"/>
    <col min="13571" max="13571" width="24.5546875" customWidth="1"/>
    <col min="13572" max="13572" width="21.109375" customWidth="1"/>
    <col min="13573" max="13573" width="34" customWidth="1"/>
    <col min="13574" max="13574" width="50" customWidth="1"/>
    <col min="13575" max="13575" width="12.88671875" customWidth="1"/>
    <col min="13576" max="13576" width="30.44140625" customWidth="1"/>
    <col min="13817" max="13817" width="15.33203125" customWidth="1"/>
    <col min="13818" max="13818" width="21.109375" customWidth="1"/>
    <col min="13819" max="13820" width="50" customWidth="1"/>
    <col min="13821" max="13821" width="35.109375" customWidth="1"/>
    <col min="13822" max="13822" width="7" customWidth="1"/>
    <col min="13823" max="13823" width="10.5546875" customWidth="1"/>
    <col min="13824" max="13825" width="14" customWidth="1"/>
    <col min="13826" max="13826" width="44.5546875" customWidth="1"/>
    <col min="13827" max="13827" width="24.5546875" customWidth="1"/>
    <col min="13828" max="13828" width="21.109375" customWidth="1"/>
    <col min="13829" max="13829" width="34" customWidth="1"/>
    <col min="13830" max="13830" width="50" customWidth="1"/>
    <col min="13831" max="13831" width="12.88671875" customWidth="1"/>
    <col min="13832" max="13832" width="30.44140625" customWidth="1"/>
    <col min="14073" max="14073" width="15.33203125" customWidth="1"/>
    <col min="14074" max="14074" width="21.109375" customWidth="1"/>
    <col min="14075" max="14076" width="50" customWidth="1"/>
    <col min="14077" max="14077" width="35.109375" customWidth="1"/>
    <col min="14078" max="14078" width="7" customWidth="1"/>
    <col min="14079" max="14079" width="10.5546875" customWidth="1"/>
    <col min="14080" max="14081" width="14" customWidth="1"/>
    <col min="14082" max="14082" width="44.5546875" customWidth="1"/>
    <col min="14083" max="14083" width="24.5546875" customWidth="1"/>
    <col min="14084" max="14084" width="21.109375" customWidth="1"/>
    <col min="14085" max="14085" width="34" customWidth="1"/>
    <col min="14086" max="14086" width="50" customWidth="1"/>
    <col min="14087" max="14087" width="12.88671875" customWidth="1"/>
    <col min="14088" max="14088" width="30.44140625" customWidth="1"/>
    <col min="14329" max="14329" width="15.33203125" customWidth="1"/>
    <col min="14330" max="14330" width="21.109375" customWidth="1"/>
    <col min="14331" max="14332" width="50" customWidth="1"/>
    <col min="14333" max="14333" width="35.109375" customWidth="1"/>
    <col min="14334" max="14334" width="7" customWidth="1"/>
    <col min="14335" max="14335" width="10.5546875" customWidth="1"/>
    <col min="14336" max="14337" width="14" customWidth="1"/>
    <col min="14338" max="14338" width="44.5546875" customWidth="1"/>
    <col min="14339" max="14339" width="24.5546875" customWidth="1"/>
    <col min="14340" max="14340" width="21.109375" customWidth="1"/>
    <col min="14341" max="14341" width="34" customWidth="1"/>
    <col min="14342" max="14342" width="50" customWidth="1"/>
    <col min="14343" max="14343" width="12.88671875" customWidth="1"/>
    <col min="14344" max="14344" width="30.44140625" customWidth="1"/>
    <col min="14585" max="14585" width="15.33203125" customWidth="1"/>
    <col min="14586" max="14586" width="21.109375" customWidth="1"/>
    <col min="14587" max="14588" width="50" customWidth="1"/>
    <col min="14589" max="14589" width="35.109375" customWidth="1"/>
    <col min="14590" max="14590" width="7" customWidth="1"/>
    <col min="14591" max="14591" width="10.5546875" customWidth="1"/>
    <col min="14592" max="14593" width="14" customWidth="1"/>
    <col min="14594" max="14594" width="44.5546875" customWidth="1"/>
    <col min="14595" max="14595" width="24.5546875" customWidth="1"/>
    <col min="14596" max="14596" width="21.109375" customWidth="1"/>
    <col min="14597" max="14597" width="34" customWidth="1"/>
    <col min="14598" max="14598" width="50" customWidth="1"/>
    <col min="14599" max="14599" width="12.88671875" customWidth="1"/>
    <col min="14600" max="14600" width="30.44140625" customWidth="1"/>
    <col min="14841" max="14841" width="15.33203125" customWidth="1"/>
    <col min="14842" max="14842" width="21.109375" customWidth="1"/>
    <col min="14843" max="14844" width="50" customWidth="1"/>
    <col min="14845" max="14845" width="35.109375" customWidth="1"/>
    <col min="14846" max="14846" width="7" customWidth="1"/>
    <col min="14847" max="14847" width="10.5546875" customWidth="1"/>
    <col min="14848" max="14849" width="14" customWidth="1"/>
    <col min="14850" max="14850" width="44.5546875" customWidth="1"/>
    <col min="14851" max="14851" width="24.5546875" customWidth="1"/>
    <col min="14852" max="14852" width="21.109375" customWidth="1"/>
    <col min="14853" max="14853" width="34" customWidth="1"/>
    <col min="14854" max="14854" width="50" customWidth="1"/>
    <col min="14855" max="14855" width="12.88671875" customWidth="1"/>
    <col min="14856" max="14856" width="30.44140625" customWidth="1"/>
    <col min="15097" max="15097" width="15.33203125" customWidth="1"/>
    <col min="15098" max="15098" width="21.109375" customWidth="1"/>
    <col min="15099" max="15100" width="50" customWidth="1"/>
    <col min="15101" max="15101" width="35.109375" customWidth="1"/>
    <col min="15102" max="15102" width="7" customWidth="1"/>
    <col min="15103" max="15103" width="10.5546875" customWidth="1"/>
    <col min="15104" max="15105" width="14" customWidth="1"/>
    <col min="15106" max="15106" width="44.5546875" customWidth="1"/>
    <col min="15107" max="15107" width="24.5546875" customWidth="1"/>
    <col min="15108" max="15108" width="21.109375" customWidth="1"/>
    <col min="15109" max="15109" width="34" customWidth="1"/>
    <col min="15110" max="15110" width="50" customWidth="1"/>
    <col min="15111" max="15111" width="12.88671875" customWidth="1"/>
    <col min="15112" max="15112" width="30.44140625" customWidth="1"/>
    <col min="15353" max="15353" width="15.33203125" customWidth="1"/>
    <col min="15354" max="15354" width="21.109375" customWidth="1"/>
    <col min="15355" max="15356" width="50" customWidth="1"/>
    <col min="15357" max="15357" width="35.109375" customWidth="1"/>
    <col min="15358" max="15358" width="7" customWidth="1"/>
    <col min="15359" max="15359" width="10.5546875" customWidth="1"/>
    <col min="15360" max="15361" width="14" customWidth="1"/>
    <col min="15362" max="15362" width="44.5546875" customWidth="1"/>
    <col min="15363" max="15363" width="24.5546875" customWidth="1"/>
    <col min="15364" max="15364" width="21.109375" customWidth="1"/>
    <col min="15365" max="15365" width="34" customWidth="1"/>
    <col min="15366" max="15366" width="50" customWidth="1"/>
    <col min="15367" max="15367" width="12.88671875" customWidth="1"/>
    <col min="15368" max="15368" width="30.44140625" customWidth="1"/>
    <col min="15609" max="15609" width="15.33203125" customWidth="1"/>
    <col min="15610" max="15610" width="21.109375" customWidth="1"/>
    <col min="15611" max="15612" width="50" customWidth="1"/>
    <col min="15613" max="15613" width="35.109375" customWidth="1"/>
    <col min="15614" max="15614" width="7" customWidth="1"/>
    <col min="15615" max="15615" width="10.5546875" customWidth="1"/>
    <col min="15616" max="15617" width="14" customWidth="1"/>
    <col min="15618" max="15618" width="44.5546875" customWidth="1"/>
    <col min="15619" max="15619" width="24.5546875" customWidth="1"/>
    <col min="15620" max="15620" width="21.109375" customWidth="1"/>
    <col min="15621" max="15621" width="34" customWidth="1"/>
    <col min="15622" max="15622" width="50" customWidth="1"/>
    <col min="15623" max="15623" width="12.88671875" customWidth="1"/>
    <col min="15624" max="15624" width="30.44140625" customWidth="1"/>
    <col min="15865" max="15865" width="15.33203125" customWidth="1"/>
    <col min="15866" max="15866" width="21.109375" customWidth="1"/>
    <col min="15867" max="15868" width="50" customWidth="1"/>
    <col min="15869" max="15869" width="35.109375" customWidth="1"/>
    <col min="15870" max="15870" width="7" customWidth="1"/>
    <col min="15871" max="15871" width="10.5546875" customWidth="1"/>
    <col min="15872" max="15873" width="14" customWidth="1"/>
    <col min="15874" max="15874" width="44.5546875" customWidth="1"/>
    <col min="15875" max="15875" width="24.5546875" customWidth="1"/>
    <col min="15876" max="15876" width="21.109375" customWidth="1"/>
    <col min="15877" max="15877" width="34" customWidth="1"/>
    <col min="15878" max="15878" width="50" customWidth="1"/>
    <col min="15879" max="15879" width="12.88671875" customWidth="1"/>
    <col min="15880" max="15880" width="30.44140625" customWidth="1"/>
    <col min="16121" max="16121" width="15.33203125" customWidth="1"/>
    <col min="16122" max="16122" width="21.109375" customWidth="1"/>
    <col min="16123" max="16124" width="50" customWidth="1"/>
    <col min="16125" max="16125" width="35.109375" customWidth="1"/>
    <col min="16126" max="16126" width="7" customWidth="1"/>
    <col min="16127" max="16127" width="10.5546875" customWidth="1"/>
    <col min="16128" max="16129" width="14" customWidth="1"/>
    <col min="16130" max="16130" width="44.5546875" customWidth="1"/>
    <col min="16131" max="16131" width="24.5546875" customWidth="1"/>
    <col min="16132" max="16132" width="21.109375" customWidth="1"/>
    <col min="16133" max="16133" width="34" customWidth="1"/>
    <col min="16134" max="16134" width="50" customWidth="1"/>
    <col min="16135" max="16135" width="12.88671875" customWidth="1"/>
    <col min="16136" max="16136" width="30.44140625" customWidth="1"/>
  </cols>
  <sheetData>
    <row r="1" spans="1:8" x14ac:dyDescent="0.3">
      <c r="A1" s="1" t="s">
        <v>130</v>
      </c>
      <c r="B1" s="1" t="s">
        <v>47</v>
      </c>
      <c r="C1" s="1" t="s">
        <v>48</v>
      </c>
      <c r="D1" s="1" t="s">
        <v>50</v>
      </c>
      <c r="E1" s="1" t="s">
        <v>48</v>
      </c>
      <c r="F1" s="1" t="s">
        <v>131</v>
      </c>
      <c r="G1" s="1" t="s">
        <v>132</v>
      </c>
      <c r="H1" s="1" t="s">
        <v>133</v>
      </c>
    </row>
    <row r="2" spans="1:8" x14ac:dyDescent="0.3">
      <c r="A2" t="s">
        <v>134</v>
      </c>
      <c r="B2" t="s">
        <v>135</v>
      </c>
      <c r="C2" t="s">
        <v>136</v>
      </c>
      <c r="D2" t="s">
        <v>137</v>
      </c>
      <c r="E2" t="s">
        <v>138</v>
      </c>
      <c r="F2" t="s">
        <v>139</v>
      </c>
      <c r="G2" t="s">
        <v>140</v>
      </c>
      <c r="H2" t="s">
        <v>141</v>
      </c>
    </row>
    <row r="3" spans="1:8" x14ac:dyDescent="0.3">
      <c r="A3" t="s">
        <v>52</v>
      </c>
      <c r="B3" t="s">
        <v>142</v>
      </c>
      <c r="C3" t="s">
        <v>143</v>
      </c>
      <c r="D3" t="s">
        <v>137</v>
      </c>
      <c r="E3" t="s">
        <v>138</v>
      </c>
      <c r="F3" t="s">
        <v>144</v>
      </c>
      <c r="G3" t="s">
        <v>145</v>
      </c>
      <c r="H3" t="s">
        <v>146</v>
      </c>
    </row>
    <row r="4" spans="1:8" x14ac:dyDescent="0.3">
      <c r="A4" t="s">
        <v>147</v>
      </c>
      <c r="B4" t="s">
        <v>148</v>
      </c>
      <c r="C4" t="s">
        <v>149</v>
      </c>
      <c r="D4" t="s">
        <v>137</v>
      </c>
      <c r="E4" t="s">
        <v>150</v>
      </c>
      <c r="F4" t="s">
        <v>151</v>
      </c>
      <c r="G4" t="s">
        <v>151</v>
      </c>
      <c r="H4" t="s">
        <v>152</v>
      </c>
    </row>
    <row r="5" spans="1:8" x14ac:dyDescent="0.3">
      <c r="A5" t="s">
        <v>153</v>
      </c>
      <c r="B5" t="s">
        <v>154</v>
      </c>
      <c r="C5" t="s">
        <v>155</v>
      </c>
      <c r="D5" t="s">
        <v>137</v>
      </c>
      <c r="E5" t="s">
        <v>156</v>
      </c>
      <c r="F5" t="s">
        <v>157</v>
      </c>
      <c r="G5" t="s">
        <v>158</v>
      </c>
      <c r="H5" t="s">
        <v>159</v>
      </c>
    </row>
    <row r="6" spans="1:8" x14ac:dyDescent="0.3">
      <c r="A6" t="s">
        <v>54</v>
      </c>
      <c r="B6" t="s">
        <v>160</v>
      </c>
      <c r="C6" t="s">
        <v>161</v>
      </c>
      <c r="D6" t="s">
        <v>137</v>
      </c>
      <c r="E6" t="s">
        <v>156</v>
      </c>
      <c r="F6" t="s">
        <v>162</v>
      </c>
      <c r="G6" t="s">
        <v>163</v>
      </c>
      <c r="H6" t="s">
        <v>164</v>
      </c>
    </row>
    <row r="7" spans="1:8" x14ac:dyDescent="0.3">
      <c r="A7" t="s">
        <v>55</v>
      </c>
      <c r="B7" t="s">
        <v>165</v>
      </c>
      <c r="C7" t="s">
        <v>166</v>
      </c>
      <c r="D7" t="s">
        <v>137</v>
      </c>
      <c r="E7" t="s">
        <v>167</v>
      </c>
      <c r="F7" t="s">
        <v>168</v>
      </c>
      <c r="G7" t="s">
        <v>145</v>
      </c>
      <c r="H7" t="s">
        <v>152</v>
      </c>
    </row>
    <row r="8" spans="1:8" x14ac:dyDescent="0.3">
      <c r="A8" t="s">
        <v>169</v>
      </c>
      <c r="B8" t="s">
        <v>170</v>
      </c>
      <c r="C8" t="s">
        <v>171</v>
      </c>
      <c r="D8" t="s">
        <v>137</v>
      </c>
      <c r="E8" t="s">
        <v>172</v>
      </c>
      <c r="F8" t="s">
        <v>173</v>
      </c>
      <c r="G8" t="s">
        <v>174</v>
      </c>
      <c r="H8" t="s">
        <v>175</v>
      </c>
    </row>
    <row r="9" spans="1:8" x14ac:dyDescent="0.3">
      <c r="A9" t="s">
        <v>176</v>
      </c>
      <c r="B9" t="s">
        <v>177</v>
      </c>
      <c r="C9" t="s">
        <v>171</v>
      </c>
      <c r="D9" t="s">
        <v>137</v>
      </c>
      <c r="E9" t="s">
        <v>172</v>
      </c>
      <c r="F9" t="s">
        <v>151</v>
      </c>
      <c r="G9" t="s">
        <v>174</v>
      </c>
      <c r="H9" t="s">
        <v>152</v>
      </c>
    </row>
    <row r="10" spans="1:8" x14ac:dyDescent="0.3">
      <c r="A10" t="s">
        <v>56</v>
      </c>
      <c r="B10" t="s">
        <v>178</v>
      </c>
      <c r="C10" t="s">
        <v>179</v>
      </c>
      <c r="D10" t="s">
        <v>137</v>
      </c>
      <c r="E10" t="s">
        <v>180</v>
      </c>
      <c r="F10" t="s">
        <v>181</v>
      </c>
      <c r="G10" t="s">
        <v>182</v>
      </c>
      <c r="H10" t="s">
        <v>141</v>
      </c>
    </row>
    <row r="11" spans="1:8" x14ac:dyDescent="0.3">
      <c r="A11" t="s">
        <v>183</v>
      </c>
      <c r="B11" t="s">
        <v>184</v>
      </c>
      <c r="C11" t="s">
        <v>179</v>
      </c>
      <c r="D11" t="s">
        <v>137</v>
      </c>
      <c r="E11" t="s">
        <v>180</v>
      </c>
      <c r="F11" t="s">
        <v>181</v>
      </c>
      <c r="G11" t="s">
        <v>185</v>
      </c>
      <c r="H11" t="s">
        <v>186</v>
      </c>
    </row>
    <row r="12" spans="1:8" x14ac:dyDescent="0.3">
      <c r="A12" t="s">
        <v>58</v>
      </c>
      <c r="B12" t="s">
        <v>187</v>
      </c>
      <c r="C12" t="s">
        <v>188</v>
      </c>
      <c r="D12" t="s">
        <v>137</v>
      </c>
      <c r="E12" t="s">
        <v>189</v>
      </c>
      <c r="F12" t="s">
        <v>190</v>
      </c>
      <c r="G12" t="s">
        <v>191</v>
      </c>
      <c r="H12" t="s">
        <v>186</v>
      </c>
    </row>
    <row r="13" spans="1:8" x14ac:dyDescent="0.3">
      <c r="A13" t="s">
        <v>192</v>
      </c>
      <c r="B13" t="s">
        <v>193</v>
      </c>
      <c r="C13" t="s">
        <v>188</v>
      </c>
      <c r="D13" t="s">
        <v>137</v>
      </c>
      <c r="E13" t="s">
        <v>189</v>
      </c>
      <c r="F13" t="s">
        <v>194</v>
      </c>
      <c r="G13" t="s">
        <v>191</v>
      </c>
      <c r="H13" t="s">
        <v>195</v>
      </c>
    </row>
    <row r="14" spans="1:8" x14ac:dyDescent="0.3">
      <c r="A14" t="s">
        <v>57</v>
      </c>
      <c r="B14" t="s">
        <v>196</v>
      </c>
      <c r="C14" t="s">
        <v>188</v>
      </c>
      <c r="D14" t="s">
        <v>137</v>
      </c>
      <c r="E14" t="s">
        <v>189</v>
      </c>
      <c r="F14" t="s">
        <v>194</v>
      </c>
      <c r="G14" t="s">
        <v>197</v>
      </c>
      <c r="H14" t="s">
        <v>175</v>
      </c>
    </row>
    <row r="15" spans="1:8" x14ac:dyDescent="0.3">
      <c r="A15" t="s">
        <v>59</v>
      </c>
      <c r="B15" t="s">
        <v>198</v>
      </c>
      <c r="C15" t="s">
        <v>188</v>
      </c>
      <c r="D15" t="s">
        <v>137</v>
      </c>
      <c r="E15" t="s">
        <v>189</v>
      </c>
      <c r="F15" t="s">
        <v>199</v>
      </c>
      <c r="G15" t="s">
        <v>191</v>
      </c>
      <c r="H15" t="s">
        <v>164</v>
      </c>
    </row>
    <row r="16" spans="1:8" x14ac:dyDescent="0.3">
      <c r="A16" t="s">
        <v>200</v>
      </c>
      <c r="B16" t="s">
        <v>201</v>
      </c>
      <c r="C16" t="s">
        <v>188</v>
      </c>
      <c r="D16" t="s">
        <v>137</v>
      </c>
      <c r="E16" t="s">
        <v>189</v>
      </c>
      <c r="F16" t="s">
        <v>199</v>
      </c>
      <c r="G16" t="s">
        <v>191</v>
      </c>
      <c r="H16" t="s">
        <v>164</v>
      </c>
    </row>
    <row r="17" spans="1:8" x14ac:dyDescent="0.3">
      <c r="A17" t="s">
        <v>202</v>
      </c>
      <c r="B17" t="s">
        <v>203</v>
      </c>
      <c r="C17" t="s">
        <v>204</v>
      </c>
      <c r="D17" t="s">
        <v>137</v>
      </c>
      <c r="E17" t="s">
        <v>205</v>
      </c>
      <c r="F17" t="s">
        <v>151</v>
      </c>
      <c r="G17" t="s">
        <v>206</v>
      </c>
      <c r="H17" t="s">
        <v>152</v>
      </c>
    </row>
    <row r="18" spans="1:8" x14ac:dyDescent="0.3">
      <c r="A18" t="s">
        <v>207</v>
      </c>
      <c r="B18" t="s">
        <v>208</v>
      </c>
      <c r="C18" t="s">
        <v>204</v>
      </c>
      <c r="D18" t="s">
        <v>137</v>
      </c>
      <c r="E18" t="s">
        <v>205</v>
      </c>
      <c r="F18" t="s">
        <v>181</v>
      </c>
      <c r="G18" t="s">
        <v>209</v>
      </c>
      <c r="H18" t="s">
        <v>195</v>
      </c>
    </row>
    <row r="19" spans="1:8" x14ac:dyDescent="0.3">
      <c r="A19" t="s">
        <v>210</v>
      </c>
      <c r="B19" t="s">
        <v>211</v>
      </c>
      <c r="C19" t="s">
        <v>204</v>
      </c>
      <c r="D19" t="s">
        <v>137</v>
      </c>
      <c r="E19" t="s">
        <v>205</v>
      </c>
      <c r="F19" t="s">
        <v>212</v>
      </c>
      <c r="G19" t="s">
        <v>213</v>
      </c>
      <c r="H19" t="s">
        <v>195</v>
      </c>
    </row>
    <row r="20" spans="1:8" x14ac:dyDescent="0.3">
      <c r="A20" t="s">
        <v>214</v>
      </c>
      <c r="B20" t="s">
        <v>215</v>
      </c>
      <c r="C20" t="s">
        <v>216</v>
      </c>
      <c r="D20" t="s">
        <v>137</v>
      </c>
      <c r="E20" t="s">
        <v>217</v>
      </c>
      <c r="F20" t="s">
        <v>218</v>
      </c>
      <c r="G20" t="s">
        <v>219</v>
      </c>
      <c r="H20" t="s">
        <v>164</v>
      </c>
    </row>
    <row r="21" spans="1:8" x14ac:dyDescent="0.3">
      <c r="A21" t="s">
        <v>60</v>
      </c>
      <c r="B21" t="s">
        <v>220</v>
      </c>
      <c r="C21" t="s">
        <v>221</v>
      </c>
      <c r="D21" t="s">
        <v>137</v>
      </c>
      <c r="E21" t="s">
        <v>222</v>
      </c>
      <c r="F21" t="s">
        <v>223</v>
      </c>
      <c r="G21" t="s">
        <v>224</v>
      </c>
      <c r="H21" t="s">
        <v>164</v>
      </c>
    </row>
    <row r="22" spans="1:8" x14ac:dyDescent="0.3">
      <c r="A22" t="s">
        <v>225</v>
      </c>
      <c r="B22" t="s">
        <v>226</v>
      </c>
      <c r="C22" t="s">
        <v>227</v>
      </c>
      <c r="D22" t="s">
        <v>137</v>
      </c>
      <c r="E22" t="s">
        <v>228</v>
      </c>
      <c r="F22" t="s">
        <v>229</v>
      </c>
      <c r="G22" t="s">
        <v>224</v>
      </c>
      <c r="H22" t="s">
        <v>151</v>
      </c>
    </row>
    <row r="23" spans="1:8" x14ac:dyDescent="0.3">
      <c r="A23" t="s">
        <v>230</v>
      </c>
      <c r="B23" t="s">
        <v>231</v>
      </c>
      <c r="C23" t="s">
        <v>232</v>
      </c>
      <c r="D23" t="s">
        <v>137</v>
      </c>
      <c r="E23" t="s">
        <v>233</v>
      </c>
      <c r="F23" t="s">
        <v>168</v>
      </c>
      <c r="G23" t="s">
        <v>206</v>
      </c>
      <c r="H23" t="s">
        <v>195</v>
      </c>
    </row>
    <row r="24" spans="1:8" x14ac:dyDescent="0.3">
      <c r="A24" t="s">
        <v>234</v>
      </c>
      <c r="B24" t="s">
        <v>235</v>
      </c>
      <c r="C24" t="s">
        <v>236</v>
      </c>
      <c r="D24" t="s">
        <v>137</v>
      </c>
      <c r="E24" t="s">
        <v>237</v>
      </c>
      <c r="F24" t="s">
        <v>238</v>
      </c>
      <c r="G24" t="s">
        <v>239</v>
      </c>
      <c r="H24" t="s">
        <v>141</v>
      </c>
    </row>
    <row r="25" spans="1:8" x14ac:dyDescent="0.3">
      <c r="A25" t="s">
        <v>61</v>
      </c>
      <c r="B25" t="s">
        <v>240</v>
      </c>
      <c r="C25" t="s">
        <v>241</v>
      </c>
      <c r="D25" t="s">
        <v>137</v>
      </c>
      <c r="E25" t="s">
        <v>242</v>
      </c>
      <c r="F25" t="s">
        <v>243</v>
      </c>
      <c r="G25" t="s">
        <v>244</v>
      </c>
      <c r="H25" t="s">
        <v>159</v>
      </c>
    </row>
    <row r="26" spans="1:8" x14ac:dyDescent="0.3">
      <c r="A26" t="s">
        <v>64</v>
      </c>
      <c r="B26" t="s">
        <v>245</v>
      </c>
      <c r="C26" t="s">
        <v>241</v>
      </c>
      <c r="D26" t="s">
        <v>137</v>
      </c>
      <c r="E26" t="s">
        <v>242</v>
      </c>
      <c r="F26" t="s">
        <v>246</v>
      </c>
      <c r="G26" t="s">
        <v>247</v>
      </c>
      <c r="H26" t="s">
        <v>248</v>
      </c>
    </row>
    <row r="27" spans="1:8" x14ac:dyDescent="0.3">
      <c r="A27" t="s">
        <v>62</v>
      </c>
      <c r="B27" t="s">
        <v>249</v>
      </c>
      <c r="C27" t="s">
        <v>241</v>
      </c>
      <c r="D27" t="s">
        <v>137</v>
      </c>
      <c r="E27" t="s">
        <v>242</v>
      </c>
      <c r="F27" t="s">
        <v>181</v>
      </c>
      <c r="G27" t="s">
        <v>250</v>
      </c>
      <c r="H27" t="s">
        <v>248</v>
      </c>
    </row>
    <row r="28" spans="1:8" x14ac:dyDescent="0.3">
      <c r="A28" t="s">
        <v>251</v>
      </c>
      <c r="B28" t="s">
        <v>252</v>
      </c>
      <c r="C28" t="s">
        <v>253</v>
      </c>
      <c r="D28" t="s">
        <v>137</v>
      </c>
      <c r="E28" t="s">
        <v>254</v>
      </c>
      <c r="F28" t="s">
        <v>212</v>
      </c>
      <c r="G28" t="s">
        <v>158</v>
      </c>
      <c r="H28" t="s">
        <v>159</v>
      </c>
    </row>
    <row r="29" spans="1:8" x14ac:dyDescent="0.3">
      <c r="A29" t="s">
        <v>255</v>
      </c>
      <c r="B29" t="s">
        <v>256</v>
      </c>
      <c r="C29" t="s">
        <v>257</v>
      </c>
      <c r="D29" t="s">
        <v>137</v>
      </c>
      <c r="E29" t="s">
        <v>258</v>
      </c>
      <c r="F29" t="s">
        <v>259</v>
      </c>
      <c r="G29" t="s">
        <v>239</v>
      </c>
      <c r="H29" t="s">
        <v>141</v>
      </c>
    </row>
    <row r="30" spans="1:8" x14ac:dyDescent="0.3">
      <c r="A30" t="s">
        <v>260</v>
      </c>
      <c r="B30" t="s">
        <v>261</v>
      </c>
      <c r="C30" t="s">
        <v>262</v>
      </c>
      <c r="D30" t="s">
        <v>137</v>
      </c>
      <c r="E30" t="s">
        <v>258</v>
      </c>
      <c r="F30" t="s">
        <v>263</v>
      </c>
      <c r="G30" t="s">
        <v>239</v>
      </c>
      <c r="H30" t="s">
        <v>141</v>
      </c>
    </row>
    <row r="31" spans="1:8" x14ac:dyDescent="0.3">
      <c r="A31" t="s">
        <v>65</v>
      </c>
      <c r="B31" t="s">
        <v>264</v>
      </c>
      <c r="C31" t="s">
        <v>265</v>
      </c>
      <c r="D31" t="s">
        <v>137</v>
      </c>
      <c r="E31" t="s">
        <v>266</v>
      </c>
      <c r="F31" t="s">
        <v>267</v>
      </c>
      <c r="G31" t="s">
        <v>163</v>
      </c>
      <c r="H31" t="s">
        <v>164</v>
      </c>
    </row>
    <row r="32" spans="1:8" x14ac:dyDescent="0.3">
      <c r="A32" t="s">
        <v>268</v>
      </c>
      <c r="B32" t="s">
        <v>269</v>
      </c>
      <c r="C32" t="s">
        <v>270</v>
      </c>
      <c r="D32" t="s">
        <v>137</v>
      </c>
      <c r="E32" t="s">
        <v>271</v>
      </c>
      <c r="F32" t="s">
        <v>212</v>
      </c>
      <c r="G32" t="s">
        <v>209</v>
      </c>
      <c r="H32" t="s">
        <v>195</v>
      </c>
    </row>
    <row r="33" spans="1:8" x14ac:dyDescent="0.3">
      <c r="A33" t="s">
        <v>272</v>
      </c>
      <c r="B33" t="s">
        <v>273</v>
      </c>
      <c r="C33" t="s">
        <v>270</v>
      </c>
      <c r="D33" t="s">
        <v>137</v>
      </c>
      <c r="E33" t="s">
        <v>271</v>
      </c>
      <c r="F33" t="s">
        <v>274</v>
      </c>
      <c r="G33" t="s">
        <v>197</v>
      </c>
      <c r="H33" t="s">
        <v>175</v>
      </c>
    </row>
    <row r="34" spans="1:8" x14ac:dyDescent="0.3">
      <c r="A34" t="s">
        <v>275</v>
      </c>
      <c r="B34" t="s">
        <v>276</v>
      </c>
      <c r="C34" t="s">
        <v>270</v>
      </c>
      <c r="D34" t="s">
        <v>137</v>
      </c>
      <c r="E34" t="s">
        <v>271</v>
      </c>
      <c r="F34" t="s">
        <v>277</v>
      </c>
      <c r="G34" t="s">
        <v>151</v>
      </c>
      <c r="H34" t="s">
        <v>195</v>
      </c>
    </row>
    <row r="35" spans="1:8" x14ac:dyDescent="0.3">
      <c r="A35" t="s">
        <v>278</v>
      </c>
      <c r="B35" t="s">
        <v>279</v>
      </c>
      <c r="D35" t="s">
        <v>137</v>
      </c>
      <c r="E35" t="s">
        <v>280</v>
      </c>
      <c r="F35" t="s">
        <v>238</v>
      </c>
      <c r="G35" t="s">
        <v>206</v>
      </c>
      <c r="H35" t="s">
        <v>195</v>
      </c>
    </row>
    <row r="36" spans="1:8" x14ac:dyDescent="0.3">
      <c r="A36" t="s">
        <v>281</v>
      </c>
      <c r="B36" t="s">
        <v>282</v>
      </c>
      <c r="C36" t="s">
        <v>283</v>
      </c>
      <c r="D36" t="s">
        <v>137</v>
      </c>
      <c r="E36" t="s">
        <v>284</v>
      </c>
      <c r="F36" t="s">
        <v>223</v>
      </c>
      <c r="G36" t="s">
        <v>158</v>
      </c>
      <c r="H36" t="s">
        <v>164</v>
      </c>
    </row>
    <row r="37" spans="1:8" x14ac:dyDescent="0.3">
      <c r="A37" t="s">
        <v>285</v>
      </c>
      <c r="B37" t="s">
        <v>286</v>
      </c>
      <c r="C37" t="s">
        <v>287</v>
      </c>
      <c r="D37" t="s">
        <v>137</v>
      </c>
      <c r="E37" t="s">
        <v>288</v>
      </c>
      <c r="F37" t="s">
        <v>151</v>
      </c>
      <c r="G37" t="s">
        <v>191</v>
      </c>
      <c r="H37" t="s">
        <v>152</v>
      </c>
    </row>
    <row r="38" spans="1:8" x14ac:dyDescent="0.3">
      <c r="A38" t="s">
        <v>289</v>
      </c>
      <c r="B38" t="s">
        <v>290</v>
      </c>
      <c r="C38" t="s">
        <v>291</v>
      </c>
      <c r="D38" t="s">
        <v>137</v>
      </c>
      <c r="E38" t="s">
        <v>288</v>
      </c>
      <c r="F38" t="s">
        <v>292</v>
      </c>
      <c r="G38" t="s">
        <v>191</v>
      </c>
      <c r="H38" t="s">
        <v>152</v>
      </c>
    </row>
    <row r="39" spans="1:8" x14ac:dyDescent="0.3">
      <c r="A39" t="s">
        <v>67</v>
      </c>
      <c r="B39" t="s">
        <v>293</v>
      </c>
      <c r="C39" t="s">
        <v>294</v>
      </c>
      <c r="D39" t="s">
        <v>137</v>
      </c>
      <c r="E39" t="s">
        <v>295</v>
      </c>
      <c r="F39" t="s">
        <v>296</v>
      </c>
      <c r="G39" t="s">
        <v>158</v>
      </c>
      <c r="H39" t="s">
        <v>164</v>
      </c>
    </row>
    <row r="40" spans="1:8" x14ac:dyDescent="0.3">
      <c r="A40" t="s">
        <v>68</v>
      </c>
      <c r="B40" t="s">
        <v>297</v>
      </c>
      <c r="C40" t="s">
        <v>294</v>
      </c>
      <c r="D40" t="s">
        <v>137</v>
      </c>
      <c r="E40" t="s">
        <v>295</v>
      </c>
      <c r="F40" t="s">
        <v>298</v>
      </c>
      <c r="G40" t="s">
        <v>163</v>
      </c>
      <c r="H40" t="s">
        <v>164</v>
      </c>
    </row>
    <row r="41" spans="1:8" x14ac:dyDescent="0.3">
      <c r="A41" t="s">
        <v>299</v>
      </c>
      <c r="B41" t="s">
        <v>300</v>
      </c>
      <c r="C41" t="s">
        <v>301</v>
      </c>
      <c r="D41" t="s">
        <v>137</v>
      </c>
      <c r="E41" t="s">
        <v>302</v>
      </c>
      <c r="F41" t="s">
        <v>303</v>
      </c>
      <c r="G41" t="s">
        <v>151</v>
      </c>
      <c r="H41" t="s">
        <v>164</v>
      </c>
    </row>
    <row r="42" spans="1:8" x14ac:dyDescent="0.3">
      <c r="A42" t="s">
        <v>69</v>
      </c>
      <c r="B42" t="s">
        <v>304</v>
      </c>
      <c r="C42" t="s">
        <v>305</v>
      </c>
      <c r="D42" t="s">
        <v>137</v>
      </c>
      <c r="E42" t="s">
        <v>306</v>
      </c>
      <c r="F42" t="s">
        <v>307</v>
      </c>
      <c r="G42" t="s">
        <v>182</v>
      </c>
      <c r="H42" t="s">
        <v>186</v>
      </c>
    </row>
    <row r="43" spans="1:8" x14ac:dyDescent="0.3">
      <c r="A43" t="s">
        <v>308</v>
      </c>
      <c r="B43" t="s">
        <v>309</v>
      </c>
      <c r="C43" t="s">
        <v>310</v>
      </c>
      <c r="D43" t="s">
        <v>137</v>
      </c>
      <c r="E43" t="s">
        <v>311</v>
      </c>
      <c r="F43" t="s">
        <v>312</v>
      </c>
      <c r="G43" t="s">
        <v>313</v>
      </c>
      <c r="H43" t="s">
        <v>164</v>
      </c>
    </row>
    <row r="44" spans="1:8" x14ac:dyDescent="0.3">
      <c r="A44" t="s">
        <v>314</v>
      </c>
      <c r="B44" t="s">
        <v>315</v>
      </c>
      <c r="C44" t="s">
        <v>310</v>
      </c>
      <c r="D44" t="s">
        <v>137</v>
      </c>
      <c r="E44" t="s">
        <v>311</v>
      </c>
      <c r="F44" t="s">
        <v>243</v>
      </c>
      <c r="G44" t="s">
        <v>313</v>
      </c>
      <c r="H44" t="s">
        <v>186</v>
      </c>
    </row>
    <row r="45" spans="1:8" x14ac:dyDescent="0.3">
      <c r="A45" t="s">
        <v>316</v>
      </c>
      <c r="B45" t="s">
        <v>317</v>
      </c>
      <c r="C45" t="s">
        <v>318</v>
      </c>
      <c r="D45" t="s">
        <v>137</v>
      </c>
      <c r="E45" t="s">
        <v>319</v>
      </c>
      <c r="F45" t="s">
        <v>238</v>
      </c>
      <c r="G45" t="s">
        <v>239</v>
      </c>
      <c r="H45" t="s">
        <v>141</v>
      </c>
    </row>
    <row r="46" spans="1:8" x14ac:dyDescent="0.3">
      <c r="A46" t="s">
        <v>320</v>
      </c>
      <c r="B46" t="s">
        <v>321</v>
      </c>
      <c r="C46" t="s">
        <v>322</v>
      </c>
      <c r="D46" t="s">
        <v>137</v>
      </c>
      <c r="E46" t="s">
        <v>323</v>
      </c>
      <c r="F46" t="s">
        <v>218</v>
      </c>
      <c r="G46" t="s">
        <v>313</v>
      </c>
      <c r="H46" t="s">
        <v>141</v>
      </c>
    </row>
    <row r="47" spans="1:8" x14ac:dyDescent="0.3">
      <c r="A47" t="s">
        <v>70</v>
      </c>
      <c r="B47" t="s">
        <v>324</v>
      </c>
      <c r="C47" t="s">
        <v>322</v>
      </c>
      <c r="D47" t="s">
        <v>137</v>
      </c>
      <c r="E47" t="s">
        <v>325</v>
      </c>
      <c r="F47" t="s">
        <v>326</v>
      </c>
      <c r="G47" t="s">
        <v>182</v>
      </c>
      <c r="H47" t="s">
        <v>186</v>
      </c>
    </row>
    <row r="48" spans="1:8" x14ac:dyDescent="0.3">
      <c r="A48" t="s">
        <v>327</v>
      </c>
      <c r="B48" t="s">
        <v>328</v>
      </c>
      <c r="C48" t="s">
        <v>322</v>
      </c>
      <c r="D48" t="s">
        <v>137</v>
      </c>
      <c r="E48" t="s">
        <v>325</v>
      </c>
      <c r="F48" t="s">
        <v>329</v>
      </c>
      <c r="G48" t="s">
        <v>239</v>
      </c>
      <c r="H48" t="s">
        <v>141</v>
      </c>
    </row>
    <row r="49" spans="1:8" x14ac:dyDescent="0.3">
      <c r="A49" t="s">
        <v>330</v>
      </c>
      <c r="B49" t="s">
        <v>331</v>
      </c>
      <c r="C49" t="s">
        <v>332</v>
      </c>
      <c r="D49" t="s">
        <v>137</v>
      </c>
      <c r="E49" t="s">
        <v>333</v>
      </c>
      <c r="F49" t="s">
        <v>334</v>
      </c>
      <c r="G49" t="s">
        <v>239</v>
      </c>
      <c r="H49" t="s">
        <v>164</v>
      </c>
    </row>
    <row r="50" spans="1:8" x14ac:dyDescent="0.3">
      <c r="A50" t="s">
        <v>335</v>
      </c>
      <c r="B50" t="s">
        <v>336</v>
      </c>
      <c r="C50" t="s">
        <v>337</v>
      </c>
      <c r="D50" t="s">
        <v>137</v>
      </c>
      <c r="E50" t="s">
        <v>338</v>
      </c>
      <c r="F50" t="s">
        <v>339</v>
      </c>
      <c r="G50" t="s">
        <v>185</v>
      </c>
      <c r="H50" t="s">
        <v>340</v>
      </c>
    </row>
    <row r="51" spans="1:8" x14ac:dyDescent="0.3">
      <c r="A51" t="s">
        <v>341</v>
      </c>
      <c r="B51" t="s">
        <v>342</v>
      </c>
      <c r="C51" t="s">
        <v>343</v>
      </c>
      <c r="D51" t="s">
        <v>137</v>
      </c>
      <c r="E51" t="s">
        <v>344</v>
      </c>
      <c r="F51" t="s">
        <v>345</v>
      </c>
      <c r="G51" t="s">
        <v>174</v>
      </c>
      <c r="H51" t="s">
        <v>175</v>
      </c>
    </row>
    <row r="52" spans="1:8" x14ac:dyDescent="0.3">
      <c r="A52" t="s">
        <v>346</v>
      </c>
      <c r="B52" t="s">
        <v>347</v>
      </c>
      <c r="C52" t="s">
        <v>343</v>
      </c>
      <c r="D52" t="s">
        <v>137</v>
      </c>
      <c r="E52" t="s">
        <v>344</v>
      </c>
      <c r="F52" t="s">
        <v>345</v>
      </c>
      <c r="G52" t="s">
        <v>174</v>
      </c>
      <c r="H52" t="s">
        <v>195</v>
      </c>
    </row>
    <row r="53" spans="1:8" x14ac:dyDescent="0.3">
      <c r="A53" t="s">
        <v>71</v>
      </c>
      <c r="B53" t="s">
        <v>348</v>
      </c>
      <c r="C53" t="s">
        <v>349</v>
      </c>
      <c r="D53" t="s">
        <v>137</v>
      </c>
      <c r="E53" t="s">
        <v>350</v>
      </c>
      <c r="F53" t="s">
        <v>238</v>
      </c>
      <c r="G53" t="s">
        <v>182</v>
      </c>
      <c r="H53" t="s">
        <v>186</v>
      </c>
    </row>
    <row r="54" spans="1:8" x14ac:dyDescent="0.3">
      <c r="A54" t="s">
        <v>351</v>
      </c>
      <c r="B54" t="s">
        <v>352</v>
      </c>
      <c r="C54" t="s">
        <v>353</v>
      </c>
      <c r="D54" t="s">
        <v>137</v>
      </c>
      <c r="E54" t="s">
        <v>354</v>
      </c>
      <c r="F54" t="s">
        <v>355</v>
      </c>
      <c r="G54" t="s">
        <v>239</v>
      </c>
      <c r="H54" t="s">
        <v>141</v>
      </c>
    </row>
    <row r="55" spans="1:8" x14ac:dyDescent="0.3">
      <c r="A55" t="s">
        <v>356</v>
      </c>
      <c r="B55" t="s">
        <v>357</v>
      </c>
      <c r="C55" t="s">
        <v>978</v>
      </c>
      <c r="D55" t="s">
        <v>137</v>
      </c>
      <c r="E55" t="s">
        <v>358</v>
      </c>
      <c r="F55" t="s">
        <v>359</v>
      </c>
      <c r="G55" t="s">
        <v>158</v>
      </c>
      <c r="H55" t="s">
        <v>159</v>
      </c>
    </row>
    <row r="56" spans="1:8" x14ac:dyDescent="0.3">
      <c r="A56" t="s">
        <v>72</v>
      </c>
      <c r="B56" t="s">
        <v>360</v>
      </c>
      <c r="C56" t="s">
        <v>978</v>
      </c>
      <c r="D56" t="s">
        <v>137</v>
      </c>
      <c r="E56" t="s">
        <v>358</v>
      </c>
      <c r="F56" t="s">
        <v>361</v>
      </c>
      <c r="G56" t="s">
        <v>362</v>
      </c>
      <c r="H56" t="s">
        <v>164</v>
      </c>
    </row>
    <row r="57" spans="1:8" x14ac:dyDescent="0.3">
      <c r="A57" t="s">
        <v>363</v>
      </c>
      <c r="B57" t="s">
        <v>364</v>
      </c>
      <c r="C57" t="s">
        <v>365</v>
      </c>
      <c r="D57" t="s">
        <v>137</v>
      </c>
      <c r="E57" t="s">
        <v>366</v>
      </c>
      <c r="F57" t="s">
        <v>168</v>
      </c>
      <c r="G57" t="s">
        <v>239</v>
      </c>
      <c r="H57" t="s">
        <v>141</v>
      </c>
    </row>
    <row r="58" spans="1:8" x14ac:dyDescent="0.3">
      <c r="A58" t="s">
        <v>367</v>
      </c>
      <c r="B58" t="s">
        <v>368</v>
      </c>
      <c r="C58" t="s">
        <v>369</v>
      </c>
      <c r="D58" t="s">
        <v>137</v>
      </c>
      <c r="E58" t="s">
        <v>367</v>
      </c>
      <c r="F58" t="s">
        <v>326</v>
      </c>
      <c r="G58" t="s">
        <v>370</v>
      </c>
      <c r="H58" t="s">
        <v>141</v>
      </c>
    </row>
    <row r="59" spans="1:8" x14ac:dyDescent="0.3">
      <c r="A59" t="s">
        <v>371</v>
      </c>
      <c r="B59" t="s">
        <v>372</v>
      </c>
      <c r="C59" t="s">
        <v>373</v>
      </c>
      <c r="D59" t="s">
        <v>137</v>
      </c>
      <c r="E59" t="s">
        <v>374</v>
      </c>
      <c r="F59" t="s">
        <v>223</v>
      </c>
      <c r="G59" t="s">
        <v>219</v>
      </c>
      <c r="H59" t="s">
        <v>186</v>
      </c>
    </row>
    <row r="60" spans="1:8" x14ac:dyDescent="0.3">
      <c r="A60" t="s">
        <v>73</v>
      </c>
      <c r="B60" t="s">
        <v>375</v>
      </c>
      <c r="C60" t="s">
        <v>376</v>
      </c>
      <c r="D60" t="s">
        <v>137</v>
      </c>
      <c r="E60" t="s">
        <v>377</v>
      </c>
      <c r="F60" t="s">
        <v>378</v>
      </c>
      <c r="G60" t="s">
        <v>219</v>
      </c>
      <c r="H60" t="s">
        <v>164</v>
      </c>
    </row>
    <row r="61" spans="1:8" x14ac:dyDescent="0.3">
      <c r="A61" t="s">
        <v>379</v>
      </c>
      <c r="B61" t="s">
        <v>380</v>
      </c>
      <c r="C61" t="s">
        <v>381</v>
      </c>
      <c r="D61" t="s">
        <v>137</v>
      </c>
      <c r="E61" t="s">
        <v>382</v>
      </c>
      <c r="F61" t="s">
        <v>383</v>
      </c>
      <c r="G61" t="s">
        <v>174</v>
      </c>
      <c r="H61" t="s">
        <v>164</v>
      </c>
    </row>
    <row r="62" spans="1:8" x14ac:dyDescent="0.3">
      <c r="A62" t="s">
        <v>74</v>
      </c>
      <c r="B62" t="s">
        <v>384</v>
      </c>
      <c r="C62" t="s">
        <v>385</v>
      </c>
      <c r="D62" t="s">
        <v>137</v>
      </c>
      <c r="E62" t="s">
        <v>386</v>
      </c>
      <c r="F62" t="s">
        <v>194</v>
      </c>
      <c r="G62" t="s">
        <v>197</v>
      </c>
      <c r="H62" t="s">
        <v>175</v>
      </c>
    </row>
    <row r="63" spans="1:8" x14ac:dyDescent="0.3">
      <c r="A63" t="s">
        <v>75</v>
      </c>
      <c r="B63" t="s">
        <v>387</v>
      </c>
      <c r="C63" t="s">
        <v>388</v>
      </c>
      <c r="D63" t="s">
        <v>137</v>
      </c>
      <c r="E63" t="s">
        <v>389</v>
      </c>
      <c r="F63" t="s">
        <v>238</v>
      </c>
      <c r="G63" t="s">
        <v>174</v>
      </c>
      <c r="H63" t="s">
        <v>164</v>
      </c>
    </row>
    <row r="64" spans="1:8" x14ac:dyDescent="0.3">
      <c r="A64" t="s">
        <v>390</v>
      </c>
      <c r="B64" t="s">
        <v>391</v>
      </c>
      <c r="C64" t="s">
        <v>392</v>
      </c>
      <c r="D64" t="s">
        <v>137</v>
      </c>
      <c r="E64" t="s">
        <v>390</v>
      </c>
      <c r="F64" t="s">
        <v>162</v>
      </c>
      <c r="G64" t="s">
        <v>151</v>
      </c>
      <c r="H64" t="s">
        <v>195</v>
      </c>
    </row>
    <row r="65" spans="1:8" x14ac:dyDescent="0.3">
      <c r="A65" t="s">
        <v>78</v>
      </c>
      <c r="B65" t="s">
        <v>393</v>
      </c>
      <c r="C65" t="s">
        <v>394</v>
      </c>
      <c r="D65" t="s">
        <v>137</v>
      </c>
      <c r="E65" t="s">
        <v>395</v>
      </c>
      <c r="F65" t="s">
        <v>396</v>
      </c>
      <c r="G65" t="s">
        <v>244</v>
      </c>
      <c r="H65" t="s">
        <v>195</v>
      </c>
    </row>
    <row r="66" spans="1:8" x14ac:dyDescent="0.3">
      <c r="A66" t="s">
        <v>77</v>
      </c>
      <c r="B66" t="s">
        <v>397</v>
      </c>
      <c r="C66" t="s">
        <v>394</v>
      </c>
      <c r="D66" t="s">
        <v>137</v>
      </c>
      <c r="E66" t="s">
        <v>395</v>
      </c>
      <c r="F66" t="s">
        <v>398</v>
      </c>
      <c r="G66" t="s">
        <v>174</v>
      </c>
      <c r="H66" t="s">
        <v>164</v>
      </c>
    </row>
    <row r="67" spans="1:8" x14ac:dyDescent="0.3">
      <c r="A67" t="s">
        <v>76</v>
      </c>
      <c r="B67" t="s">
        <v>399</v>
      </c>
      <c r="C67" t="s">
        <v>394</v>
      </c>
      <c r="D67" t="s">
        <v>137</v>
      </c>
      <c r="E67" t="s">
        <v>395</v>
      </c>
      <c r="F67" t="s">
        <v>326</v>
      </c>
      <c r="G67" t="s">
        <v>313</v>
      </c>
      <c r="H67" t="s">
        <v>186</v>
      </c>
    </row>
    <row r="68" spans="1:8" x14ac:dyDescent="0.3">
      <c r="A68" t="s">
        <v>400</v>
      </c>
      <c r="B68" t="s">
        <v>401</v>
      </c>
      <c r="C68" t="s">
        <v>402</v>
      </c>
      <c r="D68" t="s">
        <v>137</v>
      </c>
      <c r="E68" t="s">
        <v>403</v>
      </c>
      <c r="F68" t="s">
        <v>243</v>
      </c>
      <c r="G68" t="s">
        <v>404</v>
      </c>
      <c r="H68" t="s">
        <v>405</v>
      </c>
    </row>
    <row r="69" spans="1:8" x14ac:dyDescent="0.3">
      <c r="A69" t="s">
        <v>406</v>
      </c>
      <c r="B69" t="s">
        <v>407</v>
      </c>
      <c r="C69" t="s">
        <v>408</v>
      </c>
      <c r="D69" t="s">
        <v>137</v>
      </c>
      <c r="E69" t="s">
        <v>406</v>
      </c>
      <c r="F69" t="s">
        <v>151</v>
      </c>
      <c r="G69" t="s">
        <v>174</v>
      </c>
      <c r="H69" t="s">
        <v>151</v>
      </c>
    </row>
    <row r="70" spans="1:8" x14ac:dyDescent="0.3">
      <c r="A70" t="s">
        <v>409</v>
      </c>
      <c r="B70" t="s">
        <v>410</v>
      </c>
      <c r="C70" t="s">
        <v>411</v>
      </c>
      <c r="D70" t="s">
        <v>137</v>
      </c>
      <c r="E70" t="s">
        <v>412</v>
      </c>
      <c r="F70" t="s">
        <v>329</v>
      </c>
      <c r="G70" t="s">
        <v>174</v>
      </c>
      <c r="H70" t="s">
        <v>164</v>
      </c>
    </row>
    <row r="71" spans="1:8" x14ac:dyDescent="0.3">
      <c r="A71" t="s">
        <v>413</v>
      </c>
      <c r="B71" t="s">
        <v>414</v>
      </c>
      <c r="C71" t="s">
        <v>415</v>
      </c>
      <c r="D71" t="s">
        <v>137</v>
      </c>
      <c r="E71" t="s">
        <v>416</v>
      </c>
      <c r="F71" t="s">
        <v>329</v>
      </c>
      <c r="G71" t="s">
        <v>174</v>
      </c>
      <c r="H71" t="s">
        <v>141</v>
      </c>
    </row>
    <row r="72" spans="1:8" x14ac:dyDescent="0.3">
      <c r="A72" t="s">
        <v>417</v>
      </c>
      <c r="B72" t="s">
        <v>418</v>
      </c>
      <c r="C72" t="s">
        <v>419</v>
      </c>
      <c r="D72" t="s">
        <v>137</v>
      </c>
      <c r="E72" t="s">
        <v>420</v>
      </c>
      <c r="F72" t="s">
        <v>355</v>
      </c>
      <c r="G72" t="s">
        <v>174</v>
      </c>
      <c r="H72" t="s">
        <v>175</v>
      </c>
    </row>
    <row r="73" spans="1:8" x14ac:dyDescent="0.3">
      <c r="A73" t="s">
        <v>421</v>
      </c>
      <c r="B73" t="s">
        <v>422</v>
      </c>
      <c r="C73" t="s">
        <v>423</v>
      </c>
      <c r="D73" t="s">
        <v>137</v>
      </c>
      <c r="E73" t="s">
        <v>424</v>
      </c>
      <c r="F73" t="s">
        <v>238</v>
      </c>
      <c r="G73" t="s">
        <v>174</v>
      </c>
      <c r="H73" t="s">
        <v>175</v>
      </c>
    </row>
    <row r="74" spans="1:8" x14ac:dyDescent="0.3">
      <c r="A74" t="s">
        <v>425</v>
      </c>
      <c r="B74" t="s">
        <v>426</v>
      </c>
      <c r="C74" t="s">
        <v>427</v>
      </c>
      <c r="D74" t="s">
        <v>137</v>
      </c>
      <c r="E74" t="s">
        <v>428</v>
      </c>
      <c r="F74" t="s">
        <v>429</v>
      </c>
      <c r="G74" t="s">
        <v>163</v>
      </c>
      <c r="H74" t="s">
        <v>164</v>
      </c>
    </row>
    <row r="75" spans="1:8" x14ac:dyDescent="0.3">
      <c r="A75" t="s">
        <v>81</v>
      </c>
      <c r="B75" t="s">
        <v>430</v>
      </c>
      <c r="C75" t="s">
        <v>431</v>
      </c>
      <c r="D75" t="s">
        <v>137</v>
      </c>
      <c r="E75" t="s">
        <v>432</v>
      </c>
      <c r="F75" t="s">
        <v>433</v>
      </c>
      <c r="G75" t="s">
        <v>206</v>
      </c>
      <c r="H75" t="s">
        <v>195</v>
      </c>
    </row>
    <row r="76" spans="1:8" x14ac:dyDescent="0.3">
      <c r="A76" t="s">
        <v>82</v>
      </c>
      <c r="B76" t="s">
        <v>434</v>
      </c>
      <c r="C76" t="s">
        <v>435</v>
      </c>
      <c r="D76" t="s">
        <v>137</v>
      </c>
      <c r="E76" t="s">
        <v>436</v>
      </c>
      <c r="F76" t="s">
        <v>437</v>
      </c>
      <c r="G76" t="s">
        <v>244</v>
      </c>
      <c r="H76" t="s">
        <v>195</v>
      </c>
    </row>
    <row r="77" spans="1:8" x14ac:dyDescent="0.3">
      <c r="A77" t="s">
        <v>438</v>
      </c>
      <c r="B77" t="s">
        <v>439</v>
      </c>
      <c r="C77" t="s">
        <v>440</v>
      </c>
      <c r="D77" t="s">
        <v>137</v>
      </c>
      <c r="E77" t="s">
        <v>441</v>
      </c>
      <c r="F77" t="s">
        <v>442</v>
      </c>
      <c r="G77" t="s">
        <v>370</v>
      </c>
      <c r="H77" t="s">
        <v>141</v>
      </c>
    </row>
    <row r="78" spans="1:8" x14ac:dyDescent="0.3">
      <c r="A78" t="s">
        <v>83</v>
      </c>
      <c r="B78" t="s">
        <v>443</v>
      </c>
      <c r="C78" t="s">
        <v>444</v>
      </c>
      <c r="D78" t="s">
        <v>137</v>
      </c>
      <c r="E78" t="s">
        <v>445</v>
      </c>
      <c r="F78" t="s">
        <v>446</v>
      </c>
      <c r="G78" t="s">
        <v>182</v>
      </c>
      <c r="H78" t="s">
        <v>186</v>
      </c>
    </row>
    <row r="79" spans="1:8" x14ac:dyDescent="0.3">
      <c r="A79" t="s">
        <v>447</v>
      </c>
      <c r="B79" t="s">
        <v>448</v>
      </c>
      <c r="C79" t="s">
        <v>444</v>
      </c>
      <c r="D79" t="s">
        <v>137</v>
      </c>
      <c r="E79" t="s">
        <v>445</v>
      </c>
      <c r="F79" t="s">
        <v>267</v>
      </c>
      <c r="G79" t="s">
        <v>449</v>
      </c>
      <c r="H79" t="s">
        <v>248</v>
      </c>
    </row>
    <row r="80" spans="1:8" x14ac:dyDescent="0.3">
      <c r="A80" t="s">
        <v>450</v>
      </c>
      <c r="B80" t="s">
        <v>451</v>
      </c>
      <c r="C80" t="s">
        <v>452</v>
      </c>
      <c r="D80" t="s">
        <v>137</v>
      </c>
      <c r="E80" t="s">
        <v>445</v>
      </c>
      <c r="F80" t="s">
        <v>453</v>
      </c>
      <c r="G80" t="s">
        <v>449</v>
      </c>
      <c r="H80" t="s">
        <v>151</v>
      </c>
    </row>
    <row r="81" spans="1:8" x14ac:dyDescent="0.3">
      <c r="A81" t="s">
        <v>84</v>
      </c>
      <c r="B81" t="s">
        <v>454</v>
      </c>
      <c r="C81" t="s">
        <v>455</v>
      </c>
      <c r="D81" t="s">
        <v>137</v>
      </c>
      <c r="E81" t="s">
        <v>456</v>
      </c>
      <c r="F81" t="s">
        <v>457</v>
      </c>
      <c r="G81" t="s">
        <v>191</v>
      </c>
      <c r="H81" t="s">
        <v>195</v>
      </c>
    </row>
    <row r="82" spans="1:8" x14ac:dyDescent="0.3">
      <c r="B82" t="s">
        <v>458</v>
      </c>
      <c r="C82" t="s">
        <v>459</v>
      </c>
      <c r="D82" t="s">
        <v>137</v>
      </c>
      <c r="E82" t="s">
        <v>456</v>
      </c>
      <c r="F82" t="s">
        <v>457</v>
      </c>
      <c r="G82" t="s">
        <v>191</v>
      </c>
      <c r="H82" t="s">
        <v>175</v>
      </c>
    </row>
    <row r="83" spans="1:8" x14ac:dyDescent="0.3">
      <c r="A83" t="s">
        <v>85</v>
      </c>
      <c r="B83" t="s">
        <v>460</v>
      </c>
      <c r="C83" t="s">
        <v>461</v>
      </c>
      <c r="D83" t="s">
        <v>137</v>
      </c>
      <c r="E83" t="s">
        <v>462</v>
      </c>
      <c r="F83" t="s">
        <v>238</v>
      </c>
      <c r="G83" t="s">
        <v>224</v>
      </c>
      <c r="H83" t="s">
        <v>159</v>
      </c>
    </row>
    <row r="84" spans="1:8" x14ac:dyDescent="0.3">
      <c r="A84" t="s">
        <v>463</v>
      </c>
      <c r="B84" t="s">
        <v>464</v>
      </c>
      <c r="C84" t="s">
        <v>465</v>
      </c>
      <c r="D84" t="s">
        <v>137</v>
      </c>
      <c r="E84" t="s">
        <v>466</v>
      </c>
      <c r="F84" t="s">
        <v>467</v>
      </c>
      <c r="G84" t="s">
        <v>174</v>
      </c>
      <c r="H84" t="s">
        <v>164</v>
      </c>
    </row>
    <row r="85" spans="1:8" x14ac:dyDescent="0.3">
      <c r="A85" t="s">
        <v>86</v>
      </c>
      <c r="B85" t="s">
        <v>468</v>
      </c>
      <c r="C85" t="s">
        <v>465</v>
      </c>
      <c r="D85" t="s">
        <v>137</v>
      </c>
      <c r="E85" t="s">
        <v>466</v>
      </c>
      <c r="F85" t="s">
        <v>243</v>
      </c>
      <c r="G85" t="s">
        <v>174</v>
      </c>
      <c r="H85" t="s">
        <v>164</v>
      </c>
    </row>
    <row r="86" spans="1:8" x14ac:dyDescent="0.3">
      <c r="A86" t="s">
        <v>469</v>
      </c>
      <c r="B86" t="s">
        <v>470</v>
      </c>
      <c r="C86" t="s">
        <v>471</v>
      </c>
      <c r="D86" t="s">
        <v>137</v>
      </c>
      <c r="E86" t="s">
        <v>472</v>
      </c>
      <c r="F86" t="s">
        <v>277</v>
      </c>
      <c r="G86" t="s">
        <v>185</v>
      </c>
      <c r="H86" t="s">
        <v>186</v>
      </c>
    </row>
    <row r="87" spans="1:8" x14ac:dyDescent="0.3">
      <c r="A87" t="s">
        <v>87</v>
      </c>
      <c r="B87" t="s">
        <v>473</v>
      </c>
      <c r="C87" t="s">
        <v>474</v>
      </c>
      <c r="D87" t="s">
        <v>137</v>
      </c>
      <c r="E87" t="s">
        <v>475</v>
      </c>
      <c r="F87" t="s">
        <v>476</v>
      </c>
      <c r="G87" t="s">
        <v>145</v>
      </c>
      <c r="H87" t="s">
        <v>152</v>
      </c>
    </row>
    <row r="88" spans="1:8" x14ac:dyDescent="0.3">
      <c r="A88" t="s">
        <v>477</v>
      </c>
      <c r="B88" t="s">
        <v>478</v>
      </c>
      <c r="C88" t="s">
        <v>479</v>
      </c>
      <c r="D88" t="s">
        <v>137</v>
      </c>
      <c r="E88" t="s">
        <v>480</v>
      </c>
      <c r="F88" t="s">
        <v>267</v>
      </c>
      <c r="G88" t="s">
        <v>158</v>
      </c>
      <c r="H88" t="s">
        <v>164</v>
      </c>
    </row>
    <row r="89" spans="1:8" x14ac:dyDescent="0.3">
      <c r="A89" t="s">
        <v>89</v>
      </c>
      <c r="B89" t="s">
        <v>481</v>
      </c>
      <c r="C89" t="s">
        <v>482</v>
      </c>
      <c r="D89" t="s">
        <v>137</v>
      </c>
      <c r="E89" t="s">
        <v>483</v>
      </c>
      <c r="F89" t="s">
        <v>437</v>
      </c>
      <c r="G89" t="s">
        <v>182</v>
      </c>
      <c r="H89" t="s">
        <v>159</v>
      </c>
    </row>
    <row r="90" spans="1:8" x14ac:dyDescent="0.3">
      <c r="A90" t="s">
        <v>484</v>
      </c>
      <c r="B90" t="s">
        <v>485</v>
      </c>
      <c r="C90" t="s">
        <v>305</v>
      </c>
      <c r="D90" t="s">
        <v>137</v>
      </c>
      <c r="E90" t="s">
        <v>486</v>
      </c>
      <c r="F90" t="s">
        <v>487</v>
      </c>
      <c r="G90" t="s">
        <v>151</v>
      </c>
      <c r="H90" t="s">
        <v>164</v>
      </c>
    </row>
    <row r="91" spans="1:8" x14ac:dyDescent="0.3">
      <c r="A91" t="s">
        <v>488</v>
      </c>
      <c r="B91" t="s">
        <v>489</v>
      </c>
      <c r="C91" t="s">
        <v>305</v>
      </c>
      <c r="D91" t="s">
        <v>137</v>
      </c>
      <c r="E91" t="s">
        <v>486</v>
      </c>
      <c r="F91" t="s">
        <v>490</v>
      </c>
      <c r="G91" t="s">
        <v>163</v>
      </c>
      <c r="H91" t="s">
        <v>186</v>
      </c>
    </row>
    <row r="92" spans="1:8" x14ac:dyDescent="0.3">
      <c r="A92" t="s">
        <v>491</v>
      </c>
      <c r="B92" t="s">
        <v>492</v>
      </c>
      <c r="C92" t="s">
        <v>493</v>
      </c>
      <c r="D92" t="s">
        <v>137</v>
      </c>
      <c r="E92" t="s">
        <v>494</v>
      </c>
      <c r="F92" t="s">
        <v>238</v>
      </c>
      <c r="G92" t="s">
        <v>250</v>
      </c>
      <c r="H92" t="s">
        <v>248</v>
      </c>
    </row>
    <row r="93" spans="1:8" x14ac:dyDescent="0.3">
      <c r="A93" t="s">
        <v>495</v>
      </c>
      <c r="B93" t="s">
        <v>496</v>
      </c>
      <c r="C93" t="s">
        <v>497</v>
      </c>
      <c r="D93" t="s">
        <v>137</v>
      </c>
      <c r="E93" t="s">
        <v>498</v>
      </c>
      <c r="F93" t="s">
        <v>396</v>
      </c>
      <c r="G93" t="s">
        <v>197</v>
      </c>
      <c r="H93" t="s">
        <v>175</v>
      </c>
    </row>
    <row r="94" spans="1:8" x14ac:dyDescent="0.3">
      <c r="A94" t="s">
        <v>499</v>
      </c>
      <c r="B94" t="s">
        <v>500</v>
      </c>
      <c r="C94" t="s">
        <v>501</v>
      </c>
      <c r="D94" t="s">
        <v>137</v>
      </c>
      <c r="E94" t="s">
        <v>498</v>
      </c>
      <c r="F94" t="s">
        <v>173</v>
      </c>
      <c r="G94" t="s">
        <v>191</v>
      </c>
      <c r="H94" t="s">
        <v>175</v>
      </c>
    </row>
    <row r="95" spans="1:8" x14ac:dyDescent="0.3">
      <c r="A95" t="s">
        <v>502</v>
      </c>
      <c r="B95" t="s">
        <v>503</v>
      </c>
      <c r="C95" t="s">
        <v>504</v>
      </c>
      <c r="D95" t="s">
        <v>137</v>
      </c>
      <c r="E95" t="s">
        <v>505</v>
      </c>
      <c r="F95" t="s">
        <v>329</v>
      </c>
      <c r="G95" t="s">
        <v>174</v>
      </c>
      <c r="H95" t="s">
        <v>141</v>
      </c>
    </row>
    <row r="96" spans="1:8" x14ac:dyDescent="0.3">
      <c r="A96" t="s">
        <v>506</v>
      </c>
      <c r="B96" t="s">
        <v>507</v>
      </c>
      <c r="C96" t="s">
        <v>504</v>
      </c>
      <c r="D96" t="s">
        <v>137</v>
      </c>
      <c r="E96" t="s">
        <v>505</v>
      </c>
      <c r="F96" t="s">
        <v>508</v>
      </c>
      <c r="G96" t="s">
        <v>174</v>
      </c>
      <c r="H96" t="s">
        <v>509</v>
      </c>
    </row>
    <row r="97" spans="1:8" x14ac:dyDescent="0.3">
      <c r="A97" t="s">
        <v>510</v>
      </c>
      <c r="B97" t="s">
        <v>511</v>
      </c>
      <c r="C97" t="s">
        <v>512</v>
      </c>
      <c r="D97" t="s">
        <v>137</v>
      </c>
      <c r="E97" t="s">
        <v>513</v>
      </c>
      <c r="F97" t="s">
        <v>514</v>
      </c>
      <c r="G97" t="s">
        <v>174</v>
      </c>
      <c r="H97" t="s">
        <v>175</v>
      </c>
    </row>
    <row r="98" spans="1:8" x14ac:dyDescent="0.3">
      <c r="A98" t="s">
        <v>515</v>
      </c>
      <c r="B98" t="s">
        <v>516</v>
      </c>
      <c r="C98" t="s">
        <v>517</v>
      </c>
      <c r="D98" t="s">
        <v>137</v>
      </c>
      <c r="E98" t="s">
        <v>513</v>
      </c>
      <c r="F98" t="s">
        <v>518</v>
      </c>
      <c r="G98" t="s">
        <v>370</v>
      </c>
      <c r="H98" t="s">
        <v>141</v>
      </c>
    </row>
    <row r="99" spans="1:8" x14ac:dyDescent="0.3">
      <c r="A99" t="s">
        <v>94</v>
      </c>
      <c r="B99" t="s">
        <v>519</v>
      </c>
      <c r="C99" t="s">
        <v>520</v>
      </c>
      <c r="D99" t="s">
        <v>137</v>
      </c>
      <c r="E99" t="s">
        <v>521</v>
      </c>
      <c r="F99" t="s">
        <v>229</v>
      </c>
      <c r="G99" t="s">
        <v>522</v>
      </c>
      <c r="H99" t="s">
        <v>164</v>
      </c>
    </row>
    <row r="100" spans="1:8" x14ac:dyDescent="0.3">
      <c r="A100" t="s">
        <v>523</v>
      </c>
      <c r="B100" t="s">
        <v>524</v>
      </c>
      <c r="C100" t="s">
        <v>520</v>
      </c>
      <c r="D100" t="s">
        <v>137</v>
      </c>
      <c r="E100" t="s">
        <v>521</v>
      </c>
      <c r="F100" t="s">
        <v>312</v>
      </c>
      <c r="G100" t="s">
        <v>151</v>
      </c>
      <c r="H100" t="s">
        <v>164</v>
      </c>
    </row>
    <row r="101" spans="1:8" x14ac:dyDescent="0.3">
      <c r="A101" t="s">
        <v>525</v>
      </c>
      <c r="B101" t="s">
        <v>526</v>
      </c>
      <c r="C101" t="s">
        <v>520</v>
      </c>
      <c r="D101" t="s">
        <v>137</v>
      </c>
      <c r="E101" t="s">
        <v>521</v>
      </c>
      <c r="F101" t="s">
        <v>229</v>
      </c>
      <c r="G101" t="s">
        <v>522</v>
      </c>
      <c r="H101" t="s">
        <v>164</v>
      </c>
    </row>
    <row r="102" spans="1:8" x14ac:dyDescent="0.3">
      <c r="A102" t="s">
        <v>527</v>
      </c>
      <c r="B102" t="s">
        <v>528</v>
      </c>
      <c r="C102" t="s">
        <v>520</v>
      </c>
      <c r="D102" t="s">
        <v>137</v>
      </c>
      <c r="E102" t="s">
        <v>521</v>
      </c>
      <c r="F102" t="s">
        <v>229</v>
      </c>
      <c r="G102" t="s">
        <v>174</v>
      </c>
      <c r="H102" t="s">
        <v>164</v>
      </c>
    </row>
    <row r="103" spans="1:8" x14ac:dyDescent="0.3">
      <c r="A103" t="s">
        <v>96</v>
      </c>
      <c r="B103" t="s">
        <v>529</v>
      </c>
      <c r="C103" t="s">
        <v>530</v>
      </c>
      <c r="D103" t="s">
        <v>137</v>
      </c>
      <c r="E103" t="s">
        <v>531</v>
      </c>
      <c r="F103" t="s">
        <v>532</v>
      </c>
      <c r="G103" t="s">
        <v>174</v>
      </c>
      <c r="H103" t="s">
        <v>164</v>
      </c>
    </row>
    <row r="104" spans="1:8" x14ac:dyDescent="0.3">
      <c r="A104" t="s">
        <v>97</v>
      </c>
      <c r="B104" t="s">
        <v>533</v>
      </c>
      <c r="C104" t="s">
        <v>530</v>
      </c>
      <c r="D104" t="s">
        <v>137</v>
      </c>
      <c r="E104" t="s">
        <v>531</v>
      </c>
      <c r="F104" t="s">
        <v>534</v>
      </c>
      <c r="G104" t="s">
        <v>174</v>
      </c>
      <c r="H104" t="s">
        <v>164</v>
      </c>
    </row>
    <row r="105" spans="1:8" x14ac:dyDescent="0.3">
      <c r="A105" t="s">
        <v>535</v>
      </c>
      <c r="B105" t="s">
        <v>536</v>
      </c>
      <c r="C105" t="s">
        <v>537</v>
      </c>
      <c r="D105" t="s">
        <v>137</v>
      </c>
      <c r="E105" t="s">
        <v>538</v>
      </c>
      <c r="F105" t="s">
        <v>151</v>
      </c>
      <c r="G105" t="s">
        <v>224</v>
      </c>
      <c r="H105" t="s">
        <v>152</v>
      </c>
    </row>
    <row r="106" spans="1:8" x14ac:dyDescent="0.3">
      <c r="A106" t="s">
        <v>539</v>
      </c>
      <c r="B106" t="s">
        <v>540</v>
      </c>
      <c r="C106" t="s">
        <v>541</v>
      </c>
      <c r="D106" t="s">
        <v>137</v>
      </c>
      <c r="E106" t="s">
        <v>542</v>
      </c>
      <c r="F106" t="s">
        <v>238</v>
      </c>
      <c r="G106" t="s">
        <v>522</v>
      </c>
      <c r="H106" t="s">
        <v>164</v>
      </c>
    </row>
    <row r="107" spans="1:8" x14ac:dyDescent="0.3">
      <c r="A107" t="s">
        <v>543</v>
      </c>
      <c r="B107" t="s">
        <v>544</v>
      </c>
      <c r="C107" t="s">
        <v>541</v>
      </c>
      <c r="D107" t="s">
        <v>137</v>
      </c>
      <c r="E107" t="s">
        <v>542</v>
      </c>
      <c r="F107" t="s">
        <v>312</v>
      </c>
      <c r="G107" t="s">
        <v>174</v>
      </c>
      <c r="H107" t="s">
        <v>164</v>
      </c>
    </row>
    <row r="108" spans="1:8" x14ac:dyDescent="0.3">
      <c r="A108" t="s">
        <v>545</v>
      </c>
      <c r="B108" t="s">
        <v>546</v>
      </c>
      <c r="C108" t="s">
        <v>547</v>
      </c>
      <c r="D108" t="s">
        <v>137</v>
      </c>
      <c r="E108" t="s">
        <v>548</v>
      </c>
      <c r="F108" t="s">
        <v>467</v>
      </c>
      <c r="G108" t="s">
        <v>549</v>
      </c>
      <c r="H108" t="s">
        <v>164</v>
      </c>
    </row>
    <row r="109" spans="1:8" x14ac:dyDescent="0.3">
      <c r="A109" t="s">
        <v>550</v>
      </c>
      <c r="B109" t="s">
        <v>551</v>
      </c>
      <c r="C109" t="s">
        <v>552</v>
      </c>
      <c r="D109" t="s">
        <v>137</v>
      </c>
      <c r="E109" t="s">
        <v>548</v>
      </c>
      <c r="F109" t="s">
        <v>467</v>
      </c>
      <c r="G109" t="s">
        <v>182</v>
      </c>
      <c r="H109" t="s">
        <v>164</v>
      </c>
    </row>
    <row r="110" spans="1:8" x14ac:dyDescent="0.3">
      <c r="A110" t="s">
        <v>99</v>
      </c>
      <c r="B110" t="s">
        <v>553</v>
      </c>
      <c r="C110" t="s">
        <v>554</v>
      </c>
      <c r="D110" t="s">
        <v>137</v>
      </c>
      <c r="E110" t="s">
        <v>555</v>
      </c>
      <c r="F110" t="s">
        <v>556</v>
      </c>
      <c r="G110" t="s">
        <v>163</v>
      </c>
      <c r="H110" t="s">
        <v>159</v>
      </c>
    </row>
    <row r="111" spans="1:8" x14ac:dyDescent="0.3">
      <c r="A111" t="s">
        <v>557</v>
      </c>
      <c r="B111" t="s">
        <v>558</v>
      </c>
      <c r="C111" t="s">
        <v>554</v>
      </c>
      <c r="D111" t="s">
        <v>137</v>
      </c>
      <c r="E111" t="s">
        <v>555</v>
      </c>
      <c r="F111" t="s">
        <v>559</v>
      </c>
      <c r="G111" t="s">
        <v>239</v>
      </c>
      <c r="H111" t="s">
        <v>159</v>
      </c>
    </row>
    <row r="112" spans="1:8" x14ac:dyDescent="0.3">
      <c r="A112" t="s">
        <v>100</v>
      </c>
      <c r="B112" t="s">
        <v>560</v>
      </c>
      <c r="C112" t="s">
        <v>554</v>
      </c>
      <c r="D112" t="s">
        <v>137</v>
      </c>
      <c r="E112" t="s">
        <v>555</v>
      </c>
      <c r="F112" t="s">
        <v>561</v>
      </c>
      <c r="G112" t="s">
        <v>244</v>
      </c>
      <c r="H112" t="s">
        <v>159</v>
      </c>
    </row>
    <row r="113" spans="1:8" x14ac:dyDescent="0.3">
      <c r="A113" t="s">
        <v>562</v>
      </c>
      <c r="B113" t="s">
        <v>563</v>
      </c>
      <c r="C113" t="s">
        <v>564</v>
      </c>
      <c r="D113" t="s">
        <v>137</v>
      </c>
      <c r="E113" t="s">
        <v>555</v>
      </c>
      <c r="F113" t="s">
        <v>565</v>
      </c>
      <c r="G113" t="s">
        <v>239</v>
      </c>
      <c r="H113" t="s">
        <v>141</v>
      </c>
    </row>
    <row r="114" spans="1:8" x14ac:dyDescent="0.3">
      <c r="A114" t="s">
        <v>566</v>
      </c>
      <c r="B114" t="s">
        <v>567</v>
      </c>
      <c r="C114" t="s">
        <v>554</v>
      </c>
      <c r="D114" t="s">
        <v>137</v>
      </c>
      <c r="E114" t="s">
        <v>555</v>
      </c>
      <c r="F114" t="s">
        <v>568</v>
      </c>
      <c r="G114" t="s">
        <v>244</v>
      </c>
      <c r="H114" t="s">
        <v>159</v>
      </c>
    </row>
    <row r="115" spans="1:8" x14ac:dyDescent="0.3">
      <c r="A115" t="s">
        <v>569</v>
      </c>
      <c r="B115" t="s">
        <v>570</v>
      </c>
      <c r="C115" t="s">
        <v>571</v>
      </c>
      <c r="D115" t="s">
        <v>137</v>
      </c>
      <c r="E115" t="s">
        <v>572</v>
      </c>
      <c r="F115" t="s">
        <v>238</v>
      </c>
      <c r="G115" t="s">
        <v>206</v>
      </c>
      <c r="H115" t="s">
        <v>175</v>
      </c>
    </row>
    <row r="116" spans="1:8" x14ac:dyDescent="0.3">
      <c r="A116" t="s">
        <v>573</v>
      </c>
      <c r="B116" t="s">
        <v>574</v>
      </c>
      <c r="C116" t="s">
        <v>575</v>
      </c>
      <c r="D116" t="s">
        <v>137</v>
      </c>
      <c r="E116" t="s">
        <v>572</v>
      </c>
      <c r="F116" t="s">
        <v>151</v>
      </c>
      <c r="G116" t="s">
        <v>224</v>
      </c>
      <c r="H116" t="s">
        <v>175</v>
      </c>
    </row>
    <row r="117" spans="1:8" x14ac:dyDescent="0.3">
      <c r="A117" t="s">
        <v>101</v>
      </c>
      <c r="B117" t="s">
        <v>576</v>
      </c>
      <c r="C117" t="s">
        <v>577</v>
      </c>
      <c r="D117" t="s">
        <v>137</v>
      </c>
      <c r="E117" t="s">
        <v>578</v>
      </c>
      <c r="F117" t="s">
        <v>396</v>
      </c>
      <c r="G117" t="s">
        <v>145</v>
      </c>
      <c r="H117" t="s">
        <v>164</v>
      </c>
    </row>
    <row r="118" spans="1:8" x14ac:dyDescent="0.3">
      <c r="A118" t="s">
        <v>102</v>
      </c>
      <c r="B118" t="s">
        <v>579</v>
      </c>
      <c r="C118" t="s">
        <v>580</v>
      </c>
      <c r="D118" t="s">
        <v>137</v>
      </c>
      <c r="E118" t="s">
        <v>581</v>
      </c>
      <c r="F118" t="s">
        <v>582</v>
      </c>
      <c r="G118" t="s">
        <v>182</v>
      </c>
      <c r="H118" t="s">
        <v>186</v>
      </c>
    </row>
    <row r="119" spans="1:8" x14ac:dyDescent="0.3">
      <c r="A119" t="s">
        <v>583</v>
      </c>
      <c r="B119" t="s">
        <v>584</v>
      </c>
      <c r="C119" t="s">
        <v>580</v>
      </c>
      <c r="D119" t="s">
        <v>137</v>
      </c>
      <c r="E119" t="s">
        <v>581</v>
      </c>
      <c r="F119" t="s">
        <v>585</v>
      </c>
      <c r="G119" t="s">
        <v>239</v>
      </c>
      <c r="H119" t="s">
        <v>141</v>
      </c>
    </row>
    <row r="120" spans="1:8" x14ac:dyDescent="0.3">
      <c r="A120" t="s">
        <v>586</v>
      </c>
      <c r="B120" t="s">
        <v>587</v>
      </c>
      <c r="C120" t="s">
        <v>588</v>
      </c>
      <c r="D120" t="s">
        <v>137</v>
      </c>
      <c r="E120" t="s">
        <v>589</v>
      </c>
      <c r="F120" t="s">
        <v>292</v>
      </c>
      <c r="G120" t="s">
        <v>185</v>
      </c>
      <c r="H120" t="s">
        <v>159</v>
      </c>
    </row>
    <row r="121" spans="1:8" x14ac:dyDescent="0.3">
      <c r="A121" t="s">
        <v>103</v>
      </c>
      <c r="B121" t="s">
        <v>590</v>
      </c>
      <c r="C121" t="s">
        <v>591</v>
      </c>
      <c r="D121" t="s">
        <v>137</v>
      </c>
      <c r="E121" t="s">
        <v>592</v>
      </c>
      <c r="F121" t="s">
        <v>238</v>
      </c>
      <c r="G121" t="s">
        <v>174</v>
      </c>
      <c r="H121" t="s">
        <v>164</v>
      </c>
    </row>
    <row r="122" spans="1:8" x14ac:dyDescent="0.3">
      <c r="A122" t="s">
        <v>104</v>
      </c>
      <c r="B122" t="s">
        <v>593</v>
      </c>
      <c r="C122" t="s">
        <v>1160</v>
      </c>
      <c r="D122" t="s">
        <v>137</v>
      </c>
      <c r="E122" t="s">
        <v>594</v>
      </c>
      <c r="F122" t="s">
        <v>190</v>
      </c>
      <c r="G122" t="s">
        <v>163</v>
      </c>
      <c r="H122" t="s">
        <v>141</v>
      </c>
    </row>
    <row r="123" spans="1:8" x14ac:dyDescent="0.3">
      <c r="A123" t="s">
        <v>105</v>
      </c>
      <c r="B123" t="s">
        <v>595</v>
      </c>
      <c r="C123" t="s">
        <v>596</v>
      </c>
      <c r="D123" t="s">
        <v>137</v>
      </c>
      <c r="E123" t="s">
        <v>597</v>
      </c>
      <c r="F123" t="s">
        <v>598</v>
      </c>
      <c r="G123" t="s">
        <v>182</v>
      </c>
      <c r="H123" t="s">
        <v>186</v>
      </c>
    </row>
    <row r="124" spans="1:8" x14ac:dyDescent="0.3">
      <c r="A124" t="s">
        <v>106</v>
      </c>
      <c r="B124" t="s">
        <v>599</v>
      </c>
      <c r="C124" t="s">
        <v>600</v>
      </c>
      <c r="D124" t="s">
        <v>137</v>
      </c>
      <c r="E124" t="s">
        <v>601</v>
      </c>
      <c r="F124" t="s">
        <v>602</v>
      </c>
      <c r="G124" t="s">
        <v>449</v>
      </c>
      <c r="H124" t="s">
        <v>146</v>
      </c>
    </row>
    <row r="125" spans="1:8" x14ac:dyDescent="0.3">
      <c r="A125" t="s">
        <v>603</v>
      </c>
      <c r="B125" t="s">
        <v>604</v>
      </c>
      <c r="C125" t="s">
        <v>600</v>
      </c>
      <c r="D125" t="s">
        <v>137</v>
      </c>
      <c r="E125" t="s">
        <v>601</v>
      </c>
      <c r="F125" t="s">
        <v>514</v>
      </c>
      <c r="G125" t="s">
        <v>163</v>
      </c>
      <c r="H125" t="s">
        <v>164</v>
      </c>
    </row>
    <row r="126" spans="1:8" x14ac:dyDescent="0.3">
      <c r="A126" t="s">
        <v>605</v>
      </c>
      <c r="B126" t="s">
        <v>606</v>
      </c>
      <c r="C126" t="s">
        <v>607</v>
      </c>
      <c r="D126" t="s">
        <v>137</v>
      </c>
      <c r="E126" t="s">
        <v>608</v>
      </c>
      <c r="F126" t="s">
        <v>609</v>
      </c>
      <c r="G126" t="s">
        <v>197</v>
      </c>
      <c r="H126" t="s">
        <v>175</v>
      </c>
    </row>
    <row r="127" spans="1:8" x14ac:dyDescent="0.3">
      <c r="A127" t="s">
        <v>610</v>
      </c>
      <c r="B127" t="s">
        <v>611</v>
      </c>
      <c r="C127" t="s">
        <v>612</v>
      </c>
      <c r="D127" t="s">
        <v>137</v>
      </c>
      <c r="E127" t="s">
        <v>613</v>
      </c>
      <c r="F127" t="s">
        <v>614</v>
      </c>
      <c r="G127" t="s">
        <v>151</v>
      </c>
      <c r="H127" t="s">
        <v>175</v>
      </c>
    </row>
    <row r="128" spans="1:8" x14ac:dyDescent="0.3">
      <c r="A128" t="s">
        <v>615</v>
      </c>
      <c r="B128" t="s">
        <v>616</v>
      </c>
      <c r="C128" t="s">
        <v>612</v>
      </c>
      <c r="D128" t="s">
        <v>137</v>
      </c>
      <c r="E128" t="s">
        <v>613</v>
      </c>
      <c r="F128" t="s">
        <v>617</v>
      </c>
      <c r="G128" t="s">
        <v>618</v>
      </c>
      <c r="H128" t="s">
        <v>195</v>
      </c>
    </row>
    <row r="129" spans="1:8" x14ac:dyDescent="0.3">
      <c r="A129" t="s">
        <v>619</v>
      </c>
      <c r="B129" t="s">
        <v>620</v>
      </c>
      <c r="C129" t="s">
        <v>621</v>
      </c>
      <c r="D129" t="s">
        <v>137</v>
      </c>
      <c r="E129" t="s">
        <v>613</v>
      </c>
      <c r="F129" t="s">
        <v>622</v>
      </c>
      <c r="G129" t="s">
        <v>151</v>
      </c>
      <c r="H129" t="s">
        <v>175</v>
      </c>
    </row>
    <row r="130" spans="1:8" x14ac:dyDescent="0.3">
      <c r="A130" t="s">
        <v>623</v>
      </c>
      <c r="B130" t="s">
        <v>624</v>
      </c>
      <c r="C130" t="s">
        <v>625</v>
      </c>
      <c r="D130" t="s">
        <v>137</v>
      </c>
      <c r="E130" t="s">
        <v>613</v>
      </c>
      <c r="F130" t="s">
        <v>626</v>
      </c>
      <c r="G130" t="s">
        <v>197</v>
      </c>
      <c r="H130" t="s">
        <v>175</v>
      </c>
    </row>
    <row r="131" spans="1:8" x14ac:dyDescent="0.3">
      <c r="A131" t="s">
        <v>627</v>
      </c>
      <c r="B131" t="s">
        <v>628</v>
      </c>
      <c r="C131" t="s">
        <v>629</v>
      </c>
      <c r="D131" t="s">
        <v>137</v>
      </c>
      <c r="E131" t="s">
        <v>630</v>
      </c>
      <c r="F131" t="s">
        <v>631</v>
      </c>
      <c r="G131" t="s">
        <v>370</v>
      </c>
      <c r="H131" t="s">
        <v>141</v>
      </c>
    </row>
    <row r="132" spans="1:8" x14ac:dyDescent="0.3">
      <c r="A132" t="s">
        <v>107</v>
      </c>
      <c r="B132" t="s">
        <v>632</v>
      </c>
      <c r="C132" t="s">
        <v>633</v>
      </c>
      <c r="D132" t="s">
        <v>137</v>
      </c>
      <c r="E132" t="s">
        <v>634</v>
      </c>
      <c r="F132" t="s">
        <v>635</v>
      </c>
      <c r="G132" t="s">
        <v>182</v>
      </c>
      <c r="H132" t="s">
        <v>186</v>
      </c>
    </row>
    <row r="133" spans="1:8" x14ac:dyDescent="0.3">
      <c r="A133" t="s">
        <v>108</v>
      </c>
      <c r="B133" t="s">
        <v>636</v>
      </c>
      <c r="C133" t="s">
        <v>637</v>
      </c>
      <c r="D133" t="s">
        <v>137</v>
      </c>
      <c r="E133" t="s">
        <v>638</v>
      </c>
      <c r="F133" t="s">
        <v>639</v>
      </c>
      <c r="G133" t="s">
        <v>182</v>
      </c>
      <c r="H133" t="s">
        <v>186</v>
      </c>
    </row>
    <row r="134" spans="1:8" x14ac:dyDescent="0.3">
      <c r="A134" t="s">
        <v>640</v>
      </c>
      <c r="B134" t="s">
        <v>641</v>
      </c>
      <c r="C134" t="s">
        <v>642</v>
      </c>
      <c r="D134" t="s">
        <v>137</v>
      </c>
      <c r="E134" t="s">
        <v>638</v>
      </c>
      <c r="F134" t="s">
        <v>643</v>
      </c>
      <c r="G134" t="s">
        <v>163</v>
      </c>
      <c r="H134" t="s">
        <v>164</v>
      </c>
    </row>
    <row r="135" spans="1:8" x14ac:dyDescent="0.3">
      <c r="A135" t="s">
        <v>644</v>
      </c>
      <c r="B135" t="s">
        <v>645</v>
      </c>
      <c r="C135" t="s">
        <v>646</v>
      </c>
      <c r="D135" t="s">
        <v>137</v>
      </c>
      <c r="E135" t="s">
        <v>647</v>
      </c>
      <c r="F135" t="s">
        <v>648</v>
      </c>
      <c r="G135" t="s">
        <v>370</v>
      </c>
      <c r="H135" t="s">
        <v>141</v>
      </c>
    </row>
    <row r="136" spans="1:8" x14ac:dyDescent="0.3">
      <c r="A136" t="s">
        <v>649</v>
      </c>
      <c r="B136" t="s">
        <v>650</v>
      </c>
      <c r="C136" t="s">
        <v>651</v>
      </c>
      <c r="D136" t="s">
        <v>137</v>
      </c>
      <c r="E136" t="s">
        <v>647</v>
      </c>
      <c r="F136" t="s">
        <v>652</v>
      </c>
      <c r="G136" t="s">
        <v>209</v>
      </c>
      <c r="H136" t="s">
        <v>195</v>
      </c>
    </row>
    <row r="137" spans="1:8" x14ac:dyDescent="0.3">
      <c r="A137" t="s">
        <v>653</v>
      </c>
      <c r="B137" t="s">
        <v>654</v>
      </c>
      <c r="C137" t="s">
        <v>655</v>
      </c>
      <c r="D137" t="s">
        <v>137</v>
      </c>
      <c r="E137" t="s">
        <v>647</v>
      </c>
      <c r="F137" t="s">
        <v>656</v>
      </c>
      <c r="G137" t="s">
        <v>239</v>
      </c>
      <c r="H137" t="s">
        <v>164</v>
      </c>
    </row>
    <row r="138" spans="1:8" x14ac:dyDescent="0.3">
      <c r="A138" t="s">
        <v>657</v>
      </c>
      <c r="B138" t="s">
        <v>658</v>
      </c>
      <c r="C138" t="s">
        <v>659</v>
      </c>
      <c r="D138" t="s">
        <v>137</v>
      </c>
      <c r="E138" t="s">
        <v>647</v>
      </c>
      <c r="F138" t="s">
        <v>660</v>
      </c>
      <c r="G138" t="s">
        <v>151</v>
      </c>
      <c r="H138" t="s">
        <v>159</v>
      </c>
    </row>
    <row r="139" spans="1:8" x14ac:dyDescent="0.3">
      <c r="A139" t="s">
        <v>110</v>
      </c>
      <c r="B139" t="s">
        <v>661</v>
      </c>
      <c r="C139" t="s">
        <v>1161</v>
      </c>
      <c r="D139" t="s">
        <v>137</v>
      </c>
      <c r="E139" t="s">
        <v>662</v>
      </c>
      <c r="F139" t="s">
        <v>663</v>
      </c>
      <c r="G139" t="s">
        <v>174</v>
      </c>
      <c r="H139" t="s">
        <v>164</v>
      </c>
    </row>
    <row r="140" spans="1:8" x14ac:dyDescent="0.3">
      <c r="A140" t="s">
        <v>664</v>
      </c>
      <c r="B140" t="s">
        <v>665</v>
      </c>
      <c r="C140" t="s">
        <v>666</v>
      </c>
      <c r="D140" t="s">
        <v>137</v>
      </c>
      <c r="E140" t="s">
        <v>667</v>
      </c>
      <c r="F140" t="s">
        <v>238</v>
      </c>
      <c r="G140" t="s">
        <v>140</v>
      </c>
      <c r="H140" t="s">
        <v>195</v>
      </c>
    </row>
    <row r="141" spans="1:8" x14ac:dyDescent="0.3">
      <c r="A141" t="s">
        <v>668</v>
      </c>
      <c r="B141" t="s">
        <v>669</v>
      </c>
      <c r="C141" t="s">
        <v>670</v>
      </c>
      <c r="D141" t="s">
        <v>137</v>
      </c>
      <c r="E141" t="s">
        <v>667</v>
      </c>
      <c r="F141" t="s">
        <v>238</v>
      </c>
      <c r="G141" t="s">
        <v>151</v>
      </c>
      <c r="H141" t="s">
        <v>195</v>
      </c>
    </row>
    <row r="142" spans="1:8" x14ac:dyDescent="0.3">
      <c r="A142" t="s">
        <v>671</v>
      </c>
      <c r="B142" t="s">
        <v>672</v>
      </c>
      <c r="C142" t="s">
        <v>670</v>
      </c>
      <c r="D142" t="s">
        <v>137</v>
      </c>
      <c r="E142" t="s">
        <v>667</v>
      </c>
      <c r="F142" t="s">
        <v>238</v>
      </c>
      <c r="G142" t="s">
        <v>151</v>
      </c>
      <c r="H142" t="s">
        <v>195</v>
      </c>
    </row>
    <row r="143" spans="1:8" x14ac:dyDescent="0.3">
      <c r="A143" t="s">
        <v>673</v>
      </c>
      <c r="B143" t="s">
        <v>674</v>
      </c>
      <c r="C143" t="s">
        <v>670</v>
      </c>
      <c r="D143" t="s">
        <v>137</v>
      </c>
      <c r="E143" t="s">
        <v>667</v>
      </c>
      <c r="F143" t="s">
        <v>238</v>
      </c>
      <c r="G143" t="s">
        <v>151</v>
      </c>
      <c r="H143" t="s">
        <v>195</v>
      </c>
    </row>
    <row r="144" spans="1:8" x14ac:dyDescent="0.3">
      <c r="A144" t="s">
        <v>675</v>
      </c>
      <c r="B144" t="s">
        <v>676</v>
      </c>
      <c r="C144" t="s">
        <v>670</v>
      </c>
      <c r="D144" t="s">
        <v>137</v>
      </c>
      <c r="E144" t="s">
        <v>667</v>
      </c>
      <c r="F144" t="s">
        <v>238</v>
      </c>
      <c r="G144" t="s">
        <v>151</v>
      </c>
      <c r="H144" t="s">
        <v>195</v>
      </c>
    </row>
    <row r="145" spans="1:8" x14ac:dyDescent="0.3">
      <c r="A145" t="s">
        <v>112</v>
      </c>
      <c r="B145" t="s">
        <v>677</v>
      </c>
      <c r="C145" t="s">
        <v>678</v>
      </c>
      <c r="D145" t="s">
        <v>137</v>
      </c>
      <c r="E145" t="s">
        <v>679</v>
      </c>
      <c r="F145" t="s">
        <v>329</v>
      </c>
      <c r="G145" t="s">
        <v>182</v>
      </c>
      <c r="H145" t="s">
        <v>186</v>
      </c>
    </row>
    <row r="146" spans="1:8" x14ac:dyDescent="0.3">
      <c r="A146" t="s">
        <v>680</v>
      </c>
      <c r="B146" t="s">
        <v>681</v>
      </c>
      <c r="C146" t="s">
        <v>682</v>
      </c>
      <c r="D146" t="s">
        <v>137</v>
      </c>
      <c r="E146" t="s">
        <v>683</v>
      </c>
      <c r="F146" t="s">
        <v>684</v>
      </c>
      <c r="G146" t="s">
        <v>244</v>
      </c>
      <c r="H146" t="s">
        <v>159</v>
      </c>
    </row>
    <row r="147" spans="1:8" x14ac:dyDescent="0.3">
      <c r="A147" t="s">
        <v>685</v>
      </c>
      <c r="B147" t="s">
        <v>686</v>
      </c>
      <c r="C147" t="s">
        <v>682</v>
      </c>
      <c r="D147" t="s">
        <v>137</v>
      </c>
      <c r="E147" t="s">
        <v>683</v>
      </c>
      <c r="F147" t="s">
        <v>687</v>
      </c>
      <c r="G147" t="s">
        <v>145</v>
      </c>
      <c r="H147" t="s">
        <v>159</v>
      </c>
    </row>
    <row r="148" spans="1:8" x14ac:dyDescent="0.3">
      <c r="A148" t="s">
        <v>688</v>
      </c>
      <c r="B148" t="s">
        <v>689</v>
      </c>
      <c r="C148" t="s">
        <v>690</v>
      </c>
      <c r="D148" t="s">
        <v>137</v>
      </c>
      <c r="E148" t="s">
        <v>683</v>
      </c>
      <c r="F148" t="s">
        <v>396</v>
      </c>
      <c r="G148" t="s">
        <v>224</v>
      </c>
      <c r="H148" t="s">
        <v>175</v>
      </c>
    </row>
    <row r="149" spans="1:8" x14ac:dyDescent="0.3">
      <c r="A149" t="s">
        <v>691</v>
      </c>
      <c r="B149" t="s">
        <v>692</v>
      </c>
      <c r="C149" t="s">
        <v>682</v>
      </c>
      <c r="D149" t="s">
        <v>137</v>
      </c>
      <c r="E149" t="s">
        <v>683</v>
      </c>
      <c r="F149" t="s">
        <v>693</v>
      </c>
      <c r="G149" t="s">
        <v>244</v>
      </c>
      <c r="H149" t="s">
        <v>159</v>
      </c>
    </row>
    <row r="150" spans="1:8" x14ac:dyDescent="0.3">
      <c r="A150" t="s">
        <v>694</v>
      </c>
      <c r="B150" t="s">
        <v>695</v>
      </c>
      <c r="C150" t="s">
        <v>696</v>
      </c>
      <c r="D150" t="s">
        <v>137</v>
      </c>
      <c r="E150" t="s">
        <v>683</v>
      </c>
      <c r="F150" t="s">
        <v>697</v>
      </c>
      <c r="G150" t="s">
        <v>244</v>
      </c>
      <c r="H150" t="s">
        <v>159</v>
      </c>
    </row>
    <row r="151" spans="1:8" x14ac:dyDescent="0.3">
      <c r="A151" t="s">
        <v>113</v>
      </c>
      <c r="B151" t="s">
        <v>698</v>
      </c>
      <c r="C151" t="s">
        <v>699</v>
      </c>
      <c r="D151" t="s">
        <v>137</v>
      </c>
      <c r="E151" t="s">
        <v>700</v>
      </c>
      <c r="F151" t="s">
        <v>238</v>
      </c>
      <c r="G151" t="s">
        <v>174</v>
      </c>
      <c r="H151" t="s">
        <v>159</v>
      </c>
    </row>
    <row r="152" spans="1:8" x14ac:dyDescent="0.3">
      <c r="A152" t="s">
        <v>701</v>
      </c>
      <c r="B152" t="s">
        <v>702</v>
      </c>
      <c r="C152" t="s">
        <v>703</v>
      </c>
      <c r="D152" t="s">
        <v>137</v>
      </c>
      <c r="E152" t="s">
        <v>704</v>
      </c>
      <c r="F152" t="s">
        <v>705</v>
      </c>
      <c r="G152" t="s">
        <v>370</v>
      </c>
      <c r="H152" t="s">
        <v>164</v>
      </c>
    </row>
    <row r="153" spans="1:8" x14ac:dyDescent="0.3">
      <c r="A153" t="s">
        <v>706</v>
      </c>
      <c r="B153" t="s">
        <v>707</v>
      </c>
      <c r="C153" t="s">
        <v>708</v>
      </c>
      <c r="D153" t="s">
        <v>137</v>
      </c>
      <c r="E153" t="s">
        <v>704</v>
      </c>
      <c r="F153" t="s">
        <v>709</v>
      </c>
      <c r="G153" t="s">
        <v>370</v>
      </c>
      <c r="H153" t="s">
        <v>141</v>
      </c>
    </row>
    <row r="154" spans="1:8" x14ac:dyDescent="0.3">
      <c r="A154" t="s">
        <v>114</v>
      </c>
      <c r="B154" t="s">
        <v>710</v>
      </c>
      <c r="C154" t="s">
        <v>711</v>
      </c>
      <c r="D154" t="s">
        <v>137</v>
      </c>
      <c r="E154" t="s">
        <v>712</v>
      </c>
      <c r="F154" t="s">
        <v>713</v>
      </c>
      <c r="G154" t="s">
        <v>174</v>
      </c>
      <c r="H154" t="s">
        <v>141</v>
      </c>
    </row>
    <row r="155" spans="1:8" x14ac:dyDescent="0.3">
      <c r="A155" t="s">
        <v>714</v>
      </c>
      <c r="B155" t="s">
        <v>715</v>
      </c>
      <c r="C155" t="s">
        <v>716</v>
      </c>
      <c r="D155" t="s">
        <v>137</v>
      </c>
      <c r="E155" t="s">
        <v>717</v>
      </c>
      <c r="F155" t="s">
        <v>534</v>
      </c>
      <c r="G155" t="s">
        <v>213</v>
      </c>
      <c r="H155" t="s">
        <v>195</v>
      </c>
    </row>
    <row r="156" spans="1:8" x14ac:dyDescent="0.3">
      <c r="A156" t="s">
        <v>115</v>
      </c>
      <c r="B156" t="s">
        <v>718</v>
      </c>
      <c r="C156" t="s">
        <v>716</v>
      </c>
      <c r="D156" t="s">
        <v>137</v>
      </c>
      <c r="E156" t="s">
        <v>717</v>
      </c>
      <c r="F156" t="s">
        <v>534</v>
      </c>
      <c r="G156" t="s">
        <v>174</v>
      </c>
      <c r="H156" t="s">
        <v>164</v>
      </c>
    </row>
    <row r="157" spans="1:8" x14ac:dyDescent="0.3">
      <c r="A157" t="s">
        <v>117</v>
      </c>
      <c r="B157" t="s">
        <v>719</v>
      </c>
      <c r="C157" t="s">
        <v>720</v>
      </c>
      <c r="D157" t="s">
        <v>137</v>
      </c>
      <c r="E157" t="s">
        <v>721</v>
      </c>
      <c r="F157" t="s">
        <v>181</v>
      </c>
      <c r="G157" t="s">
        <v>182</v>
      </c>
      <c r="H157" t="s">
        <v>186</v>
      </c>
    </row>
    <row r="158" spans="1:8" x14ac:dyDescent="0.3">
      <c r="A158" t="s">
        <v>722</v>
      </c>
      <c r="B158" t="s">
        <v>723</v>
      </c>
      <c r="C158" t="s">
        <v>724</v>
      </c>
      <c r="D158" t="s">
        <v>137</v>
      </c>
      <c r="E158" t="s">
        <v>725</v>
      </c>
      <c r="F158" t="s">
        <v>151</v>
      </c>
      <c r="G158" t="s">
        <v>174</v>
      </c>
      <c r="H158" t="s">
        <v>152</v>
      </c>
    </row>
    <row r="159" spans="1:8" x14ac:dyDescent="0.3">
      <c r="A159" t="s">
        <v>726</v>
      </c>
      <c r="B159" t="s">
        <v>727</v>
      </c>
      <c r="C159" t="s">
        <v>724</v>
      </c>
      <c r="D159" t="s">
        <v>137</v>
      </c>
      <c r="E159" t="s">
        <v>725</v>
      </c>
      <c r="F159" t="s">
        <v>151</v>
      </c>
      <c r="G159" t="s">
        <v>174</v>
      </c>
      <c r="H159" t="s">
        <v>152</v>
      </c>
    </row>
    <row r="160" spans="1:8" x14ac:dyDescent="0.3">
      <c r="A160" t="s">
        <v>728</v>
      </c>
      <c r="B160" t="s">
        <v>729</v>
      </c>
      <c r="C160" t="s">
        <v>730</v>
      </c>
      <c r="D160" t="s">
        <v>137</v>
      </c>
      <c r="E160" t="s">
        <v>731</v>
      </c>
      <c r="F160" t="s">
        <v>467</v>
      </c>
      <c r="G160" t="s">
        <v>370</v>
      </c>
      <c r="H160" t="s">
        <v>141</v>
      </c>
    </row>
    <row r="161" spans="1:8" x14ac:dyDescent="0.3">
      <c r="A161" t="s">
        <v>118</v>
      </c>
      <c r="B161" t="s">
        <v>732</v>
      </c>
      <c r="C161" t="s">
        <v>733</v>
      </c>
      <c r="D161" t="s">
        <v>137</v>
      </c>
      <c r="E161" t="s">
        <v>734</v>
      </c>
      <c r="F161" t="s">
        <v>312</v>
      </c>
      <c r="G161" t="s">
        <v>151</v>
      </c>
      <c r="H161" t="s">
        <v>164</v>
      </c>
    </row>
    <row r="162" spans="1:8" x14ac:dyDescent="0.3">
      <c r="A162" t="s">
        <v>735</v>
      </c>
      <c r="B162" t="s">
        <v>736</v>
      </c>
      <c r="C162" t="s">
        <v>737</v>
      </c>
      <c r="D162" t="s">
        <v>137</v>
      </c>
      <c r="E162" t="s">
        <v>738</v>
      </c>
      <c r="F162" t="s">
        <v>739</v>
      </c>
      <c r="G162" t="s">
        <v>158</v>
      </c>
      <c r="H162" t="s">
        <v>248</v>
      </c>
    </row>
    <row r="163" spans="1:8" x14ac:dyDescent="0.3">
      <c r="A163" t="s">
        <v>119</v>
      </c>
      <c r="B163" t="s">
        <v>740</v>
      </c>
      <c r="C163" t="s">
        <v>741</v>
      </c>
      <c r="D163" t="s">
        <v>137</v>
      </c>
      <c r="E163" t="s">
        <v>742</v>
      </c>
      <c r="F163" t="s">
        <v>218</v>
      </c>
      <c r="G163" t="s">
        <v>182</v>
      </c>
      <c r="H163" t="s">
        <v>186</v>
      </c>
    </row>
    <row r="164" spans="1:8" x14ac:dyDescent="0.3">
      <c r="A164" t="s">
        <v>743</v>
      </c>
      <c r="B164" t="s">
        <v>744</v>
      </c>
      <c r="C164" t="s">
        <v>745</v>
      </c>
      <c r="D164" t="s">
        <v>137</v>
      </c>
      <c r="E164" t="s">
        <v>746</v>
      </c>
      <c r="F164" t="s">
        <v>747</v>
      </c>
      <c r="G164" t="s">
        <v>174</v>
      </c>
      <c r="H164" t="s">
        <v>159</v>
      </c>
    </row>
    <row r="165" spans="1:8" x14ac:dyDescent="0.3">
      <c r="A165" t="s">
        <v>748</v>
      </c>
      <c r="B165" t="s">
        <v>749</v>
      </c>
      <c r="C165" t="s">
        <v>750</v>
      </c>
      <c r="D165" t="s">
        <v>137</v>
      </c>
      <c r="E165" t="s">
        <v>751</v>
      </c>
      <c r="F165" t="s">
        <v>429</v>
      </c>
      <c r="G165" t="s">
        <v>370</v>
      </c>
      <c r="H165" t="s">
        <v>141</v>
      </c>
    </row>
    <row r="166" spans="1:8" x14ac:dyDescent="0.3">
      <c r="A166" t="s">
        <v>120</v>
      </c>
      <c r="B166" t="s">
        <v>752</v>
      </c>
      <c r="C166" t="s">
        <v>753</v>
      </c>
      <c r="D166" t="s">
        <v>137</v>
      </c>
      <c r="E166" t="s">
        <v>754</v>
      </c>
      <c r="F166" t="s">
        <v>755</v>
      </c>
      <c r="G166" t="s">
        <v>174</v>
      </c>
      <c r="H166" t="s">
        <v>164</v>
      </c>
    </row>
    <row r="167" spans="1:8" x14ac:dyDescent="0.3">
      <c r="A167" t="s">
        <v>121</v>
      </c>
      <c r="B167" t="s">
        <v>756</v>
      </c>
      <c r="C167" t="s">
        <v>753</v>
      </c>
      <c r="D167" t="s">
        <v>137</v>
      </c>
      <c r="E167" t="s">
        <v>754</v>
      </c>
      <c r="F167" t="s">
        <v>757</v>
      </c>
      <c r="G167" t="s">
        <v>174</v>
      </c>
      <c r="H167" t="s">
        <v>159</v>
      </c>
    </row>
    <row r="168" spans="1:8" x14ac:dyDescent="0.3">
      <c r="A168" t="s">
        <v>758</v>
      </c>
      <c r="B168" t="s">
        <v>759</v>
      </c>
      <c r="C168" t="s">
        <v>760</v>
      </c>
      <c r="D168" t="s">
        <v>137</v>
      </c>
      <c r="E168" t="s">
        <v>754</v>
      </c>
      <c r="F168" t="s">
        <v>761</v>
      </c>
      <c r="G168" t="s">
        <v>174</v>
      </c>
      <c r="H168" t="s">
        <v>164</v>
      </c>
    </row>
    <row r="169" spans="1:8" x14ac:dyDescent="0.3">
      <c r="A169" t="s">
        <v>122</v>
      </c>
      <c r="B169" t="s">
        <v>762</v>
      </c>
      <c r="C169" t="s">
        <v>763</v>
      </c>
      <c r="D169" t="s">
        <v>137</v>
      </c>
      <c r="E169" t="s">
        <v>754</v>
      </c>
      <c r="F169" t="s">
        <v>764</v>
      </c>
      <c r="G169" t="s">
        <v>174</v>
      </c>
      <c r="H169" t="s">
        <v>164</v>
      </c>
    </row>
    <row r="170" spans="1:8" x14ac:dyDescent="0.3">
      <c r="A170" t="s">
        <v>765</v>
      </c>
      <c r="B170" t="s">
        <v>766</v>
      </c>
      <c r="C170" t="s">
        <v>767</v>
      </c>
      <c r="D170" t="s">
        <v>137</v>
      </c>
      <c r="E170" t="s">
        <v>768</v>
      </c>
      <c r="F170" t="s">
        <v>769</v>
      </c>
      <c r="G170" t="s">
        <v>250</v>
      </c>
      <c r="H170" t="s">
        <v>248</v>
      </c>
    </row>
    <row r="171" spans="1:8" x14ac:dyDescent="0.3">
      <c r="A171" t="s">
        <v>770</v>
      </c>
      <c r="B171" t="s">
        <v>771</v>
      </c>
      <c r="C171" t="s">
        <v>767</v>
      </c>
      <c r="D171" t="s">
        <v>137</v>
      </c>
      <c r="E171" t="s">
        <v>768</v>
      </c>
      <c r="F171" t="s">
        <v>307</v>
      </c>
      <c r="G171" t="s">
        <v>250</v>
      </c>
      <c r="H171" t="s">
        <v>248</v>
      </c>
    </row>
    <row r="172" spans="1:8" x14ac:dyDescent="0.3">
      <c r="A172" t="s">
        <v>772</v>
      </c>
      <c r="B172" t="s">
        <v>773</v>
      </c>
      <c r="C172" t="s">
        <v>774</v>
      </c>
      <c r="D172" t="s">
        <v>137</v>
      </c>
      <c r="E172" t="s">
        <v>775</v>
      </c>
      <c r="F172" t="s">
        <v>776</v>
      </c>
      <c r="G172" t="s">
        <v>239</v>
      </c>
      <c r="H172" t="s">
        <v>141</v>
      </c>
    </row>
    <row r="173" spans="1:8" x14ac:dyDescent="0.3">
      <c r="A173" t="s">
        <v>777</v>
      </c>
      <c r="B173" t="s">
        <v>778</v>
      </c>
      <c r="C173" t="s">
        <v>779</v>
      </c>
      <c r="D173" t="s">
        <v>137</v>
      </c>
      <c r="E173" t="s">
        <v>775</v>
      </c>
      <c r="F173" t="s">
        <v>223</v>
      </c>
      <c r="G173" t="s">
        <v>158</v>
      </c>
      <c r="H173" t="s">
        <v>248</v>
      </c>
    </row>
    <row r="174" spans="1:8" x14ac:dyDescent="0.3">
      <c r="A174" t="s">
        <v>123</v>
      </c>
      <c r="B174" t="s">
        <v>780</v>
      </c>
      <c r="C174" t="s">
        <v>781</v>
      </c>
      <c r="D174" t="s">
        <v>137</v>
      </c>
      <c r="E174" t="s">
        <v>782</v>
      </c>
      <c r="F174" t="s">
        <v>769</v>
      </c>
      <c r="G174" t="s">
        <v>182</v>
      </c>
      <c r="H174" t="s">
        <v>186</v>
      </c>
    </row>
    <row r="175" spans="1:8" x14ac:dyDescent="0.3">
      <c r="A175" t="s">
        <v>124</v>
      </c>
      <c r="B175" t="s">
        <v>783</v>
      </c>
      <c r="C175" t="s">
        <v>784</v>
      </c>
      <c r="D175" t="s">
        <v>137</v>
      </c>
      <c r="E175" t="s">
        <v>785</v>
      </c>
      <c r="F175" t="s">
        <v>786</v>
      </c>
      <c r="G175" t="s">
        <v>182</v>
      </c>
      <c r="H175" t="s">
        <v>186</v>
      </c>
    </row>
    <row r="176" spans="1:8" x14ac:dyDescent="0.3">
      <c r="A176" t="s">
        <v>787</v>
      </c>
      <c r="B176" t="s">
        <v>788</v>
      </c>
      <c r="C176" t="s">
        <v>789</v>
      </c>
      <c r="D176" t="s">
        <v>137</v>
      </c>
      <c r="E176" t="s">
        <v>790</v>
      </c>
      <c r="F176" t="s">
        <v>267</v>
      </c>
      <c r="G176" t="s">
        <v>197</v>
      </c>
      <c r="H176" t="s">
        <v>175</v>
      </c>
    </row>
    <row r="177" spans="1:8" x14ac:dyDescent="0.3">
      <c r="A177" t="s">
        <v>791</v>
      </c>
      <c r="B177" t="s">
        <v>792</v>
      </c>
      <c r="C177" t="s">
        <v>789</v>
      </c>
      <c r="D177" t="s">
        <v>137</v>
      </c>
      <c r="E177" t="s">
        <v>790</v>
      </c>
      <c r="F177" t="s">
        <v>326</v>
      </c>
      <c r="G177" t="s">
        <v>197</v>
      </c>
      <c r="H177" t="s">
        <v>175</v>
      </c>
    </row>
    <row r="178" spans="1:8" x14ac:dyDescent="0.3">
      <c r="A178" t="s">
        <v>793</v>
      </c>
      <c r="B178" t="s">
        <v>794</v>
      </c>
      <c r="C178" t="s">
        <v>789</v>
      </c>
      <c r="D178" t="s">
        <v>137</v>
      </c>
      <c r="E178" t="s">
        <v>790</v>
      </c>
      <c r="F178" t="s">
        <v>795</v>
      </c>
      <c r="G178" t="s">
        <v>197</v>
      </c>
      <c r="H178" t="s">
        <v>175</v>
      </c>
    </row>
    <row r="179" spans="1:8" x14ac:dyDescent="0.3">
      <c r="A179" t="s">
        <v>796</v>
      </c>
      <c r="B179" t="s">
        <v>797</v>
      </c>
      <c r="C179" t="s">
        <v>789</v>
      </c>
      <c r="D179" t="s">
        <v>137</v>
      </c>
      <c r="E179" t="s">
        <v>790</v>
      </c>
      <c r="F179" t="s">
        <v>396</v>
      </c>
      <c r="G179" t="s">
        <v>197</v>
      </c>
      <c r="H179" t="s">
        <v>175</v>
      </c>
    </row>
    <row r="180" spans="1:8" x14ac:dyDescent="0.3">
      <c r="A180" t="s">
        <v>798</v>
      </c>
      <c r="B180" t="s">
        <v>799</v>
      </c>
      <c r="C180" t="s">
        <v>789</v>
      </c>
      <c r="D180" t="s">
        <v>137</v>
      </c>
      <c r="E180" t="s">
        <v>790</v>
      </c>
      <c r="F180" t="s">
        <v>173</v>
      </c>
      <c r="G180" t="s">
        <v>197</v>
      </c>
      <c r="H180" t="s">
        <v>175</v>
      </c>
    </row>
    <row r="181" spans="1:8" x14ac:dyDescent="0.3">
      <c r="A181" t="s">
        <v>800</v>
      </c>
      <c r="B181" t="s">
        <v>801</v>
      </c>
      <c r="C181" t="s">
        <v>789</v>
      </c>
      <c r="D181" t="s">
        <v>137</v>
      </c>
      <c r="E181" t="s">
        <v>790</v>
      </c>
      <c r="F181" t="s">
        <v>705</v>
      </c>
      <c r="G181" t="s">
        <v>197</v>
      </c>
      <c r="H181" t="s">
        <v>175</v>
      </c>
    </row>
    <row r="182" spans="1:8" x14ac:dyDescent="0.3">
      <c r="A182" t="s">
        <v>802</v>
      </c>
      <c r="B182" t="s">
        <v>803</v>
      </c>
      <c r="C182" t="s">
        <v>789</v>
      </c>
      <c r="D182" t="s">
        <v>137</v>
      </c>
      <c r="E182" t="s">
        <v>790</v>
      </c>
      <c r="F182" t="s">
        <v>804</v>
      </c>
      <c r="G182" t="s">
        <v>197</v>
      </c>
      <c r="H182" t="s">
        <v>175</v>
      </c>
    </row>
    <row r="183" spans="1:8" x14ac:dyDescent="0.3">
      <c r="A183" t="s">
        <v>805</v>
      </c>
      <c r="B183" t="s">
        <v>806</v>
      </c>
      <c r="C183" t="s">
        <v>789</v>
      </c>
      <c r="D183" t="s">
        <v>137</v>
      </c>
      <c r="E183" t="s">
        <v>790</v>
      </c>
      <c r="F183" t="s">
        <v>190</v>
      </c>
      <c r="G183" t="s">
        <v>197</v>
      </c>
      <c r="H183" t="s">
        <v>175</v>
      </c>
    </row>
    <row r="184" spans="1:8" x14ac:dyDescent="0.3">
      <c r="A184" t="s">
        <v>807</v>
      </c>
      <c r="B184" t="s">
        <v>808</v>
      </c>
      <c r="C184" t="s">
        <v>789</v>
      </c>
      <c r="D184" t="s">
        <v>137</v>
      </c>
      <c r="E184" t="s">
        <v>790</v>
      </c>
      <c r="F184" t="s">
        <v>809</v>
      </c>
      <c r="G184" t="s">
        <v>197</v>
      </c>
      <c r="H184" t="s">
        <v>175</v>
      </c>
    </row>
    <row r="185" spans="1:8" x14ac:dyDescent="0.3">
      <c r="A185" t="s">
        <v>810</v>
      </c>
      <c r="B185" t="s">
        <v>811</v>
      </c>
      <c r="C185" t="s">
        <v>789</v>
      </c>
      <c r="D185" t="s">
        <v>137</v>
      </c>
      <c r="E185" t="s">
        <v>790</v>
      </c>
      <c r="F185" t="s">
        <v>812</v>
      </c>
      <c r="G185" t="s">
        <v>197</v>
      </c>
      <c r="H185" t="s">
        <v>175</v>
      </c>
    </row>
    <row r="186" spans="1:8" x14ac:dyDescent="0.3">
      <c r="A186" t="s">
        <v>813</v>
      </c>
      <c r="B186" t="s">
        <v>814</v>
      </c>
      <c r="C186" t="s">
        <v>789</v>
      </c>
      <c r="D186" t="s">
        <v>137</v>
      </c>
      <c r="E186" t="s">
        <v>790</v>
      </c>
      <c r="F186" t="s">
        <v>815</v>
      </c>
      <c r="G186" t="s">
        <v>197</v>
      </c>
      <c r="H186" t="s">
        <v>175</v>
      </c>
    </row>
    <row r="187" spans="1:8" x14ac:dyDescent="0.3">
      <c r="A187" t="s">
        <v>816</v>
      </c>
      <c r="B187" t="s">
        <v>817</v>
      </c>
      <c r="C187" t="s">
        <v>789</v>
      </c>
      <c r="D187" t="s">
        <v>137</v>
      </c>
      <c r="E187" t="s">
        <v>790</v>
      </c>
      <c r="F187" t="s">
        <v>457</v>
      </c>
      <c r="G187" t="s">
        <v>197</v>
      </c>
      <c r="H187" t="s">
        <v>175</v>
      </c>
    </row>
    <row r="188" spans="1:8" x14ac:dyDescent="0.3">
      <c r="A188" t="s">
        <v>818</v>
      </c>
      <c r="B188" t="s">
        <v>819</v>
      </c>
      <c r="C188" t="s">
        <v>789</v>
      </c>
      <c r="D188" t="s">
        <v>137</v>
      </c>
      <c r="E188" t="s">
        <v>790</v>
      </c>
      <c r="F188" t="s">
        <v>820</v>
      </c>
      <c r="G188" t="s">
        <v>197</v>
      </c>
      <c r="H188" t="s">
        <v>175</v>
      </c>
    </row>
    <row r="189" spans="1:8" x14ac:dyDescent="0.3">
      <c r="A189" t="s">
        <v>821</v>
      </c>
      <c r="B189" t="s">
        <v>822</v>
      </c>
      <c r="C189" t="s">
        <v>789</v>
      </c>
      <c r="D189" t="s">
        <v>137</v>
      </c>
      <c r="E189" t="s">
        <v>790</v>
      </c>
      <c r="F189" t="s">
        <v>823</v>
      </c>
      <c r="G189" t="s">
        <v>197</v>
      </c>
      <c r="H189" t="s">
        <v>175</v>
      </c>
    </row>
    <row r="190" spans="1:8" x14ac:dyDescent="0.3">
      <c r="A190" t="s">
        <v>824</v>
      </c>
      <c r="B190" t="s">
        <v>825</v>
      </c>
      <c r="C190" t="s">
        <v>789</v>
      </c>
      <c r="D190" t="s">
        <v>137</v>
      </c>
      <c r="E190" t="s">
        <v>790</v>
      </c>
      <c r="F190" t="s">
        <v>826</v>
      </c>
      <c r="G190" t="s">
        <v>197</v>
      </c>
      <c r="H190" t="s">
        <v>175</v>
      </c>
    </row>
    <row r="191" spans="1:8" x14ac:dyDescent="0.3">
      <c r="A191" t="s">
        <v>827</v>
      </c>
      <c r="B191" t="s">
        <v>828</v>
      </c>
      <c r="C191" t="s">
        <v>789</v>
      </c>
      <c r="D191" t="s">
        <v>137</v>
      </c>
      <c r="E191" t="s">
        <v>790</v>
      </c>
      <c r="F191" t="s">
        <v>829</v>
      </c>
      <c r="G191" t="s">
        <v>197</v>
      </c>
      <c r="H191" t="s">
        <v>175</v>
      </c>
    </row>
    <row r="192" spans="1:8" x14ac:dyDescent="0.3">
      <c r="A192" t="s">
        <v>830</v>
      </c>
      <c r="B192" t="s">
        <v>831</v>
      </c>
      <c r="C192" t="s">
        <v>789</v>
      </c>
      <c r="D192" t="s">
        <v>137</v>
      </c>
      <c r="E192" t="s">
        <v>790</v>
      </c>
      <c r="F192" t="s">
        <v>199</v>
      </c>
      <c r="G192" t="s">
        <v>197</v>
      </c>
      <c r="H192" t="s">
        <v>175</v>
      </c>
    </row>
    <row r="193" spans="1:8" x14ac:dyDescent="0.3">
      <c r="A193" t="s">
        <v>832</v>
      </c>
      <c r="B193" t="s">
        <v>833</v>
      </c>
      <c r="C193" t="s">
        <v>789</v>
      </c>
      <c r="D193" t="s">
        <v>137</v>
      </c>
      <c r="E193" t="s">
        <v>790</v>
      </c>
      <c r="F193" t="s">
        <v>834</v>
      </c>
      <c r="G193" t="s">
        <v>197</v>
      </c>
      <c r="H193" t="s">
        <v>175</v>
      </c>
    </row>
    <row r="194" spans="1:8" x14ac:dyDescent="0.3">
      <c r="A194" t="s">
        <v>835</v>
      </c>
      <c r="B194" t="s">
        <v>836</v>
      </c>
      <c r="C194" t="s">
        <v>789</v>
      </c>
      <c r="D194" t="s">
        <v>137</v>
      </c>
      <c r="E194" t="s">
        <v>790</v>
      </c>
      <c r="F194" t="s">
        <v>837</v>
      </c>
      <c r="G194" t="s">
        <v>197</v>
      </c>
      <c r="H194" t="s">
        <v>175</v>
      </c>
    </row>
    <row r="195" spans="1:8" x14ac:dyDescent="0.3">
      <c r="A195" t="s">
        <v>838</v>
      </c>
      <c r="B195" t="s">
        <v>839</v>
      </c>
      <c r="C195" t="s">
        <v>789</v>
      </c>
      <c r="D195" t="s">
        <v>137</v>
      </c>
      <c r="E195" t="s">
        <v>790</v>
      </c>
      <c r="F195" t="s">
        <v>840</v>
      </c>
      <c r="G195" t="s">
        <v>197</v>
      </c>
      <c r="H195" t="s">
        <v>175</v>
      </c>
    </row>
    <row r="196" spans="1:8" x14ac:dyDescent="0.3">
      <c r="A196" t="s">
        <v>841</v>
      </c>
      <c r="B196" t="s">
        <v>842</v>
      </c>
      <c r="C196" t="s">
        <v>789</v>
      </c>
      <c r="D196" t="s">
        <v>137</v>
      </c>
      <c r="E196" t="s">
        <v>790</v>
      </c>
      <c r="F196" t="s">
        <v>843</v>
      </c>
      <c r="G196" t="s">
        <v>197</v>
      </c>
      <c r="H196" t="s">
        <v>175</v>
      </c>
    </row>
    <row r="197" spans="1:8" x14ac:dyDescent="0.3">
      <c r="A197" t="s">
        <v>844</v>
      </c>
      <c r="B197" t="s">
        <v>845</v>
      </c>
      <c r="C197" t="s">
        <v>789</v>
      </c>
      <c r="D197" t="s">
        <v>137</v>
      </c>
      <c r="E197" t="s">
        <v>790</v>
      </c>
      <c r="F197" t="s">
        <v>846</v>
      </c>
      <c r="G197" t="s">
        <v>197</v>
      </c>
      <c r="H197" t="s">
        <v>175</v>
      </c>
    </row>
    <row r="198" spans="1:8" x14ac:dyDescent="0.3">
      <c r="A198" t="s">
        <v>847</v>
      </c>
      <c r="B198" t="s">
        <v>848</v>
      </c>
      <c r="C198" t="s">
        <v>789</v>
      </c>
      <c r="D198" t="s">
        <v>137</v>
      </c>
      <c r="E198" t="s">
        <v>790</v>
      </c>
      <c r="F198" t="s">
        <v>849</v>
      </c>
      <c r="G198" t="s">
        <v>197</v>
      </c>
      <c r="H198" t="s">
        <v>175</v>
      </c>
    </row>
    <row r="199" spans="1:8" x14ac:dyDescent="0.3">
      <c r="A199" t="s">
        <v>850</v>
      </c>
      <c r="B199" t="s">
        <v>851</v>
      </c>
      <c r="C199" t="s">
        <v>789</v>
      </c>
      <c r="D199" t="s">
        <v>137</v>
      </c>
      <c r="E199" t="s">
        <v>790</v>
      </c>
      <c r="F199" t="s">
        <v>852</v>
      </c>
      <c r="G199" t="s">
        <v>197</v>
      </c>
      <c r="H199" t="s">
        <v>175</v>
      </c>
    </row>
    <row r="200" spans="1:8" x14ac:dyDescent="0.3">
      <c r="A200" t="s">
        <v>853</v>
      </c>
      <c r="B200" t="s">
        <v>854</v>
      </c>
      <c r="C200" t="s">
        <v>789</v>
      </c>
      <c r="D200" t="s">
        <v>137</v>
      </c>
      <c r="E200" t="s">
        <v>790</v>
      </c>
      <c r="F200" t="s">
        <v>855</v>
      </c>
      <c r="G200" t="s">
        <v>197</v>
      </c>
      <c r="H200" t="s">
        <v>175</v>
      </c>
    </row>
    <row r="201" spans="1:8" x14ac:dyDescent="0.3">
      <c r="A201" t="s">
        <v>856</v>
      </c>
      <c r="B201" t="s">
        <v>857</v>
      </c>
      <c r="C201" t="s">
        <v>789</v>
      </c>
      <c r="D201" t="s">
        <v>137</v>
      </c>
      <c r="E201" t="s">
        <v>790</v>
      </c>
      <c r="F201" t="s">
        <v>858</v>
      </c>
      <c r="G201" t="s">
        <v>197</v>
      </c>
      <c r="H201" t="s">
        <v>175</v>
      </c>
    </row>
    <row r="202" spans="1:8" x14ac:dyDescent="0.3">
      <c r="A202" t="s">
        <v>859</v>
      </c>
      <c r="B202" t="s">
        <v>860</v>
      </c>
      <c r="C202" t="s">
        <v>789</v>
      </c>
      <c r="D202" t="s">
        <v>137</v>
      </c>
      <c r="E202" t="s">
        <v>790</v>
      </c>
      <c r="F202" t="s">
        <v>861</v>
      </c>
      <c r="G202" t="s">
        <v>197</v>
      </c>
      <c r="H202" t="s">
        <v>175</v>
      </c>
    </row>
    <row r="203" spans="1:8" x14ac:dyDescent="0.3">
      <c r="A203" t="s">
        <v>862</v>
      </c>
      <c r="B203" t="s">
        <v>863</v>
      </c>
      <c r="C203" t="s">
        <v>789</v>
      </c>
      <c r="D203" t="s">
        <v>137</v>
      </c>
      <c r="E203" t="s">
        <v>790</v>
      </c>
      <c r="F203" t="s">
        <v>864</v>
      </c>
      <c r="G203" t="s">
        <v>197</v>
      </c>
      <c r="H203" t="s">
        <v>175</v>
      </c>
    </row>
    <row r="204" spans="1:8" x14ac:dyDescent="0.3">
      <c r="A204" t="s">
        <v>865</v>
      </c>
      <c r="B204" t="s">
        <v>866</v>
      </c>
      <c r="C204" t="s">
        <v>789</v>
      </c>
      <c r="D204" t="s">
        <v>137</v>
      </c>
      <c r="E204" t="s">
        <v>790</v>
      </c>
      <c r="F204" t="s">
        <v>139</v>
      </c>
      <c r="G204" t="s">
        <v>197</v>
      </c>
      <c r="H204" t="s">
        <v>175</v>
      </c>
    </row>
    <row r="205" spans="1:8" x14ac:dyDescent="0.3">
      <c r="A205" t="s">
        <v>867</v>
      </c>
      <c r="B205" t="s">
        <v>868</v>
      </c>
      <c r="C205" t="s">
        <v>789</v>
      </c>
      <c r="D205" t="s">
        <v>137</v>
      </c>
      <c r="E205" t="s">
        <v>790</v>
      </c>
      <c r="F205" t="s">
        <v>869</v>
      </c>
      <c r="G205" t="s">
        <v>197</v>
      </c>
      <c r="H205" t="s">
        <v>175</v>
      </c>
    </row>
    <row r="206" spans="1:8" x14ac:dyDescent="0.3">
      <c r="A206" t="s">
        <v>870</v>
      </c>
      <c r="B206" t="s">
        <v>871</v>
      </c>
      <c r="C206" t="s">
        <v>789</v>
      </c>
      <c r="D206" t="s">
        <v>137</v>
      </c>
      <c r="E206" t="s">
        <v>790</v>
      </c>
      <c r="F206" t="s">
        <v>872</v>
      </c>
      <c r="G206" t="s">
        <v>197</v>
      </c>
      <c r="H206" t="s">
        <v>175</v>
      </c>
    </row>
    <row r="207" spans="1:8" x14ac:dyDescent="0.3">
      <c r="A207" t="s">
        <v>873</v>
      </c>
      <c r="B207" t="s">
        <v>874</v>
      </c>
      <c r="C207" t="s">
        <v>789</v>
      </c>
      <c r="D207" t="s">
        <v>137</v>
      </c>
      <c r="E207" t="s">
        <v>790</v>
      </c>
      <c r="F207" t="s">
        <v>631</v>
      </c>
      <c r="G207" t="s">
        <v>197</v>
      </c>
      <c r="H207" t="s">
        <v>175</v>
      </c>
    </row>
    <row r="208" spans="1:8" x14ac:dyDescent="0.3">
      <c r="A208" t="s">
        <v>875</v>
      </c>
      <c r="B208" t="s">
        <v>876</v>
      </c>
      <c r="C208" t="s">
        <v>789</v>
      </c>
      <c r="D208" t="s">
        <v>137</v>
      </c>
      <c r="E208" t="s">
        <v>790</v>
      </c>
      <c r="F208" t="s">
        <v>307</v>
      </c>
      <c r="G208" t="s">
        <v>197</v>
      </c>
      <c r="H208" t="s">
        <v>175</v>
      </c>
    </row>
    <row r="209" spans="1:8" x14ac:dyDescent="0.3">
      <c r="A209" t="s">
        <v>877</v>
      </c>
      <c r="B209" t="s">
        <v>878</v>
      </c>
      <c r="C209" t="s">
        <v>789</v>
      </c>
      <c r="D209" t="s">
        <v>137</v>
      </c>
      <c r="E209" t="s">
        <v>790</v>
      </c>
      <c r="F209" t="s">
        <v>218</v>
      </c>
      <c r="G209" t="s">
        <v>197</v>
      </c>
      <c r="H209" t="s">
        <v>175</v>
      </c>
    </row>
    <row r="210" spans="1:8" x14ac:dyDescent="0.3">
      <c r="A210" t="s">
        <v>879</v>
      </c>
      <c r="B210" t="s">
        <v>880</v>
      </c>
      <c r="C210" t="s">
        <v>789</v>
      </c>
      <c r="D210" t="s">
        <v>137</v>
      </c>
      <c r="E210" t="s">
        <v>790</v>
      </c>
      <c r="F210" t="s">
        <v>881</v>
      </c>
      <c r="G210" t="s">
        <v>197</v>
      </c>
      <c r="H210" t="s">
        <v>175</v>
      </c>
    </row>
    <row r="211" spans="1:8" x14ac:dyDescent="0.3">
      <c r="A211" t="s">
        <v>882</v>
      </c>
      <c r="B211" t="s">
        <v>883</v>
      </c>
      <c r="C211" t="s">
        <v>789</v>
      </c>
      <c r="D211" t="s">
        <v>137</v>
      </c>
      <c r="E211" t="s">
        <v>790</v>
      </c>
      <c r="F211" t="s">
        <v>884</v>
      </c>
      <c r="G211" t="s">
        <v>197</v>
      </c>
      <c r="H211" t="s">
        <v>175</v>
      </c>
    </row>
    <row r="212" spans="1:8" x14ac:dyDescent="0.3">
      <c r="A212" t="s">
        <v>885</v>
      </c>
      <c r="B212" t="s">
        <v>886</v>
      </c>
      <c r="C212" t="s">
        <v>789</v>
      </c>
      <c r="D212" t="s">
        <v>137</v>
      </c>
      <c r="E212" t="s">
        <v>790</v>
      </c>
      <c r="F212" t="s">
        <v>598</v>
      </c>
      <c r="G212" t="s">
        <v>197</v>
      </c>
      <c r="H212" t="s">
        <v>175</v>
      </c>
    </row>
    <row r="213" spans="1:8" x14ac:dyDescent="0.3">
      <c r="A213" t="s">
        <v>887</v>
      </c>
      <c r="B213" t="s">
        <v>888</v>
      </c>
      <c r="C213" t="s">
        <v>789</v>
      </c>
      <c r="D213" t="s">
        <v>137</v>
      </c>
      <c r="E213" t="s">
        <v>790</v>
      </c>
      <c r="F213" t="s">
        <v>194</v>
      </c>
      <c r="G213" t="s">
        <v>197</v>
      </c>
      <c r="H213" t="s">
        <v>175</v>
      </c>
    </row>
    <row r="214" spans="1:8" x14ac:dyDescent="0.3">
      <c r="A214" t="s">
        <v>889</v>
      </c>
      <c r="B214" t="s">
        <v>890</v>
      </c>
      <c r="C214" t="s">
        <v>789</v>
      </c>
      <c r="D214" t="s">
        <v>137</v>
      </c>
      <c r="E214" t="s">
        <v>790</v>
      </c>
      <c r="F214" t="s">
        <v>891</v>
      </c>
      <c r="G214" t="s">
        <v>197</v>
      </c>
      <c r="H214" t="s">
        <v>175</v>
      </c>
    </row>
    <row r="215" spans="1:8" x14ac:dyDescent="0.3">
      <c r="A215" t="s">
        <v>892</v>
      </c>
      <c r="B215" t="s">
        <v>893</v>
      </c>
      <c r="C215" t="s">
        <v>789</v>
      </c>
      <c r="D215" t="s">
        <v>137</v>
      </c>
      <c r="E215" t="s">
        <v>790</v>
      </c>
      <c r="F215" t="s">
        <v>518</v>
      </c>
      <c r="G215" t="s">
        <v>197</v>
      </c>
      <c r="H215" t="s">
        <v>175</v>
      </c>
    </row>
    <row r="216" spans="1:8" x14ac:dyDescent="0.3">
      <c r="A216" t="s">
        <v>894</v>
      </c>
      <c r="B216" t="s">
        <v>895</v>
      </c>
      <c r="C216" t="s">
        <v>789</v>
      </c>
      <c r="D216" t="s">
        <v>137</v>
      </c>
      <c r="E216" t="s">
        <v>790</v>
      </c>
      <c r="F216" t="s">
        <v>896</v>
      </c>
      <c r="G216" t="s">
        <v>197</v>
      </c>
      <c r="H216" t="s">
        <v>175</v>
      </c>
    </row>
    <row r="217" spans="1:8" x14ac:dyDescent="0.3">
      <c r="A217" t="s">
        <v>897</v>
      </c>
      <c r="B217" t="s">
        <v>898</v>
      </c>
      <c r="C217" t="s">
        <v>789</v>
      </c>
      <c r="D217" t="s">
        <v>137</v>
      </c>
      <c r="E217" t="s">
        <v>790</v>
      </c>
      <c r="F217" t="s">
        <v>899</v>
      </c>
      <c r="G217" t="s">
        <v>197</v>
      </c>
      <c r="H217" t="s">
        <v>175</v>
      </c>
    </row>
    <row r="218" spans="1:8" x14ac:dyDescent="0.3">
      <c r="A218" t="s">
        <v>900</v>
      </c>
      <c r="B218" t="s">
        <v>901</v>
      </c>
      <c r="C218" t="s">
        <v>789</v>
      </c>
      <c r="D218" t="s">
        <v>137</v>
      </c>
      <c r="E218" t="s">
        <v>790</v>
      </c>
      <c r="F218" t="s">
        <v>246</v>
      </c>
      <c r="G218" t="s">
        <v>197</v>
      </c>
      <c r="H218" t="s">
        <v>175</v>
      </c>
    </row>
    <row r="219" spans="1:8" x14ac:dyDescent="0.3">
      <c r="A219" t="s">
        <v>902</v>
      </c>
      <c r="B219" t="s">
        <v>903</v>
      </c>
      <c r="C219" t="s">
        <v>789</v>
      </c>
      <c r="D219" t="s">
        <v>137</v>
      </c>
      <c r="E219" t="s">
        <v>790</v>
      </c>
      <c r="F219" t="s">
        <v>697</v>
      </c>
      <c r="G219" t="s">
        <v>197</v>
      </c>
      <c r="H219" t="s">
        <v>175</v>
      </c>
    </row>
    <row r="220" spans="1:8" x14ac:dyDescent="0.3">
      <c r="A220" t="s">
        <v>904</v>
      </c>
      <c r="B220" t="s">
        <v>905</v>
      </c>
      <c r="C220" t="s">
        <v>789</v>
      </c>
      <c r="D220" t="s">
        <v>137</v>
      </c>
      <c r="E220" t="s">
        <v>790</v>
      </c>
      <c r="F220" t="s">
        <v>906</v>
      </c>
      <c r="G220" t="s">
        <v>197</v>
      </c>
      <c r="H220" t="s">
        <v>175</v>
      </c>
    </row>
    <row r="221" spans="1:8" x14ac:dyDescent="0.3">
      <c r="A221" t="s">
        <v>907</v>
      </c>
      <c r="B221" t="s">
        <v>908</v>
      </c>
      <c r="C221" t="s">
        <v>789</v>
      </c>
      <c r="D221" t="s">
        <v>137</v>
      </c>
      <c r="E221" t="s">
        <v>790</v>
      </c>
      <c r="F221" t="s">
        <v>442</v>
      </c>
      <c r="G221" t="s">
        <v>197</v>
      </c>
      <c r="H221" t="s">
        <v>175</v>
      </c>
    </row>
    <row r="222" spans="1:8" x14ac:dyDescent="0.3">
      <c r="A222" t="s">
        <v>909</v>
      </c>
      <c r="B222" t="s">
        <v>910</v>
      </c>
      <c r="C222" t="s">
        <v>789</v>
      </c>
      <c r="D222" t="s">
        <v>137</v>
      </c>
      <c r="E222" t="s">
        <v>790</v>
      </c>
      <c r="F222" t="s">
        <v>911</v>
      </c>
      <c r="G222" t="s">
        <v>197</v>
      </c>
      <c r="H222" t="s">
        <v>175</v>
      </c>
    </row>
    <row r="223" spans="1:8" x14ac:dyDescent="0.3">
      <c r="A223" t="s">
        <v>912</v>
      </c>
      <c r="B223" t="s">
        <v>913</v>
      </c>
      <c r="C223" t="s">
        <v>789</v>
      </c>
      <c r="D223" t="s">
        <v>137</v>
      </c>
      <c r="E223" t="s">
        <v>790</v>
      </c>
      <c r="F223" t="s">
        <v>914</v>
      </c>
      <c r="G223" t="s">
        <v>197</v>
      </c>
      <c r="H223" t="s">
        <v>175</v>
      </c>
    </row>
    <row r="224" spans="1:8" x14ac:dyDescent="0.3">
      <c r="A224" t="s">
        <v>915</v>
      </c>
      <c r="B224" t="s">
        <v>916</v>
      </c>
      <c r="C224" t="s">
        <v>789</v>
      </c>
      <c r="D224" t="s">
        <v>137</v>
      </c>
      <c r="E224" t="s">
        <v>790</v>
      </c>
      <c r="F224" t="s">
        <v>917</v>
      </c>
      <c r="G224" t="s">
        <v>197</v>
      </c>
      <c r="H224" t="s">
        <v>175</v>
      </c>
    </row>
    <row r="225" spans="1:8" x14ac:dyDescent="0.3">
      <c r="A225" t="s">
        <v>125</v>
      </c>
      <c r="B225" t="s">
        <v>918</v>
      </c>
      <c r="C225" t="s">
        <v>919</v>
      </c>
      <c r="D225" t="s">
        <v>137</v>
      </c>
      <c r="E225" t="s">
        <v>920</v>
      </c>
      <c r="F225" t="s">
        <v>776</v>
      </c>
      <c r="G225" t="s">
        <v>209</v>
      </c>
      <c r="H225" t="s">
        <v>921</v>
      </c>
    </row>
    <row r="226" spans="1:8" x14ac:dyDescent="0.3">
      <c r="A226" t="s">
        <v>922</v>
      </c>
      <c r="B226" t="s">
        <v>923</v>
      </c>
      <c r="C226" t="s">
        <v>924</v>
      </c>
      <c r="D226" t="s">
        <v>137</v>
      </c>
      <c r="E226" t="s">
        <v>922</v>
      </c>
      <c r="F226" t="s">
        <v>614</v>
      </c>
      <c r="G226" t="s">
        <v>185</v>
      </c>
      <c r="H226" t="s">
        <v>175</v>
      </c>
    </row>
    <row r="227" spans="1:8" x14ac:dyDescent="0.3">
      <c r="A227" t="s">
        <v>925</v>
      </c>
      <c r="B227" t="s">
        <v>926</v>
      </c>
      <c r="C227" t="s">
        <v>927</v>
      </c>
      <c r="D227" t="s">
        <v>137</v>
      </c>
      <c r="E227" t="s">
        <v>922</v>
      </c>
      <c r="F227" t="s">
        <v>928</v>
      </c>
      <c r="G227" t="s">
        <v>244</v>
      </c>
      <c r="H227" t="s">
        <v>159</v>
      </c>
    </row>
    <row r="228" spans="1:8" x14ac:dyDescent="0.3">
      <c r="A228" t="s">
        <v>126</v>
      </c>
      <c r="B228" t="s">
        <v>929</v>
      </c>
      <c r="C228" t="s">
        <v>930</v>
      </c>
      <c r="D228" t="s">
        <v>137</v>
      </c>
      <c r="E228" t="s">
        <v>931</v>
      </c>
      <c r="F228" t="s">
        <v>869</v>
      </c>
      <c r="G228" t="s">
        <v>362</v>
      </c>
      <c r="H228" t="s">
        <v>186</v>
      </c>
    </row>
    <row r="229" spans="1:8" x14ac:dyDescent="0.3">
      <c r="A229" t="s">
        <v>128</v>
      </c>
      <c r="B229" t="s">
        <v>932</v>
      </c>
      <c r="C229" t="s">
        <v>933</v>
      </c>
      <c r="D229" t="s">
        <v>137</v>
      </c>
      <c r="E229" t="s">
        <v>934</v>
      </c>
      <c r="F229" t="s">
        <v>935</v>
      </c>
      <c r="G229" t="s">
        <v>174</v>
      </c>
      <c r="H229" t="s">
        <v>141</v>
      </c>
    </row>
    <row r="230" spans="1:8" x14ac:dyDescent="0.3">
      <c r="A230" t="s">
        <v>127</v>
      </c>
      <c r="B230" t="s">
        <v>936</v>
      </c>
      <c r="C230" t="s">
        <v>933</v>
      </c>
      <c r="D230" t="s">
        <v>137</v>
      </c>
      <c r="E230" t="s">
        <v>934</v>
      </c>
      <c r="F230" t="s">
        <v>747</v>
      </c>
      <c r="G230" t="s">
        <v>174</v>
      </c>
      <c r="H230" t="s">
        <v>164</v>
      </c>
    </row>
    <row r="231" spans="1:8" x14ac:dyDescent="0.3">
      <c r="A231" t="s">
        <v>937</v>
      </c>
      <c r="B231" t="s">
        <v>938</v>
      </c>
      <c r="C231" t="s">
        <v>939</v>
      </c>
      <c r="D231" t="s">
        <v>137</v>
      </c>
      <c r="E231" t="s">
        <v>940</v>
      </c>
      <c r="F231" t="s">
        <v>312</v>
      </c>
      <c r="G231" t="s">
        <v>151</v>
      </c>
      <c r="H231" t="s">
        <v>141</v>
      </c>
    </row>
    <row r="232" spans="1:8" x14ac:dyDescent="0.3">
      <c r="A232" t="s">
        <v>941</v>
      </c>
      <c r="B232" t="s">
        <v>942</v>
      </c>
      <c r="C232" t="s">
        <v>943</v>
      </c>
      <c r="D232" t="s">
        <v>137</v>
      </c>
      <c r="E232" t="s">
        <v>944</v>
      </c>
      <c r="F232" t="s">
        <v>437</v>
      </c>
      <c r="G232" t="s">
        <v>197</v>
      </c>
      <c r="H232" t="s">
        <v>175</v>
      </c>
    </row>
    <row r="233" spans="1:8" x14ac:dyDescent="0.3">
      <c r="A233" t="s">
        <v>945</v>
      </c>
      <c r="B233" t="s">
        <v>946</v>
      </c>
      <c r="C233" t="s">
        <v>947</v>
      </c>
      <c r="D233" t="s">
        <v>137</v>
      </c>
      <c r="E233" t="s">
        <v>944</v>
      </c>
      <c r="F233" t="s">
        <v>238</v>
      </c>
      <c r="G233" t="s">
        <v>197</v>
      </c>
      <c r="H233" t="s">
        <v>175</v>
      </c>
    </row>
    <row r="234" spans="1:8" x14ac:dyDescent="0.3">
      <c r="A234" t="s">
        <v>948</v>
      </c>
      <c r="B234" t="s">
        <v>949</v>
      </c>
      <c r="C234" t="s">
        <v>950</v>
      </c>
      <c r="D234" t="s">
        <v>137</v>
      </c>
      <c r="E234" t="s">
        <v>951</v>
      </c>
      <c r="F234" t="s">
        <v>952</v>
      </c>
      <c r="G234" t="s">
        <v>197</v>
      </c>
      <c r="H234" t="s">
        <v>175</v>
      </c>
    </row>
    <row r="235" spans="1:8" x14ac:dyDescent="0.3">
      <c r="A235" t="s">
        <v>953</v>
      </c>
      <c r="B235" t="s">
        <v>954</v>
      </c>
      <c r="C235" t="s">
        <v>955</v>
      </c>
      <c r="D235" t="s">
        <v>137</v>
      </c>
      <c r="E235" t="s">
        <v>951</v>
      </c>
      <c r="F235" t="s">
        <v>956</v>
      </c>
      <c r="G235" t="s">
        <v>239</v>
      </c>
      <c r="H235" t="s">
        <v>141</v>
      </c>
    </row>
    <row r="236" spans="1:8" x14ac:dyDescent="0.3">
      <c r="A236" t="s">
        <v>129</v>
      </c>
      <c r="B236" t="s">
        <v>957</v>
      </c>
      <c r="C236" t="s">
        <v>958</v>
      </c>
      <c r="D236" t="s">
        <v>137</v>
      </c>
      <c r="E236" t="s">
        <v>951</v>
      </c>
      <c r="F236" t="s">
        <v>959</v>
      </c>
      <c r="G236" t="s">
        <v>140</v>
      </c>
      <c r="H236" t="s">
        <v>164</v>
      </c>
    </row>
    <row r="237" spans="1:8" x14ac:dyDescent="0.3">
      <c r="A237" t="s">
        <v>960</v>
      </c>
      <c r="B237" t="s">
        <v>961</v>
      </c>
      <c r="C237" t="s">
        <v>962</v>
      </c>
      <c r="D237" t="s">
        <v>137</v>
      </c>
      <c r="E237" t="s">
        <v>951</v>
      </c>
      <c r="F237" t="s">
        <v>963</v>
      </c>
      <c r="G237" t="s">
        <v>197</v>
      </c>
      <c r="H237" t="s">
        <v>175</v>
      </c>
    </row>
    <row r="238" spans="1:8" x14ac:dyDescent="0.3">
      <c r="A238" t="s">
        <v>964</v>
      </c>
      <c r="B238" t="s">
        <v>965</v>
      </c>
      <c r="C238" t="s">
        <v>962</v>
      </c>
      <c r="D238" t="s">
        <v>137</v>
      </c>
      <c r="E238" t="s">
        <v>951</v>
      </c>
      <c r="F238" t="s">
        <v>966</v>
      </c>
      <c r="G238" t="s">
        <v>522</v>
      </c>
      <c r="H238" t="s">
        <v>164</v>
      </c>
    </row>
    <row r="239" spans="1:8" x14ac:dyDescent="0.3">
      <c r="A239" t="s">
        <v>967</v>
      </c>
      <c r="B239" t="s">
        <v>968</v>
      </c>
      <c r="C239" t="s">
        <v>962</v>
      </c>
      <c r="D239" t="s">
        <v>137</v>
      </c>
      <c r="E239" t="s">
        <v>951</v>
      </c>
      <c r="F239" t="s">
        <v>966</v>
      </c>
      <c r="G239" t="s">
        <v>151</v>
      </c>
      <c r="H239" t="s">
        <v>164</v>
      </c>
    </row>
    <row r="240" spans="1:8" x14ac:dyDescent="0.3">
      <c r="A240" t="s">
        <v>969</v>
      </c>
      <c r="B240" t="s">
        <v>970</v>
      </c>
      <c r="C240" t="s">
        <v>971</v>
      </c>
      <c r="D240" t="s">
        <v>137</v>
      </c>
      <c r="E240" t="s">
        <v>951</v>
      </c>
      <c r="F240" t="s">
        <v>972</v>
      </c>
      <c r="G240" t="s">
        <v>185</v>
      </c>
      <c r="H240" t="s">
        <v>195</v>
      </c>
    </row>
    <row r="241" spans="1:8" x14ac:dyDescent="0.3">
      <c r="A241" t="s">
        <v>973</v>
      </c>
      <c r="B241" t="s">
        <v>974</v>
      </c>
      <c r="C241" t="s">
        <v>975</v>
      </c>
      <c r="D241" t="s">
        <v>137</v>
      </c>
      <c r="E241" t="s">
        <v>976</v>
      </c>
      <c r="F241" t="s">
        <v>977</v>
      </c>
      <c r="G241" t="s">
        <v>239</v>
      </c>
      <c r="H241" t="s">
        <v>141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39055-A71F-46C6-B65B-212D98E503F9}">
  <sheetPr>
    <tabColor theme="9" tint="0.39997558519241921"/>
  </sheetPr>
  <dimension ref="A1:I370"/>
  <sheetViews>
    <sheetView topLeftCell="A146" workbookViewId="0">
      <selection activeCell="A180" sqref="A180"/>
    </sheetView>
  </sheetViews>
  <sheetFormatPr defaultRowHeight="14.4" x14ac:dyDescent="0.3"/>
  <cols>
    <col min="1" max="1" width="24.6640625" bestFit="1" customWidth="1"/>
    <col min="3" max="4" width="44.44140625" bestFit="1" customWidth="1"/>
    <col min="7" max="7" width="30.33203125" customWidth="1"/>
    <col min="8" max="8" width="17.44140625" bestFit="1" customWidth="1"/>
    <col min="9" max="9" width="89" bestFit="1" customWidth="1"/>
  </cols>
  <sheetData>
    <row r="1" spans="1:9" x14ac:dyDescent="0.3">
      <c r="A1" s="5" t="s">
        <v>48</v>
      </c>
      <c r="B1" s="5" t="s">
        <v>50</v>
      </c>
      <c r="C1" s="5" t="s">
        <v>979</v>
      </c>
      <c r="D1" s="5" t="s">
        <v>980</v>
      </c>
      <c r="E1" s="5" t="s">
        <v>981</v>
      </c>
      <c r="F1" s="5" t="s">
        <v>982</v>
      </c>
      <c r="G1" s="5" t="s">
        <v>983</v>
      </c>
      <c r="H1" s="5" t="s">
        <v>984</v>
      </c>
      <c r="I1" s="5" t="s">
        <v>132</v>
      </c>
    </row>
    <row r="2" spans="1:9" x14ac:dyDescent="0.3">
      <c r="A2" s="2" t="s">
        <v>52</v>
      </c>
      <c r="B2" s="2" t="s">
        <v>137</v>
      </c>
      <c r="C2" s="2" t="s">
        <v>985</v>
      </c>
      <c r="D2" s="3">
        <v>35</v>
      </c>
      <c r="E2" s="2" t="s">
        <v>986</v>
      </c>
      <c r="F2" s="4">
        <v>2010</v>
      </c>
      <c r="G2" s="6"/>
      <c r="H2" s="2" t="s">
        <v>987</v>
      </c>
      <c r="I2" s="2"/>
    </row>
    <row r="3" spans="1:9" ht="32.4" x14ac:dyDescent="0.3">
      <c r="A3" s="2" t="s">
        <v>52</v>
      </c>
      <c r="B3" s="2" t="s">
        <v>137</v>
      </c>
      <c r="C3" s="2" t="s">
        <v>988</v>
      </c>
      <c r="D3" s="3">
        <v>2</v>
      </c>
      <c r="E3" s="2" t="s">
        <v>986</v>
      </c>
      <c r="F3" s="4">
        <v>2010</v>
      </c>
      <c r="G3" s="6" t="s">
        <v>989</v>
      </c>
      <c r="H3" s="2"/>
      <c r="I3" s="2"/>
    </row>
    <row r="4" spans="1:9" x14ac:dyDescent="0.3">
      <c r="A4" s="2" t="s">
        <v>52</v>
      </c>
      <c r="B4" s="2" t="s">
        <v>137</v>
      </c>
      <c r="C4" s="2" t="s">
        <v>990</v>
      </c>
      <c r="D4" s="3">
        <v>34</v>
      </c>
      <c r="E4" s="2" t="s">
        <v>986</v>
      </c>
      <c r="F4" s="4">
        <v>2010</v>
      </c>
      <c r="G4" s="6"/>
      <c r="H4" s="2"/>
      <c r="I4" s="2"/>
    </row>
    <row r="5" spans="1:9" x14ac:dyDescent="0.3">
      <c r="A5" s="2" t="s">
        <v>52</v>
      </c>
      <c r="B5" s="2" t="s">
        <v>137</v>
      </c>
      <c r="C5" s="2" t="s">
        <v>1164</v>
      </c>
      <c r="D5" s="3">
        <v>1</v>
      </c>
      <c r="E5" s="2" t="s">
        <v>991</v>
      </c>
      <c r="F5" s="4">
        <v>2024</v>
      </c>
      <c r="G5" s="6"/>
      <c r="H5" s="2" t="s">
        <v>992</v>
      </c>
      <c r="I5" s="2"/>
    </row>
    <row r="6" spans="1:9" x14ac:dyDescent="0.3">
      <c r="A6" s="2" t="s">
        <v>52</v>
      </c>
      <c r="B6" s="2" t="s">
        <v>137</v>
      </c>
      <c r="C6" s="2" t="s">
        <v>998</v>
      </c>
      <c r="D6" s="3">
        <v>31</v>
      </c>
      <c r="E6" s="2" t="s">
        <v>986</v>
      </c>
      <c r="F6" s="4">
        <v>2024</v>
      </c>
      <c r="G6" s="6"/>
      <c r="H6" s="2"/>
      <c r="I6" s="2"/>
    </row>
    <row r="7" spans="1:9" x14ac:dyDescent="0.3">
      <c r="A7" s="2" t="s">
        <v>52</v>
      </c>
      <c r="B7" s="2" t="s">
        <v>137</v>
      </c>
      <c r="C7" s="2" t="s">
        <v>1005</v>
      </c>
      <c r="D7" s="3">
        <v>21</v>
      </c>
      <c r="E7" s="2" t="s">
        <v>986</v>
      </c>
      <c r="F7" s="4">
        <v>2024</v>
      </c>
      <c r="G7" s="6"/>
      <c r="H7" s="2"/>
      <c r="I7" s="2"/>
    </row>
    <row r="8" spans="1:9" x14ac:dyDescent="0.3">
      <c r="A8" s="2" t="s">
        <v>52</v>
      </c>
      <c r="B8" s="2" t="s">
        <v>137</v>
      </c>
      <c r="C8" s="2" t="s">
        <v>1165</v>
      </c>
      <c r="D8" s="3">
        <v>34</v>
      </c>
      <c r="E8" s="2" t="s">
        <v>986</v>
      </c>
      <c r="F8" s="4">
        <v>2024</v>
      </c>
      <c r="G8" s="6"/>
      <c r="H8" s="2"/>
      <c r="I8" s="2"/>
    </row>
    <row r="9" spans="1:9" x14ac:dyDescent="0.3">
      <c r="A9" s="2" t="s">
        <v>52</v>
      </c>
      <c r="B9" s="2" t="s">
        <v>137</v>
      </c>
      <c r="C9" s="2" t="s">
        <v>999</v>
      </c>
      <c r="D9" s="3">
        <v>3</v>
      </c>
      <c r="E9" s="2" t="s">
        <v>986</v>
      </c>
      <c r="F9" s="4">
        <v>2024</v>
      </c>
      <c r="G9" s="6"/>
      <c r="H9" s="2"/>
      <c r="I9" s="2"/>
    </row>
    <row r="10" spans="1:9" x14ac:dyDescent="0.3">
      <c r="A10" s="2" t="s">
        <v>52</v>
      </c>
      <c r="B10" s="2" t="s">
        <v>137</v>
      </c>
      <c r="C10" s="2" t="s">
        <v>1166</v>
      </c>
      <c r="D10" s="3">
        <v>400</v>
      </c>
      <c r="E10" s="2" t="s">
        <v>1167</v>
      </c>
      <c r="F10" s="4">
        <v>2024</v>
      </c>
      <c r="G10" s="6" t="s">
        <v>1168</v>
      </c>
      <c r="H10" s="2"/>
      <c r="I10" s="2"/>
    </row>
    <row r="11" spans="1:9" x14ac:dyDescent="0.3">
      <c r="A11" s="2" t="s">
        <v>52</v>
      </c>
      <c r="B11" s="2" t="s">
        <v>137</v>
      </c>
      <c r="C11" s="2" t="s">
        <v>993</v>
      </c>
      <c r="D11" s="3">
        <v>10</v>
      </c>
      <c r="E11" s="2" t="s">
        <v>986</v>
      </c>
      <c r="F11" s="4">
        <v>2010</v>
      </c>
      <c r="G11" s="6"/>
      <c r="H11" s="2"/>
      <c r="I11" s="2"/>
    </row>
    <row r="12" spans="1:9" x14ac:dyDescent="0.3">
      <c r="A12" s="2" t="s">
        <v>53</v>
      </c>
      <c r="B12" s="2" t="s">
        <v>137</v>
      </c>
      <c r="C12" s="2" t="s">
        <v>985</v>
      </c>
      <c r="D12" s="3">
        <v>6</v>
      </c>
      <c r="E12" s="2" t="s">
        <v>986</v>
      </c>
      <c r="F12" s="4">
        <v>2014</v>
      </c>
      <c r="G12" s="6"/>
      <c r="H12" s="2"/>
      <c r="I12" s="2"/>
    </row>
    <row r="13" spans="1:9" x14ac:dyDescent="0.3">
      <c r="A13" s="2" t="s">
        <v>53</v>
      </c>
      <c r="B13" s="2" t="s">
        <v>137</v>
      </c>
      <c r="C13" s="2" t="s">
        <v>994</v>
      </c>
      <c r="D13" s="3">
        <v>1</v>
      </c>
      <c r="E13" s="2" t="s">
        <v>986</v>
      </c>
      <c r="F13" s="4">
        <v>2025</v>
      </c>
      <c r="G13" s="6"/>
      <c r="H13" s="2" t="s">
        <v>995</v>
      </c>
      <c r="I13" s="2" t="s">
        <v>996</v>
      </c>
    </row>
    <row r="14" spans="1:9" x14ac:dyDescent="0.3">
      <c r="A14" s="2" t="s">
        <v>53</v>
      </c>
      <c r="B14" s="2" t="s">
        <v>137</v>
      </c>
      <c r="C14" s="2" t="s">
        <v>997</v>
      </c>
      <c r="D14" s="3">
        <v>6</v>
      </c>
      <c r="E14" s="2" t="s">
        <v>986</v>
      </c>
      <c r="F14" s="4">
        <v>2014</v>
      </c>
      <c r="G14" s="6"/>
      <c r="H14" s="2"/>
      <c r="I14" s="2"/>
    </row>
    <row r="15" spans="1:9" x14ac:dyDescent="0.3">
      <c r="A15" s="2" t="s">
        <v>53</v>
      </c>
      <c r="B15" s="2" t="s">
        <v>137</v>
      </c>
      <c r="C15" s="2" t="s">
        <v>998</v>
      </c>
      <c r="D15" s="3">
        <v>20</v>
      </c>
      <c r="E15" s="2" t="s">
        <v>986</v>
      </c>
      <c r="F15" s="4">
        <v>2014</v>
      </c>
      <c r="G15" s="6"/>
      <c r="H15" s="2"/>
      <c r="I15" s="2"/>
    </row>
    <row r="16" spans="1:9" x14ac:dyDescent="0.3">
      <c r="A16" s="2" t="s">
        <v>53</v>
      </c>
      <c r="B16" s="2" t="s">
        <v>137</v>
      </c>
      <c r="C16" s="2" t="s">
        <v>993</v>
      </c>
      <c r="D16" s="3">
        <v>2</v>
      </c>
      <c r="E16" s="2" t="s">
        <v>986</v>
      </c>
      <c r="F16" s="4">
        <v>2014</v>
      </c>
      <c r="G16" s="6"/>
      <c r="H16" s="2"/>
      <c r="I16" s="2"/>
    </row>
    <row r="17" spans="1:9" x14ac:dyDescent="0.3">
      <c r="A17" s="2" t="s">
        <v>53</v>
      </c>
      <c r="B17" s="2" t="s">
        <v>137</v>
      </c>
      <c r="C17" s="2" t="s">
        <v>999</v>
      </c>
      <c r="D17" s="3">
        <v>1</v>
      </c>
      <c r="E17" s="2" t="s">
        <v>986</v>
      </c>
      <c r="F17" s="4">
        <v>2012</v>
      </c>
      <c r="G17" s="6"/>
      <c r="H17" s="2"/>
      <c r="I17" s="2"/>
    </row>
    <row r="18" spans="1:9" x14ac:dyDescent="0.3">
      <c r="A18" s="2" t="s">
        <v>54</v>
      </c>
      <c r="B18" s="2" t="s">
        <v>137</v>
      </c>
      <c r="C18" s="2" t="s">
        <v>1000</v>
      </c>
      <c r="D18" s="3">
        <v>24</v>
      </c>
      <c r="E18" s="2" t="s">
        <v>986</v>
      </c>
      <c r="F18" s="4">
        <v>2019</v>
      </c>
      <c r="G18" s="6"/>
      <c r="H18" s="2"/>
      <c r="I18" s="2"/>
    </row>
    <row r="19" spans="1:9" x14ac:dyDescent="0.3">
      <c r="A19" s="2" t="s">
        <v>54</v>
      </c>
      <c r="B19" s="2" t="s">
        <v>137</v>
      </c>
      <c r="C19" s="2" t="s">
        <v>1164</v>
      </c>
      <c r="D19" s="3">
        <v>1</v>
      </c>
      <c r="E19" s="2" t="s">
        <v>986</v>
      </c>
      <c r="F19" s="4"/>
      <c r="G19" s="6" t="s">
        <v>1169</v>
      </c>
      <c r="H19" s="2"/>
      <c r="I19" s="2"/>
    </row>
    <row r="20" spans="1:9" x14ac:dyDescent="0.3">
      <c r="A20" s="2" t="s">
        <v>54</v>
      </c>
      <c r="B20" s="2" t="s">
        <v>137</v>
      </c>
      <c r="C20" s="2" t="s">
        <v>998</v>
      </c>
      <c r="D20" s="3">
        <v>32</v>
      </c>
      <c r="E20" s="2" t="s">
        <v>986</v>
      </c>
      <c r="F20" s="4">
        <v>0</v>
      </c>
      <c r="G20" s="6"/>
      <c r="H20" s="2"/>
      <c r="I20" s="2"/>
    </row>
    <row r="21" spans="1:9" x14ac:dyDescent="0.3">
      <c r="A21" s="2" t="s">
        <v>54</v>
      </c>
      <c r="B21" s="2" t="s">
        <v>137</v>
      </c>
      <c r="C21" s="2" t="s">
        <v>999</v>
      </c>
      <c r="D21" s="3">
        <v>1</v>
      </c>
      <c r="E21" s="2" t="s">
        <v>986</v>
      </c>
      <c r="F21" s="4"/>
      <c r="G21" s="6"/>
      <c r="H21" s="2"/>
      <c r="I21" s="2"/>
    </row>
    <row r="22" spans="1:9" x14ac:dyDescent="0.3">
      <c r="A22" s="2" t="s">
        <v>54</v>
      </c>
      <c r="B22" s="2" t="s">
        <v>137</v>
      </c>
      <c r="C22" s="2" t="s">
        <v>1005</v>
      </c>
      <c r="D22" s="3">
        <v>3</v>
      </c>
      <c r="E22" s="2" t="s">
        <v>986</v>
      </c>
      <c r="F22" s="4"/>
      <c r="G22" s="6"/>
      <c r="H22" s="2"/>
      <c r="I22" s="2"/>
    </row>
    <row r="23" spans="1:9" x14ac:dyDescent="0.3">
      <c r="A23" s="2" t="s">
        <v>54</v>
      </c>
      <c r="B23" s="2" t="s">
        <v>137</v>
      </c>
      <c r="C23" s="2" t="s">
        <v>1165</v>
      </c>
      <c r="D23" s="3">
        <v>8</v>
      </c>
      <c r="E23" s="2" t="s">
        <v>986</v>
      </c>
      <c r="F23" s="4"/>
      <c r="G23" s="6"/>
      <c r="H23" s="2"/>
      <c r="I23" s="2"/>
    </row>
    <row r="24" spans="1:9" x14ac:dyDescent="0.3">
      <c r="A24" s="2" t="s">
        <v>54</v>
      </c>
      <c r="B24" s="2" t="s">
        <v>137</v>
      </c>
      <c r="C24" s="2" t="s">
        <v>1007</v>
      </c>
      <c r="D24" s="3">
        <v>22</v>
      </c>
      <c r="E24" s="2" t="s">
        <v>986</v>
      </c>
      <c r="F24" s="4"/>
      <c r="G24" s="6"/>
      <c r="H24" s="2"/>
      <c r="I24" s="2"/>
    </row>
    <row r="25" spans="1:9" x14ac:dyDescent="0.3">
      <c r="A25" s="2" t="s">
        <v>55</v>
      </c>
      <c r="B25" s="2" t="s">
        <v>137</v>
      </c>
      <c r="C25" s="2" t="s">
        <v>985</v>
      </c>
      <c r="D25" s="3">
        <v>42</v>
      </c>
      <c r="E25" s="2" t="s">
        <v>986</v>
      </c>
      <c r="F25" s="4">
        <v>2007</v>
      </c>
      <c r="G25" s="6"/>
      <c r="H25" s="2" t="s">
        <v>1002</v>
      </c>
      <c r="I25" s="2" t="s">
        <v>1003</v>
      </c>
    </row>
    <row r="26" spans="1:9" x14ac:dyDescent="0.3">
      <c r="A26" s="2" t="s">
        <v>55</v>
      </c>
      <c r="B26" s="2" t="s">
        <v>137</v>
      </c>
      <c r="C26" s="2" t="s">
        <v>994</v>
      </c>
      <c r="D26" s="3">
        <v>1</v>
      </c>
      <c r="E26" s="2" t="s">
        <v>986</v>
      </c>
      <c r="F26" s="4">
        <v>2024</v>
      </c>
      <c r="G26" s="6"/>
      <c r="H26" s="2"/>
      <c r="I26" s="2" t="s">
        <v>1004</v>
      </c>
    </row>
    <row r="27" spans="1:9" ht="32.4" x14ac:dyDescent="0.3">
      <c r="A27" s="2" t="s">
        <v>55</v>
      </c>
      <c r="B27" s="2" t="s">
        <v>137</v>
      </c>
      <c r="C27" s="2" t="s">
        <v>999</v>
      </c>
      <c r="D27" s="3">
        <v>3</v>
      </c>
      <c r="E27" s="2" t="s">
        <v>986</v>
      </c>
      <c r="F27" s="4">
        <v>2007</v>
      </c>
      <c r="G27" s="6" t="s">
        <v>989</v>
      </c>
      <c r="H27" s="2"/>
      <c r="I27" s="2"/>
    </row>
    <row r="28" spans="1:9" x14ac:dyDescent="0.3">
      <c r="A28" s="2" t="s">
        <v>55</v>
      </c>
      <c r="B28" s="2" t="s">
        <v>137</v>
      </c>
      <c r="C28" s="2" t="s">
        <v>1005</v>
      </c>
      <c r="D28" s="3">
        <v>10</v>
      </c>
      <c r="E28" s="2" t="s">
        <v>986</v>
      </c>
      <c r="F28" s="4">
        <v>2007</v>
      </c>
      <c r="G28" s="6"/>
      <c r="H28" s="2" t="s">
        <v>1006</v>
      </c>
      <c r="I28" s="2"/>
    </row>
    <row r="29" spans="1:9" ht="32.4" x14ac:dyDescent="0.3">
      <c r="A29" s="2" t="s">
        <v>55</v>
      </c>
      <c r="B29" s="2" t="s">
        <v>137</v>
      </c>
      <c r="C29" s="2" t="s">
        <v>1007</v>
      </c>
      <c r="D29" s="3">
        <v>12</v>
      </c>
      <c r="E29" s="2" t="s">
        <v>986</v>
      </c>
      <c r="F29" s="4">
        <v>2007</v>
      </c>
      <c r="G29" s="6" t="s">
        <v>989</v>
      </c>
      <c r="H29" s="2"/>
      <c r="I29" s="2"/>
    </row>
    <row r="30" spans="1:9" ht="32.4" x14ac:dyDescent="0.3">
      <c r="A30" s="2" t="s">
        <v>55</v>
      </c>
      <c r="B30" s="2" t="s">
        <v>137</v>
      </c>
      <c r="C30" s="2" t="s">
        <v>1008</v>
      </c>
      <c r="D30" s="3">
        <v>2</v>
      </c>
      <c r="E30" s="2" t="s">
        <v>986</v>
      </c>
      <c r="F30" s="4">
        <v>2007</v>
      </c>
      <c r="G30" s="6" t="s">
        <v>989</v>
      </c>
      <c r="H30" s="2" t="s">
        <v>1006</v>
      </c>
      <c r="I30" s="2"/>
    </row>
    <row r="31" spans="1:9" ht="32.4" x14ac:dyDescent="0.3">
      <c r="A31" s="2" t="s">
        <v>55</v>
      </c>
      <c r="B31" s="2" t="s">
        <v>137</v>
      </c>
      <c r="C31" s="2" t="s">
        <v>998</v>
      </c>
      <c r="D31" s="3">
        <v>242</v>
      </c>
      <c r="E31" s="2" t="s">
        <v>986</v>
      </c>
      <c r="F31" s="4">
        <v>2007</v>
      </c>
      <c r="G31" s="6" t="s">
        <v>989</v>
      </c>
      <c r="H31" s="2"/>
      <c r="I31" s="2"/>
    </row>
    <row r="32" spans="1:9" x14ac:dyDescent="0.3">
      <c r="A32" s="2" t="s">
        <v>56</v>
      </c>
      <c r="B32" s="2" t="s">
        <v>137</v>
      </c>
      <c r="C32" s="2" t="s">
        <v>988</v>
      </c>
      <c r="D32" s="3">
        <v>3</v>
      </c>
      <c r="E32" s="2" t="s">
        <v>986</v>
      </c>
      <c r="F32" s="4">
        <v>2018</v>
      </c>
      <c r="G32" s="6" t="s">
        <v>1009</v>
      </c>
      <c r="H32" s="2" t="s">
        <v>1010</v>
      </c>
      <c r="I32" s="2"/>
    </row>
    <row r="33" spans="1:9" x14ac:dyDescent="0.3">
      <c r="A33" s="2" t="s">
        <v>56</v>
      </c>
      <c r="B33" s="2" t="s">
        <v>137</v>
      </c>
      <c r="C33" s="2" t="s">
        <v>985</v>
      </c>
      <c r="D33" s="3">
        <v>4</v>
      </c>
      <c r="E33" s="2" t="s">
        <v>986</v>
      </c>
      <c r="F33" s="4">
        <v>2012</v>
      </c>
      <c r="G33" s="6" t="s">
        <v>1009</v>
      </c>
      <c r="H33" s="2" t="s">
        <v>1011</v>
      </c>
      <c r="I33" s="2"/>
    </row>
    <row r="34" spans="1:9" x14ac:dyDescent="0.3">
      <c r="A34" s="2" t="s">
        <v>57</v>
      </c>
      <c r="B34" s="2" t="s">
        <v>137</v>
      </c>
      <c r="C34" s="2" t="s">
        <v>998</v>
      </c>
      <c r="D34" s="3">
        <v>1</v>
      </c>
      <c r="E34" s="2" t="s">
        <v>986</v>
      </c>
      <c r="F34" s="4">
        <v>0</v>
      </c>
      <c r="G34" s="6" t="s">
        <v>1170</v>
      </c>
      <c r="H34" s="2"/>
      <c r="I34" s="2"/>
    </row>
    <row r="35" spans="1:9" x14ac:dyDescent="0.3">
      <c r="A35" s="2" t="s">
        <v>58</v>
      </c>
      <c r="B35" s="2" t="s">
        <v>137</v>
      </c>
      <c r="C35" s="2" t="s">
        <v>1171</v>
      </c>
      <c r="D35" s="3">
        <v>24</v>
      </c>
      <c r="E35" s="2" t="s">
        <v>986</v>
      </c>
      <c r="F35" s="4"/>
      <c r="G35" s="6"/>
      <c r="H35" s="2"/>
      <c r="I35" s="2"/>
    </row>
    <row r="36" spans="1:9" x14ac:dyDescent="0.3">
      <c r="A36" s="2" t="s">
        <v>58</v>
      </c>
      <c r="B36" s="2" t="s">
        <v>137</v>
      </c>
      <c r="C36" s="2" t="s">
        <v>1012</v>
      </c>
      <c r="D36" s="3">
        <v>17</v>
      </c>
      <c r="E36" s="2" t="s">
        <v>986</v>
      </c>
      <c r="F36" s="4">
        <v>0</v>
      </c>
      <c r="G36" s="6"/>
      <c r="H36" s="2"/>
      <c r="I36" s="2"/>
    </row>
    <row r="37" spans="1:9" x14ac:dyDescent="0.3">
      <c r="A37" s="2" t="s">
        <v>58</v>
      </c>
      <c r="B37" s="2" t="s">
        <v>137</v>
      </c>
      <c r="C37" s="2" t="s">
        <v>1164</v>
      </c>
      <c r="D37" s="3">
        <v>1</v>
      </c>
      <c r="E37" s="2" t="s">
        <v>986</v>
      </c>
      <c r="F37" s="4"/>
      <c r="G37" s="6"/>
      <c r="H37" s="2" t="s">
        <v>1172</v>
      </c>
      <c r="I37" s="2"/>
    </row>
    <row r="38" spans="1:9" x14ac:dyDescent="0.3">
      <c r="A38" s="2" t="s">
        <v>58</v>
      </c>
      <c r="B38" s="2" t="s">
        <v>137</v>
      </c>
      <c r="C38" s="2" t="s">
        <v>1165</v>
      </c>
      <c r="D38" s="3">
        <v>5</v>
      </c>
      <c r="E38" s="2" t="s">
        <v>986</v>
      </c>
      <c r="F38" s="4">
        <v>0</v>
      </c>
      <c r="G38" s="6"/>
      <c r="H38" s="2"/>
      <c r="I38" s="2"/>
    </row>
    <row r="39" spans="1:9" x14ac:dyDescent="0.3">
      <c r="A39" s="2" t="s">
        <v>58</v>
      </c>
      <c r="B39" s="2" t="s">
        <v>137</v>
      </c>
      <c r="C39" s="2" t="s">
        <v>1007</v>
      </c>
      <c r="D39" s="3">
        <v>14</v>
      </c>
      <c r="E39" s="2" t="s">
        <v>986</v>
      </c>
      <c r="F39" s="4"/>
      <c r="G39" s="6"/>
      <c r="H39" s="2"/>
      <c r="I39" s="2"/>
    </row>
    <row r="40" spans="1:9" x14ac:dyDescent="0.3">
      <c r="A40" s="2" t="s">
        <v>58</v>
      </c>
      <c r="B40" s="2" t="s">
        <v>137</v>
      </c>
      <c r="C40" s="2" t="s">
        <v>998</v>
      </c>
      <c r="D40" s="3">
        <v>35</v>
      </c>
      <c r="E40" s="2" t="s">
        <v>986</v>
      </c>
      <c r="F40" s="4"/>
      <c r="G40" s="6"/>
      <c r="H40" s="2"/>
      <c r="I40" s="2"/>
    </row>
    <row r="41" spans="1:9" x14ac:dyDescent="0.3">
      <c r="A41" s="2" t="s">
        <v>59</v>
      </c>
      <c r="B41" s="2" t="s">
        <v>137</v>
      </c>
      <c r="C41" s="2" t="s">
        <v>1013</v>
      </c>
      <c r="D41" s="3">
        <v>5</v>
      </c>
      <c r="E41" s="2" t="s">
        <v>986</v>
      </c>
      <c r="F41" s="4">
        <v>2020</v>
      </c>
      <c r="G41" s="6"/>
      <c r="H41" s="2" t="s">
        <v>1014</v>
      </c>
      <c r="I41" s="2" t="s">
        <v>1015</v>
      </c>
    </row>
    <row r="42" spans="1:9" x14ac:dyDescent="0.3">
      <c r="A42" s="2" t="s">
        <v>59</v>
      </c>
      <c r="B42" s="2" t="s">
        <v>137</v>
      </c>
      <c r="C42" s="2" t="s">
        <v>1000</v>
      </c>
      <c r="D42" s="3">
        <v>3</v>
      </c>
      <c r="E42" s="2" t="s">
        <v>986</v>
      </c>
      <c r="F42" s="4">
        <v>2020</v>
      </c>
      <c r="G42" s="6"/>
      <c r="H42" s="2" t="s">
        <v>1016</v>
      </c>
      <c r="I42" s="2" t="s">
        <v>1015</v>
      </c>
    </row>
    <row r="43" spans="1:9" x14ac:dyDescent="0.3">
      <c r="A43" s="2" t="s">
        <v>59</v>
      </c>
      <c r="B43" s="2" t="s">
        <v>137</v>
      </c>
      <c r="C43" s="2" t="s">
        <v>1017</v>
      </c>
      <c r="D43" s="3">
        <v>1</v>
      </c>
      <c r="E43" s="2" t="s">
        <v>986</v>
      </c>
      <c r="F43" s="4">
        <v>2020</v>
      </c>
      <c r="G43" s="6"/>
      <c r="H43" s="2" t="s">
        <v>1018</v>
      </c>
      <c r="I43" s="2" t="s">
        <v>1019</v>
      </c>
    </row>
    <row r="44" spans="1:9" x14ac:dyDescent="0.3">
      <c r="A44" s="2" t="s">
        <v>59</v>
      </c>
      <c r="B44" s="2" t="s">
        <v>137</v>
      </c>
      <c r="C44" s="2" t="s">
        <v>1164</v>
      </c>
      <c r="D44" s="3">
        <v>1</v>
      </c>
      <c r="E44" s="2" t="s">
        <v>986</v>
      </c>
      <c r="F44" s="4">
        <v>2010</v>
      </c>
      <c r="G44" s="6"/>
      <c r="H44" s="2"/>
      <c r="I44" s="2"/>
    </row>
    <row r="45" spans="1:9" x14ac:dyDescent="0.3">
      <c r="A45" s="2" t="s">
        <v>59</v>
      </c>
      <c r="B45" s="2" t="s">
        <v>137</v>
      </c>
      <c r="C45" s="2" t="s">
        <v>998</v>
      </c>
      <c r="D45" s="3">
        <v>4</v>
      </c>
      <c r="E45" s="2" t="s">
        <v>986</v>
      </c>
      <c r="F45" s="4">
        <v>2020</v>
      </c>
      <c r="G45" s="6"/>
      <c r="H45" s="2"/>
      <c r="I45" s="2"/>
    </row>
    <row r="46" spans="1:9" x14ac:dyDescent="0.3">
      <c r="A46" s="2" t="s">
        <v>60</v>
      </c>
      <c r="B46" s="2" t="s">
        <v>137</v>
      </c>
      <c r="C46" s="2" t="s">
        <v>988</v>
      </c>
      <c r="D46" s="3">
        <v>1</v>
      </c>
      <c r="E46" s="2" t="s">
        <v>986</v>
      </c>
      <c r="F46" s="4">
        <v>2010</v>
      </c>
      <c r="G46" s="6"/>
      <c r="H46" s="2"/>
      <c r="I46" s="2"/>
    </row>
    <row r="47" spans="1:9" x14ac:dyDescent="0.3">
      <c r="A47" s="2" t="s">
        <v>60</v>
      </c>
      <c r="B47" s="2" t="s">
        <v>137</v>
      </c>
      <c r="C47" s="2" t="s">
        <v>985</v>
      </c>
      <c r="D47" s="3">
        <v>6</v>
      </c>
      <c r="E47" s="2" t="s">
        <v>986</v>
      </c>
      <c r="F47" s="4">
        <v>2014</v>
      </c>
      <c r="G47" s="6"/>
      <c r="H47" s="2" t="s">
        <v>1011</v>
      </c>
      <c r="I47" s="2"/>
    </row>
    <row r="48" spans="1:9" x14ac:dyDescent="0.3">
      <c r="A48" s="2" t="s">
        <v>60</v>
      </c>
      <c r="B48" s="2" t="s">
        <v>137</v>
      </c>
      <c r="C48" s="2" t="s">
        <v>999</v>
      </c>
      <c r="D48" s="3">
        <v>3</v>
      </c>
      <c r="E48" s="2" t="s">
        <v>986</v>
      </c>
      <c r="F48" s="4">
        <v>2014</v>
      </c>
      <c r="G48" s="6"/>
      <c r="H48" s="2"/>
      <c r="I48" s="2"/>
    </row>
    <row r="49" spans="1:9" x14ac:dyDescent="0.3">
      <c r="A49" s="2" t="s">
        <v>61</v>
      </c>
      <c r="B49" s="2" t="s">
        <v>137</v>
      </c>
      <c r="C49" s="2" t="s">
        <v>985</v>
      </c>
      <c r="D49" s="3">
        <v>3</v>
      </c>
      <c r="E49" s="2" t="s">
        <v>986</v>
      </c>
      <c r="F49" s="4">
        <v>2009</v>
      </c>
      <c r="G49" s="6"/>
      <c r="H49" s="2" t="s">
        <v>1021</v>
      </c>
      <c r="I49" s="2" t="s">
        <v>1022</v>
      </c>
    </row>
    <row r="50" spans="1:9" x14ac:dyDescent="0.3">
      <c r="A50" s="2" t="s">
        <v>61</v>
      </c>
      <c r="B50" s="2" t="s">
        <v>137</v>
      </c>
      <c r="C50" s="2" t="s">
        <v>988</v>
      </c>
      <c r="D50" s="3">
        <v>4</v>
      </c>
      <c r="E50" s="2" t="s">
        <v>986</v>
      </c>
      <c r="F50" s="4">
        <v>2009</v>
      </c>
      <c r="G50" s="6"/>
      <c r="H50" s="2" t="s">
        <v>1021</v>
      </c>
      <c r="I50" s="2" t="s">
        <v>1023</v>
      </c>
    </row>
    <row r="51" spans="1:9" x14ac:dyDescent="0.3">
      <c r="A51" s="2" t="s">
        <v>61</v>
      </c>
      <c r="B51" s="2" t="s">
        <v>137</v>
      </c>
      <c r="C51" s="2" t="s">
        <v>998</v>
      </c>
      <c r="D51" s="3">
        <v>1</v>
      </c>
      <c r="E51" s="2" t="s">
        <v>986</v>
      </c>
      <c r="F51" s="4">
        <v>2015</v>
      </c>
      <c r="G51" s="6"/>
      <c r="H51" s="2"/>
      <c r="I51" s="2"/>
    </row>
    <row r="52" spans="1:9" x14ac:dyDescent="0.3">
      <c r="A52" s="2" t="s">
        <v>62</v>
      </c>
      <c r="B52" s="2" t="s">
        <v>137</v>
      </c>
      <c r="C52" s="2" t="s">
        <v>985</v>
      </c>
      <c r="D52" s="3">
        <v>1</v>
      </c>
      <c r="E52" s="2" t="s">
        <v>986</v>
      </c>
      <c r="F52" s="4">
        <v>2018</v>
      </c>
      <c r="G52" s="6"/>
      <c r="H52" s="2" t="s">
        <v>1021</v>
      </c>
      <c r="I52" s="2" t="s">
        <v>1022</v>
      </c>
    </row>
    <row r="53" spans="1:9" x14ac:dyDescent="0.3">
      <c r="A53" s="2" t="s">
        <v>62</v>
      </c>
      <c r="B53" s="2" t="s">
        <v>137</v>
      </c>
      <c r="C53" s="2" t="s">
        <v>988</v>
      </c>
      <c r="D53" s="3">
        <v>3</v>
      </c>
      <c r="E53" s="2" t="s">
        <v>986</v>
      </c>
      <c r="F53" s="4">
        <v>2009</v>
      </c>
      <c r="G53" s="6"/>
      <c r="H53" s="2" t="s">
        <v>1011</v>
      </c>
      <c r="I53" s="2" t="s">
        <v>1024</v>
      </c>
    </row>
    <row r="54" spans="1:9" x14ac:dyDescent="0.3">
      <c r="A54" s="2" t="s">
        <v>62</v>
      </c>
      <c r="B54" s="2" t="s">
        <v>137</v>
      </c>
      <c r="C54" s="2" t="s">
        <v>998</v>
      </c>
      <c r="D54" s="3">
        <v>1</v>
      </c>
      <c r="E54" s="2" t="s">
        <v>986</v>
      </c>
      <c r="F54" s="4">
        <v>2015</v>
      </c>
      <c r="G54" s="6"/>
      <c r="H54" s="2"/>
      <c r="I54" s="2"/>
    </row>
    <row r="55" spans="1:9" x14ac:dyDescent="0.3">
      <c r="A55" s="2" t="s">
        <v>63</v>
      </c>
      <c r="B55" s="2" t="s">
        <v>137</v>
      </c>
      <c r="C55" s="2" t="s">
        <v>1025</v>
      </c>
      <c r="D55" s="3">
        <v>4</v>
      </c>
      <c r="E55" s="2" t="s">
        <v>986</v>
      </c>
      <c r="F55" s="4">
        <v>2020</v>
      </c>
      <c r="G55" s="6" t="s">
        <v>1026</v>
      </c>
      <c r="H55" s="2"/>
      <c r="I55" s="2"/>
    </row>
    <row r="56" spans="1:9" x14ac:dyDescent="0.3">
      <c r="A56" s="2" t="s">
        <v>63</v>
      </c>
      <c r="B56" s="2" t="s">
        <v>137</v>
      </c>
      <c r="C56" s="2" t="s">
        <v>1025</v>
      </c>
      <c r="D56" s="3">
        <v>1</v>
      </c>
      <c r="E56" s="2" t="s">
        <v>986</v>
      </c>
      <c r="F56" s="4">
        <v>2020</v>
      </c>
      <c r="G56" s="6" t="s">
        <v>1027</v>
      </c>
      <c r="H56" s="2" t="s">
        <v>1028</v>
      </c>
      <c r="I56" s="2" t="s">
        <v>1029</v>
      </c>
    </row>
    <row r="57" spans="1:9" x14ac:dyDescent="0.3">
      <c r="A57" s="2" t="s">
        <v>64</v>
      </c>
      <c r="B57" s="2" t="s">
        <v>137</v>
      </c>
      <c r="C57" s="2" t="s">
        <v>1030</v>
      </c>
      <c r="D57" s="3">
        <v>16</v>
      </c>
      <c r="E57" s="2" t="s">
        <v>986</v>
      </c>
      <c r="F57" s="4">
        <v>2014</v>
      </c>
      <c r="G57" s="6"/>
      <c r="H57" s="2" t="s">
        <v>1031</v>
      </c>
      <c r="I57" s="2" t="s">
        <v>1032</v>
      </c>
    </row>
    <row r="58" spans="1:9" x14ac:dyDescent="0.3">
      <c r="A58" s="2" t="s">
        <v>64</v>
      </c>
      <c r="B58" s="2" t="s">
        <v>137</v>
      </c>
      <c r="C58" s="2" t="s">
        <v>988</v>
      </c>
      <c r="D58" s="3">
        <v>8</v>
      </c>
      <c r="E58" s="2" t="s">
        <v>986</v>
      </c>
      <c r="F58" s="4">
        <v>2014</v>
      </c>
      <c r="G58" s="6"/>
      <c r="H58" s="2"/>
      <c r="I58" s="2"/>
    </row>
    <row r="59" spans="1:9" x14ac:dyDescent="0.3">
      <c r="A59" s="2" t="s">
        <v>64</v>
      </c>
      <c r="B59" s="2" t="s">
        <v>137</v>
      </c>
      <c r="C59" s="2" t="s">
        <v>1164</v>
      </c>
      <c r="D59" s="3">
        <v>1</v>
      </c>
      <c r="E59" s="2" t="s">
        <v>986</v>
      </c>
      <c r="F59" s="4">
        <v>2014</v>
      </c>
      <c r="G59" s="6"/>
      <c r="H59" s="2"/>
      <c r="I59" s="2"/>
    </row>
    <row r="60" spans="1:9" x14ac:dyDescent="0.3">
      <c r="A60" s="2" t="s">
        <v>64</v>
      </c>
      <c r="B60" s="2" t="s">
        <v>137</v>
      </c>
      <c r="C60" s="2" t="s">
        <v>999</v>
      </c>
      <c r="D60" s="3">
        <v>2</v>
      </c>
      <c r="E60" s="2" t="s">
        <v>986</v>
      </c>
      <c r="F60" s="4">
        <v>2014</v>
      </c>
      <c r="G60" s="6"/>
      <c r="H60" s="2"/>
      <c r="I60" s="2"/>
    </row>
    <row r="61" spans="1:9" x14ac:dyDescent="0.3">
      <c r="A61" s="2" t="s">
        <v>64</v>
      </c>
      <c r="B61" s="2" t="s">
        <v>137</v>
      </c>
      <c r="C61" s="2" t="s">
        <v>1005</v>
      </c>
      <c r="D61" s="3">
        <v>8</v>
      </c>
      <c r="E61" s="2" t="s">
        <v>986</v>
      </c>
      <c r="F61" s="4">
        <v>2014</v>
      </c>
      <c r="G61" s="6"/>
      <c r="H61" s="2"/>
      <c r="I61" s="2"/>
    </row>
    <row r="62" spans="1:9" x14ac:dyDescent="0.3">
      <c r="A62" s="2" t="s">
        <v>64</v>
      </c>
      <c r="B62" s="2" t="s">
        <v>137</v>
      </c>
      <c r="C62" s="2" t="s">
        <v>1007</v>
      </c>
      <c r="D62" s="3">
        <v>18</v>
      </c>
      <c r="E62" s="2" t="s">
        <v>986</v>
      </c>
      <c r="F62" s="4">
        <v>2014</v>
      </c>
      <c r="G62" s="6"/>
      <c r="H62" s="2"/>
      <c r="I62" s="2"/>
    </row>
    <row r="63" spans="1:9" x14ac:dyDescent="0.3">
      <c r="A63" s="2" t="s">
        <v>64</v>
      </c>
      <c r="B63" s="2" t="s">
        <v>137</v>
      </c>
      <c r="C63" s="2" t="s">
        <v>998</v>
      </c>
      <c r="D63" s="3">
        <v>13</v>
      </c>
      <c r="E63" s="2" t="s">
        <v>986</v>
      </c>
      <c r="F63" s="4">
        <v>2014</v>
      </c>
      <c r="G63" s="6"/>
      <c r="H63" s="2"/>
      <c r="I63" s="2"/>
    </row>
    <row r="64" spans="1:9" x14ac:dyDescent="0.3">
      <c r="A64" s="2" t="s">
        <v>64</v>
      </c>
      <c r="B64" s="2" t="s">
        <v>137</v>
      </c>
      <c r="C64" s="2" t="s">
        <v>1033</v>
      </c>
      <c r="D64" s="3">
        <v>46</v>
      </c>
      <c r="E64" s="2" t="s">
        <v>986</v>
      </c>
      <c r="F64" s="4">
        <v>2014</v>
      </c>
      <c r="G64" s="6"/>
      <c r="H64" s="2" t="s">
        <v>1034</v>
      </c>
      <c r="I64" s="2" t="s">
        <v>1035</v>
      </c>
    </row>
    <row r="65" spans="1:9" x14ac:dyDescent="0.3">
      <c r="A65" s="2" t="s">
        <v>64</v>
      </c>
      <c r="B65" s="2" t="s">
        <v>137</v>
      </c>
      <c r="C65" s="2" t="s">
        <v>1036</v>
      </c>
      <c r="D65" s="3">
        <v>8</v>
      </c>
      <c r="E65" s="2" t="s">
        <v>986</v>
      </c>
      <c r="F65" s="4">
        <v>2014</v>
      </c>
      <c r="G65" s="6"/>
      <c r="H65" s="2" t="s">
        <v>1037</v>
      </c>
      <c r="I65" s="2" t="s">
        <v>1038</v>
      </c>
    </row>
    <row r="66" spans="1:9" x14ac:dyDescent="0.3">
      <c r="A66" s="2" t="s">
        <v>65</v>
      </c>
      <c r="B66" s="2" t="s">
        <v>137</v>
      </c>
      <c r="C66" s="2" t="s">
        <v>988</v>
      </c>
      <c r="D66" s="3">
        <v>4</v>
      </c>
      <c r="E66" s="2" t="s">
        <v>986</v>
      </c>
      <c r="F66" s="4">
        <v>2017</v>
      </c>
      <c r="G66" s="6" t="s">
        <v>1039</v>
      </c>
      <c r="H66" s="2"/>
      <c r="I66" s="2"/>
    </row>
    <row r="67" spans="1:9" x14ac:dyDescent="0.3">
      <c r="A67" s="2" t="s">
        <v>65</v>
      </c>
      <c r="B67" s="2" t="s">
        <v>137</v>
      </c>
      <c r="C67" s="2" t="s">
        <v>985</v>
      </c>
      <c r="D67" s="3">
        <v>3</v>
      </c>
      <c r="E67" s="2" t="s">
        <v>986</v>
      </c>
      <c r="F67" s="4">
        <v>2017</v>
      </c>
      <c r="G67" s="6" t="s">
        <v>1039</v>
      </c>
      <c r="H67" s="2"/>
      <c r="I67" s="2"/>
    </row>
    <row r="68" spans="1:9" x14ac:dyDescent="0.3">
      <c r="A68" s="2" t="s">
        <v>65</v>
      </c>
      <c r="B68" s="2" t="s">
        <v>137</v>
      </c>
      <c r="C68" s="2" t="s">
        <v>1020</v>
      </c>
      <c r="D68" s="3">
        <v>1</v>
      </c>
      <c r="E68" s="2" t="s">
        <v>986</v>
      </c>
      <c r="F68" s="4">
        <v>0</v>
      </c>
      <c r="G68" s="6" t="s">
        <v>1173</v>
      </c>
      <c r="H68" s="2"/>
      <c r="I68" s="2"/>
    </row>
    <row r="69" spans="1:9" x14ac:dyDescent="0.3">
      <c r="A69" s="2" t="s">
        <v>66</v>
      </c>
      <c r="B69" s="2" t="s">
        <v>137</v>
      </c>
      <c r="C69" s="2" t="s">
        <v>985</v>
      </c>
      <c r="D69" s="3">
        <v>20</v>
      </c>
      <c r="E69" s="2" t="s">
        <v>986</v>
      </c>
      <c r="F69" s="4">
        <v>2019</v>
      </c>
      <c r="G69" s="6"/>
      <c r="H69" s="2" t="s">
        <v>1040</v>
      </c>
      <c r="I69" s="2"/>
    </row>
    <row r="70" spans="1:9" x14ac:dyDescent="0.3">
      <c r="A70" s="2" t="s">
        <v>66</v>
      </c>
      <c r="B70" s="2" t="s">
        <v>137</v>
      </c>
      <c r="C70" s="2" t="s">
        <v>1000</v>
      </c>
      <c r="D70" s="3">
        <v>34</v>
      </c>
      <c r="E70" s="2" t="s">
        <v>986</v>
      </c>
      <c r="F70" s="4">
        <v>2018</v>
      </c>
      <c r="G70" s="6"/>
      <c r="H70" s="2"/>
      <c r="I70" s="2"/>
    </row>
    <row r="71" spans="1:9" x14ac:dyDescent="0.3">
      <c r="A71" s="2" t="s">
        <v>66</v>
      </c>
      <c r="B71" s="2" t="s">
        <v>137</v>
      </c>
      <c r="C71" s="2" t="s">
        <v>1174</v>
      </c>
      <c r="D71" s="3">
        <v>1</v>
      </c>
      <c r="E71" s="2" t="s">
        <v>986</v>
      </c>
      <c r="F71" s="4">
        <v>2019</v>
      </c>
      <c r="G71" s="6"/>
      <c r="H71" s="2"/>
      <c r="I71" s="2"/>
    </row>
    <row r="72" spans="1:9" x14ac:dyDescent="0.3">
      <c r="A72" s="2" t="s">
        <v>66</v>
      </c>
      <c r="B72" s="2" t="s">
        <v>137</v>
      </c>
      <c r="C72" s="2" t="s">
        <v>999</v>
      </c>
      <c r="D72" s="3">
        <v>1</v>
      </c>
      <c r="E72" s="2" t="s">
        <v>986</v>
      </c>
      <c r="F72" s="4">
        <v>2019</v>
      </c>
      <c r="G72" s="6"/>
      <c r="H72" s="2"/>
      <c r="I72" s="2"/>
    </row>
    <row r="73" spans="1:9" x14ac:dyDescent="0.3">
      <c r="A73" s="2" t="s">
        <v>66</v>
      </c>
      <c r="B73" s="2" t="s">
        <v>137</v>
      </c>
      <c r="C73" s="2" t="s">
        <v>1005</v>
      </c>
      <c r="D73" s="3">
        <v>1</v>
      </c>
      <c r="E73" s="2" t="s">
        <v>986</v>
      </c>
      <c r="F73" s="4">
        <v>2019</v>
      </c>
      <c r="G73" s="6"/>
      <c r="H73" s="2"/>
      <c r="I73" s="2"/>
    </row>
    <row r="74" spans="1:9" x14ac:dyDescent="0.3">
      <c r="A74" s="2" t="s">
        <v>66</v>
      </c>
      <c r="B74" s="2" t="s">
        <v>137</v>
      </c>
      <c r="C74" s="2" t="s">
        <v>1165</v>
      </c>
      <c r="D74" s="3">
        <v>22</v>
      </c>
      <c r="E74" s="2" t="s">
        <v>986</v>
      </c>
      <c r="F74" s="4">
        <v>2019</v>
      </c>
      <c r="G74" s="6"/>
      <c r="H74" s="2"/>
      <c r="I74" s="2"/>
    </row>
    <row r="75" spans="1:9" x14ac:dyDescent="0.3">
      <c r="A75" s="2" t="s">
        <v>66</v>
      </c>
      <c r="B75" s="2" t="s">
        <v>137</v>
      </c>
      <c r="C75" s="2" t="s">
        <v>1007</v>
      </c>
      <c r="D75" s="3">
        <v>1</v>
      </c>
      <c r="E75" s="2" t="s">
        <v>986</v>
      </c>
      <c r="F75" s="4">
        <v>2019</v>
      </c>
      <c r="G75" s="6"/>
      <c r="H75" s="2"/>
      <c r="I75" s="2"/>
    </row>
    <row r="76" spans="1:9" x14ac:dyDescent="0.3">
      <c r="A76" s="2" t="s">
        <v>66</v>
      </c>
      <c r="B76" s="2" t="s">
        <v>137</v>
      </c>
      <c r="C76" s="2" t="s">
        <v>998</v>
      </c>
      <c r="D76" s="3">
        <v>32</v>
      </c>
      <c r="E76" s="2" t="s">
        <v>986</v>
      </c>
      <c r="F76" s="4">
        <v>2019</v>
      </c>
      <c r="G76" s="6"/>
      <c r="H76" s="2"/>
      <c r="I76" s="2"/>
    </row>
    <row r="77" spans="1:9" x14ac:dyDescent="0.3">
      <c r="A77" s="2" t="s">
        <v>67</v>
      </c>
      <c r="B77" s="2" t="s">
        <v>137</v>
      </c>
      <c r="C77" s="2" t="s">
        <v>985</v>
      </c>
      <c r="D77" s="3">
        <v>10</v>
      </c>
      <c r="E77" s="2" t="s">
        <v>986</v>
      </c>
      <c r="F77" s="4">
        <v>2010</v>
      </c>
      <c r="G77" s="6"/>
      <c r="H77" s="2"/>
      <c r="I77" s="2"/>
    </row>
    <row r="78" spans="1:9" x14ac:dyDescent="0.3">
      <c r="A78" s="2" t="s">
        <v>67</v>
      </c>
      <c r="B78" s="2" t="s">
        <v>137</v>
      </c>
      <c r="C78" s="2" t="s">
        <v>1000</v>
      </c>
      <c r="D78" s="3">
        <v>8</v>
      </c>
      <c r="E78" s="2" t="s">
        <v>986</v>
      </c>
      <c r="F78" s="4">
        <v>1998</v>
      </c>
      <c r="G78" s="6"/>
      <c r="H78" s="2" t="s">
        <v>1042</v>
      </c>
      <c r="I78" s="2" t="s">
        <v>1042</v>
      </c>
    </row>
    <row r="79" spans="1:9" x14ac:dyDescent="0.3">
      <c r="A79" s="2" t="s">
        <v>67</v>
      </c>
      <c r="B79" s="2" t="s">
        <v>137</v>
      </c>
      <c r="C79" s="2" t="s">
        <v>1175</v>
      </c>
      <c r="D79" s="3">
        <v>1</v>
      </c>
      <c r="E79" s="2" t="s">
        <v>986</v>
      </c>
      <c r="F79" s="4">
        <v>2008</v>
      </c>
      <c r="G79" s="6"/>
      <c r="H79" s="2" t="s">
        <v>1031</v>
      </c>
      <c r="I79" s="2" t="s">
        <v>1176</v>
      </c>
    </row>
    <row r="80" spans="1:9" x14ac:dyDescent="0.3">
      <c r="A80" s="2" t="s">
        <v>67</v>
      </c>
      <c r="B80" s="2" t="s">
        <v>137</v>
      </c>
      <c r="C80" s="2" t="s">
        <v>998</v>
      </c>
      <c r="D80" s="3">
        <v>25</v>
      </c>
      <c r="E80" s="2" t="s">
        <v>986</v>
      </c>
      <c r="F80" s="4">
        <v>2010</v>
      </c>
      <c r="G80" s="6"/>
      <c r="H80" s="2" t="s">
        <v>1177</v>
      </c>
      <c r="I80" s="2"/>
    </row>
    <row r="81" spans="1:9" x14ac:dyDescent="0.3">
      <c r="A81" s="2" t="s">
        <v>67</v>
      </c>
      <c r="B81" s="2" t="s">
        <v>137</v>
      </c>
      <c r="C81" s="2" t="s">
        <v>1005</v>
      </c>
      <c r="D81" s="3">
        <v>4</v>
      </c>
      <c r="E81" s="2" t="s">
        <v>986</v>
      </c>
      <c r="F81" s="4">
        <v>2010</v>
      </c>
      <c r="G81" s="6"/>
      <c r="H81" s="2"/>
      <c r="I81" s="2"/>
    </row>
    <row r="82" spans="1:9" x14ac:dyDescent="0.3">
      <c r="A82" s="2" t="s">
        <v>67</v>
      </c>
      <c r="B82" s="2" t="s">
        <v>137</v>
      </c>
      <c r="C82" s="2" t="s">
        <v>1165</v>
      </c>
      <c r="D82" s="3">
        <v>15</v>
      </c>
      <c r="E82" s="2" t="s">
        <v>986</v>
      </c>
      <c r="F82" s="4">
        <v>2010</v>
      </c>
      <c r="G82" s="6"/>
      <c r="H82" s="2"/>
      <c r="I82" s="2"/>
    </row>
    <row r="83" spans="1:9" x14ac:dyDescent="0.3">
      <c r="A83" s="2" t="s">
        <v>67</v>
      </c>
      <c r="B83" s="2" t="s">
        <v>137</v>
      </c>
      <c r="C83" s="2" t="s">
        <v>1007</v>
      </c>
      <c r="D83" s="3">
        <v>15</v>
      </c>
      <c r="E83" s="2" t="s">
        <v>986</v>
      </c>
      <c r="F83" s="4">
        <v>2010</v>
      </c>
      <c r="G83" s="6"/>
      <c r="H83" s="2"/>
      <c r="I83" s="2"/>
    </row>
    <row r="84" spans="1:9" x14ac:dyDescent="0.3">
      <c r="A84" s="2" t="s">
        <v>67</v>
      </c>
      <c r="B84" s="2" t="s">
        <v>137</v>
      </c>
      <c r="C84" s="2" t="s">
        <v>1178</v>
      </c>
      <c r="D84" s="3">
        <v>6</v>
      </c>
      <c r="E84" s="2" t="s">
        <v>986</v>
      </c>
      <c r="F84" s="4">
        <v>2010</v>
      </c>
      <c r="G84" s="6"/>
      <c r="H84" s="2"/>
      <c r="I84" s="2"/>
    </row>
    <row r="85" spans="1:9" x14ac:dyDescent="0.3">
      <c r="A85" s="2" t="s">
        <v>68</v>
      </c>
      <c r="B85" s="2" t="s">
        <v>137</v>
      </c>
      <c r="C85" s="2" t="s">
        <v>1000</v>
      </c>
      <c r="D85" s="3">
        <v>8</v>
      </c>
      <c r="E85" s="2" t="s">
        <v>986</v>
      </c>
      <c r="F85" s="4">
        <v>1998</v>
      </c>
      <c r="G85" s="6"/>
      <c r="H85" s="2" t="s">
        <v>1042</v>
      </c>
      <c r="I85" s="2" t="s">
        <v>1042</v>
      </c>
    </row>
    <row r="86" spans="1:9" x14ac:dyDescent="0.3">
      <c r="A86" s="2" t="s">
        <v>69</v>
      </c>
      <c r="B86" s="2" t="s">
        <v>137</v>
      </c>
      <c r="C86" s="2" t="s">
        <v>985</v>
      </c>
      <c r="D86" s="3">
        <v>4</v>
      </c>
      <c r="E86" s="2" t="s">
        <v>986</v>
      </c>
      <c r="F86" s="4">
        <v>2012</v>
      </c>
      <c r="G86" s="6"/>
      <c r="H86" s="2" t="s">
        <v>1011</v>
      </c>
      <c r="I86" s="2"/>
    </row>
    <row r="87" spans="1:9" x14ac:dyDescent="0.3">
      <c r="A87" s="2" t="s">
        <v>69</v>
      </c>
      <c r="B87" s="2" t="s">
        <v>137</v>
      </c>
      <c r="C87" s="2" t="s">
        <v>988</v>
      </c>
      <c r="D87" s="3">
        <v>3</v>
      </c>
      <c r="E87" s="2" t="s">
        <v>986</v>
      </c>
      <c r="F87" s="4">
        <v>2012</v>
      </c>
      <c r="G87" s="6"/>
      <c r="H87" s="2" t="s">
        <v>1011</v>
      </c>
      <c r="I87" s="2"/>
    </row>
    <row r="88" spans="1:9" x14ac:dyDescent="0.3">
      <c r="A88" s="2" t="s">
        <v>70</v>
      </c>
      <c r="B88" s="2" t="s">
        <v>137</v>
      </c>
      <c r="C88" s="2" t="s">
        <v>988</v>
      </c>
      <c r="D88" s="3">
        <v>2</v>
      </c>
      <c r="E88" s="2" t="s">
        <v>986</v>
      </c>
      <c r="F88" s="4">
        <v>2010</v>
      </c>
      <c r="G88" s="6" t="s">
        <v>1009</v>
      </c>
      <c r="H88" s="2" t="s">
        <v>1043</v>
      </c>
      <c r="I88" s="2" t="s">
        <v>1044</v>
      </c>
    </row>
    <row r="89" spans="1:9" ht="32.4" x14ac:dyDescent="0.3">
      <c r="A89" s="2" t="s">
        <v>70</v>
      </c>
      <c r="B89" s="2" t="s">
        <v>137</v>
      </c>
      <c r="C89" s="2" t="s">
        <v>985</v>
      </c>
      <c r="D89" s="3">
        <v>4</v>
      </c>
      <c r="E89" s="2" t="s">
        <v>986</v>
      </c>
      <c r="F89" s="4">
        <v>2010</v>
      </c>
      <c r="G89" s="6" t="s">
        <v>989</v>
      </c>
      <c r="H89" s="2" t="s">
        <v>1043</v>
      </c>
      <c r="I89" s="2" t="s">
        <v>1045</v>
      </c>
    </row>
    <row r="90" spans="1:9" x14ac:dyDescent="0.3">
      <c r="A90" s="2" t="s">
        <v>71</v>
      </c>
      <c r="B90" s="2" t="s">
        <v>137</v>
      </c>
      <c r="C90" s="2" t="s">
        <v>985</v>
      </c>
      <c r="D90" s="3">
        <v>6</v>
      </c>
      <c r="E90" s="2" t="s">
        <v>986</v>
      </c>
      <c r="F90" s="4">
        <v>2020</v>
      </c>
      <c r="G90" s="6"/>
      <c r="H90" s="2" t="s">
        <v>1011</v>
      </c>
      <c r="I90" s="2"/>
    </row>
    <row r="91" spans="1:9" x14ac:dyDescent="0.3">
      <c r="A91" s="2" t="s">
        <v>71</v>
      </c>
      <c r="B91" s="2" t="s">
        <v>137</v>
      </c>
      <c r="C91" s="2" t="s">
        <v>988</v>
      </c>
      <c r="D91" s="3">
        <v>4</v>
      </c>
      <c r="E91" s="2" t="s">
        <v>986</v>
      </c>
      <c r="F91" s="4">
        <v>2020</v>
      </c>
      <c r="G91" s="6"/>
      <c r="H91" s="2" t="s">
        <v>1046</v>
      </c>
      <c r="I91" s="2"/>
    </row>
    <row r="92" spans="1:9" ht="32.4" x14ac:dyDescent="0.3">
      <c r="A92" s="2" t="s">
        <v>71</v>
      </c>
      <c r="B92" s="2" t="s">
        <v>137</v>
      </c>
      <c r="C92" s="2" t="s">
        <v>1020</v>
      </c>
      <c r="D92" s="3">
        <v>0</v>
      </c>
      <c r="E92" s="2" t="s">
        <v>991</v>
      </c>
      <c r="F92" s="4">
        <v>2014</v>
      </c>
      <c r="G92" s="6" t="s">
        <v>1047</v>
      </c>
      <c r="H92" s="2"/>
      <c r="I92" s="2"/>
    </row>
    <row r="93" spans="1:9" x14ac:dyDescent="0.3">
      <c r="A93" s="2" t="s">
        <v>71</v>
      </c>
      <c r="B93" s="2" t="s">
        <v>137</v>
      </c>
      <c r="C93" s="2" t="s">
        <v>1005</v>
      </c>
      <c r="D93" s="3">
        <v>1</v>
      </c>
      <c r="E93" s="2" t="s">
        <v>986</v>
      </c>
      <c r="F93" s="4">
        <v>2014</v>
      </c>
      <c r="G93" s="6"/>
      <c r="H93" s="2"/>
      <c r="I93" s="2"/>
    </row>
    <row r="94" spans="1:9" x14ac:dyDescent="0.3">
      <c r="A94" s="2" t="s">
        <v>71</v>
      </c>
      <c r="B94" s="2" t="s">
        <v>137</v>
      </c>
      <c r="C94" s="2" t="s">
        <v>1165</v>
      </c>
      <c r="D94" s="3">
        <v>2</v>
      </c>
      <c r="E94" s="2" t="s">
        <v>986</v>
      </c>
      <c r="F94" s="4">
        <v>2014</v>
      </c>
      <c r="G94" s="6"/>
      <c r="H94" s="2"/>
      <c r="I94" s="2"/>
    </row>
    <row r="95" spans="1:9" x14ac:dyDescent="0.3">
      <c r="A95" s="2" t="s">
        <v>72</v>
      </c>
      <c r="B95" s="2" t="s">
        <v>137</v>
      </c>
      <c r="C95" s="2" t="s">
        <v>1048</v>
      </c>
      <c r="D95" s="3">
        <v>6</v>
      </c>
      <c r="E95" s="2" t="s">
        <v>986</v>
      </c>
      <c r="F95" s="4">
        <v>2000</v>
      </c>
      <c r="G95" s="6" t="s">
        <v>1049</v>
      </c>
      <c r="H95" s="2"/>
      <c r="I95" s="2"/>
    </row>
    <row r="96" spans="1:9" x14ac:dyDescent="0.3">
      <c r="A96" s="2" t="s">
        <v>73</v>
      </c>
      <c r="B96" s="2" t="s">
        <v>137</v>
      </c>
      <c r="C96" s="2" t="s">
        <v>1174</v>
      </c>
      <c r="D96" s="3">
        <v>1</v>
      </c>
      <c r="E96" s="2" t="s">
        <v>986</v>
      </c>
      <c r="F96" s="4">
        <v>2021</v>
      </c>
      <c r="G96" s="6"/>
      <c r="H96" s="2" t="s">
        <v>1050</v>
      </c>
      <c r="I96" s="2"/>
    </row>
    <row r="97" spans="1:9" x14ac:dyDescent="0.3">
      <c r="A97" s="2" t="s">
        <v>73</v>
      </c>
      <c r="B97" s="2" t="s">
        <v>137</v>
      </c>
      <c r="C97" s="2" t="s">
        <v>998</v>
      </c>
      <c r="D97" s="3">
        <v>6</v>
      </c>
      <c r="E97" s="2" t="s">
        <v>986</v>
      </c>
      <c r="F97" s="4">
        <v>2021</v>
      </c>
      <c r="G97" s="6"/>
      <c r="H97" s="2"/>
      <c r="I97" s="2"/>
    </row>
    <row r="98" spans="1:9" x14ac:dyDescent="0.3">
      <c r="A98" s="2" t="s">
        <v>73</v>
      </c>
      <c r="B98" s="2" t="s">
        <v>137</v>
      </c>
      <c r="C98" s="2" t="s">
        <v>1005</v>
      </c>
      <c r="D98" s="3">
        <v>3</v>
      </c>
      <c r="E98" s="2" t="s">
        <v>986</v>
      </c>
      <c r="F98" s="4">
        <v>2021</v>
      </c>
      <c r="G98" s="6"/>
      <c r="H98" s="2"/>
      <c r="I98" s="2"/>
    </row>
    <row r="99" spans="1:9" x14ac:dyDescent="0.3">
      <c r="A99" s="2" t="s">
        <v>1189</v>
      </c>
      <c r="B99" s="2" t="s">
        <v>137</v>
      </c>
      <c r="C99" s="2" t="s">
        <v>1164</v>
      </c>
      <c r="D99" s="3">
        <v>1</v>
      </c>
      <c r="E99" s="2" t="s">
        <v>986</v>
      </c>
      <c r="F99" s="4">
        <v>2024</v>
      </c>
      <c r="G99" s="6" t="s">
        <v>1190</v>
      </c>
      <c r="H99" s="2" t="s">
        <v>1191</v>
      </c>
      <c r="I99" s="2"/>
    </row>
    <row r="100" spans="1:9" x14ac:dyDescent="0.3">
      <c r="A100" s="2" t="s">
        <v>1189</v>
      </c>
      <c r="B100" s="2" t="s">
        <v>137</v>
      </c>
      <c r="C100" s="2" t="s">
        <v>998</v>
      </c>
      <c r="D100" s="3">
        <v>30</v>
      </c>
      <c r="E100" s="2" t="s">
        <v>986</v>
      </c>
      <c r="F100" s="4">
        <v>2024</v>
      </c>
      <c r="G100" s="6"/>
      <c r="H100" s="2"/>
      <c r="I100" s="2"/>
    </row>
    <row r="101" spans="1:9" x14ac:dyDescent="0.3">
      <c r="A101" s="2" t="s">
        <v>1189</v>
      </c>
      <c r="B101" s="2" t="s">
        <v>137</v>
      </c>
      <c r="C101" s="2" t="s">
        <v>1005</v>
      </c>
      <c r="D101" s="3">
        <v>3</v>
      </c>
      <c r="E101" s="2" t="s">
        <v>986</v>
      </c>
      <c r="F101" s="4">
        <v>2024</v>
      </c>
      <c r="G101" s="6"/>
      <c r="H101" s="2"/>
      <c r="I101" s="2"/>
    </row>
    <row r="102" spans="1:9" x14ac:dyDescent="0.3">
      <c r="A102" s="2" t="s">
        <v>1189</v>
      </c>
      <c r="B102" s="2" t="s">
        <v>137</v>
      </c>
      <c r="C102" s="2" t="s">
        <v>1165</v>
      </c>
      <c r="D102" s="3">
        <v>11</v>
      </c>
      <c r="E102" s="2" t="s">
        <v>986</v>
      </c>
      <c r="F102" s="4">
        <v>2024</v>
      </c>
      <c r="G102" s="6"/>
      <c r="H102" s="2"/>
      <c r="I102" s="2"/>
    </row>
    <row r="103" spans="1:9" x14ac:dyDescent="0.3">
      <c r="A103" s="2" t="s">
        <v>75</v>
      </c>
      <c r="B103" s="2" t="s">
        <v>137</v>
      </c>
      <c r="C103" s="2" t="s">
        <v>1000</v>
      </c>
      <c r="D103" s="3">
        <v>6</v>
      </c>
      <c r="E103" s="2" t="s">
        <v>986</v>
      </c>
      <c r="F103" s="4">
        <v>2010</v>
      </c>
      <c r="G103" s="6"/>
      <c r="H103" s="2"/>
      <c r="I103" s="2"/>
    </row>
    <row r="104" spans="1:9" x14ac:dyDescent="0.3">
      <c r="A104" s="2" t="s">
        <v>75</v>
      </c>
      <c r="B104" s="2" t="s">
        <v>137</v>
      </c>
      <c r="C104" s="2" t="s">
        <v>1174</v>
      </c>
      <c r="D104" s="3">
        <v>1</v>
      </c>
      <c r="E104" s="2" t="s">
        <v>991</v>
      </c>
      <c r="F104" s="4">
        <v>2022</v>
      </c>
      <c r="G104" s="6" t="s">
        <v>1051</v>
      </c>
      <c r="H104" s="2" t="s">
        <v>1052</v>
      </c>
      <c r="I104" s="2"/>
    </row>
    <row r="105" spans="1:9" x14ac:dyDescent="0.3">
      <c r="A105" s="2" t="s">
        <v>75</v>
      </c>
      <c r="B105" s="2" t="s">
        <v>137</v>
      </c>
      <c r="C105" s="2" t="s">
        <v>998</v>
      </c>
      <c r="D105" s="3">
        <v>22</v>
      </c>
      <c r="E105" s="2" t="s">
        <v>986</v>
      </c>
      <c r="F105" s="4">
        <v>2010</v>
      </c>
      <c r="G105" s="6"/>
      <c r="H105" s="2"/>
      <c r="I105" s="2"/>
    </row>
    <row r="106" spans="1:9" x14ac:dyDescent="0.3">
      <c r="A106" s="2" t="s">
        <v>75</v>
      </c>
      <c r="B106" s="2" t="s">
        <v>137</v>
      </c>
      <c r="C106" s="2" t="s">
        <v>1005</v>
      </c>
      <c r="D106" s="3">
        <v>4</v>
      </c>
      <c r="E106" s="2" t="s">
        <v>986</v>
      </c>
      <c r="F106" s="4">
        <v>2010</v>
      </c>
      <c r="G106" s="6"/>
      <c r="H106" s="2"/>
      <c r="I106" s="2"/>
    </row>
    <row r="107" spans="1:9" x14ac:dyDescent="0.3">
      <c r="A107" s="2" t="s">
        <v>75</v>
      </c>
      <c r="B107" s="2" t="s">
        <v>137</v>
      </c>
      <c r="C107" s="2" t="s">
        <v>1165</v>
      </c>
      <c r="D107" s="3">
        <v>20</v>
      </c>
      <c r="E107" s="2" t="s">
        <v>986</v>
      </c>
      <c r="F107" s="4">
        <v>2010</v>
      </c>
      <c r="G107" s="6"/>
      <c r="H107" s="2"/>
      <c r="I107" s="2"/>
    </row>
    <row r="108" spans="1:9" x14ac:dyDescent="0.3">
      <c r="A108" s="2" t="s">
        <v>76</v>
      </c>
      <c r="B108" s="2" t="s">
        <v>137</v>
      </c>
      <c r="C108" s="2" t="s">
        <v>1000</v>
      </c>
      <c r="D108" s="3">
        <v>5</v>
      </c>
      <c r="E108" s="2" t="s">
        <v>986</v>
      </c>
      <c r="F108" s="4">
        <v>2000</v>
      </c>
      <c r="G108" s="6"/>
      <c r="H108" s="2"/>
      <c r="I108" s="2"/>
    </row>
    <row r="109" spans="1:9" x14ac:dyDescent="0.3">
      <c r="A109" s="2" t="s">
        <v>77</v>
      </c>
      <c r="B109" s="2" t="s">
        <v>137</v>
      </c>
      <c r="C109" s="2" t="s">
        <v>985</v>
      </c>
      <c r="D109" s="3">
        <v>5</v>
      </c>
      <c r="E109" s="2" t="s">
        <v>986</v>
      </c>
      <c r="F109" s="4">
        <v>2003</v>
      </c>
      <c r="G109" s="6" t="s">
        <v>1053</v>
      </c>
      <c r="H109" s="2" t="s">
        <v>1040</v>
      </c>
      <c r="I109" s="2"/>
    </row>
    <row r="110" spans="1:9" x14ac:dyDescent="0.3">
      <c r="A110" s="2" t="s">
        <v>78</v>
      </c>
      <c r="B110" s="2" t="s">
        <v>137</v>
      </c>
      <c r="C110" s="2" t="s">
        <v>1054</v>
      </c>
      <c r="D110" s="3">
        <v>5</v>
      </c>
      <c r="E110" s="2" t="s">
        <v>986</v>
      </c>
      <c r="F110" s="4">
        <v>2024</v>
      </c>
      <c r="G110" s="6"/>
      <c r="H110" s="2"/>
      <c r="I110" s="2"/>
    </row>
    <row r="111" spans="1:9" x14ac:dyDescent="0.3">
      <c r="A111" s="2" t="s">
        <v>78</v>
      </c>
      <c r="B111" s="2" t="s">
        <v>137</v>
      </c>
      <c r="C111" s="2" t="s">
        <v>1164</v>
      </c>
      <c r="D111" s="3">
        <v>1</v>
      </c>
      <c r="E111" s="2" t="s">
        <v>986</v>
      </c>
      <c r="F111" s="4">
        <v>2004</v>
      </c>
      <c r="G111" s="6"/>
      <c r="H111" s="2"/>
      <c r="I111" s="2"/>
    </row>
    <row r="112" spans="1:9" ht="32.4" x14ac:dyDescent="0.3">
      <c r="A112" s="2" t="s">
        <v>78</v>
      </c>
      <c r="B112" s="2" t="s">
        <v>137</v>
      </c>
      <c r="C112" s="2" t="s">
        <v>1165</v>
      </c>
      <c r="D112" s="3">
        <v>2</v>
      </c>
      <c r="E112" s="2" t="s">
        <v>986</v>
      </c>
      <c r="F112" s="4">
        <v>2004</v>
      </c>
      <c r="G112" s="6" t="s">
        <v>989</v>
      </c>
      <c r="H112" s="2"/>
      <c r="I112" s="2"/>
    </row>
    <row r="113" spans="1:9" x14ac:dyDescent="0.3">
      <c r="A113" s="2" t="s">
        <v>79</v>
      </c>
      <c r="B113" s="2" t="s">
        <v>137</v>
      </c>
      <c r="C113" s="2" t="s">
        <v>985</v>
      </c>
      <c r="D113" s="3">
        <v>37</v>
      </c>
      <c r="E113" s="2" t="s">
        <v>986</v>
      </c>
      <c r="F113" s="4">
        <v>2013</v>
      </c>
      <c r="G113" s="6"/>
      <c r="H113" s="2" t="s">
        <v>1055</v>
      </c>
      <c r="I113" s="2"/>
    </row>
    <row r="114" spans="1:9" x14ac:dyDescent="0.3">
      <c r="A114" s="2" t="s">
        <v>79</v>
      </c>
      <c r="B114" s="2" t="s">
        <v>137</v>
      </c>
      <c r="C114" s="2" t="s">
        <v>988</v>
      </c>
      <c r="D114" s="3">
        <v>36</v>
      </c>
      <c r="E114" s="2" t="s">
        <v>986</v>
      </c>
      <c r="F114" s="4">
        <v>2013</v>
      </c>
      <c r="G114" s="6"/>
      <c r="H114" s="2" t="s">
        <v>1056</v>
      </c>
      <c r="I114" s="2"/>
    </row>
    <row r="115" spans="1:9" x14ac:dyDescent="0.3">
      <c r="A115" s="2" t="s">
        <v>79</v>
      </c>
      <c r="B115" s="2" t="s">
        <v>137</v>
      </c>
      <c r="C115" s="2" t="s">
        <v>994</v>
      </c>
      <c r="D115" s="3">
        <v>2</v>
      </c>
      <c r="E115" s="2" t="s">
        <v>986</v>
      </c>
      <c r="F115" s="4">
        <v>2013</v>
      </c>
      <c r="G115" s="6"/>
      <c r="H115" s="2" t="s">
        <v>1057</v>
      </c>
      <c r="I115" s="2" t="s">
        <v>1058</v>
      </c>
    </row>
    <row r="116" spans="1:9" x14ac:dyDescent="0.3">
      <c r="A116" s="2" t="s">
        <v>79</v>
      </c>
      <c r="B116" s="2" t="s">
        <v>137</v>
      </c>
      <c r="C116" s="2" t="s">
        <v>1059</v>
      </c>
      <c r="D116" s="3">
        <v>17</v>
      </c>
      <c r="E116" s="2" t="s">
        <v>986</v>
      </c>
      <c r="F116" s="4">
        <v>2013</v>
      </c>
      <c r="G116" s="6"/>
      <c r="H116" s="2" t="s">
        <v>1060</v>
      </c>
      <c r="I116" s="2"/>
    </row>
    <row r="117" spans="1:9" x14ac:dyDescent="0.3">
      <c r="A117" s="2" t="s">
        <v>79</v>
      </c>
      <c r="B117" s="2" t="s">
        <v>137</v>
      </c>
      <c r="C117" s="2" t="s">
        <v>1007</v>
      </c>
      <c r="D117" s="3">
        <v>24</v>
      </c>
      <c r="E117" s="2" t="s">
        <v>986</v>
      </c>
      <c r="F117" s="4">
        <v>2013</v>
      </c>
      <c r="G117" s="6"/>
      <c r="H117" s="2" t="s">
        <v>1060</v>
      </c>
      <c r="I117" s="2"/>
    </row>
    <row r="118" spans="1:9" x14ac:dyDescent="0.3">
      <c r="A118" s="2" t="s">
        <v>79</v>
      </c>
      <c r="B118" s="2" t="s">
        <v>137</v>
      </c>
      <c r="C118" s="2" t="s">
        <v>1061</v>
      </c>
      <c r="D118" s="3">
        <v>1</v>
      </c>
      <c r="E118" s="2" t="s">
        <v>986</v>
      </c>
      <c r="F118" s="4">
        <v>2013</v>
      </c>
      <c r="G118" s="6"/>
      <c r="H118" s="2" t="s">
        <v>1060</v>
      </c>
      <c r="I118" s="2"/>
    </row>
    <row r="119" spans="1:9" x14ac:dyDescent="0.3">
      <c r="A119" s="2" t="s">
        <v>80</v>
      </c>
      <c r="B119" s="2" t="s">
        <v>137</v>
      </c>
      <c r="C119" s="2" t="s">
        <v>985</v>
      </c>
      <c r="D119" s="3">
        <v>80</v>
      </c>
      <c r="E119" s="2" t="s">
        <v>986</v>
      </c>
      <c r="F119" s="4">
        <v>2007</v>
      </c>
      <c r="G119" s="6"/>
      <c r="H119" s="2" t="s">
        <v>1040</v>
      </c>
      <c r="I119" s="2" t="s">
        <v>1062</v>
      </c>
    </row>
    <row r="120" spans="1:9" x14ac:dyDescent="0.3">
      <c r="A120" s="2" t="s">
        <v>80</v>
      </c>
      <c r="B120" s="2" t="s">
        <v>137</v>
      </c>
      <c r="C120" s="2" t="s">
        <v>985</v>
      </c>
      <c r="D120" s="3">
        <v>12</v>
      </c>
      <c r="E120" s="2" t="s">
        <v>986</v>
      </c>
      <c r="F120" s="4">
        <v>2007</v>
      </c>
      <c r="G120" s="6"/>
      <c r="H120" s="2" t="s">
        <v>1040</v>
      </c>
      <c r="I120" s="2" t="s">
        <v>1062</v>
      </c>
    </row>
    <row r="121" spans="1:9" x14ac:dyDescent="0.3">
      <c r="A121" s="2" t="s">
        <v>80</v>
      </c>
      <c r="B121" s="2" t="s">
        <v>137</v>
      </c>
      <c r="C121" s="2" t="s">
        <v>1063</v>
      </c>
      <c r="D121" s="3">
        <v>102</v>
      </c>
      <c r="E121" s="2" t="s">
        <v>986</v>
      </c>
      <c r="F121" s="4">
        <v>2015</v>
      </c>
      <c r="G121" s="6"/>
      <c r="H121" s="2"/>
      <c r="I121" s="2"/>
    </row>
    <row r="122" spans="1:9" x14ac:dyDescent="0.3">
      <c r="A122" s="2" t="s">
        <v>80</v>
      </c>
      <c r="B122" s="2" t="s">
        <v>137</v>
      </c>
      <c r="C122" s="2" t="s">
        <v>1063</v>
      </c>
      <c r="D122" s="3">
        <v>8</v>
      </c>
      <c r="E122" s="2" t="s">
        <v>986</v>
      </c>
      <c r="F122" s="4">
        <v>2007</v>
      </c>
      <c r="G122" s="6"/>
      <c r="H122" s="2"/>
      <c r="I122" s="2"/>
    </row>
    <row r="123" spans="1:9" x14ac:dyDescent="0.3">
      <c r="A123" s="2" t="s">
        <v>80</v>
      </c>
      <c r="B123" s="2" t="s">
        <v>137</v>
      </c>
      <c r="C123" s="2" t="s">
        <v>988</v>
      </c>
      <c r="D123" s="3">
        <v>3</v>
      </c>
      <c r="E123" s="2" t="s">
        <v>986</v>
      </c>
      <c r="F123" s="4">
        <v>2007</v>
      </c>
      <c r="G123" s="6"/>
      <c r="H123" s="2"/>
      <c r="I123" s="2"/>
    </row>
    <row r="124" spans="1:9" x14ac:dyDescent="0.3">
      <c r="A124" s="2" t="s">
        <v>80</v>
      </c>
      <c r="B124" s="2" t="s">
        <v>137</v>
      </c>
      <c r="C124" s="2" t="s">
        <v>994</v>
      </c>
      <c r="D124" s="3">
        <v>1</v>
      </c>
      <c r="E124" s="2" t="s">
        <v>986</v>
      </c>
      <c r="F124" s="4">
        <v>2022</v>
      </c>
      <c r="G124" s="6"/>
      <c r="H124" s="2" t="s">
        <v>1064</v>
      </c>
      <c r="I124" s="2" t="s">
        <v>1065</v>
      </c>
    </row>
    <row r="125" spans="1:9" x14ac:dyDescent="0.3">
      <c r="A125" s="2" t="s">
        <v>80</v>
      </c>
      <c r="B125" s="2" t="s">
        <v>137</v>
      </c>
      <c r="C125" s="2" t="s">
        <v>999</v>
      </c>
      <c r="D125" s="3">
        <v>2</v>
      </c>
      <c r="E125" s="2" t="s">
        <v>986</v>
      </c>
      <c r="F125" s="4">
        <v>2022</v>
      </c>
      <c r="G125" s="6"/>
      <c r="H125" s="2"/>
      <c r="I125" s="2"/>
    </row>
    <row r="126" spans="1:9" x14ac:dyDescent="0.3">
      <c r="A126" s="2" t="s">
        <v>80</v>
      </c>
      <c r="B126" s="2" t="s">
        <v>137</v>
      </c>
      <c r="C126" s="2" t="s">
        <v>1005</v>
      </c>
      <c r="D126" s="3">
        <v>13</v>
      </c>
      <c r="E126" s="2" t="s">
        <v>986</v>
      </c>
      <c r="F126" s="4">
        <v>2022</v>
      </c>
      <c r="G126" s="6"/>
      <c r="H126" s="2" t="s">
        <v>1066</v>
      </c>
      <c r="I126" s="2"/>
    </row>
    <row r="127" spans="1:9" x14ac:dyDescent="0.3">
      <c r="A127" s="2" t="s">
        <v>80</v>
      </c>
      <c r="B127" s="2" t="s">
        <v>137</v>
      </c>
      <c r="C127" s="2" t="s">
        <v>1005</v>
      </c>
      <c r="D127" s="3">
        <v>5</v>
      </c>
      <c r="E127" s="2" t="s">
        <v>986</v>
      </c>
      <c r="F127" s="4">
        <v>2022</v>
      </c>
      <c r="G127" s="6"/>
      <c r="H127" s="2" t="s">
        <v>1066</v>
      </c>
      <c r="I127" s="2"/>
    </row>
    <row r="128" spans="1:9" x14ac:dyDescent="0.3">
      <c r="A128" s="2" t="s">
        <v>80</v>
      </c>
      <c r="B128" s="2" t="s">
        <v>137</v>
      </c>
      <c r="C128" s="2" t="s">
        <v>997</v>
      </c>
      <c r="D128" s="3">
        <v>2</v>
      </c>
      <c r="E128" s="2" t="s">
        <v>986</v>
      </c>
      <c r="F128" s="4">
        <v>2022</v>
      </c>
      <c r="G128" s="6"/>
      <c r="H128" s="2"/>
      <c r="I128" s="2"/>
    </row>
    <row r="129" spans="1:9" x14ac:dyDescent="0.3">
      <c r="A129" s="2" t="s">
        <v>80</v>
      </c>
      <c r="B129" s="2" t="s">
        <v>137</v>
      </c>
      <c r="C129" s="2" t="s">
        <v>997</v>
      </c>
      <c r="D129" s="3">
        <v>76</v>
      </c>
      <c r="E129" s="2" t="s">
        <v>986</v>
      </c>
      <c r="F129" s="4">
        <v>2022</v>
      </c>
      <c r="G129" s="6"/>
      <c r="H129" s="2"/>
      <c r="I129" s="2"/>
    </row>
    <row r="130" spans="1:9" x14ac:dyDescent="0.3">
      <c r="A130" s="2" t="s">
        <v>80</v>
      </c>
      <c r="B130" s="2" t="s">
        <v>137</v>
      </c>
      <c r="C130" s="2" t="s">
        <v>1007</v>
      </c>
      <c r="D130" s="3">
        <v>63</v>
      </c>
      <c r="E130" s="2" t="s">
        <v>986</v>
      </c>
      <c r="F130" s="4">
        <v>2022</v>
      </c>
      <c r="G130" s="6"/>
      <c r="H130" s="2"/>
      <c r="I130" s="2"/>
    </row>
    <row r="131" spans="1:9" x14ac:dyDescent="0.3">
      <c r="A131" s="2" t="s">
        <v>80</v>
      </c>
      <c r="B131" s="2" t="s">
        <v>137</v>
      </c>
      <c r="C131" s="2" t="s">
        <v>1007</v>
      </c>
      <c r="D131" s="3">
        <v>19</v>
      </c>
      <c r="E131" s="2" t="s">
        <v>986</v>
      </c>
      <c r="F131" s="4">
        <v>2022</v>
      </c>
      <c r="G131" s="6"/>
      <c r="H131" s="2"/>
      <c r="I131" s="2"/>
    </row>
    <row r="132" spans="1:9" x14ac:dyDescent="0.3">
      <c r="A132" s="2" t="s">
        <v>80</v>
      </c>
      <c r="B132" s="2" t="s">
        <v>137</v>
      </c>
      <c r="C132" s="2" t="s">
        <v>1067</v>
      </c>
      <c r="D132" s="3">
        <v>1</v>
      </c>
      <c r="E132" s="2" t="s">
        <v>986</v>
      </c>
      <c r="F132" s="4">
        <v>2022</v>
      </c>
      <c r="G132" s="6"/>
      <c r="H132" s="2" t="s">
        <v>1066</v>
      </c>
      <c r="I132" s="2"/>
    </row>
    <row r="133" spans="1:9" x14ac:dyDescent="0.3">
      <c r="A133" s="2" t="s">
        <v>80</v>
      </c>
      <c r="B133" s="2" t="s">
        <v>137</v>
      </c>
      <c r="C133" s="2" t="s">
        <v>998</v>
      </c>
      <c r="D133" s="3">
        <v>127</v>
      </c>
      <c r="E133" s="2" t="s">
        <v>986</v>
      </c>
      <c r="F133" s="4">
        <v>2022</v>
      </c>
      <c r="G133" s="6"/>
      <c r="H133" s="2"/>
      <c r="I133" s="2"/>
    </row>
    <row r="134" spans="1:9" x14ac:dyDescent="0.3">
      <c r="A134" s="2" t="s">
        <v>80</v>
      </c>
      <c r="B134" s="2" t="s">
        <v>137</v>
      </c>
      <c r="C134" s="2" t="s">
        <v>998</v>
      </c>
      <c r="D134" s="3">
        <v>38</v>
      </c>
      <c r="E134" s="2" t="s">
        <v>986</v>
      </c>
      <c r="F134" s="4">
        <v>2022</v>
      </c>
      <c r="G134" s="6"/>
      <c r="H134" s="2"/>
      <c r="I134" s="2"/>
    </row>
    <row r="135" spans="1:9" x14ac:dyDescent="0.3">
      <c r="A135" s="2" t="s">
        <v>80</v>
      </c>
      <c r="B135" s="2" t="s">
        <v>137</v>
      </c>
      <c r="C135" s="2" t="s">
        <v>1068</v>
      </c>
      <c r="D135" s="3">
        <v>1</v>
      </c>
      <c r="E135" s="2" t="s">
        <v>986</v>
      </c>
      <c r="F135" s="4">
        <v>2007</v>
      </c>
      <c r="G135" s="6"/>
      <c r="H135" s="2" t="s">
        <v>1069</v>
      </c>
      <c r="I135" s="2"/>
    </row>
    <row r="136" spans="1:9" x14ac:dyDescent="0.3">
      <c r="A136" s="2" t="s">
        <v>81</v>
      </c>
      <c r="B136" s="2" t="s">
        <v>137</v>
      </c>
      <c r="C136" s="2" t="s">
        <v>985</v>
      </c>
      <c r="D136" s="3">
        <v>41</v>
      </c>
      <c r="E136" s="2" t="s">
        <v>986</v>
      </c>
      <c r="F136" s="4">
        <v>2019</v>
      </c>
      <c r="G136" s="6"/>
      <c r="H136" s="2" t="s">
        <v>1043</v>
      </c>
      <c r="I136" s="2"/>
    </row>
    <row r="137" spans="1:9" x14ac:dyDescent="0.3">
      <c r="A137" s="2" t="s">
        <v>81</v>
      </c>
      <c r="B137" s="2" t="s">
        <v>137</v>
      </c>
      <c r="C137" s="2" t="s">
        <v>988</v>
      </c>
      <c r="D137" s="3">
        <v>18</v>
      </c>
      <c r="E137" s="2" t="s">
        <v>986</v>
      </c>
      <c r="F137" s="4">
        <v>2019</v>
      </c>
      <c r="G137" s="6"/>
      <c r="H137" s="2" t="s">
        <v>1043</v>
      </c>
      <c r="I137" s="2" t="s">
        <v>1046</v>
      </c>
    </row>
    <row r="138" spans="1:9" x14ac:dyDescent="0.3">
      <c r="A138" s="2" t="s">
        <v>81</v>
      </c>
      <c r="B138" s="2" t="s">
        <v>137</v>
      </c>
      <c r="C138" s="2" t="s">
        <v>994</v>
      </c>
      <c r="D138" s="3">
        <v>1</v>
      </c>
      <c r="E138" s="2" t="s">
        <v>986</v>
      </c>
      <c r="F138" s="4">
        <v>2005</v>
      </c>
      <c r="G138" s="6"/>
      <c r="H138" s="2" t="s">
        <v>1006</v>
      </c>
      <c r="I138" s="2" t="s">
        <v>1070</v>
      </c>
    </row>
    <row r="139" spans="1:9" x14ac:dyDescent="0.3">
      <c r="A139" s="2" t="s">
        <v>81</v>
      </c>
      <c r="B139" s="2" t="s">
        <v>137</v>
      </c>
      <c r="C139" s="2" t="s">
        <v>999</v>
      </c>
      <c r="D139" s="3">
        <v>2</v>
      </c>
      <c r="E139" s="2" t="s">
        <v>986</v>
      </c>
      <c r="F139" s="4">
        <v>2005</v>
      </c>
      <c r="G139" s="6"/>
      <c r="H139" s="2"/>
      <c r="I139" s="2"/>
    </row>
    <row r="140" spans="1:9" x14ac:dyDescent="0.3">
      <c r="A140" s="2" t="s">
        <v>81</v>
      </c>
      <c r="B140" s="2" t="s">
        <v>137</v>
      </c>
      <c r="C140" s="2" t="s">
        <v>1005</v>
      </c>
      <c r="D140" s="3">
        <v>11</v>
      </c>
      <c r="E140" s="2" t="s">
        <v>986</v>
      </c>
      <c r="F140" s="4">
        <v>2005</v>
      </c>
      <c r="G140" s="6"/>
      <c r="H140" s="2" t="s">
        <v>1006</v>
      </c>
      <c r="I140" s="2"/>
    </row>
    <row r="141" spans="1:9" x14ac:dyDescent="0.3">
      <c r="A141" s="2" t="s">
        <v>81</v>
      </c>
      <c r="B141" s="2" t="s">
        <v>137</v>
      </c>
      <c r="C141" s="2" t="s">
        <v>1007</v>
      </c>
      <c r="D141" s="3">
        <v>45</v>
      </c>
      <c r="E141" s="2" t="s">
        <v>986</v>
      </c>
      <c r="F141" s="4">
        <v>2005</v>
      </c>
      <c r="G141" s="6"/>
      <c r="H141" s="2" t="s">
        <v>1006</v>
      </c>
      <c r="I141" s="2"/>
    </row>
    <row r="142" spans="1:9" x14ac:dyDescent="0.3">
      <c r="A142" s="2" t="s">
        <v>81</v>
      </c>
      <c r="B142" s="2" t="s">
        <v>137</v>
      </c>
      <c r="C142" s="2" t="s">
        <v>998</v>
      </c>
      <c r="D142" s="3">
        <v>122</v>
      </c>
      <c r="E142" s="2" t="s">
        <v>986</v>
      </c>
      <c r="F142" s="4">
        <v>2005</v>
      </c>
      <c r="G142" s="6"/>
      <c r="H142" s="2" t="s">
        <v>1006</v>
      </c>
      <c r="I142" s="2"/>
    </row>
    <row r="143" spans="1:9" x14ac:dyDescent="0.3">
      <c r="A143" s="2" t="s">
        <v>82</v>
      </c>
      <c r="B143" s="2" t="s">
        <v>137</v>
      </c>
      <c r="C143" s="2" t="s">
        <v>985</v>
      </c>
      <c r="D143" s="3">
        <v>19</v>
      </c>
      <c r="E143" s="2" t="s">
        <v>986</v>
      </c>
      <c r="F143" s="4">
        <v>2022</v>
      </c>
      <c r="G143" s="6"/>
      <c r="H143" s="2" t="s">
        <v>1071</v>
      </c>
      <c r="I143" s="2"/>
    </row>
    <row r="144" spans="1:9" x14ac:dyDescent="0.3">
      <c r="A144" s="2" t="s">
        <v>82</v>
      </c>
      <c r="B144" s="2" t="s">
        <v>137</v>
      </c>
      <c r="C144" s="2" t="s">
        <v>988</v>
      </c>
      <c r="D144" s="3">
        <v>22</v>
      </c>
      <c r="E144" s="2" t="s">
        <v>986</v>
      </c>
      <c r="F144" s="4">
        <v>2022</v>
      </c>
      <c r="G144" s="6"/>
      <c r="H144" s="2" t="s">
        <v>1043</v>
      </c>
      <c r="I144" s="2"/>
    </row>
    <row r="145" spans="1:9" x14ac:dyDescent="0.3">
      <c r="A145" s="2" t="s">
        <v>82</v>
      </c>
      <c r="B145" s="2" t="s">
        <v>137</v>
      </c>
      <c r="C145" s="2" t="s">
        <v>994</v>
      </c>
      <c r="D145" s="3">
        <v>1</v>
      </c>
      <c r="E145" s="2" t="s">
        <v>986</v>
      </c>
      <c r="F145" s="4">
        <v>0</v>
      </c>
      <c r="G145" s="6"/>
      <c r="H145" s="2" t="s">
        <v>1072</v>
      </c>
      <c r="I145" s="2" t="s">
        <v>1073</v>
      </c>
    </row>
    <row r="146" spans="1:9" x14ac:dyDescent="0.3">
      <c r="A146" s="2" t="s">
        <v>82</v>
      </c>
      <c r="B146" s="2" t="s">
        <v>137</v>
      </c>
      <c r="C146" s="2" t="s">
        <v>999</v>
      </c>
      <c r="D146" s="3">
        <v>1</v>
      </c>
      <c r="E146" s="2" t="s">
        <v>986</v>
      </c>
      <c r="F146" s="4">
        <v>2008</v>
      </c>
      <c r="G146" s="6"/>
      <c r="H146" s="2"/>
      <c r="I146" s="2"/>
    </row>
    <row r="147" spans="1:9" x14ac:dyDescent="0.3">
      <c r="A147" s="2" t="s">
        <v>82</v>
      </c>
      <c r="B147" s="2" t="s">
        <v>137</v>
      </c>
      <c r="C147" s="2" t="s">
        <v>1005</v>
      </c>
      <c r="D147" s="3">
        <v>10</v>
      </c>
      <c r="E147" s="2" t="s">
        <v>986</v>
      </c>
      <c r="F147" s="4">
        <v>2008</v>
      </c>
      <c r="G147" s="6"/>
      <c r="H147" s="2" t="s">
        <v>1074</v>
      </c>
      <c r="I147" s="2"/>
    </row>
    <row r="148" spans="1:9" x14ac:dyDescent="0.3">
      <c r="A148" s="2" t="s">
        <v>82</v>
      </c>
      <c r="B148" s="2" t="s">
        <v>137</v>
      </c>
      <c r="C148" s="2" t="s">
        <v>997</v>
      </c>
      <c r="D148" s="3">
        <v>13</v>
      </c>
      <c r="E148" s="2" t="s">
        <v>986</v>
      </c>
      <c r="F148" s="4">
        <v>2008</v>
      </c>
      <c r="G148" s="6"/>
      <c r="H148" s="2" t="s">
        <v>1075</v>
      </c>
      <c r="I148" s="2"/>
    </row>
    <row r="149" spans="1:9" x14ac:dyDescent="0.3">
      <c r="A149" s="2" t="s">
        <v>83</v>
      </c>
      <c r="B149" s="2" t="s">
        <v>137</v>
      </c>
      <c r="C149" s="2" t="s">
        <v>1026</v>
      </c>
      <c r="D149" s="3">
        <v>14</v>
      </c>
      <c r="E149" s="2" t="s">
        <v>986</v>
      </c>
      <c r="F149" s="4">
        <v>2019</v>
      </c>
      <c r="G149" s="6"/>
      <c r="H149" s="2" t="s">
        <v>1031</v>
      </c>
      <c r="I149" s="2" t="s">
        <v>1076</v>
      </c>
    </row>
    <row r="150" spans="1:9" x14ac:dyDescent="0.3">
      <c r="A150" s="2" t="s">
        <v>83</v>
      </c>
      <c r="B150" s="2" t="s">
        <v>137</v>
      </c>
      <c r="C150" s="2" t="s">
        <v>1077</v>
      </c>
      <c r="D150" s="3">
        <v>18</v>
      </c>
      <c r="E150" s="2" t="s">
        <v>986</v>
      </c>
      <c r="F150" s="4">
        <v>2019</v>
      </c>
      <c r="G150" s="6"/>
      <c r="H150" s="2"/>
      <c r="I150" s="2"/>
    </row>
    <row r="151" spans="1:9" x14ac:dyDescent="0.3">
      <c r="A151" s="2" t="s">
        <v>83</v>
      </c>
      <c r="B151" s="2" t="s">
        <v>137</v>
      </c>
      <c r="C151" s="2" t="s">
        <v>994</v>
      </c>
      <c r="D151" s="3">
        <v>1</v>
      </c>
      <c r="E151" s="2" t="s">
        <v>986</v>
      </c>
      <c r="F151" s="4">
        <v>2019</v>
      </c>
      <c r="G151" s="6"/>
      <c r="H151" s="2" t="s">
        <v>1050</v>
      </c>
      <c r="I151" s="2"/>
    </row>
    <row r="152" spans="1:9" x14ac:dyDescent="0.3">
      <c r="A152" s="2" t="s">
        <v>83</v>
      </c>
      <c r="B152" s="2" t="s">
        <v>137</v>
      </c>
      <c r="C152" s="2" t="s">
        <v>1005</v>
      </c>
      <c r="D152" s="3">
        <v>3</v>
      </c>
      <c r="E152" s="2" t="s">
        <v>986</v>
      </c>
      <c r="F152" s="4">
        <v>2019</v>
      </c>
      <c r="G152" s="6"/>
      <c r="H152" s="2" t="s">
        <v>1050</v>
      </c>
      <c r="I152" s="2"/>
    </row>
    <row r="153" spans="1:9" x14ac:dyDescent="0.3">
      <c r="A153" s="2" t="s">
        <v>83</v>
      </c>
      <c r="B153" s="2" t="s">
        <v>137</v>
      </c>
      <c r="C153" s="2" t="s">
        <v>997</v>
      </c>
      <c r="D153" s="3">
        <v>5</v>
      </c>
      <c r="E153" s="2" t="s">
        <v>986</v>
      </c>
      <c r="F153" s="4">
        <v>2019</v>
      </c>
      <c r="G153" s="6"/>
      <c r="H153" s="2"/>
      <c r="I153" s="2"/>
    </row>
    <row r="154" spans="1:9" x14ac:dyDescent="0.3">
      <c r="A154" s="2" t="s">
        <v>83</v>
      </c>
      <c r="B154" s="2" t="s">
        <v>137</v>
      </c>
      <c r="C154" s="2" t="s">
        <v>998</v>
      </c>
      <c r="D154" s="3">
        <v>11</v>
      </c>
      <c r="E154" s="2" t="s">
        <v>986</v>
      </c>
      <c r="F154" s="4">
        <v>2019</v>
      </c>
      <c r="G154" s="6"/>
      <c r="H154" s="2"/>
      <c r="I154" s="2"/>
    </row>
    <row r="155" spans="1:9" x14ac:dyDescent="0.3">
      <c r="A155" s="2" t="s">
        <v>84</v>
      </c>
      <c r="B155" s="2" t="s">
        <v>137</v>
      </c>
      <c r="C155" s="2" t="s">
        <v>1012</v>
      </c>
      <c r="D155" s="3">
        <v>8</v>
      </c>
      <c r="E155" s="2" t="s">
        <v>986</v>
      </c>
      <c r="F155" s="4">
        <v>0</v>
      </c>
      <c r="G155" s="6"/>
      <c r="H155" s="2"/>
      <c r="I155" s="2"/>
    </row>
    <row r="156" spans="1:9" x14ac:dyDescent="0.3">
      <c r="A156" s="2" t="s">
        <v>86</v>
      </c>
      <c r="B156" s="2" t="s">
        <v>137</v>
      </c>
      <c r="C156" s="2" t="s">
        <v>1020</v>
      </c>
      <c r="D156" s="3">
        <v>1</v>
      </c>
      <c r="E156" s="2" t="s">
        <v>986</v>
      </c>
      <c r="F156" s="4">
        <v>2016</v>
      </c>
      <c r="G156" s="6"/>
      <c r="H156" s="2"/>
      <c r="I156" s="2"/>
    </row>
    <row r="157" spans="1:9" x14ac:dyDescent="0.3">
      <c r="A157" s="2" t="s">
        <v>86</v>
      </c>
      <c r="B157" s="2" t="s">
        <v>137</v>
      </c>
      <c r="C157" s="2" t="s">
        <v>1005</v>
      </c>
      <c r="D157" s="3">
        <v>6</v>
      </c>
      <c r="E157" s="2" t="s">
        <v>986</v>
      </c>
      <c r="F157" s="4">
        <v>2016</v>
      </c>
      <c r="G157" s="6"/>
      <c r="H157" s="2"/>
      <c r="I157" s="2"/>
    </row>
    <row r="158" spans="1:9" x14ac:dyDescent="0.3">
      <c r="A158" s="2" t="s">
        <v>86</v>
      </c>
      <c r="B158" s="2" t="s">
        <v>137</v>
      </c>
      <c r="C158" s="2" t="s">
        <v>1180</v>
      </c>
      <c r="D158" s="3">
        <v>5</v>
      </c>
      <c r="E158" s="2" t="s">
        <v>986</v>
      </c>
      <c r="F158" s="4">
        <v>2016</v>
      </c>
      <c r="G158" s="6"/>
      <c r="H158" s="2"/>
      <c r="I158" s="2"/>
    </row>
    <row r="159" spans="1:9" x14ac:dyDescent="0.3">
      <c r="A159" s="2" t="s">
        <v>86</v>
      </c>
      <c r="B159" s="2" t="s">
        <v>137</v>
      </c>
      <c r="C159" s="2" t="s">
        <v>998</v>
      </c>
      <c r="D159" s="3">
        <v>7</v>
      </c>
      <c r="E159" s="2" t="s">
        <v>986</v>
      </c>
      <c r="F159" s="4">
        <v>2016</v>
      </c>
      <c r="G159" s="6"/>
      <c r="H159" s="2"/>
      <c r="I159" s="2"/>
    </row>
    <row r="160" spans="1:9" x14ac:dyDescent="0.3">
      <c r="A160" s="2" t="s">
        <v>87</v>
      </c>
      <c r="B160" s="2" t="s">
        <v>137</v>
      </c>
      <c r="C160" s="2" t="s">
        <v>1078</v>
      </c>
      <c r="D160" s="3">
        <v>38</v>
      </c>
      <c r="E160" s="2" t="s">
        <v>986</v>
      </c>
      <c r="F160" s="4">
        <v>2024</v>
      </c>
      <c r="G160" s="6"/>
      <c r="H160" s="2" t="s">
        <v>1010</v>
      </c>
      <c r="I160" s="2" t="s">
        <v>1079</v>
      </c>
    </row>
    <row r="161" spans="1:9" x14ac:dyDescent="0.3">
      <c r="A161" s="2" t="s">
        <v>88</v>
      </c>
      <c r="B161" s="2" t="s">
        <v>137</v>
      </c>
      <c r="C161" s="2" t="s">
        <v>1080</v>
      </c>
      <c r="D161" s="3">
        <v>8</v>
      </c>
      <c r="E161" s="2" t="s">
        <v>986</v>
      </c>
      <c r="F161" s="4">
        <v>1997</v>
      </c>
      <c r="G161" s="6"/>
      <c r="H161" s="2" t="s">
        <v>1081</v>
      </c>
      <c r="I161" s="2" t="s">
        <v>1082</v>
      </c>
    </row>
    <row r="162" spans="1:9" x14ac:dyDescent="0.3">
      <c r="A162" s="2" t="s">
        <v>88</v>
      </c>
      <c r="B162" s="2" t="s">
        <v>137</v>
      </c>
      <c r="C162" s="2" t="s">
        <v>1000</v>
      </c>
      <c r="D162" s="3">
        <v>5</v>
      </c>
      <c r="E162" s="2" t="s">
        <v>986</v>
      </c>
      <c r="F162" s="4">
        <v>1997</v>
      </c>
      <c r="G162" s="6"/>
      <c r="H162" s="2" t="s">
        <v>1081</v>
      </c>
      <c r="I162" s="2"/>
    </row>
    <row r="163" spans="1:9" x14ac:dyDescent="0.3">
      <c r="A163" s="2" t="s">
        <v>88</v>
      </c>
      <c r="B163" s="2" t="s">
        <v>137</v>
      </c>
      <c r="C163" s="2" t="s">
        <v>997</v>
      </c>
      <c r="D163" s="3">
        <v>2</v>
      </c>
      <c r="E163" s="2" t="s">
        <v>986</v>
      </c>
      <c r="F163" s="4">
        <v>1997</v>
      </c>
      <c r="G163" s="6"/>
      <c r="H163" s="2" t="s">
        <v>1083</v>
      </c>
      <c r="I163" s="2"/>
    </row>
    <row r="164" spans="1:9" x14ac:dyDescent="0.3">
      <c r="A164" s="2" t="s">
        <v>88</v>
      </c>
      <c r="B164" s="2" t="s">
        <v>137</v>
      </c>
      <c r="C164" s="2" t="s">
        <v>1164</v>
      </c>
      <c r="D164" s="3">
        <v>1</v>
      </c>
      <c r="E164" s="2" t="s">
        <v>986</v>
      </c>
      <c r="F164" s="4">
        <v>1997</v>
      </c>
      <c r="G164" s="6"/>
      <c r="H164" s="2" t="s">
        <v>1064</v>
      </c>
      <c r="I164" s="2" t="s">
        <v>1084</v>
      </c>
    </row>
    <row r="165" spans="1:9" x14ac:dyDescent="0.3">
      <c r="A165" s="2" t="s">
        <v>88</v>
      </c>
      <c r="B165" s="2" t="s">
        <v>137</v>
      </c>
      <c r="C165" s="2" t="s">
        <v>1005</v>
      </c>
      <c r="D165" s="3">
        <v>2</v>
      </c>
      <c r="E165" s="2" t="s">
        <v>986</v>
      </c>
      <c r="F165" s="4">
        <v>1997</v>
      </c>
      <c r="G165" s="6"/>
      <c r="H165" s="2" t="s">
        <v>1064</v>
      </c>
      <c r="I165" s="2" t="s">
        <v>1085</v>
      </c>
    </row>
    <row r="166" spans="1:9" x14ac:dyDescent="0.3">
      <c r="A166" s="2" t="s">
        <v>89</v>
      </c>
      <c r="B166" s="2" t="s">
        <v>137</v>
      </c>
      <c r="C166" s="2" t="s">
        <v>1086</v>
      </c>
      <c r="D166" s="3">
        <v>48</v>
      </c>
      <c r="E166" s="2" t="s">
        <v>986</v>
      </c>
      <c r="F166" s="4">
        <v>2009</v>
      </c>
      <c r="G166" s="6"/>
      <c r="H166" s="2"/>
      <c r="I166" s="2"/>
    </row>
    <row r="167" spans="1:9" x14ac:dyDescent="0.3">
      <c r="A167" s="2" t="s">
        <v>89</v>
      </c>
      <c r="B167" s="2" t="s">
        <v>137</v>
      </c>
      <c r="C167" s="2" t="s">
        <v>1087</v>
      </c>
      <c r="D167" s="3">
        <v>40</v>
      </c>
      <c r="E167" s="2" t="s">
        <v>986</v>
      </c>
      <c r="F167" s="4">
        <v>2009</v>
      </c>
      <c r="G167" s="6"/>
      <c r="H167" s="2"/>
      <c r="I167" s="2"/>
    </row>
    <row r="168" spans="1:9" x14ac:dyDescent="0.3">
      <c r="A168" s="2" t="s">
        <v>89</v>
      </c>
      <c r="B168" s="2" t="s">
        <v>137</v>
      </c>
      <c r="C168" s="2" t="s">
        <v>985</v>
      </c>
      <c r="D168" s="3">
        <v>35</v>
      </c>
      <c r="E168" s="2" t="s">
        <v>986</v>
      </c>
      <c r="F168" s="4">
        <v>2009</v>
      </c>
      <c r="G168" s="6"/>
      <c r="H168" s="2" t="s">
        <v>1040</v>
      </c>
      <c r="I168" s="2"/>
    </row>
    <row r="169" spans="1:9" x14ac:dyDescent="0.3">
      <c r="A169" s="2" t="s">
        <v>89</v>
      </c>
      <c r="B169" s="2" t="s">
        <v>137</v>
      </c>
      <c r="C169" s="2" t="s">
        <v>988</v>
      </c>
      <c r="D169" s="3">
        <v>83</v>
      </c>
      <c r="E169" s="2" t="s">
        <v>986</v>
      </c>
      <c r="F169" s="4">
        <v>2009</v>
      </c>
      <c r="G169" s="6"/>
      <c r="H169" s="2" t="s">
        <v>1040</v>
      </c>
      <c r="I169" s="2"/>
    </row>
    <row r="170" spans="1:9" x14ac:dyDescent="0.3">
      <c r="A170" s="2" t="s">
        <v>89</v>
      </c>
      <c r="B170" s="2" t="s">
        <v>137</v>
      </c>
      <c r="C170" s="2" t="s">
        <v>994</v>
      </c>
      <c r="D170" s="3">
        <v>1</v>
      </c>
      <c r="E170" s="2" t="s">
        <v>986</v>
      </c>
      <c r="F170" s="4">
        <v>2008</v>
      </c>
      <c r="G170" s="6"/>
      <c r="H170" s="2" t="s">
        <v>1088</v>
      </c>
      <c r="I170" s="2" t="s">
        <v>1089</v>
      </c>
    </row>
    <row r="171" spans="1:9" x14ac:dyDescent="0.3">
      <c r="A171" s="2" t="s">
        <v>89</v>
      </c>
      <c r="B171" s="2" t="s">
        <v>137</v>
      </c>
      <c r="C171" s="2" t="s">
        <v>999</v>
      </c>
      <c r="D171" s="3">
        <v>1</v>
      </c>
      <c r="E171" s="2" t="s">
        <v>986</v>
      </c>
      <c r="F171" s="4">
        <v>2009</v>
      </c>
      <c r="G171" s="6"/>
      <c r="H171" s="2"/>
      <c r="I171" s="2"/>
    </row>
    <row r="172" spans="1:9" x14ac:dyDescent="0.3">
      <c r="A172" s="2" t="s">
        <v>89</v>
      </c>
      <c r="B172" s="2" t="s">
        <v>137</v>
      </c>
      <c r="C172" s="2" t="s">
        <v>1005</v>
      </c>
      <c r="D172" s="3">
        <v>21</v>
      </c>
      <c r="E172" s="2" t="s">
        <v>986</v>
      </c>
      <c r="F172" s="4">
        <v>2009</v>
      </c>
      <c r="G172" s="6"/>
      <c r="H172" s="2" t="s">
        <v>1088</v>
      </c>
      <c r="I172" s="2"/>
    </row>
    <row r="173" spans="1:9" x14ac:dyDescent="0.3">
      <c r="A173" s="2" t="s">
        <v>89</v>
      </c>
      <c r="B173" s="2" t="s">
        <v>137</v>
      </c>
      <c r="C173" s="2" t="s">
        <v>997</v>
      </c>
      <c r="D173" s="3">
        <v>40</v>
      </c>
      <c r="E173" s="2" t="s">
        <v>986</v>
      </c>
      <c r="F173" s="4">
        <v>2009</v>
      </c>
      <c r="G173" s="6"/>
      <c r="H173" s="2" t="s">
        <v>1088</v>
      </c>
      <c r="I173" s="2"/>
    </row>
    <row r="174" spans="1:9" x14ac:dyDescent="0.3">
      <c r="A174" s="2" t="s">
        <v>89</v>
      </c>
      <c r="B174" s="2" t="s">
        <v>137</v>
      </c>
      <c r="C174" s="2" t="s">
        <v>998</v>
      </c>
      <c r="D174" s="3">
        <v>18</v>
      </c>
      <c r="E174" s="2" t="s">
        <v>986</v>
      </c>
      <c r="F174" s="4">
        <v>2009</v>
      </c>
      <c r="G174" s="6"/>
      <c r="H174" s="2"/>
      <c r="I174" s="2"/>
    </row>
    <row r="175" spans="1:9" x14ac:dyDescent="0.3">
      <c r="A175" s="2" t="s">
        <v>89</v>
      </c>
      <c r="B175" s="2" t="s">
        <v>137</v>
      </c>
      <c r="C175" s="2" t="s">
        <v>1090</v>
      </c>
      <c r="D175" s="3">
        <v>16</v>
      </c>
      <c r="E175" s="2" t="s">
        <v>986</v>
      </c>
      <c r="F175" s="4">
        <v>2009</v>
      </c>
      <c r="G175" s="6"/>
      <c r="H175" s="2"/>
      <c r="I175" s="2"/>
    </row>
    <row r="176" spans="1:9" x14ac:dyDescent="0.3">
      <c r="A176" s="2" t="s">
        <v>90</v>
      </c>
      <c r="B176" s="2" t="s">
        <v>137</v>
      </c>
      <c r="C176" s="2" t="s">
        <v>1000</v>
      </c>
      <c r="D176" s="3">
        <v>24</v>
      </c>
      <c r="E176" s="2" t="s">
        <v>986</v>
      </c>
      <c r="F176" s="4">
        <v>2010</v>
      </c>
      <c r="G176" s="6"/>
      <c r="H176" s="2"/>
      <c r="I176" s="2"/>
    </row>
    <row r="177" spans="1:9" x14ac:dyDescent="0.3">
      <c r="A177" s="2" t="s">
        <v>90</v>
      </c>
      <c r="B177" s="2" t="s">
        <v>137</v>
      </c>
      <c r="C177" s="2" t="s">
        <v>1174</v>
      </c>
      <c r="D177" s="3">
        <v>1</v>
      </c>
      <c r="E177" s="2" t="s">
        <v>986</v>
      </c>
      <c r="F177" s="4">
        <v>2010</v>
      </c>
      <c r="G177" s="6"/>
      <c r="H177" s="2"/>
      <c r="I177" s="2"/>
    </row>
    <row r="178" spans="1:9" x14ac:dyDescent="0.3">
      <c r="A178" s="2" t="s">
        <v>90</v>
      </c>
      <c r="B178" s="2" t="s">
        <v>137</v>
      </c>
      <c r="C178" s="2" t="s">
        <v>998</v>
      </c>
      <c r="D178" s="3">
        <v>9</v>
      </c>
      <c r="E178" s="2" t="s">
        <v>986</v>
      </c>
      <c r="F178" s="4">
        <v>2010</v>
      </c>
      <c r="G178" s="6"/>
      <c r="H178" s="2"/>
      <c r="I178" s="2"/>
    </row>
    <row r="179" spans="1:9" x14ac:dyDescent="0.3">
      <c r="A179" s="2" t="s">
        <v>90</v>
      </c>
      <c r="B179" s="2" t="s">
        <v>137</v>
      </c>
      <c r="C179" s="2" t="s">
        <v>1005</v>
      </c>
      <c r="D179" s="3">
        <v>5</v>
      </c>
      <c r="E179" s="2" t="s">
        <v>986</v>
      </c>
      <c r="F179" s="4">
        <v>2010</v>
      </c>
      <c r="G179" s="6"/>
      <c r="H179" s="2"/>
      <c r="I179" s="2"/>
    </row>
    <row r="180" spans="1:9" x14ac:dyDescent="0.3">
      <c r="A180" s="2" t="s">
        <v>91</v>
      </c>
      <c r="B180" s="2" t="s">
        <v>137</v>
      </c>
      <c r="C180" s="2" t="s">
        <v>1000</v>
      </c>
      <c r="D180" s="3">
        <v>4</v>
      </c>
      <c r="E180" s="2" t="s">
        <v>986</v>
      </c>
      <c r="F180" s="4">
        <v>2009</v>
      </c>
      <c r="G180" s="6" t="s">
        <v>1091</v>
      </c>
      <c r="H180" s="2"/>
      <c r="I180" s="2"/>
    </row>
    <row r="181" spans="1:9" x14ac:dyDescent="0.3">
      <c r="A181" s="2" t="s">
        <v>91</v>
      </c>
      <c r="B181" s="2" t="s">
        <v>137</v>
      </c>
      <c r="C181" s="2" t="s">
        <v>1000</v>
      </c>
      <c r="D181" s="3">
        <v>5</v>
      </c>
      <c r="E181" s="2" t="s">
        <v>986</v>
      </c>
      <c r="F181" s="4">
        <v>2009</v>
      </c>
      <c r="G181" s="6" t="s">
        <v>1092</v>
      </c>
      <c r="H181" s="2"/>
      <c r="I181" s="2"/>
    </row>
    <row r="182" spans="1:9" ht="21.6" x14ac:dyDescent="0.3">
      <c r="A182" s="2" t="s">
        <v>91</v>
      </c>
      <c r="B182" s="2" t="s">
        <v>137</v>
      </c>
      <c r="C182" s="2" t="s">
        <v>1020</v>
      </c>
      <c r="D182" s="3">
        <v>1</v>
      </c>
      <c r="E182" s="2" t="s">
        <v>986</v>
      </c>
      <c r="F182" s="4">
        <v>2009</v>
      </c>
      <c r="G182" s="6" t="s">
        <v>1192</v>
      </c>
      <c r="H182" s="2" t="s">
        <v>1072</v>
      </c>
      <c r="I182" s="2" t="s">
        <v>1093</v>
      </c>
    </row>
    <row r="183" spans="1:9" x14ac:dyDescent="0.3">
      <c r="A183" s="2" t="s">
        <v>92</v>
      </c>
      <c r="B183" s="2" t="s">
        <v>137</v>
      </c>
      <c r="C183" s="2" t="s">
        <v>1094</v>
      </c>
      <c r="D183" s="3">
        <v>4</v>
      </c>
      <c r="E183" s="2" t="s">
        <v>986</v>
      </c>
      <c r="F183" s="4">
        <v>2009</v>
      </c>
      <c r="G183" s="6"/>
      <c r="H183" s="2" t="s">
        <v>1095</v>
      </c>
      <c r="I183" s="2"/>
    </row>
    <row r="184" spans="1:9" x14ac:dyDescent="0.3">
      <c r="A184" s="2" t="s">
        <v>92</v>
      </c>
      <c r="B184" s="2" t="s">
        <v>137</v>
      </c>
      <c r="C184" s="2" t="s">
        <v>1026</v>
      </c>
      <c r="D184" s="3">
        <v>78</v>
      </c>
      <c r="E184" s="2" t="s">
        <v>986</v>
      </c>
      <c r="F184" s="4">
        <v>2009</v>
      </c>
      <c r="G184" s="6"/>
      <c r="H184" s="2" t="s">
        <v>1096</v>
      </c>
      <c r="I184" s="2"/>
    </row>
    <row r="185" spans="1:9" x14ac:dyDescent="0.3">
      <c r="A185" s="2" t="s">
        <v>92</v>
      </c>
      <c r="B185" s="2" t="s">
        <v>137</v>
      </c>
      <c r="C185" s="2" t="s">
        <v>1097</v>
      </c>
      <c r="D185" s="3">
        <v>152</v>
      </c>
      <c r="E185" s="2" t="s">
        <v>986</v>
      </c>
      <c r="F185" s="4">
        <v>2019</v>
      </c>
      <c r="G185" s="6"/>
      <c r="H185" s="2" t="s">
        <v>1096</v>
      </c>
      <c r="I185" s="2"/>
    </row>
    <row r="186" spans="1:9" x14ac:dyDescent="0.3">
      <c r="A186" s="2" t="s">
        <v>92</v>
      </c>
      <c r="B186" s="2" t="s">
        <v>137</v>
      </c>
      <c r="C186" s="2" t="s">
        <v>1098</v>
      </c>
      <c r="D186" s="3">
        <v>14</v>
      </c>
      <c r="E186" s="2" t="s">
        <v>986</v>
      </c>
      <c r="F186" s="4">
        <v>2009</v>
      </c>
      <c r="G186" s="6"/>
      <c r="H186" s="2" t="s">
        <v>1099</v>
      </c>
      <c r="I186" s="2" t="s">
        <v>1100</v>
      </c>
    </row>
    <row r="187" spans="1:9" x14ac:dyDescent="0.3">
      <c r="A187" s="2" t="s">
        <v>92</v>
      </c>
      <c r="B187" s="2" t="s">
        <v>137</v>
      </c>
      <c r="C187" s="2" t="s">
        <v>994</v>
      </c>
      <c r="D187" s="3">
        <v>1</v>
      </c>
      <c r="E187" s="2" t="s">
        <v>986</v>
      </c>
      <c r="F187" s="4">
        <v>2010</v>
      </c>
      <c r="G187" s="6"/>
      <c r="H187" s="2" t="s">
        <v>1101</v>
      </c>
      <c r="I187" s="2" t="s">
        <v>1102</v>
      </c>
    </row>
    <row r="188" spans="1:9" x14ac:dyDescent="0.3">
      <c r="A188" s="2" t="s">
        <v>92</v>
      </c>
      <c r="B188" s="2" t="s">
        <v>137</v>
      </c>
      <c r="C188" s="2" t="s">
        <v>999</v>
      </c>
      <c r="D188" s="3">
        <v>2</v>
      </c>
      <c r="E188" s="2" t="s">
        <v>986</v>
      </c>
      <c r="F188" s="4">
        <v>2009</v>
      </c>
      <c r="G188" s="6"/>
      <c r="H188" s="2"/>
      <c r="I188" s="2"/>
    </row>
    <row r="189" spans="1:9" x14ac:dyDescent="0.3">
      <c r="A189" s="2" t="s">
        <v>92</v>
      </c>
      <c r="B189" s="2" t="s">
        <v>137</v>
      </c>
      <c r="C189" s="2" t="s">
        <v>1005</v>
      </c>
      <c r="D189" s="3">
        <v>27</v>
      </c>
      <c r="E189" s="2" t="s">
        <v>986</v>
      </c>
      <c r="F189" s="4">
        <v>2010</v>
      </c>
      <c r="G189" s="6"/>
      <c r="H189" s="2" t="s">
        <v>1103</v>
      </c>
      <c r="I189" s="2"/>
    </row>
    <row r="190" spans="1:9" x14ac:dyDescent="0.3">
      <c r="A190" s="2" t="s">
        <v>92</v>
      </c>
      <c r="B190" s="2" t="s">
        <v>137</v>
      </c>
      <c r="C190" s="2" t="s">
        <v>997</v>
      </c>
      <c r="D190" s="3">
        <v>1</v>
      </c>
      <c r="E190" s="2" t="s">
        <v>986</v>
      </c>
      <c r="F190" s="4">
        <v>2010</v>
      </c>
      <c r="G190" s="6"/>
      <c r="H190" s="2" t="s">
        <v>1104</v>
      </c>
      <c r="I190" s="2"/>
    </row>
    <row r="191" spans="1:9" x14ac:dyDescent="0.3">
      <c r="A191" s="2" t="s">
        <v>92</v>
      </c>
      <c r="B191" s="2" t="s">
        <v>137</v>
      </c>
      <c r="C191" s="2" t="s">
        <v>1007</v>
      </c>
      <c r="D191" s="3">
        <v>64</v>
      </c>
      <c r="E191" s="2" t="s">
        <v>986</v>
      </c>
      <c r="F191" s="4">
        <v>2010</v>
      </c>
      <c r="G191" s="6"/>
      <c r="H191" s="2"/>
      <c r="I191" s="2"/>
    </row>
    <row r="192" spans="1:9" x14ac:dyDescent="0.3">
      <c r="A192" s="2" t="s">
        <v>92</v>
      </c>
      <c r="B192" s="2" t="s">
        <v>137</v>
      </c>
      <c r="C192" s="2" t="s">
        <v>1067</v>
      </c>
      <c r="D192" s="3">
        <v>1</v>
      </c>
      <c r="E192" s="2" t="s">
        <v>986</v>
      </c>
      <c r="F192" s="4">
        <v>2010</v>
      </c>
      <c r="G192" s="6"/>
      <c r="H192" s="2"/>
      <c r="I192" s="2"/>
    </row>
    <row r="193" spans="1:9" x14ac:dyDescent="0.3">
      <c r="A193" s="2" t="s">
        <v>92</v>
      </c>
      <c r="B193" s="2" t="s">
        <v>137</v>
      </c>
      <c r="C193" s="2" t="s">
        <v>998</v>
      </c>
      <c r="D193" s="3">
        <v>166</v>
      </c>
      <c r="E193" s="2" t="s">
        <v>986</v>
      </c>
      <c r="F193" s="4">
        <v>2010</v>
      </c>
      <c r="G193" s="6"/>
      <c r="H193" s="2"/>
      <c r="I193" s="2"/>
    </row>
    <row r="194" spans="1:9" x14ac:dyDescent="0.3">
      <c r="A194" s="2" t="s">
        <v>92</v>
      </c>
      <c r="B194" s="2" t="s">
        <v>137</v>
      </c>
      <c r="C194" s="2" t="s">
        <v>1036</v>
      </c>
      <c r="D194" s="3">
        <v>12</v>
      </c>
      <c r="E194" s="2" t="s">
        <v>986</v>
      </c>
      <c r="F194" s="4">
        <v>2009</v>
      </c>
      <c r="G194" s="6"/>
      <c r="H194" s="2"/>
      <c r="I194" s="2"/>
    </row>
    <row r="195" spans="1:9" x14ac:dyDescent="0.3">
      <c r="A195" s="2" t="s">
        <v>93</v>
      </c>
      <c r="B195" s="2" t="s">
        <v>137</v>
      </c>
      <c r="C195" s="2" t="s">
        <v>1026</v>
      </c>
      <c r="D195" s="3">
        <v>1</v>
      </c>
      <c r="E195" s="2" t="s">
        <v>991</v>
      </c>
      <c r="F195" s="4">
        <v>2011</v>
      </c>
      <c r="G195" s="6"/>
      <c r="H195" s="2" t="s">
        <v>1071</v>
      </c>
      <c r="I195" s="2"/>
    </row>
    <row r="196" spans="1:9" x14ac:dyDescent="0.3">
      <c r="A196" s="2" t="s">
        <v>93</v>
      </c>
      <c r="B196" s="2" t="s">
        <v>137</v>
      </c>
      <c r="C196" s="2" t="s">
        <v>1164</v>
      </c>
      <c r="D196" s="3">
        <v>1</v>
      </c>
      <c r="E196" s="2" t="s">
        <v>986</v>
      </c>
      <c r="F196" s="4">
        <v>2011</v>
      </c>
      <c r="G196" s="6"/>
      <c r="H196" s="2"/>
      <c r="I196" s="2"/>
    </row>
    <row r="197" spans="1:9" x14ac:dyDescent="0.3">
      <c r="A197" s="2" t="s">
        <v>93</v>
      </c>
      <c r="B197" s="2" t="s">
        <v>137</v>
      </c>
      <c r="C197" s="2" t="s">
        <v>1005</v>
      </c>
      <c r="D197" s="3">
        <v>1</v>
      </c>
      <c r="E197" s="2" t="s">
        <v>986</v>
      </c>
      <c r="F197" s="4">
        <v>2012</v>
      </c>
      <c r="G197" s="6"/>
      <c r="H197" s="2"/>
      <c r="I197" s="2" t="s">
        <v>1105</v>
      </c>
    </row>
    <row r="198" spans="1:9" x14ac:dyDescent="0.3">
      <c r="A198" s="2" t="s">
        <v>93</v>
      </c>
      <c r="B198" s="2" t="s">
        <v>137</v>
      </c>
      <c r="C198" s="2" t="s">
        <v>1007</v>
      </c>
      <c r="D198" s="3">
        <v>3</v>
      </c>
      <c r="E198" s="2" t="s">
        <v>986</v>
      </c>
      <c r="F198" s="4">
        <v>2011</v>
      </c>
      <c r="G198" s="6"/>
      <c r="H198" s="2"/>
      <c r="I198" s="2"/>
    </row>
    <row r="199" spans="1:9" x14ac:dyDescent="0.3">
      <c r="A199" s="2" t="s">
        <v>94</v>
      </c>
      <c r="B199" s="2" t="s">
        <v>137</v>
      </c>
      <c r="C199" s="2" t="s">
        <v>1077</v>
      </c>
      <c r="D199" s="3">
        <v>15</v>
      </c>
      <c r="E199" s="2" t="s">
        <v>986</v>
      </c>
      <c r="F199" s="4">
        <v>2012</v>
      </c>
      <c r="G199" s="6"/>
      <c r="H199" s="2" t="s">
        <v>1071</v>
      </c>
      <c r="I199" s="2" t="s">
        <v>1106</v>
      </c>
    </row>
    <row r="200" spans="1:9" x14ac:dyDescent="0.3">
      <c r="A200" s="2" t="s">
        <v>94</v>
      </c>
      <c r="B200" s="2" t="s">
        <v>137</v>
      </c>
      <c r="C200" s="2" t="s">
        <v>1026</v>
      </c>
      <c r="D200" s="3">
        <v>7</v>
      </c>
      <c r="E200" s="2" t="s">
        <v>986</v>
      </c>
      <c r="F200" s="4">
        <v>2012</v>
      </c>
      <c r="G200" s="6"/>
      <c r="H200" s="2" t="s">
        <v>1071</v>
      </c>
      <c r="I200" s="2"/>
    </row>
    <row r="201" spans="1:9" x14ac:dyDescent="0.3">
      <c r="A201" s="2" t="s">
        <v>94</v>
      </c>
      <c r="B201" s="2" t="s">
        <v>137</v>
      </c>
      <c r="C201" s="2" t="s">
        <v>994</v>
      </c>
      <c r="D201" s="3">
        <v>1</v>
      </c>
      <c r="E201" s="2" t="s">
        <v>986</v>
      </c>
      <c r="F201" s="4">
        <v>2012</v>
      </c>
      <c r="G201" s="6"/>
      <c r="H201" s="2" t="s">
        <v>1107</v>
      </c>
      <c r="I201" s="2"/>
    </row>
    <row r="202" spans="1:9" x14ac:dyDescent="0.3">
      <c r="A202" s="2" t="s">
        <v>94</v>
      </c>
      <c r="B202" s="2" t="s">
        <v>137</v>
      </c>
      <c r="C202" s="2" t="s">
        <v>999</v>
      </c>
      <c r="D202" s="3">
        <v>1</v>
      </c>
      <c r="E202" s="2" t="s">
        <v>986</v>
      </c>
      <c r="F202" s="4">
        <v>2012</v>
      </c>
      <c r="G202" s="6"/>
      <c r="H202" s="2"/>
      <c r="I202" s="2"/>
    </row>
    <row r="203" spans="1:9" x14ac:dyDescent="0.3">
      <c r="A203" s="2" t="s">
        <v>94</v>
      </c>
      <c r="B203" s="2" t="s">
        <v>137</v>
      </c>
      <c r="C203" s="2" t="s">
        <v>1005</v>
      </c>
      <c r="D203" s="3">
        <v>4</v>
      </c>
      <c r="E203" s="2" t="s">
        <v>986</v>
      </c>
      <c r="F203" s="4">
        <v>2012</v>
      </c>
      <c r="G203" s="6"/>
      <c r="H203" s="2"/>
      <c r="I203" s="2" t="s">
        <v>1105</v>
      </c>
    </row>
    <row r="204" spans="1:9" x14ac:dyDescent="0.3">
      <c r="A204" s="2" t="s">
        <v>94</v>
      </c>
      <c r="B204" s="2" t="s">
        <v>137</v>
      </c>
      <c r="C204" s="2" t="s">
        <v>997</v>
      </c>
      <c r="D204" s="3">
        <v>9</v>
      </c>
      <c r="E204" s="2" t="s">
        <v>986</v>
      </c>
      <c r="F204" s="4">
        <v>2012</v>
      </c>
      <c r="G204" s="6"/>
      <c r="H204" s="2"/>
      <c r="I204" s="2"/>
    </row>
    <row r="205" spans="1:9" x14ac:dyDescent="0.3">
      <c r="A205" s="2" t="s">
        <v>94</v>
      </c>
      <c r="B205" s="2" t="s">
        <v>137</v>
      </c>
      <c r="C205" s="2" t="s">
        <v>998</v>
      </c>
      <c r="D205" s="3">
        <v>7</v>
      </c>
      <c r="E205" s="2" t="s">
        <v>986</v>
      </c>
      <c r="F205" s="4">
        <v>2012</v>
      </c>
      <c r="G205" s="6"/>
      <c r="H205" s="2"/>
      <c r="I205" s="2"/>
    </row>
    <row r="206" spans="1:9" x14ac:dyDescent="0.3">
      <c r="A206" s="2" t="s">
        <v>95</v>
      </c>
      <c r="B206" s="2" t="s">
        <v>137</v>
      </c>
      <c r="C206" s="2" t="s">
        <v>1108</v>
      </c>
      <c r="D206" s="3">
        <v>5</v>
      </c>
      <c r="E206" s="2" t="s">
        <v>986</v>
      </c>
      <c r="F206" s="4">
        <v>2011</v>
      </c>
      <c r="G206" s="6"/>
      <c r="H206" s="2" t="s">
        <v>1071</v>
      </c>
      <c r="I206" s="2"/>
    </row>
    <row r="207" spans="1:9" x14ac:dyDescent="0.3">
      <c r="A207" s="2" t="s">
        <v>95</v>
      </c>
      <c r="B207" s="2" t="s">
        <v>137</v>
      </c>
      <c r="C207" s="2" t="s">
        <v>1005</v>
      </c>
      <c r="D207" s="3">
        <v>2</v>
      </c>
      <c r="E207" s="2" t="s">
        <v>986</v>
      </c>
      <c r="F207" s="4">
        <v>2011</v>
      </c>
      <c r="G207" s="6"/>
      <c r="H207" s="2" t="s">
        <v>1105</v>
      </c>
      <c r="I207" s="2"/>
    </row>
    <row r="208" spans="1:9" x14ac:dyDescent="0.3">
      <c r="A208" s="2" t="s">
        <v>95</v>
      </c>
      <c r="B208" s="2" t="s">
        <v>137</v>
      </c>
      <c r="C208" s="2" t="s">
        <v>997</v>
      </c>
      <c r="D208" s="3">
        <v>6</v>
      </c>
      <c r="E208" s="2" t="s">
        <v>986</v>
      </c>
      <c r="F208" s="4">
        <v>2011</v>
      </c>
      <c r="G208" s="6"/>
      <c r="H208" s="2"/>
      <c r="I208" s="2"/>
    </row>
    <row r="209" spans="1:9" x14ac:dyDescent="0.3">
      <c r="A209" s="2" t="s">
        <v>95</v>
      </c>
      <c r="B209" s="2" t="s">
        <v>137</v>
      </c>
      <c r="C209" s="2" t="s">
        <v>1068</v>
      </c>
      <c r="D209" s="3">
        <v>1</v>
      </c>
      <c r="E209" s="2" t="s">
        <v>986</v>
      </c>
      <c r="F209" s="4">
        <v>2011</v>
      </c>
      <c r="G209" s="6"/>
      <c r="H209" s="2"/>
      <c r="I209" s="2"/>
    </row>
    <row r="210" spans="1:9" x14ac:dyDescent="0.3">
      <c r="A210" s="2" t="s">
        <v>95</v>
      </c>
      <c r="B210" s="2" t="s">
        <v>137</v>
      </c>
      <c r="C210" s="2" t="s">
        <v>1090</v>
      </c>
      <c r="D210" s="3">
        <v>2</v>
      </c>
      <c r="E210" s="2" t="s">
        <v>986</v>
      </c>
      <c r="F210" s="4">
        <v>2011</v>
      </c>
      <c r="G210" s="6"/>
      <c r="H210" s="2"/>
      <c r="I210" s="2"/>
    </row>
    <row r="211" spans="1:9" x14ac:dyDescent="0.3">
      <c r="A211" s="2" t="s">
        <v>96</v>
      </c>
      <c r="B211" s="2" t="s">
        <v>137</v>
      </c>
      <c r="C211" s="2" t="s">
        <v>988</v>
      </c>
      <c r="D211" s="3">
        <v>3</v>
      </c>
      <c r="E211" s="2" t="s">
        <v>986</v>
      </c>
      <c r="F211" s="4">
        <v>2019</v>
      </c>
      <c r="G211" s="6"/>
      <c r="H211" s="2" t="s">
        <v>1046</v>
      </c>
      <c r="I211" s="2"/>
    </row>
    <row r="212" spans="1:9" x14ac:dyDescent="0.3">
      <c r="A212" s="2" t="s">
        <v>96</v>
      </c>
      <c r="B212" s="2" t="s">
        <v>137</v>
      </c>
      <c r="C212" s="2" t="s">
        <v>1026</v>
      </c>
      <c r="D212" s="3">
        <v>6</v>
      </c>
      <c r="E212" s="2" t="s">
        <v>986</v>
      </c>
      <c r="F212" s="4">
        <v>2019</v>
      </c>
      <c r="G212" s="6"/>
      <c r="H212" s="2" t="s">
        <v>1046</v>
      </c>
      <c r="I212" s="2"/>
    </row>
    <row r="213" spans="1:9" x14ac:dyDescent="0.3">
      <c r="A213" s="2" t="s">
        <v>96</v>
      </c>
      <c r="B213" s="2" t="s">
        <v>137</v>
      </c>
      <c r="C213" s="2" t="s">
        <v>994</v>
      </c>
      <c r="D213" s="3">
        <v>1</v>
      </c>
      <c r="E213" s="2" t="s">
        <v>986</v>
      </c>
      <c r="F213" s="4">
        <v>2016</v>
      </c>
      <c r="G213" s="6"/>
      <c r="H213" s="2" t="s">
        <v>1050</v>
      </c>
      <c r="I213" s="2" t="s">
        <v>1109</v>
      </c>
    </row>
    <row r="214" spans="1:9" x14ac:dyDescent="0.3">
      <c r="A214" s="2" t="s">
        <v>96</v>
      </c>
      <c r="B214" s="2" t="s">
        <v>137</v>
      </c>
      <c r="C214" s="2" t="s">
        <v>1005</v>
      </c>
      <c r="D214" s="3">
        <v>1</v>
      </c>
      <c r="E214" s="2" t="s">
        <v>986</v>
      </c>
      <c r="F214" s="4">
        <v>2016</v>
      </c>
      <c r="G214" s="6"/>
      <c r="H214" s="2" t="s">
        <v>1109</v>
      </c>
      <c r="I214" s="2"/>
    </row>
    <row r="215" spans="1:9" x14ac:dyDescent="0.3">
      <c r="A215" s="2" t="s">
        <v>96</v>
      </c>
      <c r="B215" s="2" t="s">
        <v>137</v>
      </c>
      <c r="C215" s="2" t="s">
        <v>997</v>
      </c>
      <c r="D215" s="3">
        <v>2</v>
      </c>
      <c r="E215" s="2" t="s">
        <v>986</v>
      </c>
      <c r="F215" s="4">
        <v>2016</v>
      </c>
      <c r="G215" s="6"/>
      <c r="H215" s="2" t="s">
        <v>1050</v>
      </c>
      <c r="I215" s="2"/>
    </row>
    <row r="216" spans="1:9" x14ac:dyDescent="0.3">
      <c r="A216" s="2" t="s">
        <v>96</v>
      </c>
      <c r="B216" s="2" t="s">
        <v>137</v>
      </c>
      <c r="C216" s="2" t="s">
        <v>1007</v>
      </c>
      <c r="D216" s="3">
        <v>2</v>
      </c>
      <c r="E216" s="2" t="s">
        <v>986</v>
      </c>
      <c r="F216" s="4">
        <v>2016</v>
      </c>
      <c r="G216" s="6"/>
      <c r="H216" s="2" t="s">
        <v>1050</v>
      </c>
      <c r="I216" s="2"/>
    </row>
    <row r="217" spans="1:9" x14ac:dyDescent="0.3">
      <c r="A217" s="2" t="s">
        <v>96</v>
      </c>
      <c r="B217" s="2" t="s">
        <v>137</v>
      </c>
      <c r="C217" s="2" t="s">
        <v>998</v>
      </c>
      <c r="D217" s="3">
        <v>23</v>
      </c>
      <c r="E217" s="2" t="s">
        <v>986</v>
      </c>
      <c r="F217" s="4">
        <v>2016</v>
      </c>
      <c r="G217" s="6"/>
      <c r="H217" s="2" t="s">
        <v>1050</v>
      </c>
      <c r="I217" s="2"/>
    </row>
    <row r="218" spans="1:9" x14ac:dyDescent="0.3">
      <c r="A218" s="2" t="s">
        <v>96</v>
      </c>
      <c r="B218" s="2" t="s">
        <v>137</v>
      </c>
      <c r="C218" s="2" t="s">
        <v>1090</v>
      </c>
      <c r="D218" s="3">
        <v>2</v>
      </c>
      <c r="E218" s="2" t="s">
        <v>986</v>
      </c>
      <c r="F218" s="4">
        <v>2016</v>
      </c>
      <c r="G218" s="6"/>
      <c r="H218" s="2"/>
      <c r="I218" s="2"/>
    </row>
    <row r="219" spans="1:9" x14ac:dyDescent="0.3">
      <c r="A219" s="2" t="s">
        <v>97</v>
      </c>
      <c r="B219" s="2" t="s">
        <v>137</v>
      </c>
      <c r="C219" s="2" t="s">
        <v>1108</v>
      </c>
      <c r="D219" s="3">
        <v>15</v>
      </c>
      <c r="E219" s="2" t="s">
        <v>986</v>
      </c>
      <c r="F219" s="4">
        <v>2015</v>
      </c>
      <c r="G219" s="6"/>
      <c r="H219" s="2" t="s">
        <v>1046</v>
      </c>
      <c r="I219" s="2"/>
    </row>
    <row r="220" spans="1:9" x14ac:dyDescent="0.3">
      <c r="A220" s="2" t="s">
        <v>97</v>
      </c>
      <c r="B220" s="2" t="s">
        <v>137</v>
      </c>
      <c r="C220" s="2" t="s">
        <v>985</v>
      </c>
      <c r="D220" s="3">
        <v>6</v>
      </c>
      <c r="E220" s="2" t="s">
        <v>986</v>
      </c>
      <c r="F220" s="4">
        <v>2015</v>
      </c>
      <c r="G220" s="6"/>
      <c r="H220" s="2" t="s">
        <v>1046</v>
      </c>
      <c r="I220" s="2"/>
    </row>
    <row r="221" spans="1:9" x14ac:dyDescent="0.3">
      <c r="A221" s="2" t="s">
        <v>97</v>
      </c>
      <c r="B221" s="2" t="s">
        <v>137</v>
      </c>
      <c r="C221" s="2" t="s">
        <v>1110</v>
      </c>
      <c r="D221" s="3">
        <v>6</v>
      </c>
      <c r="E221" s="2" t="s">
        <v>986</v>
      </c>
      <c r="F221" s="4">
        <v>2015</v>
      </c>
      <c r="G221" s="6"/>
      <c r="H221" s="2"/>
      <c r="I221" s="2"/>
    </row>
    <row r="222" spans="1:9" x14ac:dyDescent="0.3">
      <c r="A222" s="2" t="s">
        <v>97</v>
      </c>
      <c r="B222" s="2" t="s">
        <v>137</v>
      </c>
      <c r="C222" s="2" t="s">
        <v>1174</v>
      </c>
      <c r="D222" s="3">
        <v>1</v>
      </c>
      <c r="E222" s="2" t="s">
        <v>986</v>
      </c>
      <c r="F222" s="4">
        <v>2012</v>
      </c>
      <c r="G222" s="6"/>
      <c r="H222" s="2"/>
      <c r="I222" s="2"/>
    </row>
    <row r="223" spans="1:9" x14ac:dyDescent="0.3">
      <c r="A223" s="2" t="s">
        <v>97</v>
      </c>
      <c r="B223" s="2" t="s">
        <v>137</v>
      </c>
      <c r="C223" s="2" t="s">
        <v>1005</v>
      </c>
      <c r="D223" s="3">
        <v>14</v>
      </c>
      <c r="E223" s="2" t="s">
        <v>986</v>
      </c>
      <c r="F223" s="4">
        <v>2018</v>
      </c>
      <c r="G223" s="6"/>
      <c r="H223" s="2" t="s">
        <v>1109</v>
      </c>
      <c r="I223" s="2"/>
    </row>
    <row r="224" spans="1:9" x14ac:dyDescent="0.3">
      <c r="A224" s="2" t="s">
        <v>97</v>
      </c>
      <c r="B224" s="2" t="s">
        <v>137</v>
      </c>
      <c r="C224" s="2" t="s">
        <v>1005</v>
      </c>
      <c r="D224" s="3">
        <v>3</v>
      </c>
      <c r="E224" s="2" t="s">
        <v>986</v>
      </c>
      <c r="F224" s="4">
        <v>2011</v>
      </c>
      <c r="G224" s="6"/>
      <c r="H224" s="2" t="s">
        <v>1109</v>
      </c>
      <c r="I224" s="2"/>
    </row>
    <row r="225" spans="1:9" x14ac:dyDescent="0.3">
      <c r="A225" s="2" t="s">
        <v>97</v>
      </c>
      <c r="B225" s="2" t="s">
        <v>137</v>
      </c>
      <c r="C225" s="2" t="s">
        <v>997</v>
      </c>
      <c r="D225" s="3">
        <v>50</v>
      </c>
      <c r="E225" s="2" t="s">
        <v>986</v>
      </c>
      <c r="F225" s="4">
        <v>2018</v>
      </c>
      <c r="G225" s="6"/>
      <c r="H225" s="2" t="s">
        <v>1050</v>
      </c>
      <c r="I225" s="2"/>
    </row>
    <row r="226" spans="1:9" x14ac:dyDescent="0.3">
      <c r="A226" s="2" t="s">
        <v>97</v>
      </c>
      <c r="B226" s="2" t="s">
        <v>137</v>
      </c>
      <c r="C226" s="2" t="s">
        <v>998</v>
      </c>
      <c r="D226" s="3">
        <v>126</v>
      </c>
      <c r="E226" s="2" t="s">
        <v>986</v>
      </c>
      <c r="F226" s="4">
        <v>2018</v>
      </c>
      <c r="G226" s="6"/>
      <c r="H226" s="2" t="s">
        <v>1050</v>
      </c>
      <c r="I226" s="2"/>
    </row>
    <row r="227" spans="1:9" x14ac:dyDescent="0.3">
      <c r="A227" s="2" t="s">
        <v>97</v>
      </c>
      <c r="B227" s="2" t="s">
        <v>137</v>
      </c>
      <c r="C227" s="2" t="s">
        <v>998</v>
      </c>
      <c r="D227" s="3">
        <v>18</v>
      </c>
      <c r="E227" s="2" t="s">
        <v>986</v>
      </c>
      <c r="F227" s="4">
        <v>2011</v>
      </c>
      <c r="G227" s="6"/>
      <c r="H227" s="2" t="s">
        <v>1050</v>
      </c>
      <c r="I227" s="2"/>
    </row>
    <row r="228" spans="1:9" x14ac:dyDescent="0.3">
      <c r="A228" s="2" t="s">
        <v>97</v>
      </c>
      <c r="B228" s="2" t="s">
        <v>137</v>
      </c>
      <c r="C228" s="2" t="s">
        <v>1036</v>
      </c>
      <c r="D228" s="3">
        <v>3</v>
      </c>
      <c r="E228" s="2" t="s">
        <v>986</v>
      </c>
      <c r="F228" s="4">
        <v>2018</v>
      </c>
      <c r="G228" s="6"/>
      <c r="H228" s="2"/>
      <c r="I228" s="2"/>
    </row>
    <row r="229" spans="1:9" x14ac:dyDescent="0.3">
      <c r="A229" s="2" t="s">
        <v>98</v>
      </c>
      <c r="B229" s="2" t="s">
        <v>137</v>
      </c>
      <c r="C229" s="2" t="s">
        <v>1077</v>
      </c>
      <c r="D229" s="3">
        <v>2</v>
      </c>
      <c r="E229" s="2" t="s">
        <v>986</v>
      </c>
      <c r="F229" s="4">
        <v>2010</v>
      </c>
      <c r="G229" s="6"/>
      <c r="H229" s="2" t="s">
        <v>1040</v>
      </c>
      <c r="I229" s="2"/>
    </row>
    <row r="230" spans="1:9" x14ac:dyDescent="0.3">
      <c r="A230" s="2" t="s">
        <v>98</v>
      </c>
      <c r="B230" s="2" t="s">
        <v>137</v>
      </c>
      <c r="C230" s="2" t="s">
        <v>1026</v>
      </c>
      <c r="D230" s="3">
        <v>3</v>
      </c>
      <c r="E230" s="2" t="s">
        <v>986</v>
      </c>
      <c r="F230" s="4">
        <v>2010</v>
      </c>
      <c r="G230" s="6"/>
      <c r="H230" s="2" t="s">
        <v>1040</v>
      </c>
      <c r="I230" s="2"/>
    </row>
    <row r="231" spans="1:9" x14ac:dyDescent="0.3">
      <c r="A231" s="2" t="s">
        <v>98</v>
      </c>
      <c r="B231" s="2" t="s">
        <v>137</v>
      </c>
      <c r="C231" s="2" t="s">
        <v>1077</v>
      </c>
      <c r="D231" s="3">
        <v>2</v>
      </c>
      <c r="E231" s="2" t="s">
        <v>986</v>
      </c>
      <c r="F231" s="4">
        <v>2016</v>
      </c>
      <c r="G231" s="6"/>
      <c r="H231" s="2" t="s">
        <v>1040</v>
      </c>
      <c r="I231" s="2" t="s">
        <v>1002</v>
      </c>
    </row>
    <row r="232" spans="1:9" x14ac:dyDescent="0.3">
      <c r="A232" s="2" t="s">
        <v>99</v>
      </c>
      <c r="B232" s="2" t="s">
        <v>137</v>
      </c>
      <c r="C232" s="2" t="s">
        <v>985</v>
      </c>
      <c r="D232" s="3">
        <v>166</v>
      </c>
      <c r="E232" s="2" t="s">
        <v>986</v>
      </c>
      <c r="F232" s="4">
        <v>2012</v>
      </c>
      <c r="G232" s="6"/>
      <c r="H232" s="2" t="s">
        <v>1043</v>
      </c>
      <c r="I232" s="2"/>
    </row>
    <row r="233" spans="1:9" x14ac:dyDescent="0.3">
      <c r="A233" s="2" t="s">
        <v>99</v>
      </c>
      <c r="B233" s="2" t="s">
        <v>137</v>
      </c>
      <c r="C233" s="2" t="s">
        <v>988</v>
      </c>
      <c r="D233" s="3">
        <v>290</v>
      </c>
      <c r="E233" s="2" t="s">
        <v>986</v>
      </c>
      <c r="F233" s="4">
        <v>2012</v>
      </c>
      <c r="G233" s="6"/>
      <c r="H233" s="2" t="s">
        <v>1043</v>
      </c>
      <c r="I233" s="2" t="s">
        <v>1111</v>
      </c>
    </row>
    <row r="234" spans="1:9" x14ac:dyDescent="0.3">
      <c r="A234" s="2" t="s">
        <v>99</v>
      </c>
      <c r="B234" s="2" t="s">
        <v>137</v>
      </c>
      <c r="C234" s="2" t="s">
        <v>1175</v>
      </c>
      <c r="D234" s="3">
        <v>1</v>
      </c>
      <c r="E234" s="2" t="s">
        <v>986</v>
      </c>
      <c r="F234" s="4">
        <v>2012</v>
      </c>
      <c r="G234" s="6"/>
      <c r="H234" s="2"/>
      <c r="I234" s="2"/>
    </row>
    <row r="235" spans="1:9" x14ac:dyDescent="0.3">
      <c r="A235" s="2" t="s">
        <v>99</v>
      </c>
      <c r="B235" s="2" t="s">
        <v>137</v>
      </c>
      <c r="C235" s="2" t="s">
        <v>1112</v>
      </c>
      <c r="D235" s="3">
        <v>3</v>
      </c>
      <c r="E235" s="2" t="s">
        <v>986</v>
      </c>
      <c r="F235" s="4">
        <v>2012</v>
      </c>
      <c r="G235" s="6"/>
      <c r="H235" s="2"/>
      <c r="I235" s="2"/>
    </row>
    <row r="236" spans="1:9" x14ac:dyDescent="0.3">
      <c r="A236" s="2" t="s">
        <v>99</v>
      </c>
      <c r="B236" s="2" t="s">
        <v>137</v>
      </c>
      <c r="C236" s="2" t="s">
        <v>1005</v>
      </c>
      <c r="D236" s="3">
        <v>42</v>
      </c>
      <c r="E236" s="2" t="s">
        <v>986</v>
      </c>
      <c r="F236" s="4">
        <v>2012</v>
      </c>
      <c r="G236" s="6"/>
      <c r="H236" s="2" t="s">
        <v>1074</v>
      </c>
      <c r="I236" s="2"/>
    </row>
    <row r="237" spans="1:9" x14ac:dyDescent="0.3">
      <c r="A237" s="2" t="s">
        <v>99</v>
      </c>
      <c r="B237" s="2" t="s">
        <v>137</v>
      </c>
      <c r="C237" s="2" t="s">
        <v>1113</v>
      </c>
      <c r="D237" s="3">
        <v>334</v>
      </c>
      <c r="E237" s="2" t="s">
        <v>986</v>
      </c>
      <c r="F237" s="4">
        <v>2012</v>
      </c>
      <c r="G237" s="6"/>
      <c r="H237" s="2"/>
      <c r="I237" s="2"/>
    </row>
    <row r="238" spans="1:9" x14ac:dyDescent="0.3">
      <c r="A238" s="2" t="s">
        <v>99</v>
      </c>
      <c r="B238" s="2" t="s">
        <v>137</v>
      </c>
      <c r="C238" s="2" t="s">
        <v>1007</v>
      </c>
      <c r="D238" s="3">
        <v>4</v>
      </c>
      <c r="E238" s="2" t="s">
        <v>986</v>
      </c>
      <c r="F238" s="4">
        <v>2012</v>
      </c>
      <c r="G238" s="6"/>
      <c r="H238" s="2" t="s">
        <v>1074</v>
      </c>
      <c r="I238" s="2"/>
    </row>
    <row r="239" spans="1:9" x14ac:dyDescent="0.3">
      <c r="A239" s="2" t="s">
        <v>99</v>
      </c>
      <c r="B239" s="2" t="s">
        <v>137</v>
      </c>
      <c r="C239" s="2" t="s">
        <v>1067</v>
      </c>
      <c r="D239" s="3">
        <v>1</v>
      </c>
      <c r="E239" s="2" t="s">
        <v>986</v>
      </c>
      <c r="F239" s="4">
        <v>2012</v>
      </c>
      <c r="G239" s="6"/>
      <c r="H239" s="2" t="s">
        <v>1114</v>
      </c>
      <c r="I239" s="2"/>
    </row>
    <row r="240" spans="1:9" x14ac:dyDescent="0.3">
      <c r="A240" s="2" t="s">
        <v>99</v>
      </c>
      <c r="B240" s="2" t="s">
        <v>137</v>
      </c>
      <c r="C240" s="2" t="s">
        <v>1067</v>
      </c>
      <c r="D240" s="3">
        <v>2</v>
      </c>
      <c r="E240" s="2" t="s">
        <v>986</v>
      </c>
      <c r="F240" s="4">
        <v>2012</v>
      </c>
      <c r="G240" s="6"/>
      <c r="H240" s="2" t="s">
        <v>1074</v>
      </c>
      <c r="I240" s="2" t="s">
        <v>1115</v>
      </c>
    </row>
    <row r="241" spans="1:9" x14ac:dyDescent="0.3">
      <c r="A241" s="2" t="s">
        <v>99</v>
      </c>
      <c r="B241" s="2" t="s">
        <v>137</v>
      </c>
      <c r="C241" s="2" t="s">
        <v>998</v>
      </c>
      <c r="D241" s="3">
        <v>585</v>
      </c>
      <c r="E241" s="2" t="s">
        <v>986</v>
      </c>
      <c r="F241" s="4">
        <v>2012</v>
      </c>
      <c r="G241" s="6"/>
      <c r="H241" s="2" t="s">
        <v>1074</v>
      </c>
      <c r="I241" s="2"/>
    </row>
    <row r="242" spans="1:9" ht="226.8" x14ac:dyDescent="0.3">
      <c r="A242" s="2" t="s">
        <v>99</v>
      </c>
      <c r="B242" s="2" t="s">
        <v>137</v>
      </c>
      <c r="C242" s="2" t="s">
        <v>1068</v>
      </c>
      <c r="D242" s="3">
        <v>1</v>
      </c>
      <c r="E242" s="2" t="s">
        <v>986</v>
      </c>
      <c r="F242" s="4">
        <v>2025</v>
      </c>
      <c r="G242" s="6" t="s">
        <v>1193</v>
      </c>
      <c r="H242" s="2" t="s">
        <v>1074</v>
      </c>
      <c r="I242" s="2" t="s">
        <v>1116</v>
      </c>
    </row>
    <row r="243" spans="1:9" x14ac:dyDescent="0.3">
      <c r="A243" s="2" t="s">
        <v>99</v>
      </c>
      <c r="B243" s="2" t="s">
        <v>137</v>
      </c>
      <c r="C243" s="2" t="s">
        <v>1036</v>
      </c>
      <c r="D243" s="3">
        <v>32</v>
      </c>
      <c r="E243" s="2" t="s">
        <v>986</v>
      </c>
      <c r="F243" s="4">
        <v>2012</v>
      </c>
      <c r="G243" s="6"/>
      <c r="H243" s="2"/>
      <c r="I243" s="2"/>
    </row>
    <row r="244" spans="1:9" x14ac:dyDescent="0.3">
      <c r="A244" s="2" t="s">
        <v>99</v>
      </c>
      <c r="B244" s="2" t="s">
        <v>137</v>
      </c>
      <c r="C244" s="2" t="s">
        <v>1165</v>
      </c>
      <c r="D244" s="3">
        <v>47</v>
      </c>
      <c r="E244" s="2" t="s">
        <v>986</v>
      </c>
      <c r="F244" s="4">
        <v>2012</v>
      </c>
      <c r="G244" s="6"/>
      <c r="H244" s="2"/>
      <c r="I244" s="2"/>
    </row>
    <row r="245" spans="1:9" x14ac:dyDescent="0.3">
      <c r="A245" s="2" t="s">
        <v>100</v>
      </c>
      <c r="B245" s="2" t="s">
        <v>137</v>
      </c>
      <c r="C245" s="2" t="s">
        <v>1000</v>
      </c>
      <c r="D245" s="3">
        <v>2</v>
      </c>
      <c r="E245" s="2" t="s">
        <v>986</v>
      </c>
      <c r="F245" s="4">
        <v>2005</v>
      </c>
      <c r="G245" s="6"/>
      <c r="H245" s="2"/>
      <c r="I245" s="2"/>
    </row>
    <row r="246" spans="1:9" x14ac:dyDescent="0.3">
      <c r="A246" s="2" t="s">
        <v>100</v>
      </c>
      <c r="B246" s="2" t="s">
        <v>137</v>
      </c>
      <c r="C246" s="2" t="s">
        <v>1080</v>
      </c>
      <c r="D246" s="3">
        <v>8</v>
      </c>
      <c r="E246" s="2" t="s">
        <v>986</v>
      </c>
      <c r="F246" s="4">
        <v>2005</v>
      </c>
      <c r="G246" s="6"/>
      <c r="H246" s="2" t="s">
        <v>1081</v>
      </c>
      <c r="I246" s="2"/>
    </row>
    <row r="247" spans="1:9" x14ac:dyDescent="0.3">
      <c r="A247" s="2" t="s">
        <v>100</v>
      </c>
      <c r="B247" s="2" t="s">
        <v>137</v>
      </c>
      <c r="C247" s="2" t="s">
        <v>999</v>
      </c>
      <c r="D247" s="3">
        <v>1</v>
      </c>
      <c r="E247" s="2" t="s">
        <v>986</v>
      </c>
      <c r="F247" s="4">
        <v>2019</v>
      </c>
      <c r="G247" s="6"/>
      <c r="H247" s="2"/>
      <c r="I247" s="2"/>
    </row>
    <row r="248" spans="1:9" x14ac:dyDescent="0.3">
      <c r="A248" s="2" t="s">
        <v>100</v>
      </c>
      <c r="B248" s="2" t="s">
        <v>137</v>
      </c>
      <c r="C248" s="2" t="s">
        <v>997</v>
      </c>
      <c r="D248" s="3">
        <v>11</v>
      </c>
      <c r="E248" s="2" t="s">
        <v>986</v>
      </c>
      <c r="F248" s="4">
        <v>2019</v>
      </c>
      <c r="G248" s="6"/>
      <c r="H248" s="2"/>
      <c r="I248" s="2"/>
    </row>
    <row r="249" spans="1:9" x14ac:dyDescent="0.3">
      <c r="A249" s="2" t="s">
        <v>100</v>
      </c>
      <c r="B249" s="2" t="s">
        <v>137</v>
      </c>
      <c r="C249" s="2" t="s">
        <v>1007</v>
      </c>
      <c r="D249" s="3">
        <v>2</v>
      </c>
      <c r="E249" s="2" t="s">
        <v>986</v>
      </c>
      <c r="F249" s="4">
        <v>2019</v>
      </c>
      <c r="G249" s="6"/>
      <c r="H249" s="2"/>
      <c r="I249" s="2"/>
    </row>
    <row r="250" spans="1:9" x14ac:dyDescent="0.3">
      <c r="A250" s="2" t="s">
        <v>100</v>
      </c>
      <c r="B250" s="2" t="s">
        <v>137</v>
      </c>
      <c r="C250" s="2" t="s">
        <v>998</v>
      </c>
      <c r="D250" s="3">
        <v>3</v>
      </c>
      <c r="E250" s="2" t="s">
        <v>986</v>
      </c>
      <c r="F250" s="4">
        <v>2019</v>
      </c>
      <c r="G250" s="6"/>
      <c r="H250" s="2"/>
      <c r="I250" s="2"/>
    </row>
    <row r="251" spans="1:9" x14ac:dyDescent="0.3">
      <c r="A251" s="2" t="s">
        <v>100</v>
      </c>
      <c r="B251" s="2" t="s">
        <v>137</v>
      </c>
      <c r="C251" s="2" t="s">
        <v>994</v>
      </c>
      <c r="D251" s="3">
        <v>1</v>
      </c>
      <c r="E251" s="2" t="s">
        <v>986</v>
      </c>
      <c r="F251" s="4">
        <v>2019</v>
      </c>
      <c r="G251" s="6"/>
      <c r="H251" s="2" t="s">
        <v>1050</v>
      </c>
      <c r="I251" s="2"/>
    </row>
    <row r="252" spans="1:9" x14ac:dyDescent="0.3">
      <c r="A252" s="2" t="s">
        <v>100</v>
      </c>
      <c r="B252" s="2" t="s">
        <v>137</v>
      </c>
      <c r="C252" s="2" t="s">
        <v>1005</v>
      </c>
      <c r="D252" s="3">
        <v>2</v>
      </c>
      <c r="E252" s="2" t="s">
        <v>986</v>
      </c>
      <c r="F252" s="4">
        <v>2019</v>
      </c>
      <c r="G252" s="6"/>
      <c r="H252" s="2" t="s">
        <v>1050</v>
      </c>
      <c r="I252" s="2"/>
    </row>
    <row r="253" spans="1:9" x14ac:dyDescent="0.3">
      <c r="A253" s="2" t="s">
        <v>101</v>
      </c>
      <c r="B253" s="2" t="s">
        <v>137</v>
      </c>
      <c r="C253" s="2" t="s">
        <v>1026</v>
      </c>
      <c r="D253" s="3">
        <v>2</v>
      </c>
      <c r="E253" s="2" t="s">
        <v>986</v>
      </c>
      <c r="F253" s="4">
        <v>2004</v>
      </c>
      <c r="G253" s="6"/>
      <c r="H253" s="2"/>
      <c r="I253" s="2"/>
    </row>
    <row r="254" spans="1:9" x14ac:dyDescent="0.3">
      <c r="A254" s="2" t="s">
        <v>101</v>
      </c>
      <c r="B254" s="2" t="s">
        <v>137</v>
      </c>
      <c r="C254" s="2" t="s">
        <v>1174</v>
      </c>
      <c r="D254" s="3">
        <v>1</v>
      </c>
      <c r="E254" s="2" t="s">
        <v>986</v>
      </c>
      <c r="F254" s="4">
        <v>2004</v>
      </c>
      <c r="G254" s="6"/>
      <c r="H254" s="2" t="s">
        <v>1074</v>
      </c>
      <c r="I254" s="2" t="s">
        <v>1181</v>
      </c>
    </row>
    <row r="255" spans="1:9" x14ac:dyDescent="0.3">
      <c r="A255" s="2" t="s">
        <v>101</v>
      </c>
      <c r="B255" s="2" t="s">
        <v>137</v>
      </c>
      <c r="C255" s="2" t="s">
        <v>999</v>
      </c>
      <c r="D255" s="3">
        <v>1</v>
      </c>
      <c r="E255" s="2" t="s">
        <v>986</v>
      </c>
      <c r="F255" s="4">
        <v>2004</v>
      </c>
      <c r="G255" s="6"/>
      <c r="H255" s="2"/>
      <c r="I255" s="2"/>
    </row>
    <row r="256" spans="1:9" x14ac:dyDescent="0.3">
      <c r="A256" s="2" t="s">
        <v>101</v>
      </c>
      <c r="B256" s="2" t="s">
        <v>137</v>
      </c>
      <c r="C256" s="2" t="s">
        <v>998</v>
      </c>
      <c r="D256" s="3">
        <v>2</v>
      </c>
      <c r="E256" s="2" t="s">
        <v>986</v>
      </c>
      <c r="F256" s="4">
        <v>2004</v>
      </c>
      <c r="G256" s="6"/>
      <c r="H256" s="2"/>
      <c r="I256" s="2"/>
    </row>
    <row r="257" spans="1:9" x14ac:dyDescent="0.3">
      <c r="A257" s="2" t="s">
        <v>102</v>
      </c>
      <c r="B257" s="2" t="s">
        <v>137</v>
      </c>
      <c r="C257" s="2" t="s">
        <v>985</v>
      </c>
      <c r="D257" s="3">
        <v>4</v>
      </c>
      <c r="E257" s="2" t="s">
        <v>986</v>
      </c>
      <c r="F257" s="4">
        <v>2012</v>
      </c>
      <c r="G257" s="6"/>
      <c r="H257" s="2" t="s">
        <v>1011</v>
      </c>
      <c r="I257" s="2"/>
    </row>
    <row r="258" spans="1:9" x14ac:dyDescent="0.3">
      <c r="A258" s="2" t="s">
        <v>102</v>
      </c>
      <c r="B258" s="2" t="s">
        <v>137</v>
      </c>
      <c r="C258" s="2" t="s">
        <v>988</v>
      </c>
      <c r="D258" s="3">
        <v>2</v>
      </c>
      <c r="E258" s="2" t="s">
        <v>986</v>
      </c>
      <c r="F258" s="4">
        <v>2012</v>
      </c>
      <c r="G258" s="6"/>
      <c r="H258" s="2" t="s">
        <v>1011</v>
      </c>
      <c r="I258" s="2" t="s">
        <v>693</v>
      </c>
    </row>
    <row r="259" spans="1:9" x14ac:dyDescent="0.3">
      <c r="A259" s="2" t="s">
        <v>103</v>
      </c>
      <c r="B259" s="2" t="s">
        <v>137</v>
      </c>
      <c r="C259" s="2" t="s">
        <v>1000</v>
      </c>
      <c r="D259" s="3">
        <v>486</v>
      </c>
      <c r="E259" s="2" t="s">
        <v>1041</v>
      </c>
      <c r="F259" s="4">
        <v>0</v>
      </c>
      <c r="G259" s="6"/>
      <c r="H259" s="2"/>
      <c r="I259" s="2"/>
    </row>
    <row r="260" spans="1:9" x14ac:dyDescent="0.3">
      <c r="A260" s="2" t="s">
        <v>103</v>
      </c>
      <c r="B260" s="2" t="s">
        <v>137</v>
      </c>
      <c r="C260" s="2" t="s">
        <v>1174</v>
      </c>
      <c r="D260" s="3">
        <v>1</v>
      </c>
      <c r="E260" s="2" t="s">
        <v>986</v>
      </c>
      <c r="F260" s="4">
        <v>0</v>
      </c>
      <c r="G260" s="6"/>
      <c r="H260" s="2"/>
      <c r="I260" s="2"/>
    </row>
    <row r="261" spans="1:9" x14ac:dyDescent="0.3">
      <c r="A261" s="2" t="s">
        <v>103</v>
      </c>
      <c r="B261" s="2" t="s">
        <v>137</v>
      </c>
      <c r="C261" s="2" t="s">
        <v>1005</v>
      </c>
      <c r="D261" s="3">
        <v>3</v>
      </c>
      <c r="E261" s="2" t="s">
        <v>986</v>
      </c>
      <c r="F261" s="4">
        <v>2000</v>
      </c>
      <c r="G261" s="6"/>
      <c r="H261" s="2"/>
      <c r="I261" s="2"/>
    </row>
    <row r="262" spans="1:9" x14ac:dyDescent="0.3">
      <c r="A262" s="2" t="s">
        <v>103</v>
      </c>
      <c r="B262" s="2" t="s">
        <v>137</v>
      </c>
      <c r="C262" s="2" t="s">
        <v>997</v>
      </c>
      <c r="D262" s="3">
        <v>9</v>
      </c>
      <c r="E262" s="2" t="s">
        <v>986</v>
      </c>
      <c r="F262" s="4">
        <v>2000</v>
      </c>
      <c r="G262" s="6"/>
      <c r="H262" s="2"/>
      <c r="I262" s="2"/>
    </row>
    <row r="263" spans="1:9" x14ac:dyDescent="0.3">
      <c r="A263" s="2" t="s">
        <v>103</v>
      </c>
      <c r="B263" s="2" t="s">
        <v>137</v>
      </c>
      <c r="C263" s="2" t="s">
        <v>1007</v>
      </c>
      <c r="D263" s="3">
        <v>2</v>
      </c>
      <c r="E263" s="2" t="s">
        <v>986</v>
      </c>
      <c r="F263" s="4">
        <v>2000</v>
      </c>
      <c r="G263" s="6"/>
      <c r="H263" s="2"/>
      <c r="I263" s="2"/>
    </row>
    <row r="264" spans="1:9" x14ac:dyDescent="0.3">
      <c r="A264" s="2" t="s">
        <v>103</v>
      </c>
      <c r="B264" s="2" t="s">
        <v>137</v>
      </c>
      <c r="C264" s="2" t="s">
        <v>998</v>
      </c>
      <c r="D264" s="3">
        <v>20</v>
      </c>
      <c r="E264" s="2" t="s">
        <v>986</v>
      </c>
      <c r="F264" s="4">
        <v>2000</v>
      </c>
      <c r="G264" s="6"/>
      <c r="H264" s="2"/>
      <c r="I264" s="2"/>
    </row>
    <row r="265" spans="1:9" x14ac:dyDescent="0.3">
      <c r="A265" s="2" t="s">
        <v>104</v>
      </c>
      <c r="B265" s="2" t="s">
        <v>137</v>
      </c>
      <c r="C265" s="2" t="s">
        <v>1020</v>
      </c>
      <c r="D265" s="3">
        <v>1</v>
      </c>
      <c r="E265" s="2" t="s">
        <v>986</v>
      </c>
      <c r="F265" s="4">
        <v>0</v>
      </c>
      <c r="G265" s="6" t="s">
        <v>1182</v>
      </c>
      <c r="H265" s="2"/>
      <c r="I265" s="2"/>
    </row>
    <row r="266" spans="1:9" x14ac:dyDescent="0.3">
      <c r="A266" s="2" t="s">
        <v>105</v>
      </c>
      <c r="B266" s="2" t="s">
        <v>137</v>
      </c>
      <c r="C266" s="2" t="s">
        <v>1000</v>
      </c>
      <c r="D266" s="3">
        <v>12</v>
      </c>
      <c r="E266" s="2" t="s">
        <v>986</v>
      </c>
      <c r="F266" s="4">
        <v>2011</v>
      </c>
      <c r="G266" s="6"/>
      <c r="H266" s="2" t="s">
        <v>1040</v>
      </c>
      <c r="I266" s="2"/>
    </row>
    <row r="267" spans="1:9" x14ac:dyDescent="0.3">
      <c r="A267" s="2" t="s">
        <v>105</v>
      </c>
      <c r="B267" s="2" t="s">
        <v>137</v>
      </c>
      <c r="C267" s="2" t="s">
        <v>1117</v>
      </c>
      <c r="D267" s="3">
        <v>17</v>
      </c>
      <c r="E267" s="2" t="s">
        <v>986</v>
      </c>
      <c r="F267" s="4">
        <v>2011</v>
      </c>
      <c r="G267" s="6"/>
      <c r="H267" s="2" t="s">
        <v>1040</v>
      </c>
      <c r="I267" s="2"/>
    </row>
    <row r="268" spans="1:9" x14ac:dyDescent="0.3">
      <c r="A268" s="2" t="s">
        <v>105</v>
      </c>
      <c r="B268" s="2" t="s">
        <v>137</v>
      </c>
      <c r="C268" s="2" t="s">
        <v>997</v>
      </c>
      <c r="D268" s="3">
        <v>10</v>
      </c>
      <c r="E268" s="2" t="s">
        <v>986</v>
      </c>
      <c r="F268" s="4">
        <v>2010</v>
      </c>
      <c r="G268" s="6"/>
      <c r="H268" s="2"/>
      <c r="I268" s="2"/>
    </row>
    <row r="269" spans="1:9" x14ac:dyDescent="0.3">
      <c r="A269" s="2" t="s">
        <v>105</v>
      </c>
      <c r="B269" s="2" t="s">
        <v>137</v>
      </c>
      <c r="C269" s="2" t="s">
        <v>1174</v>
      </c>
      <c r="D269" s="3">
        <v>1</v>
      </c>
      <c r="E269" s="2" t="s">
        <v>991</v>
      </c>
      <c r="F269" s="4">
        <v>2011</v>
      </c>
      <c r="G269" s="6"/>
      <c r="H269" s="2" t="s">
        <v>1118</v>
      </c>
      <c r="I269" s="2" t="s">
        <v>1119</v>
      </c>
    </row>
    <row r="270" spans="1:9" x14ac:dyDescent="0.3">
      <c r="A270" s="2" t="s">
        <v>105</v>
      </c>
      <c r="B270" s="2" t="s">
        <v>137</v>
      </c>
      <c r="C270" s="2" t="s">
        <v>1165</v>
      </c>
      <c r="D270" s="3">
        <v>18</v>
      </c>
      <c r="E270" s="2" t="s">
        <v>986</v>
      </c>
      <c r="F270" s="4">
        <v>2011</v>
      </c>
      <c r="G270" s="6"/>
      <c r="H270" s="2"/>
      <c r="I270" s="2"/>
    </row>
    <row r="271" spans="1:9" x14ac:dyDescent="0.3">
      <c r="A271" s="2" t="s">
        <v>106</v>
      </c>
      <c r="B271" s="2" t="s">
        <v>137</v>
      </c>
      <c r="C271" s="2" t="s">
        <v>1025</v>
      </c>
      <c r="D271" s="3">
        <v>6</v>
      </c>
      <c r="E271" s="2" t="s">
        <v>986</v>
      </c>
      <c r="F271" s="4">
        <v>2019</v>
      </c>
      <c r="G271" s="6"/>
      <c r="H271" s="2"/>
      <c r="I271" s="2"/>
    </row>
    <row r="272" spans="1:9" x14ac:dyDescent="0.3">
      <c r="A272" s="2" t="s">
        <v>106</v>
      </c>
      <c r="B272" s="2" t="s">
        <v>137</v>
      </c>
      <c r="C272" s="2" t="s">
        <v>1025</v>
      </c>
      <c r="D272" s="3">
        <v>6</v>
      </c>
      <c r="E272" s="2" t="s">
        <v>986</v>
      </c>
      <c r="F272" s="4">
        <v>2016</v>
      </c>
      <c r="G272" s="6"/>
      <c r="H272" s="2"/>
      <c r="I272" s="2"/>
    </row>
    <row r="273" spans="1:9" x14ac:dyDescent="0.3">
      <c r="A273" s="2" t="s">
        <v>106</v>
      </c>
      <c r="B273" s="2" t="s">
        <v>137</v>
      </c>
      <c r="C273" s="2" t="s">
        <v>1164</v>
      </c>
      <c r="D273" s="3">
        <v>1</v>
      </c>
      <c r="E273" s="2" t="s">
        <v>986</v>
      </c>
      <c r="F273" s="4">
        <v>2024</v>
      </c>
      <c r="G273" s="6" t="s">
        <v>1183</v>
      </c>
      <c r="H273" s="2" t="s">
        <v>1184</v>
      </c>
      <c r="I273" s="2" t="s">
        <v>1120</v>
      </c>
    </row>
    <row r="274" spans="1:9" x14ac:dyDescent="0.3">
      <c r="A274" s="2" t="s">
        <v>106</v>
      </c>
      <c r="B274" s="2" t="s">
        <v>137</v>
      </c>
      <c r="C274" s="2" t="s">
        <v>1005</v>
      </c>
      <c r="D274" s="3">
        <v>3</v>
      </c>
      <c r="E274" s="2" t="s">
        <v>986</v>
      </c>
      <c r="F274" s="4">
        <v>2024</v>
      </c>
      <c r="G274" s="6"/>
      <c r="H274" s="2"/>
      <c r="I274" s="2"/>
    </row>
    <row r="275" spans="1:9" x14ac:dyDescent="0.3">
      <c r="A275" s="2" t="s">
        <v>106</v>
      </c>
      <c r="B275" s="2" t="s">
        <v>137</v>
      </c>
      <c r="C275" s="2" t="s">
        <v>1165</v>
      </c>
      <c r="D275" s="3">
        <v>5</v>
      </c>
      <c r="E275" s="2" t="s">
        <v>986</v>
      </c>
      <c r="F275" s="4">
        <v>2024</v>
      </c>
      <c r="G275" s="6"/>
      <c r="H275" s="2"/>
      <c r="I275" s="2"/>
    </row>
    <row r="276" spans="1:9" x14ac:dyDescent="0.3">
      <c r="A276" s="2" t="s">
        <v>106</v>
      </c>
      <c r="B276" s="2" t="s">
        <v>137</v>
      </c>
      <c r="C276" s="2" t="s">
        <v>1007</v>
      </c>
      <c r="D276" s="3">
        <v>2</v>
      </c>
      <c r="E276" s="2" t="s">
        <v>986</v>
      </c>
      <c r="F276" s="4">
        <v>2024</v>
      </c>
      <c r="G276" s="6"/>
      <c r="H276" s="2"/>
      <c r="I276" s="2"/>
    </row>
    <row r="277" spans="1:9" x14ac:dyDescent="0.3">
      <c r="A277" s="2" t="s">
        <v>106</v>
      </c>
      <c r="B277" s="2" t="s">
        <v>137</v>
      </c>
      <c r="C277" s="2" t="s">
        <v>998</v>
      </c>
      <c r="D277" s="3">
        <v>20</v>
      </c>
      <c r="E277" s="2" t="s">
        <v>986</v>
      </c>
      <c r="F277" s="4">
        <v>2024</v>
      </c>
      <c r="G277" s="6"/>
      <c r="H277" s="2"/>
      <c r="I277" s="2"/>
    </row>
    <row r="278" spans="1:9" x14ac:dyDescent="0.3">
      <c r="A278" s="2" t="s">
        <v>107</v>
      </c>
      <c r="B278" s="2" t="s">
        <v>137</v>
      </c>
      <c r="C278" s="2" t="s">
        <v>1026</v>
      </c>
      <c r="D278" s="3">
        <v>5</v>
      </c>
      <c r="E278" s="2" t="s">
        <v>986</v>
      </c>
      <c r="F278" s="4">
        <v>2012</v>
      </c>
      <c r="G278" s="6"/>
      <c r="H278" s="2" t="s">
        <v>1011</v>
      </c>
      <c r="I278" s="2"/>
    </row>
    <row r="279" spans="1:9" x14ac:dyDescent="0.3">
      <c r="A279" s="2" t="s">
        <v>107</v>
      </c>
      <c r="B279" s="2" t="s">
        <v>137</v>
      </c>
      <c r="C279" s="2" t="s">
        <v>1121</v>
      </c>
      <c r="D279" s="3">
        <v>4</v>
      </c>
      <c r="E279" s="2" t="s">
        <v>986</v>
      </c>
      <c r="F279" s="4">
        <v>2012</v>
      </c>
      <c r="G279" s="6"/>
      <c r="H279" s="2" t="s">
        <v>1011</v>
      </c>
      <c r="I279" s="2" t="s">
        <v>1122</v>
      </c>
    </row>
    <row r="280" spans="1:9" x14ac:dyDescent="0.3">
      <c r="A280" s="2" t="s">
        <v>108</v>
      </c>
      <c r="B280" s="2" t="s">
        <v>137</v>
      </c>
      <c r="C280" s="2" t="s">
        <v>988</v>
      </c>
      <c r="D280" s="3">
        <v>11</v>
      </c>
      <c r="E280" s="2" t="s">
        <v>986</v>
      </c>
      <c r="F280" s="4">
        <v>2024</v>
      </c>
      <c r="G280" s="6"/>
      <c r="H280" s="2"/>
      <c r="I280" s="2"/>
    </row>
    <row r="281" spans="1:9" x14ac:dyDescent="0.3">
      <c r="A281" s="2" t="s">
        <v>108</v>
      </c>
      <c r="B281" s="2" t="s">
        <v>137</v>
      </c>
      <c r="C281" s="2" t="s">
        <v>1026</v>
      </c>
      <c r="D281" s="3">
        <v>10</v>
      </c>
      <c r="E281" s="2" t="s">
        <v>986</v>
      </c>
      <c r="F281" s="4">
        <v>2024</v>
      </c>
      <c r="G281" s="6"/>
      <c r="H281" s="2"/>
      <c r="I281" s="2"/>
    </row>
    <row r="282" spans="1:9" x14ac:dyDescent="0.3">
      <c r="A282" s="2" t="s">
        <v>108</v>
      </c>
      <c r="B282" s="2" t="s">
        <v>137</v>
      </c>
      <c r="C282" s="2" t="s">
        <v>997</v>
      </c>
      <c r="D282" s="3">
        <v>4</v>
      </c>
      <c r="E282" s="2" t="s">
        <v>986</v>
      </c>
      <c r="F282" s="4">
        <v>2010</v>
      </c>
      <c r="G282" s="6"/>
      <c r="H282" s="2" t="s">
        <v>1075</v>
      </c>
      <c r="I282" s="2"/>
    </row>
    <row r="283" spans="1:9" x14ac:dyDescent="0.3">
      <c r="A283" s="2" t="s">
        <v>108</v>
      </c>
      <c r="B283" s="2" t="s">
        <v>137</v>
      </c>
      <c r="C283" s="2" t="s">
        <v>994</v>
      </c>
      <c r="D283" s="3">
        <v>1</v>
      </c>
      <c r="E283" s="2" t="s">
        <v>986</v>
      </c>
      <c r="F283" s="4">
        <v>2010</v>
      </c>
      <c r="G283" s="6"/>
      <c r="H283" s="2" t="s">
        <v>1123</v>
      </c>
      <c r="I283" s="2"/>
    </row>
    <row r="284" spans="1:9" x14ac:dyDescent="0.3">
      <c r="A284" s="2" t="s">
        <v>108</v>
      </c>
      <c r="B284" s="2" t="s">
        <v>137</v>
      </c>
      <c r="C284" s="2" t="s">
        <v>1005</v>
      </c>
      <c r="D284" s="3">
        <v>1</v>
      </c>
      <c r="E284" s="2" t="s">
        <v>986</v>
      </c>
      <c r="F284" s="4">
        <v>2010</v>
      </c>
      <c r="G284" s="6"/>
      <c r="H284" s="2" t="s">
        <v>1124</v>
      </c>
      <c r="I284" s="2"/>
    </row>
    <row r="285" spans="1:9" ht="32.4" x14ac:dyDescent="0.3">
      <c r="A285" s="2" t="s">
        <v>108</v>
      </c>
      <c r="B285" s="2" t="s">
        <v>137</v>
      </c>
      <c r="C285" s="2" t="s">
        <v>1007</v>
      </c>
      <c r="D285" s="3">
        <v>1</v>
      </c>
      <c r="E285" s="2" t="s">
        <v>986</v>
      </c>
      <c r="F285" s="4">
        <v>2000</v>
      </c>
      <c r="G285" s="6" t="s">
        <v>989</v>
      </c>
      <c r="H285" s="2"/>
      <c r="I285" s="2"/>
    </row>
    <row r="286" spans="1:9" x14ac:dyDescent="0.3">
      <c r="A286" s="2" t="s">
        <v>109</v>
      </c>
      <c r="B286" s="2" t="s">
        <v>137</v>
      </c>
      <c r="C286" s="2" t="s">
        <v>1125</v>
      </c>
      <c r="D286" s="3">
        <v>5</v>
      </c>
      <c r="E286" s="2" t="s">
        <v>986</v>
      </c>
      <c r="F286" s="4">
        <v>1994</v>
      </c>
      <c r="G286" s="6"/>
      <c r="H286" s="2" t="s">
        <v>1031</v>
      </c>
      <c r="I286" s="2"/>
    </row>
    <row r="287" spans="1:9" x14ac:dyDescent="0.3">
      <c r="A287" s="2" t="s">
        <v>109</v>
      </c>
      <c r="B287" s="2" t="s">
        <v>137</v>
      </c>
      <c r="C287" s="2" t="s">
        <v>1164</v>
      </c>
      <c r="D287" s="3">
        <v>1</v>
      </c>
      <c r="E287" s="2" t="s">
        <v>986</v>
      </c>
      <c r="F287" s="4">
        <v>2019</v>
      </c>
      <c r="G287" s="6"/>
      <c r="H287" s="2" t="s">
        <v>1031</v>
      </c>
      <c r="I287" s="2" t="s">
        <v>1052</v>
      </c>
    </row>
    <row r="288" spans="1:9" x14ac:dyDescent="0.3">
      <c r="A288" s="2" t="s">
        <v>109</v>
      </c>
      <c r="B288" s="2" t="s">
        <v>137</v>
      </c>
      <c r="C288" s="2" t="s">
        <v>1005</v>
      </c>
      <c r="D288" s="3">
        <v>5</v>
      </c>
      <c r="E288" s="2" t="s">
        <v>986</v>
      </c>
      <c r="F288" s="4">
        <v>2019</v>
      </c>
      <c r="G288" s="6"/>
      <c r="H288" s="2"/>
      <c r="I288" s="2"/>
    </row>
    <row r="289" spans="1:9" x14ac:dyDescent="0.3">
      <c r="A289" s="2" t="s">
        <v>109</v>
      </c>
      <c r="B289" s="2" t="s">
        <v>137</v>
      </c>
      <c r="C289" s="2" t="s">
        <v>1165</v>
      </c>
      <c r="D289" s="3">
        <v>18</v>
      </c>
      <c r="E289" s="2" t="s">
        <v>986</v>
      </c>
      <c r="F289" s="4">
        <v>2019</v>
      </c>
      <c r="G289" s="6"/>
      <c r="H289" s="2"/>
      <c r="I289" s="2"/>
    </row>
    <row r="290" spans="1:9" x14ac:dyDescent="0.3">
      <c r="A290" s="2" t="s">
        <v>109</v>
      </c>
      <c r="B290" s="2" t="s">
        <v>137</v>
      </c>
      <c r="C290" s="2" t="s">
        <v>998</v>
      </c>
      <c r="D290" s="3">
        <v>6</v>
      </c>
      <c r="E290" s="2" t="s">
        <v>986</v>
      </c>
      <c r="F290" s="4">
        <v>2019</v>
      </c>
      <c r="G290" s="6"/>
      <c r="H290" s="2"/>
      <c r="I290" s="2"/>
    </row>
    <row r="291" spans="1:9" x14ac:dyDescent="0.3">
      <c r="A291" s="2" t="s">
        <v>110</v>
      </c>
      <c r="B291" s="2" t="s">
        <v>137</v>
      </c>
      <c r="C291" s="2" t="s">
        <v>1126</v>
      </c>
      <c r="D291" s="3">
        <v>11</v>
      </c>
      <c r="E291" s="2" t="s">
        <v>986</v>
      </c>
      <c r="F291" s="4">
        <v>2014</v>
      </c>
      <c r="G291" s="6"/>
      <c r="H291" s="2"/>
      <c r="I291" s="2"/>
    </row>
    <row r="292" spans="1:9" x14ac:dyDescent="0.3">
      <c r="A292" s="2" t="s">
        <v>110</v>
      </c>
      <c r="B292" s="2" t="s">
        <v>137</v>
      </c>
      <c r="C292" s="2" t="s">
        <v>1026</v>
      </c>
      <c r="D292" s="3">
        <v>88</v>
      </c>
      <c r="E292" s="2" t="s">
        <v>986</v>
      </c>
      <c r="F292" s="4">
        <v>2014</v>
      </c>
      <c r="G292" s="6"/>
      <c r="H292" s="2" t="s">
        <v>1055</v>
      </c>
      <c r="I292" s="2"/>
    </row>
    <row r="293" spans="1:9" x14ac:dyDescent="0.3">
      <c r="A293" s="2" t="s">
        <v>110</v>
      </c>
      <c r="B293" s="2" t="s">
        <v>137</v>
      </c>
      <c r="C293" s="2" t="s">
        <v>1077</v>
      </c>
      <c r="D293" s="3">
        <v>202</v>
      </c>
      <c r="E293" s="2" t="s">
        <v>986</v>
      </c>
      <c r="F293" s="4">
        <v>2014</v>
      </c>
      <c r="G293" s="6"/>
      <c r="H293" s="2" t="s">
        <v>1055</v>
      </c>
      <c r="I293" s="2"/>
    </row>
    <row r="294" spans="1:9" ht="21.6" x14ac:dyDescent="0.3">
      <c r="A294" s="2" t="s">
        <v>110</v>
      </c>
      <c r="B294" s="2" t="s">
        <v>137</v>
      </c>
      <c r="C294" s="2" t="s">
        <v>1185</v>
      </c>
      <c r="D294" s="3">
        <v>1</v>
      </c>
      <c r="E294" s="2" t="s">
        <v>986</v>
      </c>
      <c r="F294" s="4">
        <v>2014</v>
      </c>
      <c r="G294" s="6" t="s">
        <v>1186</v>
      </c>
      <c r="H294" s="2" t="s">
        <v>1127</v>
      </c>
      <c r="I294" s="2" t="s">
        <v>1128</v>
      </c>
    </row>
    <row r="295" spans="1:9" x14ac:dyDescent="0.3">
      <c r="A295" s="2" t="s">
        <v>110</v>
      </c>
      <c r="B295" s="2" t="s">
        <v>137</v>
      </c>
      <c r="C295" s="2" t="s">
        <v>1129</v>
      </c>
      <c r="D295" s="3">
        <v>1</v>
      </c>
      <c r="E295" s="2" t="s">
        <v>986</v>
      </c>
      <c r="F295" s="4">
        <v>2013</v>
      </c>
      <c r="G295" s="6"/>
      <c r="H295" s="2" t="s">
        <v>1127</v>
      </c>
      <c r="I295" s="2" t="s">
        <v>1130</v>
      </c>
    </row>
    <row r="296" spans="1:9" x14ac:dyDescent="0.3">
      <c r="A296" s="2" t="s">
        <v>110</v>
      </c>
      <c r="B296" s="2" t="s">
        <v>137</v>
      </c>
      <c r="C296" s="2" t="s">
        <v>999</v>
      </c>
      <c r="D296" s="3">
        <v>5</v>
      </c>
      <c r="E296" s="2" t="s">
        <v>986</v>
      </c>
      <c r="F296" s="4">
        <v>2014</v>
      </c>
      <c r="G296" s="6"/>
      <c r="H296" s="2" t="s">
        <v>1127</v>
      </c>
      <c r="I296" s="2" t="s">
        <v>1131</v>
      </c>
    </row>
    <row r="297" spans="1:9" x14ac:dyDescent="0.3">
      <c r="A297" s="2" t="s">
        <v>110</v>
      </c>
      <c r="B297" s="2" t="s">
        <v>137</v>
      </c>
      <c r="C297" s="2" t="s">
        <v>1005</v>
      </c>
      <c r="D297" s="3">
        <v>30</v>
      </c>
      <c r="E297" s="2" t="s">
        <v>986</v>
      </c>
      <c r="F297" s="4">
        <v>2014</v>
      </c>
      <c r="G297" s="6"/>
      <c r="H297" s="2" t="s">
        <v>1127</v>
      </c>
      <c r="I297" s="2" t="s">
        <v>1132</v>
      </c>
    </row>
    <row r="298" spans="1:9" x14ac:dyDescent="0.3">
      <c r="A298" s="2" t="s">
        <v>110</v>
      </c>
      <c r="B298" s="2" t="s">
        <v>137</v>
      </c>
      <c r="C298" s="2" t="s">
        <v>1133</v>
      </c>
      <c r="D298" s="3">
        <v>195</v>
      </c>
      <c r="E298" s="2" t="s">
        <v>986</v>
      </c>
      <c r="F298" s="4">
        <v>2014</v>
      </c>
      <c r="G298" s="6"/>
      <c r="H298" s="2"/>
      <c r="I298" s="2"/>
    </row>
    <row r="299" spans="1:9" x14ac:dyDescent="0.3">
      <c r="A299" s="2" t="s">
        <v>110</v>
      </c>
      <c r="B299" s="2" t="s">
        <v>137</v>
      </c>
      <c r="C299" s="2" t="s">
        <v>1007</v>
      </c>
      <c r="D299" s="3">
        <v>76</v>
      </c>
      <c r="E299" s="2" t="s">
        <v>986</v>
      </c>
      <c r="F299" s="4">
        <v>2014</v>
      </c>
      <c r="G299" s="6"/>
      <c r="H299" s="2"/>
      <c r="I299" s="2"/>
    </row>
    <row r="300" spans="1:9" x14ac:dyDescent="0.3">
      <c r="A300" s="2" t="s">
        <v>110</v>
      </c>
      <c r="B300" s="2" t="s">
        <v>137</v>
      </c>
      <c r="C300" s="2" t="s">
        <v>1067</v>
      </c>
      <c r="D300" s="3">
        <v>1</v>
      </c>
      <c r="E300" s="2" t="s">
        <v>986</v>
      </c>
      <c r="F300" s="4">
        <v>2014</v>
      </c>
      <c r="G300" s="6"/>
      <c r="H300" s="2" t="s">
        <v>1127</v>
      </c>
      <c r="I300" s="2" t="s">
        <v>1134</v>
      </c>
    </row>
    <row r="301" spans="1:9" x14ac:dyDescent="0.3">
      <c r="A301" s="2" t="s">
        <v>110</v>
      </c>
      <c r="B301" s="2" t="s">
        <v>137</v>
      </c>
      <c r="C301" s="2" t="s">
        <v>1067</v>
      </c>
      <c r="D301" s="3">
        <v>1</v>
      </c>
      <c r="E301" s="2" t="s">
        <v>986</v>
      </c>
      <c r="F301" s="4">
        <v>2014</v>
      </c>
      <c r="G301" s="6"/>
      <c r="H301" s="2" t="s">
        <v>1127</v>
      </c>
      <c r="I301" s="2" t="s">
        <v>1135</v>
      </c>
    </row>
    <row r="302" spans="1:9" x14ac:dyDescent="0.3">
      <c r="A302" s="2" t="s">
        <v>110</v>
      </c>
      <c r="B302" s="2" t="s">
        <v>137</v>
      </c>
      <c r="C302" s="2" t="s">
        <v>1136</v>
      </c>
      <c r="D302" s="3">
        <v>4</v>
      </c>
      <c r="E302" s="2" t="s">
        <v>986</v>
      </c>
      <c r="F302" s="4">
        <v>2014</v>
      </c>
      <c r="G302" s="6"/>
      <c r="H302" s="2" t="s">
        <v>1127</v>
      </c>
      <c r="I302" s="2" t="s">
        <v>1137</v>
      </c>
    </row>
    <row r="303" spans="1:9" x14ac:dyDescent="0.3">
      <c r="A303" s="2" t="s">
        <v>110</v>
      </c>
      <c r="B303" s="2" t="s">
        <v>137</v>
      </c>
      <c r="C303" s="2" t="s">
        <v>998</v>
      </c>
      <c r="D303" s="3">
        <v>212</v>
      </c>
      <c r="E303" s="2" t="s">
        <v>986</v>
      </c>
      <c r="F303" s="4">
        <v>2014</v>
      </c>
      <c r="G303" s="6"/>
      <c r="H303" s="2" t="s">
        <v>1127</v>
      </c>
      <c r="I303" s="2" t="s">
        <v>1138</v>
      </c>
    </row>
    <row r="304" spans="1:9" x14ac:dyDescent="0.3">
      <c r="A304" s="2" t="s">
        <v>110</v>
      </c>
      <c r="B304" s="2" t="s">
        <v>137</v>
      </c>
      <c r="C304" s="2" t="s">
        <v>1068</v>
      </c>
      <c r="D304" s="3">
        <v>1</v>
      </c>
      <c r="E304" s="2" t="s">
        <v>986</v>
      </c>
      <c r="F304" s="4">
        <v>2014</v>
      </c>
      <c r="G304" s="6"/>
      <c r="H304" s="2" t="s">
        <v>1139</v>
      </c>
      <c r="I304" s="2"/>
    </row>
    <row r="305" spans="1:9" x14ac:dyDescent="0.3">
      <c r="A305" s="2" t="s">
        <v>110</v>
      </c>
      <c r="B305" s="2" t="s">
        <v>137</v>
      </c>
      <c r="C305" s="2" t="s">
        <v>1036</v>
      </c>
      <c r="D305" s="3">
        <v>40</v>
      </c>
      <c r="E305" s="2" t="s">
        <v>986</v>
      </c>
      <c r="F305" s="4">
        <v>2014</v>
      </c>
      <c r="G305" s="6"/>
      <c r="H305" s="2" t="s">
        <v>1140</v>
      </c>
      <c r="I305" s="2"/>
    </row>
    <row r="306" spans="1:9" x14ac:dyDescent="0.3">
      <c r="A306" s="2" t="s">
        <v>111</v>
      </c>
      <c r="B306" s="2" t="s">
        <v>137</v>
      </c>
      <c r="C306" s="2" t="s">
        <v>1020</v>
      </c>
      <c r="D306" s="3">
        <v>1300</v>
      </c>
      <c r="E306" s="2" t="s">
        <v>1001</v>
      </c>
      <c r="F306" s="4">
        <v>0</v>
      </c>
      <c r="G306" s="6" t="s">
        <v>1187</v>
      </c>
      <c r="H306" s="2"/>
      <c r="I306" s="2"/>
    </row>
    <row r="307" spans="1:9" x14ac:dyDescent="0.3">
      <c r="A307" s="2" t="s">
        <v>112</v>
      </c>
      <c r="B307" s="2" t="s">
        <v>137</v>
      </c>
      <c r="C307" s="2" t="s">
        <v>988</v>
      </c>
      <c r="D307" s="3">
        <v>10</v>
      </c>
      <c r="E307" s="2" t="s">
        <v>986</v>
      </c>
      <c r="F307" s="4">
        <v>2012</v>
      </c>
      <c r="G307" s="6"/>
      <c r="H307" s="2" t="s">
        <v>1141</v>
      </c>
      <c r="I307" s="2"/>
    </row>
    <row r="308" spans="1:9" x14ac:dyDescent="0.3">
      <c r="A308" s="2" t="s">
        <v>112</v>
      </c>
      <c r="B308" s="2" t="s">
        <v>137</v>
      </c>
      <c r="C308" s="2" t="s">
        <v>1142</v>
      </c>
      <c r="D308" s="3">
        <v>16</v>
      </c>
      <c r="E308" s="2" t="s">
        <v>986</v>
      </c>
      <c r="F308" s="4">
        <v>2012</v>
      </c>
      <c r="G308" s="6"/>
      <c r="H308" s="2" t="s">
        <v>1141</v>
      </c>
      <c r="I308" s="2"/>
    </row>
    <row r="309" spans="1:9" x14ac:dyDescent="0.3">
      <c r="A309" s="2" t="s">
        <v>112</v>
      </c>
      <c r="B309" s="2" t="s">
        <v>137</v>
      </c>
      <c r="C309" s="2" t="s">
        <v>1164</v>
      </c>
      <c r="D309" s="3">
        <v>1</v>
      </c>
      <c r="E309" s="2" t="s">
        <v>986</v>
      </c>
      <c r="F309" s="4">
        <v>2012</v>
      </c>
      <c r="G309" s="6"/>
      <c r="H309" s="2" t="s">
        <v>1143</v>
      </c>
      <c r="I309" s="2" t="s">
        <v>1144</v>
      </c>
    </row>
    <row r="310" spans="1:9" x14ac:dyDescent="0.3">
      <c r="A310" s="2" t="s">
        <v>112</v>
      </c>
      <c r="B310" s="2" t="s">
        <v>137</v>
      </c>
      <c r="C310" s="2" t="s">
        <v>1005</v>
      </c>
      <c r="D310" s="3">
        <v>4</v>
      </c>
      <c r="E310" s="2" t="s">
        <v>986</v>
      </c>
      <c r="F310" s="4">
        <v>2012</v>
      </c>
      <c r="G310" s="6"/>
      <c r="H310" s="2"/>
      <c r="I310" s="2"/>
    </row>
    <row r="311" spans="1:9" x14ac:dyDescent="0.3">
      <c r="A311" s="2" t="s">
        <v>112</v>
      </c>
      <c r="B311" s="2" t="s">
        <v>137</v>
      </c>
      <c r="C311" s="2" t="s">
        <v>998</v>
      </c>
      <c r="D311" s="3">
        <v>4</v>
      </c>
      <c r="E311" s="2" t="s">
        <v>986</v>
      </c>
      <c r="F311" s="4">
        <v>2012</v>
      </c>
      <c r="G311" s="6"/>
      <c r="H311" s="2"/>
      <c r="I311" s="2"/>
    </row>
    <row r="312" spans="1:9" x14ac:dyDescent="0.3">
      <c r="A312" s="2" t="s">
        <v>112</v>
      </c>
      <c r="B312" s="2" t="s">
        <v>137</v>
      </c>
      <c r="C312" s="2" t="s">
        <v>1165</v>
      </c>
      <c r="D312" s="3">
        <v>9</v>
      </c>
      <c r="E312" s="2" t="s">
        <v>986</v>
      </c>
      <c r="F312" s="4">
        <v>2012</v>
      </c>
      <c r="G312" s="6"/>
      <c r="H312" s="2"/>
      <c r="I312" s="2"/>
    </row>
    <row r="313" spans="1:9" x14ac:dyDescent="0.3">
      <c r="A313" s="2" t="s">
        <v>113</v>
      </c>
      <c r="B313" s="2" t="s">
        <v>137</v>
      </c>
      <c r="C313" s="2" t="s">
        <v>1117</v>
      </c>
      <c r="D313" s="3">
        <v>36</v>
      </c>
      <c r="E313" s="2" t="s">
        <v>986</v>
      </c>
      <c r="F313" s="4">
        <v>2018</v>
      </c>
      <c r="G313" s="6"/>
      <c r="H313" s="2" t="s">
        <v>1043</v>
      </c>
      <c r="I313" s="2"/>
    </row>
    <row r="314" spans="1:9" x14ac:dyDescent="0.3">
      <c r="A314" s="2" t="s">
        <v>113</v>
      </c>
      <c r="B314" s="2" t="s">
        <v>137</v>
      </c>
      <c r="C314" s="2" t="s">
        <v>1000</v>
      </c>
      <c r="D314" s="3">
        <v>30</v>
      </c>
      <c r="E314" s="2" t="s">
        <v>986</v>
      </c>
      <c r="F314" s="4">
        <v>2018</v>
      </c>
      <c r="G314" s="6"/>
      <c r="H314" s="2" t="s">
        <v>1043</v>
      </c>
      <c r="I314" s="2"/>
    </row>
    <row r="315" spans="1:9" x14ac:dyDescent="0.3">
      <c r="A315" s="2" t="s">
        <v>113</v>
      </c>
      <c r="B315" s="2" t="s">
        <v>137</v>
      </c>
      <c r="C315" s="2" t="s">
        <v>1020</v>
      </c>
      <c r="D315" s="3">
        <v>1</v>
      </c>
      <c r="E315" s="2" t="s">
        <v>986</v>
      </c>
      <c r="F315" s="4">
        <v>2018</v>
      </c>
      <c r="G315" s="6"/>
      <c r="H315" s="2" t="s">
        <v>1145</v>
      </c>
      <c r="I315" s="2" t="s">
        <v>1146</v>
      </c>
    </row>
    <row r="316" spans="1:9" x14ac:dyDescent="0.3">
      <c r="A316" s="2" t="s">
        <v>113</v>
      </c>
      <c r="B316" s="2" t="s">
        <v>137</v>
      </c>
      <c r="C316" s="2" t="s">
        <v>1005</v>
      </c>
      <c r="D316" s="3">
        <v>11</v>
      </c>
      <c r="E316" s="2" t="s">
        <v>986</v>
      </c>
      <c r="F316" s="4">
        <v>2018</v>
      </c>
      <c r="G316" s="6"/>
      <c r="H316" s="2" t="s">
        <v>1074</v>
      </c>
      <c r="I316" s="2" t="s">
        <v>1147</v>
      </c>
    </row>
    <row r="317" spans="1:9" x14ac:dyDescent="0.3">
      <c r="A317" s="2" t="s">
        <v>113</v>
      </c>
      <c r="B317" s="2" t="s">
        <v>137</v>
      </c>
      <c r="C317" s="2" t="s">
        <v>997</v>
      </c>
      <c r="D317" s="3">
        <v>5</v>
      </c>
      <c r="E317" s="2" t="s">
        <v>986</v>
      </c>
      <c r="F317" s="4">
        <v>2018</v>
      </c>
      <c r="G317" s="6"/>
      <c r="H317" s="2" t="s">
        <v>1074</v>
      </c>
      <c r="I317" s="2"/>
    </row>
    <row r="318" spans="1:9" x14ac:dyDescent="0.3">
      <c r="A318" s="2" t="s">
        <v>113</v>
      </c>
      <c r="B318" s="2" t="s">
        <v>137</v>
      </c>
      <c r="C318" s="2" t="s">
        <v>1007</v>
      </c>
      <c r="D318" s="3">
        <v>36</v>
      </c>
      <c r="E318" s="2" t="s">
        <v>986</v>
      </c>
      <c r="F318" s="4">
        <v>2018</v>
      </c>
      <c r="G318" s="6"/>
      <c r="H318" s="2" t="s">
        <v>1031</v>
      </c>
      <c r="I318" s="2"/>
    </row>
    <row r="319" spans="1:9" x14ac:dyDescent="0.3">
      <c r="A319" s="2" t="s">
        <v>113</v>
      </c>
      <c r="B319" s="2" t="s">
        <v>137</v>
      </c>
      <c r="C319" s="2" t="s">
        <v>1067</v>
      </c>
      <c r="D319" s="3">
        <v>1</v>
      </c>
      <c r="E319" s="2" t="s">
        <v>986</v>
      </c>
      <c r="F319" s="4">
        <v>2007</v>
      </c>
      <c r="G319" s="6"/>
      <c r="H319" s="2" t="s">
        <v>1074</v>
      </c>
      <c r="I319" s="2"/>
    </row>
    <row r="320" spans="1:9" x14ac:dyDescent="0.3">
      <c r="A320" s="2" t="s">
        <v>113</v>
      </c>
      <c r="B320" s="2" t="s">
        <v>137</v>
      </c>
      <c r="C320" s="2" t="s">
        <v>998</v>
      </c>
      <c r="D320" s="3">
        <v>75</v>
      </c>
      <c r="E320" s="2" t="s">
        <v>986</v>
      </c>
      <c r="F320" s="4">
        <v>2018</v>
      </c>
      <c r="G320" s="6"/>
      <c r="H320" s="2" t="s">
        <v>1148</v>
      </c>
      <c r="I320" s="2" t="s">
        <v>1149</v>
      </c>
    </row>
    <row r="321" spans="1:9" x14ac:dyDescent="0.3">
      <c r="A321" s="2" t="s">
        <v>114</v>
      </c>
      <c r="B321" s="2" t="s">
        <v>137</v>
      </c>
      <c r="C321" s="2" t="s">
        <v>1000</v>
      </c>
      <c r="D321" s="3">
        <v>24</v>
      </c>
      <c r="E321" s="2" t="s">
        <v>986</v>
      </c>
      <c r="F321" s="4">
        <v>2010</v>
      </c>
      <c r="G321" s="6"/>
      <c r="H321" s="2"/>
      <c r="I321" s="2"/>
    </row>
    <row r="322" spans="1:9" x14ac:dyDescent="0.3">
      <c r="A322" s="2" t="s">
        <v>115</v>
      </c>
      <c r="B322" s="2" t="s">
        <v>137</v>
      </c>
      <c r="C322" s="2" t="s">
        <v>1150</v>
      </c>
      <c r="D322" s="3">
        <v>11</v>
      </c>
      <c r="E322" s="2" t="s">
        <v>986</v>
      </c>
      <c r="F322" s="4">
        <v>2010</v>
      </c>
      <c r="G322" s="6"/>
      <c r="H322" s="2"/>
      <c r="I322" s="2"/>
    </row>
    <row r="323" spans="1:9" x14ac:dyDescent="0.3">
      <c r="A323" s="2" t="s">
        <v>115</v>
      </c>
      <c r="B323" s="2" t="s">
        <v>137</v>
      </c>
      <c r="C323" s="2" t="s">
        <v>988</v>
      </c>
      <c r="D323" s="3">
        <v>8</v>
      </c>
      <c r="E323" s="2" t="s">
        <v>986</v>
      </c>
      <c r="F323" s="4">
        <v>2010</v>
      </c>
      <c r="G323" s="6"/>
      <c r="H323" s="2"/>
      <c r="I323" s="2"/>
    </row>
    <row r="324" spans="1:9" x14ac:dyDescent="0.3">
      <c r="A324" s="2" t="s">
        <v>115</v>
      </c>
      <c r="B324" s="2" t="s">
        <v>137</v>
      </c>
      <c r="C324" s="2" t="s">
        <v>997</v>
      </c>
      <c r="D324" s="3">
        <v>4</v>
      </c>
      <c r="E324" s="2" t="s">
        <v>986</v>
      </c>
      <c r="F324" s="4">
        <v>2010</v>
      </c>
      <c r="G324" s="6"/>
      <c r="H324" s="2"/>
      <c r="I324" s="2"/>
    </row>
    <row r="325" spans="1:9" x14ac:dyDescent="0.3">
      <c r="A325" s="2" t="s">
        <v>115</v>
      </c>
      <c r="B325" s="2" t="s">
        <v>137</v>
      </c>
      <c r="C325" s="2" t="s">
        <v>998</v>
      </c>
      <c r="D325" s="3">
        <v>32</v>
      </c>
      <c r="E325" s="2" t="s">
        <v>986</v>
      </c>
      <c r="F325" s="4">
        <v>2010</v>
      </c>
      <c r="G325" s="6"/>
      <c r="H325" s="2"/>
      <c r="I325" s="2"/>
    </row>
    <row r="326" spans="1:9" x14ac:dyDescent="0.3">
      <c r="A326" s="2" t="s">
        <v>115</v>
      </c>
      <c r="B326" s="2" t="s">
        <v>137</v>
      </c>
      <c r="C326" s="2" t="s">
        <v>994</v>
      </c>
      <c r="D326" s="3">
        <v>1</v>
      </c>
      <c r="E326" s="2" t="s">
        <v>986</v>
      </c>
      <c r="F326" s="4">
        <v>2010</v>
      </c>
      <c r="G326" s="6"/>
      <c r="H326" s="2" t="s">
        <v>1031</v>
      </c>
      <c r="I326" s="2" t="s">
        <v>1052</v>
      </c>
    </row>
    <row r="327" spans="1:9" x14ac:dyDescent="0.3">
      <c r="A327" s="2" t="s">
        <v>115</v>
      </c>
      <c r="B327" s="2" t="s">
        <v>137</v>
      </c>
      <c r="C327" s="2" t="s">
        <v>1005</v>
      </c>
      <c r="D327" s="3">
        <v>3</v>
      </c>
      <c r="E327" s="2" t="s">
        <v>986</v>
      </c>
      <c r="F327" s="4">
        <v>2010</v>
      </c>
      <c r="G327" s="6"/>
      <c r="H327" s="2" t="s">
        <v>1147</v>
      </c>
      <c r="I327" s="2"/>
    </row>
    <row r="328" spans="1:9" x14ac:dyDescent="0.3">
      <c r="A328" s="2" t="s">
        <v>115</v>
      </c>
      <c r="B328" s="2" t="s">
        <v>137</v>
      </c>
      <c r="C328" s="2" t="s">
        <v>1007</v>
      </c>
      <c r="D328" s="3">
        <v>13</v>
      </c>
      <c r="E328" s="2" t="s">
        <v>986</v>
      </c>
      <c r="F328" s="4">
        <v>2010</v>
      </c>
      <c r="G328" s="6"/>
      <c r="H328" s="2"/>
      <c r="I328" s="2"/>
    </row>
    <row r="329" spans="1:9" x14ac:dyDescent="0.3">
      <c r="A329" s="2" t="s">
        <v>116</v>
      </c>
      <c r="B329" s="2" t="s">
        <v>137</v>
      </c>
      <c r="C329" s="2" t="s">
        <v>1151</v>
      </c>
      <c r="D329" s="3">
        <v>13</v>
      </c>
      <c r="E329" s="2" t="s">
        <v>986</v>
      </c>
      <c r="F329" s="4">
        <v>2011</v>
      </c>
      <c r="G329" s="6"/>
      <c r="H329" s="2"/>
      <c r="I329" s="2"/>
    </row>
    <row r="330" spans="1:9" x14ac:dyDescent="0.3">
      <c r="A330" s="2" t="s">
        <v>116</v>
      </c>
      <c r="B330" s="2" t="s">
        <v>137</v>
      </c>
      <c r="C330" s="2" t="s">
        <v>1007</v>
      </c>
      <c r="D330" s="3">
        <v>9</v>
      </c>
      <c r="E330" s="2" t="s">
        <v>986</v>
      </c>
      <c r="F330" s="4">
        <v>2009</v>
      </c>
      <c r="G330" s="6"/>
      <c r="H330" s="2"/>
      <c r="I330" s="2"/>
    </row>
    <row r="331" spans="1:9" x14ac:dyDescent="0.3">
      <c r="A331" s="2" t="s">
        <v>116</v>
      </c>
      <c r="B331" s="2" t="s">
        <v>137</v>
      </c>
      <c r="C331" s="2" t="s">
        <v>994</v>
      </c>
      <c r="D331" s="3">
        <v>1</v>
      </c>
      <c r="E331" s="2" t="s">
        <v>986</v>
      </c>
      <c r="F331" s="4">
        <v>2009</v>
      </c>
      <c r="G331" s="6"/>
      <c r="H331" s="2" t="s">
        <v>1031</v>
      </c>
      <c r="I331" s="2" t="s">
        <v>1152</v>
      </c>
    </row>
    <row r="332" spans="1:9" x14ac:dyDescent="0.3">
      <c r="A332" s="2" t="s">
        <v>116</v>
      </c>
      <c r="B332" s="2" t="s">
        <v>137</v>
      </c>
      <c r="C332" s="2" t="s">
        <v>1005</v>
      </c>
      <c r="D332" s="3">
        <v>3</v>
      </c>
      <c r="E332" s="2" t="s">
        <v>986</v>
      </c>
      <c r="F332" s="4">
        <v>2009</v>
      </c>
      <c r="G332" s="6"/>
      <c r="H332" s="2" t="s">
        <v>1153</v>
      </c>
      <c r="I332" s="2"/>
    </row>
    <row r="333" spans="1:9" x14ac:dyDescent="0.3">
      <c r="A333" s="2" t="s">
        <v>116</v>
      </c>
      <c r="B333" s="2" t="s">
        <v>137</v>
      </c>
      <c r="C333" s="2" t="s">
        <v>997</v>
      </c>
      <c r="D333" s="3">
        <v>10</v>
      </c>
      <c r="E333" s="2" t="s">
        <v>986</v>
      </c>
      <c r="F333" s="4">
        <v>2009</v>
      </c>
      <c r="G333" s="6"/>
      <c r="H333" s="2"/>
      <c r="I333" s="2"/>
    </row>
    <row r="334" spans="1:9" x14ac:dyDescent="0.3">
      <c r="A334" s="2" t="s">
        <v>116</v>
      </c>
      <c r="B334" s="2" t="s">
        <v>137</v>
      </c>
      <c r="C334" s="2" t="s">
        <v>998</v>
      </c>
      <c r="D334" s="3">
        <v>21</v>
      </c>
      <c r="E334" s="2" t="s">
        <v>986</v>
      </c>
      <c r="F334" s="4">
        <v>2009</v>
      </c>
      <c r="G334" s="6"/>
      <c r="H334" s="2"/>
      <c r="I334" s="2"/>
    </row>
    <row r="335" spans="1:9" x14ac:dyDescent="0.3">
      <c r="A335" s="2" t="s">
        <v>117</v>
      </c>
      <c r="B335" s="2" t="s">
        <v>137</v>
      </c>
      <c r="C335" s="2" t="s">
        <v>1000</v>
      </c>
      <c r="D335" s="3">
        <v>13</v>
      </c>
      <c r="E335" s="2" t="s">
        <v>986</v>
      </c>
      <c r="F335" s="4">
        <v>2012</v>
      </c>
      <c r="G335" s="6"/>
      <c r="H335" s="2" t="s">
        <v>1154</v>
      </c>
      <c r="I335" s="2"/>
    </row>
    <row r="336" spans="1:9" x14ac:dyDescent="0.3">
      <c r="A336" s="2" t="s">
        <v>118</v>
      </c>
      <c r="B336" s="2" t="s">
        <v>137</v>
      </c>
      <c r="C336" s="2" t="s">
        <v>1155</v>
      </c>
      <c r="D336" s="3">
        <v>3</v>
      </c>
      <c r="E336" s="2" t="s">
        <v>986</v>
      </c>
      <c r="F336" s="4">
        <v>2000</v>
      </c>
      <c r="G336" s="6"/>
      <c r="H336" s="2" t="s">
        <v>1071</v>
      </c>
      <c r="I336" s="2"/>
    </row>
    <row r="337" spans="1:9" x14ac:dyDescent="0.3">
      <c r="A337" s="2" t="s">
        <v>119</v>
      </c>
      <c r="B337" s="2" t="s">
        <v>137</v>
      </c>
      <c r="C337" s="2" t="s">
        <v>1121</v>
      </c>
      <c r="D337" s="3">
        <v>11</v>
      </c>
      <c r="E337" s="2" t="s">
        <v>986</v>
      </c>
      <c r="F337" s="4">
        <v>2013</v>
      </c>
      <c r="G337" s="6"/>
      <c r="H337" s="2"/>
      <c r="I337" s="2"/>
    </row>
    <row r="338" spans="1:9" ht="32.4" x14ac:dyDescent="0.3">
      <c r="A338" s="2" t="s">
        <v>119</v>
      </c>
      <c r="B338" s="2" t="s">
        <v>137</v>
      </c>
      <c r="C338" s="2" t="s">
        <v>999</v>
      </c>
      <c r="D338" s="3">
        <v>1</v>
      </c>
      <c r="E338" s="2" t="s">
        <v>986</v>
      </c>
      <c r="F338" s="4">
        <v>2013</v>
      </c>
      <c r="G338" s="6" t="s">
        <v>989</v>
      </c>
      <c r="H338" s="2"/>
      <c r="I338" s="2"/>
    </row>
    <row r="339" spans="1:9" x14ac:dyDescent="0.3">
      <c r="A339" s="2" t="s">
        <v>119</v>
      </c>
      <c r="B339" s="2" t="s">
        <v>137</v>
      </c>
      <c r="C339" s="2" t="s">
        <v>1165</v>
      </c>
      <c r="D339" s="3">
        <v>1</v>
      </c>
      <c r="E339" s="2" t="s">
        <v>986</v>
      </c>
      <c r="F339" s="4">
        <v>2013</v>
      </c>
      <c r="G339" s="6"/>
      <c r="H339" s="2"/>
      <c r="I339" s="2"/>
    </row>
    <row r="340" spans="1:9" ht="32.4" x14ac:dyDescent="0.3">
      <c r="A340" s="2" t="s">
        <v>119</v>
      </c>
      <c r="B340" s="2" t="s">
        <v>137</v>
      </c>
      <c r="C340" s="2" t="s">
        <v>1007</v>
      </c>
      <c r="D340" s="3">
        <v>1</v>
      </c>
      <c r="E340" s="2" t="s">
        <v>986</v>
      </c>
      <c r="F340" s="4">
        <v>2013</v>
      </c>
      <c r="G340" s="6" t="s">
        <v>989</v>
      </c>
      <c r="H340" s="2"/>
      <c r="I340" s="2"/>
    </row>
    <row r="341" spans="1:9" x14ac:dyDescent="0.3">
      <c r="A341" s="2" t="s">
        <v>120</v>
      </c>
      <c r="B341" s="2" t="s">
        <v>137</v>
      </c>
      <c r="C341" s="2" t="s">
        <v>1000</v>
      </c>
      <c r="D341" s="3">
        <v>29</v>
      </c>
      <c r="E341" s="2" t="s">
        <v>986</v>
      </c>
      <c r="F341" s="4">
        <v>2017</v>
      </c>
      <c r="G341" s="6"/>
      <c r="H341" s="2"/>
      <c r="I341" s="2"/>
    </row>
    <row r="342" spans="1:9" x14ac:dyDescent="0.3">
      <c r="A342" s="2" t="s">
        <v>120</v>
      </c>
      <c r="B342" s="2" t="s">
        <v>137</v>
      </c>
      <c r="C342" s="2" t="s">
        <v>1174</v>
      </c>
      <c r="D342" s="3">
        <v>1</v>
      </c>
      <c r="E342" s="2" t="s">
        <v>991</v>
      </c>
      <c r="F342" s="4">
        <v>2010</v>
      </c>
      <c r="G342" s="6"/>
      <c r="H342" s="2"/>
      <c r="I342" s="2"/>
    </row>
    <row r="343" spans="1:9" x14ac:dyDescent="0.3">
      <c r="A343" s="2" t="s">
        <v>120</v>
      </c>
      <c r="B343" s="2" t="s">
        <v>137</v>
      </c>
      <c r="C343" s="2" t="s">
        <v>1005</v>
      </c>
      <c r="D343" s="3">
        <v>5</v>
      </c>
      <c r="E343" s="2" t="s">
        <v>986</v>
      </c>
      <c r="F343" s="4">
        <v>2010</v>
      </c>
      <c r="G343" s="6"/>
      <c r="H343" s="2"/>
      <c r="I343" s="2"/>
    </row>
    <row r="344" spans="1:9" x14ac:dyDescent="0.3">
      <c r="A344" s="2" t="s">
        <v>120</v>
      </c>
      <c r="B344" s="2" t="s">
        <v>137</v>
      </c>
      <c r="C344" s="2" t="s">
        <v>1165</v>
      </c>
      <c r="D344" s="3">
        <v>12</v>
      </c>
      <c r="E344" s="2" t="s">
        <v>986</v>
      </c>
      <c r="F344" s="4">
        <v>2010</v>
      </c>
      <c r="G344" s="6"/>
      <c r="H344" s="2"/>
      <c r="I344" s="2"/>
    </row>
    <row r="345" spans="1:9" x14ac:dyDescent="0.3">
      <c r="A345" s="2" t="s">
        <v>121</v>
      </c>
      <c r="B345" s="2" t="s">
        <v>137</v>
      </c>
      <c r="C345" s="2" t="s">
        <v>1000</v>
      </c>
      <c r="D345" s="3">
        <v>11</v>
      </c>
      <c r="E345" s="2" t="s">
        <v>986</v>
      </c>
      <c r="F345" s="4">
        <v>2017</v>
      </c>
      <c r="G345" s="6"/>
      <c r="H345" s="2" t="s">
        <v>1046</v>
      </c>
      <c r="I345" s="2"/>
    </row>
    <row r="346" spans="1:9" x14ac:dyDescent="0.3">
      <c r="A346" s="2" t="s">
        <v>121</v>
      </c>
      <c r="B346" s="2" t="s">
        <v>137</v>
      </c>
      <c r="C346" s="2" t="s">
        <v>1174</v>
      </c>
      <c r="D346" s="3">
        <v>1</v>
      </c>
      <c r="E346" s="2" t="s">
        <v>986</v>
      </c>
      <c r="F346" s="4">
        <v>2024</v>
      </c>
      <c r="G346" s="6"/>
      <c r="H346" s="2" t="s">
        <v>1194</v>
      </c>
      <c r="I346" s="2"/>
    </row>
    <row r="347" spans="1:9" x14ac:dyDescent="0.3">
      <c r="A347" s="2" t="s">
        <v>121</v>
      </c>
      <c r="B347" s="2" t="s">
        <v>137</v>
      </c>
      <c r="C347" s="2" t="s">
        <v>998</v>
      </c>
      <c r="D347" s="3">
        <v>1</v>
      </c>
      <c r="E347" s="2" t="s">
        <v>986</v>
      </c>
      <c r="F347" s="4">
        <v>2024</v>
      </c>
      <c r="G347" s="6"/>
      <c r="H347" s="2"/>
      <c r="I347" s="2"/>
    </row>
    <row r="348" spans="1:9" x14ac:dyDescent="0.3">
      <c r="A348" s="2" t="s">
        <v>121</v>
      </c>
      <c r="B348" s="2" t="s">
        <v>137</v>
      </c>
      <c r="C348" s="2" t="s">
        <v>1005</v>
      </c>
      <c r="D348" s="3">
        <v>7</v>
      </c>
      <c r="E348" s="2" t="s">
        <v>986</v>
      </c>
      <c r="F348" s="4">
        <v>2024</v>
      </c>
      <c r="G348" s="6"/>
      <c r="H348" s="2"/>
      <c r="I348" s="2"/>
    </row>
    <row r="349" spans="1:9" x14ac:dyDescent="0.3">
      <c r="A349" s="2" t="s">
        <v>121</v>
      </c>
      <c r="B349" s="2" t="s">
        <v>137</v>
      </c>
      <c r="C349" s="2" t="s">
        <v>1165</v>
      </c>
      <c r="D349" s="3">
        <v>25</v>
      </c>
      <c r="E349" s="2" t="s">
        <v>986</v>
      </c>
      <c r="F349" s="4">
        <v>2024</v>
      </c>
      <c r="G349" s="6"/>
      <c r="H349" s="2"/>
      <c r="I349" s="2"/>
    </row>
    <row r="350" spans="1:9" x14ac:dyDescent="0.3">
      <c r="A350" s="2" t="s">
        <v>122</v>
      </c>
      <c r="B350" s="2" t="s">
        <v>137</v>
      </c>
      <c r="C350" s="2" t="s">
        <v>988</v>
      </c>
      <c r="D350" s="3">
        <v>6</v>
      </c>
      <c r="E350" s="2" t="s">
        <v>986</v>
      </c>
      <c r="F350" s="4">
        <v>2000</v>
      </c>
      <c r="G350" s="6" t="s">
        <v>1156</v>
      </c>
      <c r="H350" s="2"/>
      <c r="I350" s="2"/>
    </row>
    <row r="351" spans="1:9" x14ac:dyDescent="0.3">
      <c r="A351" s="2" t="s">
        <v>123</v>
      </c>
      <c r="B351" s="2" t="s">
        <v>137</v>
      </c>
      <c r="C351" s="2" t="s">
        <v>985</v>
      </c>
      <c r="D351" s="3">
        <v>5</v>
      </c>
      <c r="E351" s="2" t="s">
        <v>986</v>
      </c>
      <c r="F351" s="4">
        <v>2012</v>
      </c>
      <c r="G351" s="6"/>
      <c r="H351" s="2" t="s">
        <v>1046</v>
      </c>
      <c r="I351" s="2"/>
    </row>
    <row r="352" spans="1:9" x14ac:dyDescent="0.3">
      <c r="A352" s="2" t="s">
        <v>123</v>
      </c>
      <c r="B352" s="2" t="s">
        <v>137</v>
      </c>
      <c r="C352" s="2" t="s">
        <v>988</v>
      </c>
      <c r="D352" s="3">
        <v>2</v>
      </c>
      <c r="E352" s="2" t="s">
        <v>986</v>
      </c>
      <c r="F352" s="4">
        <v>2012</v>
      </c>
      <c r="G352" s="6"/>
      <c r="H352" s="2" t="s">
        <v>1043</v>
      </c>
      <c r="I352" s="2" t="s">
        <v>1044</v>
      </c>
    </row>
    <row r="353" spans="1:9" x14ac:dyDescent="0.3">
      <c r="A353" s="2" t="s">
        <v>124</v>
      </c>
      <c r="B353" s="2" t="s">
        <v>137</v>
      </c>
      <c r="C353" s="2" t="s">
        <v>1157</v>
      </c>
      <c r="D353" s="3">
        <v>4</v>
      </c>
      <c r="E353" s="2" t="s">
        <v>986</v>
      </c>
      <c r="F353" s="4">
        <v>2010</v>
      </c>
      <c r="G353" s="6"/>
      <c r="H353" s="2"/>
      <c r="I353" s="2"/>
    </row>
    <row r="354" spans="1:9" x14ac:dyDescent="0.3">
      <c r="A354" s="2" t="s">
        <v>124</v>
      </c>
      <c r="B354" s="2" t="s">
        <v>137</v>
      </c>
      <c r="C354" s="2" t="s">
        <v>1000</v>
      </c>
      <c r="D354" s="3">
        <v>3</v>
      </c>
      <c r="E354" s="2" t="s">
        <v>986</v>
      </c>
      <c r="F354" s="4">
        <v>2010</v>
      </c>
      <c r="G354" s="6"/>
      <c r="H354" s="2"/>
      <c r="I354" s="2"/>
    </row>
    <row r="355" spans="1:9" x14ac:dyDescent="0.3">
      <c r="A355" s="2" t="s">
        <v>125</v>
      </c>
      <c r="B355" s="2" t="s">
        <v>137</v>
      </c>
      <c r="C355" s="2" t="s">
        <v>1025</v>
      </c>
      <c r="D355" s="3">
        <v>8</v>
      </c>
      <c r="E355" s="2" t="s">
        <v>986</v>
      </c>
      <c r="F355" s="4">
        <v>2015</v>
      </c>
      <c r="G355" s="6" t="s">
        <v>1158</v>
      </c>
      <c r="H355" s="2"/>
      <c r="I355" s="2"/>
    </row>
    <row r="356" spans="1:9" x14ac:dyDescent="0.3">
      <c r="A356" s="2" t="s">
        <v>125</v>
      </c>
      <c r="B356" s="2" t="s">
        <v>137</v>
      </c>
      <c r="C356" s="2" t="s">
        <v>1020</v>
      </c>
      <c r="D356" s="3">
        <v>38</v>
      </c>
      <c r="E356" s="2" t="s">
        <v>986</v>
      </c>
      <c r="F356" s="4">
        <v>2015</v>
      </c>
      <c r="G356" s="6"/>
      <c r="H356" s="2" t="s">
        <v>1159</v>
      </c>
      <c r="I356" s="2"/>
    </row>
    <row r="357" spans="1:9" x14ac:dyDescent="0.3">
      <c r="A357" s="2" t="s">
        <v>125</v>
      </c>
      <c r="B357" s="2" t="s">
        <v>137</v>
      </c>
      <c r="C357" s="2" t="s">
        <v>1005</v>
      </c>
      <c r="D357" s="3">
        <v>4</v>
      </c>
      <c r="E357" s="2" t="s">
        <v>986</v>
      </c>
      <c r="F357" s="4">
        <v>2015</v>
      </c>
      <c r="G357" s="6"/>
      <c r="H357" s="2"/>
      <c r="I357" s="2"/>
    </row>
    <row r="358" spans="1:9" x14ac:dyDescent="0.3">
      <c r="A358" s="2" t="s">
        <v>125</v>
      </c>
      <c r="B358" s="2" t="s">
        <v>137</v>
      </c>
      <c r="C358" s="2" t="s">
        <v>1165</v>
      </c>
      <c r="D358" s="3">
        <v>34</v>
      </c>
      <c r="E358" s="2" t="s">
        <v>986</v>
      </c>
      <c r="F358" s="4">
        <v>2015</v>
      </c>
      <c r="G358" s="6"/>
      <c r="H358" s="2"/>
      <c r="I358" s="2"/>
    </row>
    <row r="359" spans="1:9" x14ac:dyDescent="0.3">
      <c r="A359" s="2" t="s">
        <v>126</v>
      </c>
      <c r="B359" s="2" t="s">
        <v>137</v>
      </c>
      <c r="C359" s="2" t="s">
        <v>1048</v>
      </c>
      <c r="D359" s="3">
        <v>5</v>
      </c>
      <c r="E359" s="2" t="s">
        <v>986</v>
      </c>
      <c r="F359" s="4">
        <v>2024</v>
      </c>
      <c r="G359" s="6"/>
      <c r="H359" s="2"/>
      <c r="I359" s="2"/>
    </row>
    <row r="360" spans="1:9" x14ac:dyDescent="0.3">
      <c r="A360" s="2" t="s">
        <v>127</v>
      </c>
      <c r="B360" s="2" t="s">
        <v>137</v>
      </c>
      <c r="C360" s="2" t="s">
        <v>1000</v>
      </c>
      <c r="D360" s="3">
        <v>11</v>
      </c>
      <c r="E360" s="2" t="s">
        <v>986</v>
      </c>
      <c r="F360" s="4">
        <v>2016</v>
      </c>
      <c r="G360" s="6"/>
      <c r="H360" s="2" t="s">
        <v>1043</v>
      </c>
      <c r="I360" s="2"/>
    </row>
    <row r="361" spans="1:9" ht="32.4" x14ac:dyDescent="0.3">
      <c r="A361" s="2" t="s">
        <v>127</v>
      </c>
      <c r="B361" s="2" t="s">
        <v>137</v>
      </c>
      <c r="C361" s="2" t="s">
        <v>1164</v>
      </c>
      <c r="D361" s="3">
        <v>1</v>
      </c>
      <c r="E361" s="2" t="s">
        <v>986</v>
      </c>
      <c r="F361" s="4">
        <v>2022</v>
      </c>
      <c r="G361" s="6" t="s">
        <v>1188</v>
      </c>
      <c r="H361" s="2" t="s">
        <v>1031</v>
      </c>
      <c r="I361" s="2" t="s">
        <v>1052</v>
      </c>
    </row>
    <row r="362" spans="1:9" x14ac:dyDescent="0.3">
      <c r="A362" s="2" t="s">
        <v>127</v>
      </c>
      <c r="B362" s="2" t="s">
        <v>137</v>
      </c>
      <c r="C362" s="2" t="s">
        <v>998</v>
      </c>
      <c r="D362" s="3">
        <v>20</v>
      </c>
      <c r="E362" s="2" t="s">
        <v>986</v>
      </c>
      <c r="F362" s="4">
        <v>2022</v>
      </c>
      <c r="G362" s="6"/>
      <c r="H362" s="2"/>
      <c r="I362" s="2"/>
    </row>
    <row r="363" spans="1:9" x14ac:dyDescent="0.3">
      <c r="A363" s="2" t="s">
        <v>127</v>
      </c>
      <c r="B363" s="2" t="s">
        <v>137</v>
      </c>
      <c r="C363" s="2" t="s">
        <v>1165</v>
      </c>
      <c r="D363" s="3">
        <v>19</v>
      </c>
      <c r="E363" s="2" t="s">
        <v>986</v>
      </c>
      <c r="F363" s="4">
        <v>2022</v>
      </c>
      <c r="G363" s="6"/>
      <c r="H363" s="2"/>
      <c r="I363" s="2"/>
    </row>
    <row r="364" spans="1:9" x14ac:dyDescent="0.3">
      <c r="A364" s="2" t="s">
        <v>127</v>
      </c>
      <c r="B364" s="2" t="s">
        <v>137</v>
      </c>
      <c r="C364" s="2" t="s">
        <v>1005</v>
      </c>
      <c r="D364" s="3">
        <v>3</v>
      </c>
      <c r="E364" s="2" t="s">
        <v>986</v>
      </c>
      <c r="F364" s="4">
        <v>2022</v>
      </c>
      <c r="G364" s="6"/>
      <c r="H364" s="2"/>
      <c r="I364" s="2"/>
    </row>
    <row r="365" spans="1:9" x14ac:dyDescent="0.3">
      <c r="A365" s="2" t="s">
        <v>128</v>
      </c>
      <c r="B365" s="2" t="s">
        <v>137</v>
      </c>
      <c r="C365" s="2" t="s">
        <v>1000</v>
      </c>
      <c r="D365" s="3">
        <v>40</v>
      </c>
      <c r="E365" s="2" t="s">
        <v>986</v>
      </c>
      <c r="F365" s="4">
        <v>2000</v>
      </c>
      <c r="G365" s="6"/>
      <c r="H365" s="2"/>
      <c r="I365" s="2"/>
    </row>
    <row r="366" spans="1:9" x14ac:dyDescent="0.3">
      <c r="A366" s="2" t="s">
        <v>128</v>
      </c>
      <c r="B366" s="2" t="s">
        <v>137</v>
      </c>
      <c r="C366" s="2" t="s">
        <v>1174</v>
      </c>
      <c r="D366" s="3">
        <v>1</v>
      </c>
      <c r="E366" s="2" t="s">
        <v>986</v>
      </c>
      <c r="F366" s="4">
        <v>2000</v>
      </c>
      <c r="G366" s="6"/>
      <c r="H366" s="2"/>
      <c r="I366" s="2"/>
    </row>
    <row r="367" spans="1:9" x14ac:dyDescent="0.3">
      <c r="A367" s="2" t="s">
        <v>128</v>
      </c>
      <c r="B367" s="2" t="s">
        <v>137</v>
      </c>
      <c r="C367" s="2" t="s">
        <v>1005</v>
      </c>
      <c r="D367" s="3">
        <v>7</v>
      </c>
      <c r="E367" s="2" t="s">
        <v>986</v>
      </c>
      <c r="F367" s="4">
        <v>2000</v>
      </c>
      <c r="G367" s="6"/>
      <c r="H367" s="2"/>
      <c r="I367" s="2"/>
    </row>
    <row r="368" spans="1:9" x14ac:dyDescent="0.3">
      <c r="A368" s="2" t="s">
        <v>128</v>
      </c>
      <c r="B368" s="2" t="s">
        <v>137</v>
      </c>
      <c r="C368" s="2" t="s">
        <v>997</v>
      </c>
      <c r="D368" s="3">
        <v>7</v>
      </c>
      <c r="E368" s="2" t="s">
        <v>986</v>
      </c>
      <c r="F368" s="4">
        <v>2000</v>
      </c>
      <c r="G368" s="6"/>
      <c r="H368" s="2"/>
      <c r="I368" s="2"/>
    </row>
    <row r="369" spans="1:9" x14ac:dyDescent="0.3">
      <c r="A369" s="2" t="s">
        <v>128</v>
      </c>
      <c r="B369" s="2" t="s">
        <v>137</v>
      </c>
      <c r="C369" s="2" t="s">
        <v>998</v>
      </c>
      <c r="D369" s="3">
        <v>9</v>
      </c>
      <c r="E369" s="2" t="s">
        <v>986</v>
      </c>
      <c r="F369" s="4">
        <v>2000</v>
      </c>
      <c r="G369" s="6"/>
      <c r="H369" s="2"/>
      <c r="I369" s="2"/>
    </row>
    <row r="370" spans="1:9" x14ac:dyDescent="0.3">
      <c r="A370" s="2" t="s">
        <v>129</v>
      </c>
      <c r="B370" s="2" t="s">
        <v>137</v>
      </c>
      <c r="C370" s="2" t="s">
        <v>1000</v>
      </c>
      <c r="D370" s="3">
        <v>5</v>
      </c>
      <c r="E370" s="2" t="s">
        <v>986</v>
      </c>
      <c r="F370" s="4">
        <v>2010</v>
      </c>
      <c r="G370" s="6"/>
      <c r="H370" s="2" t="s">
        <v>1195</v>
      </c>
      <c r="I37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BE047DB994174DB116FB79038EF5EA" ma:contentTypeVersion="3" ma:contentTypeDescription="Een nieuw document maken." ma:contentTypeScope="" ma:versionID="5895021e45bd5a7deff589a98de91c39">
  <xsd:schema xmlns:xsd="http://www.w3.org/2001/XMLSchema" xmlns:xs="http://www.w3.org/2001/XMLSchema" xmlns:p="http://schemas.microsoft.com/office/2006/metadata/properties" xmlns:ns2="6ecaa148-b7b1-49d3-aa03-f45b11dac58c" targetNamespace="http://schemas.microsoft.com/office/2006/metadata/properties" ma:root="true" ma:fieldsID="0c4a30650bd4cc0344f5afe6da2ebeb0" ns2:_="">
    <xsd:import namespace="6ecaa148-b7b1-49d3-aa03-f45b11dac58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caa148-b7b1-49d3-aa03-f45b11dac5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0B9BC-8E11-4C6E-96B4-EE490C6DD1D4}">
  <ds:schemaRefs>
    <ds:schemaRef ds:uri="http://schemas.microsoft.com/office/2006/metadata/properties"/>
    <ds:schemaRef ds:uri="http://schemas.microsoft.com/office/infopath/2007/PartnerControls"/>
    <ds:schemaRef ds:uri="1c4e9f5e-184b-4fbc-8f98-9a9895c99a66"/>
    <ds:schemaRef ds:uri="012edbda-ac66-4f46-82bc-849b6bc5381d"/>
    <ds:schemaRef ds:uri="3b625472-cb76-44ad-98c2-18adac79bbe7"/>
  </ds:schemaRefs>
</ds:datastoreItem>
</file>

<file path=customXml/itemProps2.xml><?xml version="1.0" encoding="utf-8"?>
<ds:datastoreItem xmlns:ds="http://schemas.openxmlformats.org/officeDocument/2006/customXml" ds:itemID="{AAC40082-693F-4305-B387-8F6A8422A985}">
  <ds:schemaRefs>
    <ds:schemaRef ds:uri="http://schemas.microsoft.com/sharepoint/v3/contenttype/forms"/>
  </ds:schemaRefs>
</ds:datastoreItem>
</file>

<file path=customXml/itemProps3.xml><?xml version="1.0" encoding="utf-8"?>
<ds:datastoreItem xmlns:ds="http://schemas.openxmlformats.org/officeDocument/2006/customXml" ds:itemID="{A9EEEC37-F353-4060-8319-0DB87D8F1BC2}"/>
</file>

<file path=docMetadata/LabelInfo.xml><?xml version="1.0" encoding="utf-8"?>
<clbl:labelList xmlns:clbl="http://schemas.microsoft.com/office/2020/mipLabelMetadata">
  <clbl:label id="{a1e47c15-e3b5-4eb4-929c-b81c99cde1fe}" enabled="1" method="Standard" siteId="{ce1619bc-aea1-41c1-8fa8-bbdc8c7d1ce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1. General</vt:lpstr>
      <vt:lpstr>2. Calculatieschema</vt:lpstr>
      <vt:lpstr>4. Assets DO</vt:lpstr>
      <vt:lpstr>5. Assets HIA</vt:lpstr>
      <vt:lpstr>6. Assets PA</vt:lpstr>
      <vt:lpstr>7. Assets AD</vt:lpstr>
      <vt:lpstr>8. Assets ZW</vt:lpstr>
      <vt:lpstr>PRP</vt:lpstr>
      <vt:lpstr>DUMP O-PROGNOSE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Rogier</dc:creator>
  <cp:lastModifiedBy>Baakman-van Wingerden, RAJ (Rogier)</cp:lastModifiedBy>
  <dcterms:created xsi:type="dcterms:W3CDTF">2015-06-05T18:17:20Z</dcterms:created>
  <dcterms:modified xsi:type="dcterms:W3CDTF">2026-03-23T15:49:55Z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0x010100E7BE047DB994174DB116FB79038EF5EA</vt:lpwstr>
  </property>
  <property fmtid="{D5CDD505-2E9C-101B-9397-08002B2CF9AE}" pid="3" name="MediaServiceImageTags">
    <vt:lpwstr/>
  </property>
</Properties>
</file>