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Inkoopdoss\BZK\EA\201865002.001.118 - Monitor Integriteit en Veiligheid 2026-2030\02. BD\"/>
    </mc:Choice>
  </mc:AlternateContent>
  <xr:revisionPtr revIDLastSave="0" documentId="13_ncr:1_{ACED927E-82C9-43A9-98D1-DEE9D107EBFE}" xr6:coauthVersionLast="47" xr6:coauthVersionMax="47" xr10:uidLastSave="{00000000-0000-0000-0000-000000000000}"/>
  <bookViews>
    <workbookView xWindow="0" yWindow="135" windowWidth="28800" windowHeight="15345" xr2:uid="{00000000-000D-0000-FFFF-FFFF00000000}"/>
  </bookViews>
  <sheets>
    <sheet name="Prijsopgavenformulier" sheetId="2" r:id="rId1"/>
    <sheet name="Grafiek afbeeldingen" sheetId="4" state="hidden" r:id="rId2"/>
  </sheets>
  <definedNames>
    <definedName name="_xlnm.Print_Area" localSheetId="0">Prijsopgavenformulier!$A$1:$I$47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2" l="1" a="1"/>
  <c r="G31" i="2" s="1"/>
  <c r="I31" i="2" s="1"/>
  <c r="G32" i="2" a="1"/>
  <c r="G32" i="2" s="1"/>
  <c r="I32" i="2" s="1"/>
  <c r="G33" i="2" a="1"/>
  <c r="G33" i="2" s="1"/>
  <c r="I33" i="2" s="1"/>
  <c r="G34" i="2" a="1"/>
  <c r="G34" i="2" s="1"/>
  <c r="I34" i="2" s="1"/>
  <c r="G35" i="2" a="1"/>
  <c r="G35" i="2" s="1"/>
  <c r="I35" i="2" s="1"/>
  <c r="G36" i="2" a="1"/>
  <c r="G36" i="2" s="1"/>
  <c r="I36" i="2" s="1"/>
  <c r="G37" i="2" a="1"/>
  <c r="G37" i="2" s="1"/>
  <c r="I37" i="2" s="1"/>
  <c r="G42" i="2" a="1"/>
  <c r="G42" i="2" s="1"/>
  <c r="I42" i="2" s="1"/>
  <c r="G30" i="2" a="1"/>
  <c r="G30" i="2" s="1"/>
  <c r="G38" i="2" a="1"/>
  <c r="G38" i="2" s="1"/>
  <c r="I38" i="2" s="1"/>
  <c r="G39" i="2" a="1"/>
  <c r="G39" i="2" s="1"/>
  <c r="G40" i="2" a="1"/>
  <c r="G40" i="2" s="1"/>
  <c r="G41" i="2" a="1"/>
  <c r="G41" i="2" s="1"/>
  <c r="C31" i="4"/>
  <c r="C32" i="4"/>
  <c r="C33" i="4"/>
  <c r="C34" i="4"/>
  <c r="C35" i="4"/>
  <c r="C36" i="4"/>
  <c r="C37" i="4"/>
  <c r="C38" i="4"/>
  <c r="C39" i="4"/>
  <c r="C40" i="4"/>
  <c r="C30" i="4"/>
  <c r="C7" i="4"/>
  <c r="C8" i="4"/>
  <c r="C9" i="4"/>
  <c r="C10" i="4"/>
  <c r="C11" i="4"/>
  <c r="C12" i="4"/>
  <c r="C13" i="4"/>
  <c r="C14" i="4"/>
  <c r="C15" i="4"/>
  <c r="C16" i="4"/>
  <c r="C6" i="4"/>
  <c r="I39" i="2" l="1"/>
  <c r="I40" i="2"/>
  <c r="I41" i="2"/>
  <c r="G43" i="2" l="1"/>
  <c r="D46" i="2" s="1" a="1"/>
  <c r="D46" i="2" s="1"/>
  <c r="I30" i="2"/>
  <c r="I43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<sst xmlns="http://schemas.openxmlformats.org/spreadsheetml/2006/main" count="69" uniqueCount="49">
  <si>
    <t>Kenmerk</t>
  </si>
  <si>
    <t>Naam inschrijver:</t>
  </si>
  <si>
    <r>
      <t xml:space="preserve">Btw 
</t>
    </r>
    <r>
      <rPr>
        <sz val="9"/>
        <rFont val="Verdana"/>
        <family val="2"/>
      </rPr>
      <t>(%)</t>
    </r>
  </si>
  <si>
    <t>Vul in onderstaande tabel uw tarieven in. Vul alleen de witte velden in. Geef alle tarieven in Euro's en inclusief alle mogelijke kosten en kortingen.</t>
  </si>
  <si>
    <t>punten</t>
  </si>
  <si>
    <t>Maximum te behalen punten</t>
  </si>
  <si>
    <r>
      <t xml:space="preserve">Hoeveelheid
</t>
    </r>
    <r>
      <rPr>
        <sz val="9"/>
        <rFont val="Verdana"/>
        <family val="2"/>
      </rPr>
      <t>(inzet van eenheid)</t>
    </r>
  </si>
  <si>
    <t>Inschrijfprijs:</t>
  </si>
  <si>
    <r>
      <t xml:space="preserve">Tarief per eenheid </t>
    </r>
    <r>
      <rPr>
        <sz val="9"/>
        <rFont val="Verdana"/>
        <family val="2"/>
      </rPr>
      <t>(excl. btw)</t>
    </r>
  </si>
  <si>
    <r>
      <t xml:space="preserve">Totaal 
</t>
    </r>
    <r>
      <rPr>
        <sz val="9"/>
        <rFont val="Verdana"/>
        <family val="2"/>
      </rPr>
      <t>(excl. btw)</t>
    </r>
  </si>
  <si>
    <r>
      <t xml:space="preserve">Totaal
</t>
    </r>
    <r>
      <rPr>
        <sz val="9"/>
        <rFont val="Verdana"/>
        <family val="2"/>
      </rPr>
      <t>(incl. btw)</t>
    </r>
  </si>
  <si>
    <t>Puntenscore Prijs
(op basis van inschrijfprijs excl. btw)</t>
  </si>
  <si>
    <t>Maximumprijs (excl. btw)</t>
  </si>
  <si>
    <t>Minimumprijs (excl. btw)</t>
  </si>
  <si>
    <t>Prijsopgavenformulier</t>
  </si>
  <si>
    <t>Gebruikte formule</t>
  </si>
  <si>
    <t>Score prijs = (0 - maximale punten) / (maximumprijs – minimumprijs) * (inschrijfprijs – maximumprijs)</t>
  </si>
  <si>
    <t>Grafiek lineair</t>
  </si>
  <si>
    <t xml:space="preserve">Formule: </t>
  </si>
  <si>
    <t>Punten</t>
  </si>
  <si>
    <t>Prijs</t>
  </si>
  <si>
    <t>Grafiek niet-lineair</t>
  </si>
  <si>
    <t>Formule:</t>
  </si>
  <si>
    <t>Score prijs = maximale punten - (((maximale punten * ((minimumprijs - inschrijfprijs) / (maximumprijs - minimumprijs)))^2) / maximale punten)</t>
  </si>
  <si>
    <t>Grafiek:</t>
  </si>
  <si>
    <t xml:space="preserve">Dynamische afbeelding gebruikt in het prijzenblad. Selecteer de velden om de hele grafiek heen, </t>
  </si>
  <si>
    <t>kopieer met CTRL+C, ga linksboven naar "plakken" pijltje naar beneden, en kies "Gekoppelde afbeelding (l)"</t>
  </si>
  <si>
    <t>Bandbreedtes</t>
  </si>
  <si>
    <t>€0,- invullen toegestaan?</t>
  </si>
  <si>
    <t>Prijsopgave</t>
  </si>
  <si>
    <t>Invulinstructie</t>
  </si>
  <si>
    <t>Puntenscore</t>
  </si>
  <si>
    <r>
      <t xml:space="preserve">RIS
</t>
    </r>
    <r>
      <rPr>
        <b/>
        <sz val="7.5"/>
        <color theme="1"/>
        <rFont val="Verdana"/>
        <family val="2"/>
      </rPr>
      <t>Bezoekadres</t>
    </r>
    <r>
      <rPr>
        <sz val="7.5"/>
        <color theme="1"/>
        <rFont val="Verdana"/>
        <family val="2"/>
      </rPr>
      <t xml:space="preserve">
Rijkskantoor Beatrixpark 
Wilhelmina van Pruisenweg 52
2595 AN  Den Haag
Postbus 20011
2500 EA  Den Haag
</t>
    </r>
    <r>
      <rPr>
        <b/>
        <sz val="7.5"/>
        <color theme="1"/>
        <rFont val="Verdana"/>
        <family val="2"/>
      </rPr>
      <t>Meer informatie</t>
    </r>
    <r>
      <rPr>
        <sz val="7.5"/>
        <color theme="1"/>
        <rFont val="Verdana"/>
        <family val="2"/>
      </rPr>
      <t xml:space="preserve">
contact.RIS@rijksoverheid.nl</t>
    </r>
  </si>
  <si>
    <t>Lineair</t>
  </si>
  <si>
    <t>Bijlage 3</t>
  </si>
  <si>
    <t>201865002.001.118</t>
  </si>
  <si>
    <t>Nee</t>
  </si>
  <si>
    <t>Kostensoort</t>
  </si>
  <si>
    <t>Eenheid</t>
  </si>
  <si>
    <t>Projectleider</t>
  </si>
  <si>
    <t>Senior adviseur</t>
  </si>
  <si>
    <t>Dataspecialist/data-analist</t>
  </si>
  <si>
    <t>Senior onderzoeker</t>
  </si>
  <si>
    <t>Medior onderzoeker</t>
  </si>
  <si>
    <t>Veldmedewerker</t>
  </si>
  <si>
    <t>Ondersteuning</t>
  </si>
  <si>
    <t>Uur</t>
  </si>
  <si>
    <t>U dient per functie inzage te geven in het aantal uur en het uurtarief. Het is toegestaan om hieraan extra functies toe te voegen.</t>
  </si>
  <si>
    <t>&lt;functie&gt;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</si>
</sst>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sz val="14"/>
      <color theme="1"/>
      <name val="Calibri"/>
      <family val="2"/>
      <scheme val="minor"/>
    </font>
    <font>
      <b/>
      <sz val="9"/>
      <color theme="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6C0A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2C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3" borderId="0" xfId="0" applyFill="1" applyProtection="1"/>
    <xf numFmtId="0" fontId="1" fillId="3" borderId="0" xfId="0" applyFont="1" applyFill="1" applyProtection="1"/>
    <xf numFmtId="0" fontId="0" fillId="2" borderId="0" xfId="0" applyFill="1" applyProtection="1"/>
    <xf numFmtId="0" fontId="4" fillId="2" borderId="0" xfId="0" applyFont="1" applyFill="1" applyProtection="1"/>
    <xf numFmtId="0" fontId="8" fillId="2" borderId="0" xfId="0" applyFont="1" applyFill="1" applyProtection="1"/>
    <xf numFmtId="0" fontId="10" fillId="3" borderId="0" xfId="0" applyFont="1" applyFill="1" applyProtection="1"/>
    <xf numFmtId="0" fontId="11" fillId="3" borderId="0" xfId="0" applyFont="1" applyFill="1" applyProtection="1"/>
    <xf numFmtId="0" fontId="3" fillId="3" borderId="0" xfId="0" applyFont="1" applyFill="1" applyProtection="1"/>
    <xf numFmtId="0" fontId="6" fillId="2" borderId="0" xfId="0" applyFont="1" applyFill="1" applyProtection="1"/>
    <xf numFmtId="0" fontId="5" fillId="2" borderId="0" xfId="0" applyFont="1" applyFill="1" applyProtection="1"/>
    <xf numFmtId="0" fontId="7" fillId="2" borderId="0" xfId="0" applyFont="1" applyFill="1" applyProtection="1"/>
    <xf numFmtId="0" fontId="2" fillId="2" borderId="0" xfId="0" applyFont="1" applyFill="1" applyProtection="1"/>
    <xf numFmtId="0" fontId="12" fillId="3" borderId="2" xfId="0" applyFont="1" applyFill="1" applyBorder="1" applyProtection="1"/>
    <xf numFmtId="0" fontId="12" fillId="3" borderId="3" xfId="0" applyFont="1" applyFill="1" applyBorder="1" applyProtection="1"/>
    <xf numFmtId="0" fontId="13" fillId="4" borderId="5" xfId="0" applyFont="1" applyFill="1" applyBorder="1" applyProtection="1"/>
    <xf numFmtId="0" fontId="13" fillId="4" borderId="6" xfId="0" applyFont="1" applyFill="1" applyBorder="1" applyProtection="1"/>
    <xf numFmtId="0" fontId="13" fillId="4" borderId="7" xfId="0" applyFont="1" applyFill="1" applyBorder="1" applyProtection="1"/>
    <xf numFmtId="0" fontId="13" fillId="4" borderId="0" xfId="0" applyFont="1" applyFill="1" applyBorder="1" applyProtection="1"/>
    <xf numFmtId="0" fontId="13" fillId="4" borderId="9" xfId="0" applyFont="1" applyFill="1" applyBorder="1" applyProtection="1"/>
    <xf numFmtId="0" fontId="13" fillId="4" borderId="4" xfId="0" applyFont="1" applyFill="1" applyBorder="1" applyProtection="1"/>
    <xf numFmtId="0" fontId="13" fillId="4" borderId="0" xfId="0" applyFont="1" applyFill="1" applyBorder="1" applyAlignment="1" applyProtection="1">
      <alignment horizontal="center" vertical="top" wrapText="1"/>
    </xf>
    <xf numFmtId="0" fontId="13" fillId="4" borderId="8" xfId="0" applyFont="1" applyFill="1" applyBorder="1" applyAlignment="1" applyProtection="1">
      <alignment horizontal="center" vertical="top" wrapText="1"/>
    </xf>
    <xf numFmtId="0" fontId="0" fillId="2" borderId="0" xfId="0" applyFill="1" applyAlignment="1" applyProtection="1">
      <alignment vertical="top" wrapText="1"/>
    </xf>
    <xf numFmtId="164" fontId="6" fillId="4" borderId="1" xfId="0" applyNumberFormat="1" applyFont="1" applyFill="1" applyBorder="1" applyAlignment="1" applyProtection="1">
      <alignment horizontal="center" vertical="top"/>
    </xf>
    <xf numFmtId="0" fontId="6" fillId="3" borderId="9" xfId="0" applyFont="1" applyFill="1" applyBorder="1" applyProtection="1"/>
    <xf numFmtId="0" fontId="6" fillId="3" borderId="4" xfId="0" applyFont="1" applyFill="1" applyBorder="1" applyProtection="1"/>
    <xf numFmtId="0" fontId="12" fillId="3" borderId="4" xfId="0" applyFont="1" applyFill="1" applyBorder="1" applyAlignment="1" applyProtection="1">
      <alignment horizontal="right" vertical="center"/>
    </xf>
    <xf numFmtId="164" fontId="7" fillId="4" borderId="1" xfId="0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6" fillId="3" borderId="11" xfId="0" applyFont="1" applyFill="1" applyBorder="1" applyProtection="1"/>
    <xf numFmtId="2" fontId="6" fillId="5" borderId="9" xfId="0" applyNumberFormat="1" applyFont="1" applyFill="1" applyBorder="1" applyAlignment="1" applyProtection="1">
      <alignment horizontal="right" vertical="center"/>
    </xf>
    <xf numFmtId="0" fontId="6" fillId="5" borderId="10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 vertical="top"/>
      <protection locked="0"/>
    </xf>
    <xf numFmtId="164" fontId="6" fillId="0" borderId="1" xfId="0" applyNumberFormat="1" applyFont="1" applyFill="1" applyBorder="1" applyAlignment="1" applyProtection="1">
      <alignment horizontal="center" vertical="top"/>
      <protection locked="0"/>
    </xf>
    <xf numFmtId="9" fontId="6" fillId="0" borderId="1" xfId="0" applyNumberFormat="1" applyFont="1" applyFill="1" applyBorder="1" applyAlignment="1" applyProtection="1">
      <alignment horizontal="center" vertical="top"/>
      <protection locked="0"/>
    </xf>
    <xf numFmtId="0" fontId="6" fillId="2" borderId="0" xfId="0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15" fillId="2" borderId="0" xfId="0" applyFont="1" applyFill="1"/>
    <xf numFmtId="0" fontId="6" fillId="2" borderId="12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Protection="1">
      <protection locked="0"/>
    </xf>
    <xf numFmtId="0" fontId="12" fillId="3" borderId="5" xfId="0" applyFont="1" applyFill="1" applyBorder="1" applyProtection="1"/>
    <xf numFmtId="0" fontId="12" fillId="3" borderId="6" xfId="0" applyFont="1" applyFill="1" applyBorder="1" applyProtection="1"/>
    <xf numFmtId="0" fontId="9" fillId="3" borderId="15" xfId="0" applyFont="1" applyFill="1" applyBorder="1" applyProtection="1"/>
    <xf numFmtId="164" fontId="6" fillId="5" borderId="15" xfId="0" applyNumberFormat="1" applyFont="1" applyFill="1" applyBorder="1" applyAlignment="1" applyProtection="1">
      <alignment horizontal="right"/>
    </xf>
    <xf numFmtId="164" fontId="6" fillId="5" borderId="8" xfId="0" applyNumberFormat="1" applyFont="1" applyFill="1" applyBorder="1" applyAlignment="1" applyProtection="1">
      <alignment horizontal="right"/>
    </xf>
    <xf numFmtId="0" fontId="6" fillId="5" borderId="8" xfId="0" applyNumberFormat="1" applyFont="1" applyFill="1" applyBorder="1" applyAlignment="1" applyProtection="1">
      <alignment horizontal="right"/>
    </xf>
    <xf numFmtId="0" fontId="6" fillId="5" borderId="10" xfId="0" applyFont="1" applyFill="1" applyBorder="1" applyAlignment="1" applyProtection="1">
      <alignment horizontal="right"/>
    </xf>
    <xf numFmtId="0" fontId="6" fillId="5" borderId="8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6" fillId="2" borderId="13" xfId="0" applyFont="1" applyFill="1" applyBorder="1" applyAlignment="1" applyProtection="1">
      <alignment horizontal="left"/>
      <protection locked="0"/>
    </xf>
    <xf numFmtId="0" fontId="6" fillId="2" borderId="14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12" fillId="3" borderId="2" xfId="0" applyFont="1" applyFill="1" applyBorder="1" applyAlignment="1" applyProtection="1">
      <alignment vertical="center"/>
    </xf>
    <xf numFmtId="0" fontId="12" fillId="3" borderId="3" xfId="0" applyFont="1" applyFill="1" applyBorder="1" applyAlignment="1" applyProtection="1">
      <alignment vertical="center"/>
    </xf>
    <xf numFmtId="0" fontId="12" fillId="3" borderId="11" xfId="0" applyFont="1" applyFill="1" applyBorder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6" fillId="2" borderId="0" xfId="0" applyFont="1" applyFill="1" applyBorder="1" applyProtection="1"/>
    <xf numFmtId="0" fontId="13" fillId="2" borderId="0" xfId="0" applyFont="1" applyFill="1" applyBorder="1" applyProtection="1"/>
    <xf numFmtId="0" fontId="6" fillId="5" borderId="1" xfId="0" applyFont="1" applyFill="1" applyBorder="1" applyAlignment="1" applyProtection="1">
      <alignment horizontal="center" vertical="top"/>
    </xf>
    <xf numFmtId="0" fontId="6" fillId="2" borderId="0" xfId="0" applyFont="1" applyFill="1" applyBorder="1" applyAlignment="1" applyProtection="1"/>
    <xf numFmtId="0" fontId="6" fillId="5" borderId="11" xfId="0" applyFont="1" applyFill="1" applyBorder="1" applyAlignment="1" applyProtection="1">
      <alignment horizontal="center"/>
    </xf>
    <xf numFmtId="0" fontId="14" fillId="4" borderId="9" xfId="0" applyFont="1" applyFill="1" applyBorder="1" applyAlignment="1" applyProtection="1">
      <alignment horizontal="left" vertical="center" wrapText="1"/>
    </xf>
    <xf numFmtId="0" fontId="14" fillId="4" borderId="4" xfId="0" applyFont="1" applyFill="1" applyBorder="1" applyAlignment="1" applyProtection="1">
      <alignment horizontal="left" vertical="center" wrapText="1"/>
    </xf>
    <xf numFmtId="0" fontId="14" fillId="4" borderId="10" xfId="0" applyFont="1" applyFill="1" applyBorder="1" applyAlignment="1" applyProtection="1">
      <alignment horizontal="left" vertical="center" wrapText="1"/>
    </xf>
    <xf numFmtId="0" fontId="16" fillId="3" borderId="0" xfId="0" applyFont="1" applyFill="1" applyAlignment="1" applyProtection="1">
      <alignment horizontal="left" wrapText="1"/>
    </xf>
    <xf numFmtId="0" fontId="16" fillId="3" borderId="0" xfId="0" applyFont="1" applyFill="1" applyAlignment="1" applyProtection="1">
      <alignment horizontal="left"/>
    </xf>
    <xf numFmtId="0" fontId="6" fillId="5" borderId="1" xfId="0" applyFont="1" applyFill="1" applyBorder="1" applyAlignment="1" applyProtection="1">
      <alignment horizontal="left"/>
    </xf>
    <xf numFmtId="49" fontId="6" fillId="2" borderId="0" xfId="0" applyNumberFormat="1" applyFont="1" applyFill="1" applyAlignment="1" applyProtection="1">
      <alignment horizontal="left"/>
    </xf>
    <xf numFmtId="0" fontId="13" fillId="4" borderId="7" xfId="0" applyFont="1" applyFill="1" applyBorder="1" applyAlignment="1" applyProtection="1">
      <alignment horizontal="left" vertical="top" wrapText="1"/>
    </xf>
    <xf numFmtId="0" fontId="13" fillId="4" borderId="0" xfId="0" applyFont="1" applyFill="1" applyBorder="1" applyAlignment="1" applyProtection="1">
      <alignment horizontal="left" vertical="top" wrapText="1"/>
    </xf>
    <xf numFmtId="0" fontId="6" fillId="5" borderId="1" xfId="0" applyFont="1" applyFill="1" applyBorder="1" applyProtection="1"/>
    <xf numFmtId="0" fontId="6" fillId="5" borderId="2" xfId="0" applyFont="1" applyFill="1" applyBorder="1" applyAlignment="1" applyProtection="1">
      <alignment horizontal="left"/>
    </xf>
    <xf numFmtId="0" fontId="6" fillId="5" borderId="3" xfId="0" applyFont="1" applyFill="1" applyBorder="1" applyAlignment="1" applyProtection="1">
      <alignment horizontal="left"/>
    </xf>
    <xf numFmtId="0" fontId="6" fillId="5" borderId="11" xfId="0" applyFont="1" applyFill="1" applyBorder="1" applyAlignment="1" applyProtection="1">
      <alignment horizontal="left"/>
    </xf>
    <xf numFmtId="0" fontId="6" fillId="2" borderId="1" xfId="0" applyFont="1" applyFill="1" applyBorder="1" applyAlignment="1" applyProtection="1">
      <alignment horizontal="left" wrapText="1"/>
      <protection locked="0"/>
    </xf>
  </cellXfs>
  <cellStyles count="1">
    <cellStyle name="Standaard" xfId="0" builtinId="0"/>
  </cellStyles>
  <dxfs count="5">
    <dxf>
      <font>
        <b/>
        <i/>
        <color theme="1" tint="0.499984740745262"/>
      </font>
      <fill>
        <patternFill patternType="solid">
          <bgColor rgb="FFFFFF00"/>
        </patternFill>
      </fill>
    </dxf>
    <dxf>
      <font>
        <color rgb="FF76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DE2CB"/>
      <color rgb="FFFABF8F"/>
      <color rgb="FFE36C0A"/>
      <color rgb="FF760000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nl-NL" b="1">
                <a:solidFill>
                  <a:schemeClr val="tx1"/>
                </a:solidFill>
              </a:rPr>
              <a:t>Lineair</a:t>
            </a:r>
          </a:p>
        </c:rich>
      </c:tx>
      <c:layout>
        <c:manualLayout>
          <c:xMode val="edge"/>
          <c:yMode val="edge"/>
          <c:x val="0.44156390485791353"/>
          <c:y val="1.62692084542063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1154619513391276"/>
          <c:y val="0.17171296296296296"/>
          <c:w val="0.85789826444704786"/>
          <c:h val="0.691873146034260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afbeeldingen'!$C$5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afbeeldingen'!$B$6:$B$16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afbeeldingen'!$C$6:$C$16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75-4267-9502-5235C304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18015"/>
        <c:axId val="207504095"/>
      </c:scatterChart>
      <c:valAx>
        <c:axId val="20751801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6956096231915645"/>
              <c:y val="0.883309882122722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04095"/>
        <c:crosses val="autoZero"/>
        <c:crossBetween val="midCat"/>
        <c:majorUnit val="10"/>
      </c:valAx>
      <c:valAx>
        <c:axId val="20750409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6238127673487178E-2"/>
              <c:y val="0.43627855689636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1801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Niet-Lineair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0890288713910762"/>
          <c:y val="0.15884368308351177"/>
          <c:w val="0.86054155730533688"/>
          <c:h val="0.698950580856193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afbeeldingen'!$C$29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afbeeldingen'!$B$30:$B$40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afbeeldingen'!$C$30:$C$40</c:f>
              <c:numCache>
                <c:formatCode>General</c:formatCode>
                <c:ptCount val="11"/>
                <c:pt idx="0">
                  <c:v>0</c:v>
                </c:pt>
                <c:pt idx="1">
                  <c:v>19</c:v>
                </c:pt>
                <c:pt idx="2">
                  <c:v>36</c:v>
                </c:pt>
                <c:pt idx="3">
                  <c:v>51</c:v>
                </c:pt>
                <c:pt idx="4">
                  <c:v>64</c:v>
                </c:pt>
                <c:pt idx="5">
                  <c:v>75</c:v>
                </c:pt>
                <c:pt idx="6">
                  <c:v>84</c:v>
                </c:pt>
                <c:pt idx="7">
                  <c:v>91</c:v>
                </c:pt>
                <c:pt idx="8">
                  <c:v>96</c:v>
                </c:pt>
                <c:pt idx="9">
                  <c:v>99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23-4698-99EE-BB1ECB8EE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23295"/>
        <c:axId val="207514175"/>
      </c:scatterChart>
      <c:valAx>
        <c:axId val="20752329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sz="9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846596675415572"/>
              <c:y val="0.88777285066347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14175"/>
        <c:crosses val="autoZero"/>
        <c:crossBetween val="midCat"/>
        <c:majorUnit val="10"/>
      </c:valAx>
      <c:valAx>
        <c:axId val="20751417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42854372860779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2329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428172</xdr:colOff>
      <xdr:row>0</xdr:row>
      <xdr:rowOff>0</xdr:rowOff>
    </xdr:from>
    <xdr:to>
      <xdr:col>3</xdr:col>
      <xdr:colOff>963627</xdr:colOff>
      <xdr:row>6</xdr:row>
      <xdr:rowOff>1270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B9CCE3-F99F-D387-E539-6194F61F1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20"/>
        <a:stretch/>
      </xdr:blipFill>
      <xdr:spPr bwMode="auto">
        <a:xfrm>
          <a:off x="1037772" y="0"/>
          <a:ext cx="3100855" cy="1106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120650</xdr:colOff>
      <xdr:row>6</xdr:row>
      <xdr:rowOff>50800</xdr:rowOff>
    </xdr:from>
    <xdr:to>
      <xdr:col>13</xdr:col>
      <xdr:colOff>441325</xdr:colOff>
      <xdr:row>22</xdr:row>
      <xdr:rowOff>120650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A2A251A-DB28-5BB3-6771-34DA11085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123825</xdr:colOff>
      <xdr:row>29</xdr:row>
      <xdr:rowOff>31750</xdr:rowOff>
    </xdr:from>
    <xdr:to>
      <xdr:col>13</xdr:col>
      <xdr:colOff>428625</xdr:colOff>
      <xdr:row>45</xdr:row>
      <xdr:rowOff>50800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AB849EE-F710-48E2-39EB-45736FBD0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13</xdr:col>
      <xdr:colOff>31750</xdr:colOff>
      <xdr:row>20</xdr:row>
      <xdr:rowOff>95250</xdr:rowOff>
    </xdr:from>
    <xdr:ext cx="433965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CC0F64F2-4F1D-B942-201C-BE761CD2F848}"/>
            </a:ext>
          </a:extLst>
        </xdr:cNvPr>
        <xdr:cNvSpPr txBox="1"/>
      </xdr:nvSpPr>
      <xdr:spPr>
        <a:xfrm>
          <a:off x="7956550" y="37782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13</xdr:col>
      <xdr:colOff>25400</xdr:colOff>
      <xdr:row>43</xdr:row>
      <xdr:rowOff>12700</xdr:rowOff>
    </xdr:from>
    <xdr:ext cx="433965" cy="26456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428D1591-BEDB-42E1-8E24-F64ED7DE140E}"/>
            </a:ext>
          </a:extLst>
        </xdr:cNvPr>
        <xdr:cNvSpPr txBox="1"/>
      </xdr:nvSpPr>
      <xdr:spPr>
        <a:xfrm>
          <a:off x="7950200" y="79311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171450</xdr:colOff>
      <xdr:row>31</xdr:row>
      <xdr:rowOff>6350</xdr:rowOff>
    </xdr:from>
    <xdr:ext cx="433965" cy="264560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76ABF6AD-F1E1-4781-A486-12992A823928}"/>
            </a:ext>
          </a:extLst>
        </xdr:cNvPr>
        <xdr:cNvSpPr txBox="1"/>
      </xdr:nvSpPr>
      <xdr:spPr>
        <a:xfrm>
          <a:off x="3829050" y="571500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203200</xdr:colOff>
      <xdr:row>8</xdr:row>
      <xdr:rowOff>69850</xdr:rowOff>
    </xdr:from>
    <xdr:ext cx="433965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F0F1EE22-1359-4472-BCD8-CA19385EA5DB}"/>
            </a:ext>
          </a:extLst>
        </xdr:cNvPr>
        <xdr:cNvSpPr txBox="1"/>
      </xdr:nvSpPr>
      <xdr:spPr>
        <a:xfrm>
          <a:off x="3860800" y="15430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469900</xdr:colOff>
      <xdr:row>43</xdr:row>
      <xdr:rowOff>6350</xdr:rowOff>
    </xdr:from>
    <xdr:ext cx="411779" cy="2645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DA0E493D-C83E-4D5D-896B-50FB06FEA2AC}"/>
            </a:ext>
          </a:extLst>
        </xdr:cNvPr>
        <xdr:cNvSpPr txBox="1"/>
      </xdr:nvSpPr>
      <xdr:spPr>
        <a:xfrm>
          <a:off x="4127500" y="792480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457200</xdr:colOff>
      <xdr:row>20</xdr:row>
      <xdr:rowOff>95250</xdr:rowOff>
    </xdr:from>
    <xdr:ext cx="411779" cy="264560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2318641E-AEE5-4590-BE2D-E6A96E2DABAC}"/>
            </a:ext>
          </a:extLst>
        </xdr:cNvPr>
        <xdr:cNvSpPr txBox="1"/>
      </xdr:nvSpPr>
      <xdr:spPr>
        <a:xfrm>
          <a:off x="4114800" y="377825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368300</xdr:colOff>
      <xdr:row>19</xdr:row>
      <xdr:rowOff>120650</xdr:rowOff>
    </xdr:from>
    <xdr:ext cx="256160" cy="26456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221BEAD6-EE17-44C7-B07E-CA67CD7DF089}"/>
            </a:ext>
          </a:extLst>
        </xdr:cNvPr>
        <xdr:cNvSpPr txBox="1"/>
      </xdr:nvSpPr>
      <xdr:spPr>
        <a:xfrm>
          <a:off x="4025900" y="3619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oneCellAnchor>
    <xdr:from>
      <xdr:col>6</xdr:col>
      <xdr:colOff>342900</xdr:colOff>
      <xdr:row>42</xdr:row>
      <xdr:rowOff>44450</xdr:rowOff>
    </xdr:from>
    <xdr:ext cx="256160" cy="2645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3AE19E15-F7EC-476C-8302-BF9124B47063}"/>
            </a:ext>
          </a:extLst>
        </xdr:cNvPr>
        <xdr:cNvSpPr txBox="1"/>
      </xdr:nvSpPr>
      <xdr:spPr>
        <a:xfrm>
          <a:off x="4000500" y="77787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twoCellAnchor>
    <xdr:from>
      <xdr:col>15</xdr:col>
      <xdr:colOff>190500</xdr:colOff>
      <xdr:row>14</xdr:row>
      <xdr:rowOff>19050</xdr:rowOff>
    </xdr:from>
    <xdr:to>
      <xdr:col>23</xdr:col>
      <xdr:colOff>412750</xdr:colOff>
      <xdr:row>16</xdr:row>
      <xdr:rowOff>12700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1A030CF8-2407-4F11-AF1E-5947D02F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2597150"/>
          <a:ext cx="50990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241300</xdr:colOff>
      <xdr:row>35</xdr:row>
      <xdr:rowOff>152400</xdr:rowOff>
    </xdr:from>
    <xdr:to>
      <xdr:col>24</xdr:col>
      <xdr:colOff>361950</xdr:colOff>
      <xdr:row>38</xdr:row>
      <xdr:rowOff>133350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ABC0BBCC-CAFB-4187-B71F-BC9FB243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5300" y="6597650"/>
          <a:ext cx="56070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32C4-7100-48A4-8401-ACF9BD4EBF35}">
  <sheetPr>
    <pageSetUpPr fitToPage="1"/>
  </sheetPr>
  <dimension ref="A1:L53"/>
  <sheetViews>
    <sheetView showGridLines="0" tabSelected="1" zoomScaleNormal="100" workbookViewId="0">
      <selection activeCell="C14" sqref="C14"/>
    </sheetView>
  </sheetViews>
  <sheetFormatPr defaultColWidth="8.7109375" defaultRowHeight="15" x14ac:dyDescent="0.25"/>
  <cols>
    <col min="1" max="1" width="8.7109375" style="3"/>
    <col min="2" max="2" width="19.7109375" style="3" customWidth="1"/>
    <col min="3" max="4" width="17" style="3" customWidth="1"/>
    <col min="5" max="5" width="18" style="3" customWidth="1"/>
    <col min="6" max="6" width="19.5703125" style="3" customWidth="1"/>
    <col min="7" max="7" width="16.42578125" style="3" customWidth="1"/>
    <col min="8" max="8" width="9.7109375" style="3" customWidth="1"/>
    <col min="9" max="9" width="16.42578125" style="3" customWidth="1"/>
    <col min="10" max="10" width="14.85546875" style="3" customWidth="1"/>
    <col min="11" max="16384" width="8.7109375" style="3"/>
  </cols>
  <sheetData>
    <row r="1" spans="1:12" x14ac:dyDescent="0.25">
      <c r="A1" s="1"/>
      <c r="B1" s="1"/>
      <c r="C1" s="1"/>
      <c r="D1" s="1"/>
      <c r="E1" s="1"/>
      <c r="F1" s="1"/>
      <c r="G1" s="1"/>
      <c r="H1" s="2"/>
      <c r="I1" s="1"/>
    </row>
    <row r="2" spans="1:12" x14ac:dyDescent="0.25">
      <c r="A2" s="1"/>
      <c r="B2" s="1"/>
      <c r="C2" s="1"/>
      <c r="D2" s="1"/>
      <c r="E2" s="1"/>
      <c r="F2" s="1"/>
      <c r="G2" s="67" t="s">
        <v>32</v>
      </c>
      <c r="H2" s="68"/>
      <c r="I2" s="68"/>
    </row>
    <row r="3" spans="1:12" ht="14.45" customHeight="1" x14ac:dyDescent="0.25">
      <c r="A3" s="1"/>
      <c r="B3" s="1"/>
      <c r="C3" s="1"/>
      <c r="D3" s="1"/>
      <c r="E3" s="1"/>
      <c r="F3" s="1"/>
      <c r="G3" s="68"/>
      <c r="H3" s="68"/>
      <c r="I3" s="68"/>
    </row>
    <row r="4" spans="1:12" x14ac:dyDescent="0.25">
      <c r="A4" s="1"/>
      <c r="B4" s="1"/>
      <c r="C4" s="1"/>
      <c r="D4" s="1"/>
      <c r="E4" s="1"/>
      <c r="F4" s="1"/>
      <c r="G4" s="68"/>
      <c r="H4" s="68"/>
      <c r="I4" s="68"/>
    </row>
    <row r="5" spans="1:12" x14ac:dyDescent="0.25">
      <c r="A5" s="1"/>
      <c r="B5" s="1"/>
      <c r="C5" s="1"/>
      <c r="D5" s="1"/>
      <c r="E5" s="1"/>
      <c r="F5" s="1"/>
      <c r="G5" s="68"/>
      <c r="H5" s="68"/>
      <c r="I5" s="68"/>
    </row>
    <row r="6" spans="1:12" x14ac:dyDescent="0.25">
      <c r="A6" s="1"/>
      <c r="B6" s="1"/>
      <c r="C6" s="1"/>
      <c r="D6" s="1"/>
      <c r="E6" s="1"/>
      <c r="F6" s="1"/>
      <c r="G6" s="68"/>
      <c r="H6" s="68"/>
      <c r="I6" s="68"/>
      <c r="L6" s="4"/>
    </row>
    <row r="7" spans="1:12" x14ac:dyDescent="0.25">
      <c r="A7" s="1"/>
      <c r="B7" s="1"/>
      <c r="C7" s="1"/>
      <c r="D7" s="1"/>
      <c r="E7" s="1"/>
      <c r="F7" s="1"/>
      <c r="G7" s="68"/>
      <c r="H7" s="68"/>
      <c r="I7" s="68"/>
      <c r="L7" s="5"/>
    </row>
    <row r="8" spans="1:12" ht="18" x14ac:dyDescent="0.25">
      <c r="A8" s="1"/>
      <c r="B8" s="1"/>
      <c r="C8" s="6" t="s">
        <v>34</v>
      </c>
      <c r="D8" s="1"/>
      <c r="E8" s="1"/>
      <c r="F8" s="1"/>
      <c r="G8" s="68"/>
      <c r="H8" s="68"/>
      <c r="I8" s="68"/>
      <c r="L8" s="4"/>
    </row>
    <row r="9" spans="1:12" ht="18.75" x14ac:dyDescent="0.3">
      <c r="A9" s="1"/>
      <c r="B9" s="1"/>
      <c r="C9" s="8" t="s">
        <v>14</v>
      </c>
      <c r="D9" s="7"/>
      <c r="E9" s="1"/>
      <c r="F9" s="1"/>
      <c r="G9" s="68"/>
      <c r="H9" s="68"/>
      <c r="I9" s="68"/>
      <c r="L9" s="4"/>
    </row>
    <row r="10" spans="1:12" ht="14.45" customHeight="1" x14ac:dyDescent="0.25">
      <c r="A10" s="1"/>
      <c r="B10" s="1"/>
      <c r="C10" s="1"/>
      <c r="D10" s="8"/>
      <c r="E10" s="1"/>
      <c r="F10" s="1"/>
      <c r="G10" s="58"/>
      <c r="H10" s="58"/>
      <c r="I10" s="58"/>
      <c r="L10" s="4"/>
    </row>
    <row r="11" spans="1:12" x14ac:dyDescent="0.25">
      <c r="L11" s="4"/>
    </row>
    <row r="12" spans="1:12" x14ac:dyDescent="0.25">
      <c r="A12" s="9" t="s">
        <v>0</v>
      </c>
      <c r="B12" s="9"/>
      <c r="C12" s="70" t="s">
        <v>35</v>
      </c>
      <c r="D12" s="70"/>
      <c r="E12" s="10"/>
      <c r="F12" s="10"/>
      <c r="G12" s="10"/>
      <c r="H12" s="10"/>
      <c r="L12" s="5"/>
    </row>
    <row r="13" spans="1:12" x14ac:dyDescent="0.25">
      <c r="A13" s="9"/>
      <c r="B13" s="9"/>
      <c r="C13" s="9"/>
      <c r="D13" s="9"/>
      <c r="E13" s="10"/>
      <c r="F13" s="10"/>
      <c r="G13" s="10"/>
      <c r="H13" s="10"/>
      <c r="L13" s="4"/>
    </row>
    <row r="14" spans="1:12" x14ac:dyDescent="0.25">
      <c r="A14" s="11" t="s">
        <v>1</v>
      </c>
      <c r="B14" s="11"/>
      <c r="C14" s="40"/>
      <c r="D14" s="50"/>
      <c r="E14" s="51"/>
      <c r="F14" s="51"/>
      <c r="G14" s="10"/>
      <c r="H14" s="10"/>
    </row>
    <row r="15" spans="1:12" x14ac:dyDescent="0.25">
      <c r="A15" s="9"/>
      <c r="B15" s="9"/>
      <c r="C15" s="52"/>
      <c r="D15" s="53"/>
      <c r="E15" s="54"/>
      <c r="F15" s="54"/>
      <c r="G15" s="10"/>
      <c r="H15" s="10"/>
    </row>
    <row r="16" spans="1:12" x14ac:dyDescent="0.25">
      <c r="A16" s="9"/>
      <c r="B16" s="9"/>
      <c r="C16" s="36"/>
      <c r="D16" s="36"/>
      <c r="E16" s="41"/>
      <c r="F16" s="41"/>
      <c r="G16" s="10"/>
      <c r="H16" s="10"/>
    </row>
    <row r="17" spans="1:9" x14ac:dyDescent="0.25">
      <c r="A17" s="42" t="s">
        <v>27</v>
      </c>
      <c r="B17" s="43"/>
      <c r="C17" s="44"/>
      <c r="D17" s="12"/>
    </row>
    <row r="18" spans="1:9" x14ac:dyDescent="0.25">
      <c r="A18" s="15" t="s">
        <v>12</v>
      </c>
      <c r="B18" s="16"/>
      <c r="C18" s="45">
        <v>100000</v>
      </c>
      <c r="D18" s="12"/>
    </row>
    <row r="19" spans="1:9" x14ac:dyDescent="0.25">
      <c r="A19" s="17" t="s">
        <v>13</v>
      </c>
      <c r="B19" s="18"/>
      <c r="C19" s="46">
        <v>80000</v>
      </c>
      <c r="D19" s="12"/>
      <c r="I19"/>
    </row>
    <row r="20" spans="1:9" x14ac:dyDescent="0.25">
      <c r="A20" s="17" t="s">
        <v>5</v>
      </c>
      <c r="B20" s="18"/>
      <c r="C20" s="47">
        <v>100</v>
      </c>
      <c r="D20" s="12"/>
    </row>
    <row r="21" spans="1:9" x14ac:dyDescent="0.25">
      <c r="A21" s="17" t="s">
        <v>15</v>
      </c>
      <c r="B21" s="18"/>
      <c r="C21" s="49" t="s">
        <v>33</v>
      </c>
      <c r="D21" s="12"/>
    </row>
    <row r="22" spans="1:9" x14ac:dyDescent="0.25">
      <c r="A22" s="19" t="s">
        <v>28</v>
      </c>
      <c r="B22" s="20"/>
      <c r="C22" s="48" t="s">
        <v>36</v>
      </c>
      <c r="D22" s="12"/>
    </row>
    <row r="24" spans="1:9" x14ac:dyDescent="0.25">
      <c r="A24" s="60" t="s">
        <v>30</v>
      </c>
      <c r="B24" s="59"/>
      <c r="C24" s="59"/>
      <c r="D24" s="59"/>
      <c r="E24" s="59"/>
      <c r="F24" s="59"/>
      <c r="G24" s="59"/>
      <c r="H24" s="59"/>
      <c r="I24" s="59"/>
    </row>
    <row r="25" spans="1:9" x14ac:dyDescent="0.25">
      <c r="A25" s="62" t="s">
        <v>3</v>
      </c>
      <c r="B25" s="59"/>
      <c r="C25" s="59"/>
      <c r="D25" s="59"/>
      <c r="E25" s="59"/>
      <c r="F25" s="59"/>
      <c r="G25" s="59"/>
      <c r="H25" s="59"/>
      <c r="I25" s="59"/>
    </row>
    <row r="26" spans="1:9" x14ac:dyDescent="0.25">
      <c r="A26" s="62" t="s">
        <v>47</v>
      </c>
      <c r="B26" s="59"/>
      <c r="C26" s="59"/>
      <c r="D26" s="59"/>
      <c r="E26" s="59"/>
      <c r="F26" s="59"/>
      <c r="G26" s="59"/>
      <c r="H26" s="59"/>
      <c r="I26" s="59"/>
    </row>
    <row r="27" spans="1:9" x14ac:dyDescent="0.25">
      <c r="A27" s="9"/>
    </row>
    <row r="28" spans="1:9" x14ac:dyDescent="0.25">
      <c r="A28" s="55" t="s">
        <v>29</v>
      </c>
      <c r="B28" s="56"/>
      <c r="C28" s="56"/>
      <c r="D28" s="56"/>
      <c r="E28" s="56"/>
      <c r="F28" s="56"/>
      <c r="G28" s="56"/>
      <c r="H28" s="56"/>
      <c r="I28" s="57"/>
    </row>
    <row r="29" spans="1:9" s="23" customFormat="1" ht="33.75" x14ac:dyDescent="0.25">
      <c r="A29" s="71" t="s">
        <v>37</v>
      </c>
      <c r="B29" s="72"/>
      <c r="C29" s="72"/>
      <c r="D29" s="21" t="s">
        <v>38</v>
      </c>
      <c r="E29" s="21" t="s">
        <v>6</v>
      </c>
      <c r="F29" s="21" t="s">
        <v>8</v>
      </c>
      <c r="G29" s="21" t="s">
        <v>9</v>
      </c>
      <c r="H29" s="21" t="s">
        <v>2</v>
      </c>
      <c r="I29" s="22" t="s">
        <v>10</v>
      </c>
    </row>
    <row r="30" spans="1:9" x14ac:dyDescent="0.25">
      <c r="A30" s="73" t="s">
        <v>39</v>
      </c>
      <c r="B30" s="73"/>
      <c r="C30" s="73"/>
      <c r="D30" s="61" t="s">
        <v>46</v>
      </c>
      <c r="E30" s="33"/>
      <c r="F30" s="34"/>
      <c r="G30" s="24" cm="1">
        <f t="array" ref="G30">_xlfn.SWITCH($C$22,"Nee", IF(ISBLANK(F30),0,IF(F30&lt;=0,"Ongeldig!",E30*F30)),"Ja", E30*F30,"&lt;Invullen RIS&gt;","€0 toegestaan?")</f>
        <v>0</v>
      </c>
      <c r="H30" s="35"/>
      <c r="I30" s="24">
        <f>G30+(H30*G30)</f>
        <v>0</v>
      </c>
    </row>
    <row r="31" spans="1:9" x14ac:dyDescent="0.25">
      <c r="A31" s="74" t="s">
        <v>40</v>
      </c>
      <c r="B31" s="75"/>
      <c r="C31" s="76"/>
      <c r="D31" s="61" t="s">
        <v>46</v>
      </c>
      <c r="E31" s="33"/>
      <c r="F31" s="34"/>
      <c r="G31" s="24" cm="1">
        <f t="array" ref="G31">_xlfn.SWITCH($C$22,"Nee", IF(ISBLANK(F31),0,IF(F31&lt;=0,"Ongeldig!",E31*F31)),"Ja", E31*F31,"&lt;Invullen RIS&gt;","€0 toegestaan?")</f>
        <v>0</v>
      </c>
      <c r="H31" s="35"/>
      <c r="I31" s="24">
        <f t="shared" ref="I31:I38" si="0">G31+(H31*G31)</f>
        <v>0</v>
      </c>
    </row>
    <row r="32" spans="1:9" x14ac:dyDescent="0.25">
      <c r="A32" s="74" t="s">
        <v>41</v>
      </c>
      <c r="B32" s="75"/>
      <c r="C32" s="76"/>
      <c r="D32" s="61" t="s">
        <v>46</v>
      </c>
      <c r="E32" s="33"/>
      <c r="F32" s="34"/>
      <c r="G32" s="24" cm="1">
        <f t="array" ref="G32">_xlfn.SWITCH($C$22,"Nee", IF(ISBLANK(F32),0,IF(F32&lt;=0,"Ongeldig!",E32*F32)),"Ja", E32*F32,"&lt;Invullen RIS&gt;","€0 toegestaan?")</f>
        <v>0</v>
      </c>
      <c r="H32" s="35"/>
      <c r="I32" s="24">
        <f t="shared" si="0"/>
        <v>0</v>
      </c>
    </row>
    <row r="33" spans="1:10" x14ac:dyDescent="0.25">
      <c r="A33" s="69" t="s">
        <v>42</v>
      </c>
      <c r="B33" s="69"/>
      <c r="C33" s="69"/>
      <c r="D33" s="61" t="s">
        <v>46</v>
      </c>
      <c r="E33" s="33"/>
      <c r="F33" s="34"/>
      <c r="G33" s="24" cm="1">
        <f t="array" ref="G33">_xlfn.SWITCH($C$22,"Nee", IF(ISBLANK(F33),0,IF(F33&lt;=0,"Ongeldig!",E33*F33)),"Ja", E33*F33,"&lt;Invullen RIS&gt;","€0 toegestaan?")</f>
        <v>0</v>
      </c>
      <c r="H33" s="35"/>
      <c r="I33" s="24">
        <f t="shared" si="0"/>
        <v>0</v>
      </c>
    </row>
    <row r="34" spans="1:10" x14ac:dyDescent="0.25">
      <c r="A34" s="69" t="s">
        <v>43</v>
      </c>
      <c r="B34" s="69"/>
      <c r="C34" s="69"/>
      <c r="D34" s="61" t="s">
        <v>46</v>
      </c>
      <c r="E34" s="33"/>
      <c r="F34" s="34"/>
      <c r="G34" s="24" cm="1">
        <f t="array" ref="G34">_xlfn.SWITCH($C$22,"Nee", IF(ISBLANK(F34),0,IF(F34&lt;=0,"Ongeldig!",E34*F34)),"Ja", E34*F34,"&lt;Invullen RIS&gt;","€0 toegestaan?")</f>
        <v>0</v>
      </c>
      <c r="H34" s="35"/>
      <c r="I34" s="24">
        <f t="shared" si="0"/>
        <v>0</v>
      </c>
    </row>
    <row r="35" spans="1:10" x14ac:dyDescent="0.25">
      <c r="A35" s="69" t="s">
        <v>44</v>
      </c>
      <c r="B35" s="69"/>
      <c r="C35" s="69"/>
      <c r="D35" s="61" t="s">
        <v>46</v>
      </c>
      <c r="E35" s="33"/>
      <c r="F35" s="34"/>
      <c r="G35" s="24" cm="1">
        <f t="array" ref="G35">_xlfn.SWITCH($C$22,"Nee", IF(ISBLANK(F35),0,IF(F35&lt;=0,"Ongeldig!",E35*F35)),"Ja", E35*F35,"&lt;Invullen RIS&gt;","€0 toegestaan?")</f>
        <v>0</v>
      </c>
      <c r="H35" s="35"/>
      <c r="I35" s="24">
        <f t="shared" si="0"/>
        <v>0</v>
      </c>
    </row>
    <row r="36" spans="1:10" x14ac:dyDescent="0.25">
      <c r="A36" s="69" t="s">
        <v>45</v>
      </c>
      <c r="B36" s="69"/>
      <c r="C36" s="69"/>
      <c r="D36" s="61" t="s">
        <v>46</v>
      </c>
      <c r="E36" s="33"/>
      <c r="F36" s="34"/>
      <c r="G36" s="24" cm="1">
        <f t="array" ref="G36">_xlfn.SWITCH($C$22,"Nee", IF(ISBLANK(F36),0,IF(F36&lt;=0,"Ongeldig!",E36*F36)),"Ja", E36*F36,"&lt;Invullen RIS&gt;","€0 toegestaan?")</f>
        <v>0</v>
      </c>
      <c r="H36" s="35"/>
      <c r="I36" s="24">
        <f t="shared" si="0"/>
        <v>0</v>
      </c>
    </row>
    <row r="37" spans="1:10" x14ac:dyDescent="0.25">
      <c r="A37" s="77" t="s">
        <v>48</v>
      </c>
      <c r="B37" s="77"/>
      <c r="C37" s="77"/>
      <c r="D37" s="63" t="s">
        <v>46</v>
      </c>
      <c r="E37" s="33"/>
      <c r="F37" s="34"/>
      <c r="G37" s="24" cm="1">
        <f t="array" ref="G37">_xlfn.SWITCH($C$22,"Nee", IF(ISBLANK(F37),0,IF(F37&lt;=0,"Ongeldig!",E37*F37)),"Ja", E37*F37,"&lt;Invullen RIS&gt;","€0 toegestaan?")</f>
        <v>0</v>
      </c>
      <c r="H37" s="35"/>
      <c r="I37" s="24">
        <f t="shared" si="0"/>
        <v>0</v>
      </c>
    </row>
    <row r="38" spans="1:10" x14ac:dyDescent="0.25">
      <c r="A38" s="77" t="s">
        <v>48</v>
      </c>
      <c r="B38" s="77"/>
      <c r="C38" s="77"/>
      <c r="D38" s="63" t="s">
        <v>46</v>
      </c>
      <c r="E38" s="33"/>
      <c r="F38" s="34"/>
      <c r="G38" s="24" cm="1">
        <f t="array" ref="G38">_xlfn.SWITCH($C$22,"Nee", IF(ISBLANK(F38),0,IF(F38&lt;=0,"Ongeldig!",E38*F38)),"Ja", E38*F38, "&lt;Invullen RIS&gt;"," ")</f>
        <v>0</v>
      </c>
      <c r="H38" s="35"/>
      <c r="I38" s="24">
        <f t="shared" si="0"/>
        <v>0</v>
      </c>
    </row>
    <row r="39" spans="1:10" x14ac:dyDescent="0.25">
      <c r="A39" s="77" t="s">
        <v>48</v>
      </c>
      <c r="B39" s="77"/>
      <c r="C39" s="77"/>
      <c r="D39" s="63" t="s">
        <v>46</v>
      </c>
      <c r="E39" s="33"/>
      <c r="F39" s="34"/>
      <c r="G39" s="24" cm="1">
        <f t="array" ref="G39">_xlfn.SWITCH($C$22,"Nee", IF(ISBLANK(F39),0,IF(F39&lt;=0,"Ongeldig!",E39*F39)),"Ja", E39*F39, "&lt;Invullen RIS&gt;"," ")</f>
        <v>0</v>
      </c>
      <c r="H39" s="35"/>
      <c r="I39" s="24">
        <f t="shared" ref="I39:I42" si="1">G39+(H39*G39)</f>
        <v>0</v>
      </c>
    </row>
    <row r="40" spans="1:10" x14ac:dyDescent="0.25">
      <c r="A40" s="77" t="s">
        <v>48</v>
      </c>
      <c r="B40" s="77"/>
      <c r="C40" s="77"/>
      <c r="D40" s="63" t="s">
        <v>46</v>
      </c>
      <c r="E40" s="33"/>
      <c r="F40" s="34"/>
      <c r="G40" s="24" cm="1">
        <f t="array" ref="G40">_xlfn.SWITCH($C$22,"Nee", IF(ISBLANK(F40),0,IF(F40&lt;=0,"Ongeldig!",E40*F40)),"Ja", E40*F40, "&lt;Invullen RIS&gt;"," ")</f>
        <v>0</v>
      </c>
      <c r="H40" s="35"/>
      <c r="I40" s="24">
        <f t="shared" si="1"/>
        <v>0</v>
      </c>
    </row>
    <row r="41" spans="1:10" x14ac:dyDescent="0.25">
      <c r="A41" s="77" t="s">
        <v>48</v>
      </c>
      <c r="B41" s="77"/>
      <c r="C41" s="77"/>
      <c r="D41" s="63" t="s">
        <v>46</v>
      </c>
      <c r="E41" s="33"/>
      <c r="F41" s="34"/>
      <c r="G41" s="24" cm="1">
        <f t="array" ref="G41">_xlfn.SWITCH($C$22,"Nee", IF(ISBLANK(F41),0,IF(F41&lt;=0,"Ongeldig!",E41*F41)),"Ja", E41*F41, "&lt;Invullen RIS&gt;"," ")</f>
        <v>0</v>
      </c>
      <c r="H41" s="35"/>
      <c r="I41" s="24">
        <f t="shared" si="1"/>
        <v>0</v>
      </c>
    </row>
    <row r="42" spans="1:10" x14ac:dyDescent="0.25">
      <c r="A42" s="77" t="s">
        <v>48</v>
      </c>
      <c r="B42" s="77"/>
      <c r="C42" s="77"/>
      <c r="D42" s="63" t="s">
        <v>46</v>
      </c>
      <c r="E42" s="33"/>
      <c r="F42" s="34"/>
      <c r="G42" s="24" cm="1">
        <f t="array" ref="G42">_xlfn.SWITCH($C$22,"Nee", IF(ISBLANK(F42),0,IF(F42&lt;=0,"Ongeldig!",E42*F42)),"Ja", E42*F42, "&lt;Invullen RIS&gt;"," ")</f>
        <v>0</v>
      </c>
      <c r="H42" s="35"/>
      <c r="I42" s="24">
        <f t="shared" si="1"/>
        <v>0</v>
      </c>
    </row>
    <row r="43" spans="1:10" x14ac:dyDescent="0.25">
      <c r="A43" s="25"/>
      <c r="B43" s="26"/>
      <c r="C43" s="26"/>
      <c r="D43" s="26"/>
      <c r="E43" s="26"/>
      <c r="F43" s="27" t="s">
        <v>7</v>
      </c>
      <c r="G43" s="28">
        <f>IF(COUNTIF(G30:G42,"Ongeldig!")&gt;0,"Ongeldig!",SUM(G30:G42))</f>
        <v>0</v>
      </c>
      <c r="H43" s="29"/>
      <c r="I43" s="28">
        <f>SUM(I30:I42)</f>
        <v>0</v>
      </c>
    </row>
    <row r="44" spans="1:1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</row>
    <row r="45" spans="1:10" x14ac:dyDescent="0.25">
      <c r="A45" s="13" t="s">
        <v>31</v>
      </c>
      <c r="B45" s="14"/>
      <c r="C45" s="14"/>
      <c r="D45" s="14"/>
      <c r="E45" s="30"/>
      <c r="F45" s="9"/>
      <c r="G45" s="9"/>
      <c r="H45" s="9"/>
      <c r="I45" s="9"/>
      <c r="J45" s="9"/>
    </row>
    <row r="46" spans="1:10" ht="33.6" customHeight="1" x14ac:dyDescent="0.25">
      <c r="A46" s="64" t="s">
        <v>11</v>
      </c>
      <c r="B46" s="65"/>
      <c r="C46" s="66"/>
      <c r="D46" s="31" t="str" cm="1">
        <f t="array" ref="D46">_xlfn.SWITCH(C21,"&lt;Invullen RIS&gt;", " ", "Lineair", IF(G43=0," ",IF(C20="&lt;Invullen RIS&gt;"," ",IF(G43&gt;C18,"Ongeldig!",IF(G43&gt;=C19,(0-C20)/(C18-C19)*(G43-C18),IF(G43&lt;C19,C20,0))))),"Niet-Lineair", IF(G43=0," ",IF(C20="&lt;Invullen RIS&gt;"," ",IF(G43&gt;C18,"Ongeldig!",IF(G43&gt;=C19,C20-(((C20*((C19-G43)/(C18-C19)))^2)/C20),IF(G43&lt;C19,C20,0))))))</f>
        <v xml:space="preserve"> </v>
      </c>
      <c r="E46" s="32" t="s">
        <v>4</v>
      </c>
      <c r="F46" s="9"/>
      <c r="G46" s="9"/>
      <c r="H46" s="9"/>
      <c r="I46" s="9"/>
      <c r="J46" s="9"/>
    </row>
    <row r="47" spans="1:1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</row>
    <row r="48" spans="1:1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pans="1:1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</row>
    <row r="50" spans="1:1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</row>
    <row r="51" spans="1:1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</row>
    <row r="52" spans="1:1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</row>
    <row r="53" spans="1:1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</row>
  </sheetData>
  <sheetProtection algorithmName="SHA-512" hashValue="jPQ8jHp7p8dIR7AFqtwZnKkFcc/ze2CEB/2lSSFZlILzVIgjJLM2rbngro4Dj9Pw6GersdGd4bfYta0WPeL/jg==" saltValue="MjvbhdCVBgXnf1XWfQ8LIQ==" spinCount="100000" sheet="1" objects="1" scenarios="1"/>
  <mergeCells count="17">
    <mergeCell ref="A42:C42"/>
    <mergeCell ref="A46:C46"/>
    <mergeCell ref="G2:I9"/>
    <mergeCell ref="A36:C36"/>
    <mergeCell ref="C12:D12"/>
    <mergeCell ref="A35:C35"/>
    <mergeCell ref="A34:C34"/>
    <mergeCell ref="A29:C29"/>
    <mergeCell ref="A30:C30"/>
    <mergeCell ref="A31:C31"/>
    <mergeCell ref="A32:C32"/>
    <mergeCell ref="A33:C33"/>
    <mergeCell ref="A37:C37"/>
    <mergeCell ref="A38:C38"/>
    <mergeCell ref="A39:C39"/>
    <mergeCell ref="A40:C40"/>
    <mergeCell ref="A41:C41"/>
  </mergeCells>
  <conditionalFormatting sqref="C18:C22">
    <cfRule type="containsText" dxfId="4" priority="2" operator="containsText" text="&lt;Invullen RIS&gt;">
      <formula>NOT(ISERROR(SEARCH("&lt;Invullen RIS&gt;",C18)))</formula>
    </cfRule>
  </conditionalFormatting>
  <conditionalFormatting sqref="C12:D12">
    <cfRule type="containsText" dxfId="3" priority="1" operator="containsText" text="&lt;Invullen RIS&gt;">
      <formula>NOT(ISERROR(SEARCH("&lt;Invullen RIS&gt;",C12)))</formula>
    </cfRule>
  </conditionalFormatting>
  <conditionalFormatting sqref="D46">
    <cfRule type="containsText" dxfId="2" priority="7" operator="containsText" text="Ongeldig!">
      <formula>NOT(ISERROR(SEARCH("Ongeldig!",D46)))</formula>
    </cfRule>
  </conditionalFormatting>
  <conditionalFormatting sqref="F30:F42">
    <cfRule type="expression" dxfId="1" priority="9">
      <formula>AND(F30&lt;=0,F30&lt;&gt;"",$C$22="Nee")</formula>
    </cfRule>
  </conditionalFormatting>
  <conditionalFormatting sqref="G30:G37">
    <cfRule type="containsText" dxfId="0" priority="3" operator="containsText" text="toegestaan">
      <formula>NOT(ISERROR(SEARCH("toegestaan",G30)))</formula>
    </cfRule>
  </conditionalFormatting>
  <dataValidations count="2">
    <dataValidation type="list" allowBlank="1" showErrorMessage="1" sqref="C21" xr:uid="{7C88D4C0-925A-46FD-8EEC-F327E3CB872F}">
      <formula1>"&lt;Invullen RIS&gt;,Lineair,Niet-Lineair"</formula1>
    </dataValidation>
    <dataValidation type="list" allowBlank="1" showErrorMessage="1" sqref="C22" xr:uid="{9057ECD1-9510-41E2-B648-C79A0555FD7C}">
      <formula1>"&lt;Invullen RIS&gt;,Nee,Ja"</formula1>
    </dataValidation>
  </dataValidations>
  <printOptions horizontalCentered="1" verticalCentered="1"/>
  <pageMargins left="0.43307086614173229" right="0.43307086614173229" top="0.15748031496062992" bottom="0.15748031496062992" header="0.31496062992125984" footer="0.31496062992125984"/>
  <pageSetup paperSize="9" scale="56" orientation="portrait" r:id="rId1"/>
  <headerFooter>
    <oddFooter>&amp;R&amp;"Verdana,Standaard"&amp;9Pagina &amp;P van &amp;N</oddFooter>
  </headerFooter>
  <rowBreaks count="1" manualBreakCount="1">
    <brk id="49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937A-433F-4C56-8214-B04AC888B7C1}">
  <dimension ref="B2:P40"/>
  <sheetViews>
    <sheetView workbookViewId="0">
      <selection activeCell="G29" sqref="G29:N46"/>
    </sheetView>
  </sheetViews>
  <sheetFormatPr defaultColWidth="8.7109375" defaultRowHeight="15" x14ac:dyDescent="0.25"/>
  <cols>
    <col min="1" max="16384" width="8.7109375" style="37"/>
  </cols>
  <sheetData>
    <row r="2" spans="2:16" x14ac:dyDescent="0.25">
      <c r="B2" s="39" t="s">
        <v>17</v>
      </c>
    </row>
    <row r="3" spans="2:16" x14ac:dyDescent="0.25">
      <c r="B3" s="37" t="s">
        <v>18</v>
      </c>
      <c r="C3" s="9" t="s">
        <v>16</v>
      </c>
    </row>
    <row r="5" spans="2:16" x14ac:dyDescent="0.25">
      <c r="B5" s="38" t="s">
        <v>20</v>
      </c>
      <c r="C5" s="38" t="s">
        <v>19</v>
      </c>
      <c r="E5" s="37" t="s">
        <v>24</v>
      </c>
      <c r="P5" s="37" t="s">
        <v>25</v>
      </c>
    </row>
    <row r="6" spans="2:16" x14ac:dyDescent="0.25">
      <c r="B6" s="38">
        <v>10</v>
      </c>
      <c r="C6" s="38">
        <f>(0-100)/(10-0)*(B6-10)</f>
        <v>0</v>
      </c>
      <c r="P6" s="37" t="s">
        <v>26</v>
      </c>
    </row>
    <row r="7" spans="2:16" x14ac:dyDescent="0.25">
      <c r="B7" s="38">
        <v>9</v>
      </c>
      <c r="C7" s="38">
        <f t="shared" ref="C7:C16" si="0">(0-100)/(10-0)*(B7-10)</f>
        <v>10</v>
      </c>
    </row>
    <row r="8" spans="2:16" x14ac:dyDescent="0.25">
      <c r="B8" s="38">
        <v>8</v>
      </c>
      <c r="C8" s="38">
        <f t="shared" si="0"/>
        <v>20</v>
      </c>
    </row>
    <row r="9" spans="2:16" x14ac:dyDescent="0.25">
      <c r="B9" s="38">
        <v>7</v>
      </c>
      <c r="C9" s="38">
        <f t="shared" si="0"/>
        <v>30</v>
      </c>
    </row>
    <row r="10" spans="2:16" x14ac:dyDescent="0.25">
      <c r="B10" s="38">
        <v>6</v>
      </c>
      <c r="C10" s="38">
        <f t="shared" si="0"/>
        <v>40</v>
      </c>
    </row>
    <row r="11" spans="2:16" x14ac:dyDescent="0.25">
      <c r="B11" s="38">
        <v>5</v>
      </c>
      <c r="C11" s="38">
        <f t="shared" si="0"/>
        <v>50</v>
      </c>
    </row>
    <row r="12" spans="2:16" x14ac:dyDescent="0.25">
      <c r="B12" s="38">
        <v>4</v>
      </c>
      <c r="C12" s="38">
        <f t="shared" si="0"/>
        <v>60</v>
      </c>
    </row>
    <row r="13" spans="2:16" x14ac:dyDescent="0.25">
      <c r="B13" s="38">
        <v>3</v>
      </c>
      <c r="C13" s="38">
        <f t="shared" si="0"/>
        <v>70</v>
      </c>
    </row>
    <row r="14" spans="2:16" x14ac:dyDescent="0.25">
      <c r="B14" s="38">
        <v>2</v>
      </c>
      <c r="C14" s="38">
        <f t="shared" si="0"/>
        <v>80</v>
      </c>
    </row>
    <row r="15" spans="2:16" x14ac:dyDescent="0.25">
      <c r="B15" s="38">
        <v>1</v>
      </c>
      <c r="C15" s="38">
        <f t="shared" si="0"/>
        <v>90</v>
      </c>
    </row>
    <row r="16" spans="2:16" x14ac:dyDescent="0.25">
      <c r="B16" s="38">
        <v>0</v>
      </c>
      <c r="C16" s="38">
        <f t="shared" si="0"/>
        <v>100</v>
      </c>
    </row>
    <row r="26" spans="2:5" x14ac:dyDescent="0.25">
      <c r="B26" s="39" t="s">
        <v>21</v>
      </c>
    </row>
    <row r="27" spans="2:5" x14ac:dyDescent="0.25">
      <c r="B27" s="37" t="s">
        <v>22</v>
      </c>
      <c r="C27" s="37" t="s">
        <v>23</v>
      </c>
    </row>
    <row r="29" spans="2:5" x14ac:dyDescent="0.25">
      <c r="B29" s="38" t="s">
        <v>20</v>
      </c>
      <c r="C29" s="38" t="s">
        <v>19</v>
      </c>
      <c r="E29" s="37" t="s">
        <v>24</v>
      </c>
    </row>
    <row r="30" spans="2:5" x14ac:dyDescent="0.25">
      <c r="B30" s="38">
        <v>10</v>
      </c>
      <c r="C30" s="38">
        <f>100-(((100*((0-B30)/(10-0)))^2)/100)</f>
        <v>0</v>
      </c>
    </row>
    <row r="31" spans="2:5" x14ac:dyDescent="0.25">
      <c r="B31" s="38">
        <v>9</v>
      </c>
      <c r="C31" s="38">
        <f t="shared" ref="C31:C40" si="1">100-(((100*((0-B31)/(10-0)))^2)/100)</f>
        <v>19</v>
      </c>
    </row>
    <row r="32" spans="2:5" x14ac:dyDescent="0.25">
      <c r="B32" s="38">
        <v>8</v>
      </c>
      <c r="C32" s="38">
        <f t="shared" si="1"/>
        <v>36</v>
      </c>
    </row>
    <row r="33" spans="2:3" x14ac:dyDescent="0.25">
      <c r="B33" s="38">
        <v>7</v>
      </c>
      <c r="C33" s="38">
        <f t="shared" si="1"/>
        <v>51</v>
      </c>
    </row>
    <row r="34" spans="2:3" x14ac:dyDescent="0.25">
      <c r="B34" s="38">
        <v>6</v>
      </c>
      <c r="C34" s="38">
        <f t="shared" si="1"/>
        <v>64</v>
      </c>
    </row>
    <row r="35" spans="2:3" x14ac:dyDescent="0.25">
      <c r="B35" s="38">
        <v>5</v>
      </c>
      <c r="C35" s="38">
        <f t="shared" si="1"/>
        <v>75</v>
      </c>
    </row>
    <row r="36" spans="2:3" x14ac:dyDescent="0.25">
      <c r="B36" s="38">
        <v>4</v>
      </c>
      <c r="C36" s="38">
        <f t="shared" si="1"/>
        <v>84</v>
      </c>
    </row>
    <row r="37" spans="2:3" x14ac:dyDescent="0.25">
      <c r="B37" s="38">
        <v>3</v>
      </c>
      <c r="C37" s="38">
        <f t="shared" si="1"/>
        <v>91</v>
      </c>
    </row>
    <row r="38" spans="2:3" x14ac:dyDescent="0.25">
      <c r="B38" s="38">
        <v>2</v>
      </c>
      <c r="C38" s="38">
        <f t="shared" si="1"/>
        <v>96</v>
      </c>
    </row>
    <row r="39" spans="2:3" x14ac:dyDescent="0.25">
      <c r="B39" s="38">
        <v>1</v>
      </c>
      <c r="C39" s="38">
        <f t="shared" si="1"/>
        <v>99</v>
      </c>
    </row>
    <row r="40" spans="2:3" x14ac:dyDescent="0.25">
      <c r="B40" s="38">
        <v>0</v>
      </c>
      <c r="C40" s="38">
        <f t="shared" si="1"/>
        <v>100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Prijsopgavenformulier</vt:lpstr>
      <vt:lpstr>Grafiek afbeeldingen</vt:lpstr>
      <vt:lpstr>Prijsopgavenformulier!Afdrukbereik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Boog, Leonie</dc:creator>
  <cp:lastModifiedBy>Kroon, Mariska</cp:lastModifiedBy>
  <cp:lastPrinted>2025-12-22T14:35:47Z</cp:lastPrinted>
  <dcterms:created xsi:type="dcterms:W3CDTF">2020-05-07T10:52:54Z</dcterms:created>
  <dcterms:modified xsi:type="dcterms:W3CDTF">2026-03-20T13:22:40Z</dcterms:modified>
</cp:coreProperties>
</file>