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I:\_SEC\Inkoop-RD\Inkoopdossiers lopend\REO2025-0134_JO Groot onderhoud stedelijk bos houtkap\06. Aanbestedingsdocumenten\Publicatie\"/>
    </mc:Choice>
  </mc:AlternateContent>
  <xr:revisionPtr revIDLastSave="0" documentId="14_{AC29F7BA-82CA-4EE9-9073-BCAD4A5461EA}" xr6:coauthVersionLast="47" xr6:coauthVersionMax="47" xr10:uidLastSave="{00000000-0000-0000-0000-000000000000}"/>
  <bookViews>
    <workbookView xWindow="-28920" yWindow="-120" windowWidth="29040" windowHeight="15720" xr2:uid="{0B578B07-9BE8-4FBD-918F-25BE12D3D33A}"/>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5" i="1" l="1"/>
  <c r="I45" i="1"/>
  <c r="G45" i="1"/>
  <c r="F28" i="1"/>
  <c r="K27" i="1"/>
  <c r="I27" i="1"/>
  <c r="G27" i="1"/>
  <c r="K35" i="1"/>
  <c r="I35" i="1"/>
  <c r="G35" i="1"/>
  <c r="J30" i="1"/>
  <c r="H30" i="1"/>
  <c r="J29" i="1"/>
  <c r="H29" i="1"/>
  <c r="J28" i="1"/>
  <c r="H28" i="1"/>
  <c r="G18" i="1"/>
  <c r="K18" i="1"/>
  <c r="K42" i="1" s="1"/>
  <c r="I18" i="1"/>
  <c r="I42" i="1" s="1"/>
  <c r="F30" i="1" l="1"/>
  <c r="F29" i="1"/>
  <c r="J40" i="1"/>
  <c r="J38" i="1"/>
  <c r="J37" i="1"/>
  <c r="J36" i="1"/>
  <c r="J33" i="1"/>
  <c r="J32" i="1"/>
  <c r="J31" i="1"/>
  <c r="J25" i="1"/>
  <c r="J24" i="1"/>
  <c r="J23" i="1"/>
  <c r="J22" i="1"/>
  <c r="J21" i="1"/>
  <c r="J20" i="1"/>
  <c r="J19" i="1"/>
  <c r="H40" i="1"/>
  <c r="H38" i="1"/>
  <c r="H37" i="1"/>
  <c r="H36" i="1"/>
  <c r="H33" i="1"/>
  <c r="H32" i="1"/>
  <c r="H31" i="1"/>
  <c r="H25" i="1"/>
  <c r="H24" i="1"/>
  <c r="H23" i="1"/>
  <c r="H22" i="1"/>
  <c r="H21" i="1"/>
  <c r="H20" i="1"/>
  <c r="H19" i="1"/>
  <c r="K39" i="1"/>
  <c r="I39" i="1"/>
  <c r="F40" i="1"/>
  <c r="F38" i="1"/>
  <c r="F37" i="1"/>
  <c r="F36" i="1"/>
  <c r="F33" i="1"/>
  <c r="F32" i="1"/>
  <c r="F31" i="1"/>
  <c r="F25" i="1"/>
  <c r="F24" i="1"/>
  <c r="F23" i="1"/>
  <c r="F22" i="1"/>
  <c r="F21" i="1"/>
  <c r="F20" i="1"/>
  <c r="F19" i="1"/>
  <c r="H42" i="1" l="1"/>
  <c r="I44" i="1" s="1"/>
  <c r="J42" i="1"/>
  <c r="K44" i="1" s="1"/>
  <c r="G39" i="1" l="1"/>
  <c r="G42" i="1" s="1"/>
  <c r="F42" i="1" l="1"/>
  <c r="G44" i="1" s="1"/>
  <c r="F11" i="1" l="1"/>
</calcChain>
</file>

<file path=xl/sharedStrings.xml><?xml version="1.0" encoding="utf-8"?>
<sst xmlns="http://schemas.openxmlformats.org/spreadsheetml/2006/main" count="76" uniqueCount="59">
  <si>
    <t>Instructie</t>
  </si>
  <si>
    <t xml:space="preserve">Inschrijver </t>
  </si>
  <si>
    <t>Totale fictieve meerwaarde</t>
  </si>
  <si>
    <t>behaald</t>
  </si>
  <si>
    <t>te behalen</t>
  </si>
  <si>
    <t>Jaar 1</t>
  </si>
  <si>
    <t>Jaar 2</t>
  </si>
  <si>
    <t>Jaar 3</t>
  </si>
  <si>
    <t>weegfactor</t>
  </si>
  <si>
    <t xml:space="preserve">waardering </t>
  </si>
  <si>
    <t xml:space="preserve">totaal </t>
  </si>
  <si>
    <t xml:space="preserve">behaald </t>
  </si>
  <si>
    <t xml:space="preserve">te behalen </t>
  </si>
  <si>
    <t>Inschrijver</t>
  </si>
  <si>
    <t>gevestigd te</t>
  </si>
  <si>
    <t>KVK-nummer</t>
  </si>
  <si>
    <r>
      <rPr>
        <i/>
        <sz val="11"/>
        <color theme="1"/>
        <rFont val="Aptos Narrow"/>
        <family val="2"/>
        <scheme val="minor"/>
      </rPr>
      <t xml:space="preserve">(Bij een natuurlijk persoon naam en voornamen voluit, bij een rechtspersoon de statutaire naam; bij een natuurlijk persoon de woonplaats, bij een rechtspersoon de vestigingsplaats.)
</t>
    </r>
    <r>
      <rPr>
        <sz val="11"/>
        <color theme="1"/>
        <rFont val="Aptos Narrow"/>
        <family val="2"/>
        <scheme val="minor"/>
      </rPr>
      <t xml:space="preserve">Inschrijver verklaart zich door ondertekening dezes bereid de verplichtingen uit te zullen voeren welke behoren bij de aangeboden waarden uit bovenstaande tabel.
(De inschrijver(s) (zie inschrijvingsbiljet) wijzen als gemachtigde om hen voor alle zaken van de opdracht betreffende te vertegenwoordigen aan, de hierboven genoemde inschrijver.)
De inschrijver verklaart deze aanbieding te doen met inachtneming van de bepalingen (inclusief de boetebepalingen en garantiebepalingen) en gegevens zoals deze zijn omschreven in de voor de inschrijving relevante stukken. </t>
    </r>
  </si>
  <si>
    <t>gedaan op (datum)</t>
  </si>
  <si>
    <t>te (plaats)</t>
  </si>
  <si>
    <t>handtekening</t>
  </si>
  <si>
    <t xml:space="preserve">naam </t>
  </si>
  <si>
    <t>functie</t>
  </si>
  <si>
    <t>Dit Invulblad geheel invullen, ondertekenen en bij de inschrijving voegen.</t>
  </si>
  <si>
    <t>De inschrijver draagt het risico van aanwezigheid van dit Invulformulier bij de inschrijving.</t>
  </si>
  <si>
    <t>Invulformulier R-Ladder Snoeiafval</t>
  </si>
  <si>
    <t>R1: Recover. Terugwinnen van energie uit materialen. Laagwaardige toepassing, CO2 intensief.</t>
  </si>
  <si>
    <t>R2: Recycle. Omzetting naar nieuwe grondstof voor gebruik in kringloop.</t>
  </si>
  <si>
    <t>Voorbeelden verwerkingsroutes</t>
  </si>
  <si>
    <t>Kader/toetsing</t>
  </si>
  <si>
    <t>Geen waardering. Maatregelen die circulair laagwaardig zijn en biodiversiteit niet versterken.</t>
  </si>
  <si>
    <t>R3: Repurpose. Hergebruik met andere functie. Nieuwe toepassingen voor vrijkomend groenafval.</t>
  </si>
  <si>
    <t>R7: Reuse. Hergebruik van product of materiaal. Directe toepassing van vrijkomend materiaal in hetzelfde of ander werk.</t>
  </si>
  <si>
    <t>Aantoonbaar toegepast binnen of nabij beheergebied.</t>
  </si>
  <si>
    <t>Bewijs van afzetmarkt of ketenpartner</t>
  </si>
  <si>
    <t xml:space="preserve">Toetsen met weegbonnen of contracten met erkende verwerker. </t>
  </si>
  <si>
    <t>Inzet in ton takhout</t>
  </si>
  <si>
    <t>Te verwerken totalen aan takhout in tonnen</t>
  </si>
  <si>
    <t>te verwerken</t>
  </si>
  <si>
    <t>Let op: niet meer dan 50% van jaartotaal als takhout verwerken</t>
  </si>
  <si>
    <t>Snoeihout gebruiken voor landschapselementen zoals takkenrillen, houtwallen of schuilplaatsen of vergelijkbare actie.</t>
  </si>
  <si>
    <t>Snoeihout gebruiken voor takkenrillen in water voor aquatische organismen of vergelijkbare actie.</t>
  </si>
  <si>
    <t xml:space="preserve">Het ingraven van takhout voor een betere waterdoorlatendheid en/of groeiplaats verbetering of vergelijkbare actie. </t>
  </si>
  <si>
    <t>Takkenril met compost kern, belangrijk voor bepaalde larvale stadium van insecten of vergelijkbare actie.</t>
  </si>
  <si>
    <t xml:space="preserve">Takkenril met aarde erop of aan de zijkant. Essentieel voor solitaire bijen of vergelijkbare actie. </t>
  </si>
  <si>
    <t>Broedhopen voor ringslang of vergelijkbare actie.</t>
  </si>
  <si>
    <t>Schuilplek voor marter achtige of vergelijkbare actie.</t>
  </si>
  <si>
    <t>Inzet van houtvezels in biobased producten of vergelijkbare actie.</t>
  </si>
  <si>
    <t>Houtsnippers als substraat voor biobased producten die weer toepassing hebben in de eigen keten in de stad of vergelijkbare actie.</t>
  </si>
  <si>
    <t xml:space="preserve">Compostering in de vorm van houtcompost op eigen houtwerf of vergelijkbare actie. </t>
  </si>
  <si>
    <t>Takhout toepassen in Biochar productie. Toepassing binnen de gemeentegrenzen van de gemeente Eindhoven voor groeiplaatsverbetering. Biochar kan ook gebruikt worden in de eigen keten in de stad als bijmenging in bodemsubstraten of vergelijkbare actie.</t>
  </si>
  <si>
    <t>Takhout toepassen in Biochar productie. Toepassing buiten de gemeentegrenzen van de gemeente Eindhoven of vergelijkbare actie.</t>
  </si>
  <si>
    <t>Verbranding tot biobrandstof of energieproductie  of vergelijkbare actie,</t>
  </si>
  <si>
    <t>Toelichting  verwerkingsroute en bewijs</t>
  </si>
  <si>
    <t>Resthout/snipperhout verwerken als grove biodegrable spaanplaat voor gietranden of vergelijkbare actie</t>
  </si>
  <si>
    <t>Mycelium composieten verwerken als grove biodegrable spaanplaat voor gietranden of vergelijkbare actie</t>
  </si>
  <si>
    <t>Houtsnippers als substraat voor schimmels om biobased bouwmaterialen te maken of vergelijkbare actie</t>
  </si>
  <si>
    <t>Bepaalde soorten snoeihout dat kan fungeren als voedsel voor hobbydieren of dierentuinen of vergelijkbare actie.</t>
  </si>
  <si>
    <t>Groot onderhoud Stedelijk bos  - VOORBEELD</t>
  </si>
  <si>
    <t>Gelieve allleen de blauwe vakken te gebruiken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</si>
</sst>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164" formatCode="_ &quot;€&quot;\ * #,##0_ ;_ &quot;€&quot;\ * \-#,##0_ ;_ &quot;€&quot;\ * &quot;-&quot;??_ ;_ @_ "/>
    <numFmt numFmtId="165" formatCode="0.000"/>
    <numFmt numFmtId="166" formatCode="&quot;€&quot;\ #,##0"/>
    <numFmt numFmtId="167" formatCode="0.0"/>
  </numFmts>
  <fonts count="20"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4"/>
      <color theme="4" tint="-0.249977111117893"/>
      <name val="Aptos Narrow"/>
      <family val="2"/>
      <scheme val="minor"/>
    </font>
    <font>
      <b/>
      <sz val="14"/>
      <color indexed="8"/>
      <name val="Calibri"/>
      <family val="2"/>
    </font>
    <font>
      <b/>
      <sz val="14"/>
      <name val="Aptos Narrow"/>
      <family val="2"/>
      <scheme val="minor"/>
    </font>
    <font>
      <sz val="11"/>
      <name val="Aptos Narrow"/>
      <family val="2"/>
      <scheme val="minor"/>
    </font>
    <font>
      <b/>
      <sz val="12"/>
      <color theme="1"/>
      <name val="Aptos Narrow"/>
      <family val="2"/>
      <scheme val="minor"/>
    </font>
    <font>
      <b/>
      <sz val="14"/>
      <color theme="0" tint="-0.499984740745262"/>
      <name val="Aptos Narrow"/>
      <family val="2"/>
      <scheme val="minor"/>
    </font>
    <font>
      <b/>
      <sz val="14"/>
      <color theme="0"/>
      <name val="Aptos Narrow"/>
      <family val="2"/>
      <scheme val="minor"/>
    </font>
    <font>
      <b/>
      <sz val="11"/>
      <name val="Aptos Narrow"/>
      <family val="2"/>
      <scheme val="minor"/>
    </font>
    <font>
      <sz val="11"/>
      <color theme="0" tint="-0.34998626667073579"/>
      <name val="Aptos Narrow"/>
      <family val="2"/>
      <scheme val="minor"/>
    </font>
    <font>
      <b/>
      <sz val="14"/>
      <color theme="0" tint="-0.34998626667073579"/>
      <name val="Aptos Narrow"/>
      <family val="2"/>
      <scheme val="minor"/>
    </font>
    <font>
      <i/>
      <sz val="11"/>
      <color theme="1"/>
      <name val="Aptos Narrow"/>
      <family val="2"/>
      <scheme val="minor"/>
    </font>
    <font>
      <i/>
      <sz val="8"/>
      <color theme="1"/>
      <name val="Aptos Narrow"/>
      <family val="2"/>
      <scheme val="minor"/>
    </font>
    <font>
      <sz val="11"/>
      <color theme="0" tint="-0.249977111117893"/>
      <name val="Aptos Narrow"/>
      <family val="2"/>
      <scheme val="minor"/>
    </font>
    <font>
      <b/>
      <sz val="11"/>
      <color theme="0" tint="-0.499984740745262"/>
      <name val="Aptos Narrow"/>
      <family val="2"/>
      <scheme val="minor"/>
    </font>
    <font>
      <sz val="11"/>
      <color theme="0" tint="-0.499984740745262"/>
      <name val="Aptos Narrow"/>
      <family val="2"/>
      <scheme val="minor"/>
    </font>
    <font>
      <b/>
      <sz val="18"/>
      <color theme="4" tint="-0.249977111117893"/>
      <name val="Aptos Narrow"/>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rgb="FFFF0000"/>
        <bgColor indexed="64"/>
      </patternFill>
    </fill>
    <fill>
      <patternFill patternType="solid">
        <fgColor theme="3"/>
        <bgColor indexed="64"/>
      </patternFill>
    </fill>
    <fill>
      <patternFill patternType="solid">
        <fgColor theme="0"/>
        <bgColor indexed="64"/>
      </patternFill>
    </fill>
    <fill>
      <patternFill patternType="solid">
        <fgColor theme="7" tint="0.79998168889431442"/>
        <bgColor indexed="64"/>
      </patternFill>
    </fill>
  </fills>
  <borders count="13">
    <border>
      <left/>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99">
    <xf numFmtId="0" fontId="0" fillId="0" borderId="0" xfId="0"/>
    <xf numFmtId="0" fontId="5" fillId="0" borderId="0" xfId="0" applyFont="1"/>
    <xf numFmtId="0" fontId="6" fillId="0" borderId="0" xfId="0" applyFont="1"/>
    <xf numFmtId="0" fontId="7" fillId="0" borderId="0" xfId="0" applyFont="1"/>
    <xf numFmtId="0" fontId="7" fillId="0" borderId="0" xfId="0" applyFont="1" applyAlignment="1">
      <alignment horizontal="center"/>
    </xf>
    <xf numFmtId="0" fontId="8" fillId="0" borderId="0" xfId="0" applyFont="1"/>
    <xf numFmtId="0" fontId="0" fillId="2" borderId="0" xfId="0" applyFill="1" applyAlignment="1">
      <alignment horizontal="left" vertical="top"/>
    </xf>
    <xf numFmtId="0" fontId="7" fillId="0" borderId="0" xfId="0" applyFont="1" applyAlignment="1">
      <alignment vertical="top" wrapText="1"/>
    </xf>
    <xf numFmtId="49" fontId="7" fillId="2" borderId="0" xfId="0" applyNumberFormat="1" applyFont="1" applyFill="1" applyAlignment="1" applyProtection="1">
      <alignment horizontal="left"/>
      <protection locked="0"/>
    </xf>
    <xf numFmtId="49" fontId="7" fillId="0" borderId="0" xfId="0" applyNumberFormat="1" applyFont="1" applyAlignment="1">
      <alignment horizontal="left"/>
    </xf>
    <xf numFmtId="0" fontId="2" fillId="3" borderId="1" xfId="0" applyFont="1" applyFill="1" applyBorder="1" applyAlignment="1">
      <alignment vertical="top" wrapText="1"/>
    </xf>
    <xf numFmtId="0" fontId="2" fillId="3" borderId="0" xfId="0" applyFont="1" applyFill="1" applyAlignment="1">
      <alignment vertical="top" wrapText="1"/>
    </xf>
    <xf numFmtId="0" fontId="2" fillId="3" borderId="2" xfId="0" applyFont="1" applyFill="1" applyBorder="1" applyAlignment="1">
      <alignment vertical="top" wrapText="1"/>
    </xf>
    <xf numFmtId="164" fontId="9" fillId="0" borderId="3" xfId="1" applyNumberFormat="1" applyFont="1" applyBorder="1" applyAlignment="1" applyProtection="1">
      <alignment vertical="center"/>
    </xf>
    <xf numFmtId="0" fontId="2" fillId="0" borderId="0" xfId="0" applyFont="1" applyAlignment="1">
      <alignment vertical="top" wrapText="1"/>
    </xf>
    <xf numFmtId="164" fontId="9" fillId="0" borderId="0" xfId="1" applyNumberFormat="1" applyFont="1" applyBorder="1" applyAlignment="1" applyProtection="1">
      <alignment horizontal="center" vertical="center"/>
    </xf>
    <xf numFmtId="0" fontId="10" fillId="4" borderId="5" xfId="0" applyFont="1" applyFill="1" applyBorder="1" applyAlignment="1">
      <alignment horizontal="left" vertical="center"/>
    </xf>
    <xf numFmtId="0" fontId="10" fillId="4" borderId="6" xfId="0" applyFont="1" applyFill="1" applyBorder="1" applyAlignment="1">
      <alignment horizontal="left" vertical="center"/>
    </xf>
    <xf numFmtId="0" fontId="2" fillId="4" borderId="0" xfId="0" applyFont="1" applyFill="1" applyAlignment="1">
      <alignment horizontal="left" vertical="center" wrapText="1"/>
    </xf>
    <xf numFmtId="0" fontId="2" fillId="4" borderId="0" xfId="0" applyFont="1" applyFill="1" applyAlignment="1">
      <alignment horizontal="center" vertical="center" wrapText="1"/>
    </xf>
    <xf numFmtId="0" fontId="2" fillId="4" borderId="7" xfId="0" applyFont="1" applyFill="1" applyBorder="1" applyAlignment="1">
      <alignment horizontal="center" vertical="center" wrapText="1"/>
    </xf>
    <xf numFmtId="0" fontId="7" fillId="0" borderId="0" xfId="0" applyFont="1" applyAlignment="1">
      <alignment wrapText="1"/>
    </xf>
    <xf numFmtId="0" fontId="2" fillId="3" borderId="8" xfId="0" applyFont="1" applyFill="1" applyBorder="1" applyAlignment="1">
      <alignment vertical="center" wrapText="1"/>
    </xf>
    <xf numFmtId="0" fontId="2" fillId="3" borderId="9" xfId="0" applyFont="1" applyFill="1" applyBorder="1" applyAlignment="1">
      <alignment vertical="center" wrapText="1"/>
    </xf>
    <xf numFmtId="0" fontId="7" fillId="0" borderId="0" xfId="0" applyFont="1" applyAlignment="1">
      <alignment horizontal="left"/>
    </xf>
    <xf numFmtId="2" fontId="7" fillId="0" borderId="5" xfId="0" applyNumberFormat="1" applyFont="1" applyBorder="1" applyAlignment="1">
      <alignment horizontal="center" vertical="center"/>
    </xf>
    <xf numFmtId="2" fontId="2" fillId="3" borderId="9" xfId="0" applyNumberFormat="1" applyFont="1" applyFill="1" applyBorder="1" applyAlignment="1">
      <alignment vertical="center"/>
    </xf>
    <xf numFmtId="1" fontId="7" fillId="0" borderId="5" xfId="1" applyNumberFormat="1" applyFont="1" applyBorder="1" applyAlignment="1" applyProtection="1">
      <alignment horizontal="center"/>
    </xf>
    <xf numFmtId="0" fontId="2" fillId="3" borderId="11" xfId="0" applyFont="1" applyFill="1" applyBorder="1" applyAlignment="1">
      <alignment vertical="center" wrapText="1"/>
    </xf>
    <xf numFmtId="0" fontId="2" fillId="3" borderId="0" xfId="0" applyFont="1" applyFill="1" applyAlignment="1">
      <alignment vertical="center" wrapText="1"/>
    </xf>
    <xf numFmtId="2" fontId="2" fillId="3" borderId="0" xfId="0" applyNumberFormat="1" applyFont="1" applyFill="1" applyAlignment="1">
      <alignment vertical="center"/>
    </xf>
    <xf numFmtId="0" fontId="7" fillId="5" borderId="0" xfId="0" applyFont="1" applyFill="1" applyAlignment="1">
      <alignment wrapText="1"/>
    </xf>
    <xf numFmtId="1" fontId="7" fillId="0" borderId="5" xfId="0" applyNumberFormat="1" applyFont="1" applyBorder="1" applyAlignment="1">
      <alignment vertical="center"/>
    </xf>
    <xf numFmtId="0" fontId="11" fillId="5" borderId="0" xfId="0" applyFont="1" applyFill="1" applyAlignment="1">
      <alignment wrapText="1"/>
    </xf>
    <xf numFmtId="0" fontId="11" fillId="0" borderId="5" xfId="0" applyFont="1" applyBorder="1" applyAlignment="1">
      <alignment horizontal="right"/>
    </xf>
    <xf numFmtId="0" fontId="11" fillId="0" borderId="5" xfId="0" applyFont="1" applyBorder="1"/>
    <xf numFmtId="0" fontId="11" fillId="0" borderId="0" xfId="0" applyFont="1"/>
    <xf numFmtId="166" fontId="7" fillId="0" borderId="5" xfId="1" applyNumberFormat="1" applyFont="1" applyBorder="1" applyAlignment="1" applyProtection="1">
      <alignment horizontal="right"/>
    </xf>
    <xf numFmtId="0" fontId="12" fillId="0" borderId="5" xfId="0" applyFont="1" applyBorder="1" applyAlignment="1">
      <alignment horizontal="right"/>
    </xf>
    <xf numFmtId="0" fontId="12" fillId="0" borderId="0" xfId="0" applyFont="1" applyAlignment="1">
      <alignment horizontal="right"/>
    </xf>
    <xf numFmtId="9" fontId="13" fillId="0" borderId="0" xfId="1" applyNumberFormat="1" applyFont="1" applyBorder="1" applyAlignment="1" applyProtection="1">
      <alignment horizontal="right"/>
    </xf>
    <xf numFmtId="0" fontId="0" fillId="0" borderId="0" xfId="0" applyAlignment="1">
      <alignment horizontal="left"/>
    </xf>
    <xf numFmtId="0" fontId="0" fillId="0" borderId="0" xfId="0" applyAlignment="1">
      <alignment horizontal="left" wrapText="1"/>
    </xf>
    <xf numFmtId="0" fontId="15" fillId="0" borderId="0" xfId="0" applyFont="1" applyAlignment="1">
      <alignment vertical="center"/>
    </xf>
    <xf numFmtId="0" fontId="14" fillId="0" borderId="0" xfId="0" applyFont="1" applyAlignment="1">
      <alignment vertical="center"/>
    </xf>
    <xf numFmtId="0" fontId="16" fillId="0" borderId="0" xfId="0" applyFont="1"/>
    <xf numFmtId="0" fontId="4" fillId="0" borderId="0" xfId="0" applyFont="1" applyAlignment="1">
      <alignment wrapText="1"/>
    </xf>
    <xf numFmtId="0" fontId="6" fillId="0" borderId="0" xfId="0" applyFont="1" applyAlignment="1">
      <alignment wrapText="1"/>
    </xf>
    <xf numFmtId="0" fontId="8" fillId="0" borderId="0" xfId="0" applyFont="1" applyAlignment="1">
      <alignment wrapText="1"/>
    </xf>
    <xf numFmtId="0" fontId="0" fillId="2" borderId="0" xfId="0" applyFill="1" applyAlignment="1">
      <alignment horizontal="left" vertical="top" wrapText="1"/>
    </xf>
    <xf numFmtId="49" fontId="7" fillId="2" borderId="0" xfId="0" applyNumberFormat="1" applyFont="1" applyFill="1" applyAlignment="1" applyProtection="1">
      <alignment horizontal="left" wrapText="1"/>
      <protection locked="0"/>
    </xf>
    <xf numFmtId="49" fontId="7" fillId="0" borderId="0" xfId="0" applyNumberFormat="1" applyFont="1" applyAlignment="1">
      <alignment horizontal="left" wrapText="1"/>
    </xf>
    <xf numFmtId="0" fontId="0" fillId="0" borderId="0" xfId="0" applyAlignment="1">
      <alignment wrapText="1"/>
    </xf>
    <xf numFmtId="0" fontId="10" fillId="4" borderId="4" xfId="0" applyFont="1" applyFill="1" applyBorder="1" applyAlignment="1">
      <alignment horizontal="left" vertical="center" wrapText="1"/>
    </xf>
    <xf numFmtId="0" fontId="10" fillId="4" borderId="0" xfId="0" applyFont="1" applyFill="1" applyAlignment="1">
      <alignment horizontal="left" vertical="center" wrapText="1"/>
    </xf>
    <xf numFmtId="0" fontId="10" fillId="4" borderId="6" xfId="0" applyFont="1" applyFill="1" applyBorder="1" applyAlignment="1">
      <alignment horizontal="left" vertical="center" wrapText="1"/>
    </xf>
    <xf numFmtId="0" fontId="11" fillId="0" borderId="0" xfId="0" applyFont="1" applyAlignment="1">
      <alignment wrapText="1"/>
    </xf>
    <xf numFmtId="0" fontId="15" fillId="0" borderId="0" xfId="0" applyFont="1" applyAlignment="1">
      <alignment vertical="center" wrapText="1"/>
    </xf>
    <xf numFmtId="0" fontId="14" fillId="0" borderId="0" xfId="0" applyFont="1" applyAlignment="1">
      <alignment vertical="center" wrapText="1"/>
    </xf>
    <xf numFmtId="0" fontId="9" fillId="0" borderId="0" xfId="1" applyNumberFormat="1" applyFont="1" applyBorder="1" applyAlignment="1" applyProtection="1">
      <alignment horizontal="center" vertical="center"/>
    </xf>
    <xf numFmtId="0" fontId="2" fillId="3" borderId="9" xfId="0" applyFont="1" applyFill="1" applyBorder="1" applyAlignment="1">
      <alignment horizontal="center" vertical="center" wrapText="1"/>
    </xf>
    <xf numFmtId="0" fontId="7" fillId="2" borderId="5" xfId="2" applyNumberFormat="1" applyFont="1" applyFill="1" applyBorder="1" applyAlignment="1" applyProtection="1">
      <alignment horizontal="center" vertical="center"/>
      <protection locked="0"/>
    </xf>
    <xf numFmtId="0" fontId="7" fillId="0" borderId="5" xfId="1" applyNumberFormat="1" applyFont="1" applyBorder="1" applyAlignment="1" applyProtection="1">
      <alignment horizontal="center"/>
    </xf>
    <xf numFmtId="0" fontId="11" fillId="0" borderId="5" xfId="2" applyNumberFormat="1" applyFont="1" applyBorder="1" applyAlignment="1" applyProtection="1">
      <alignment horizontal="center"/>
    </xf>
    <xf numFmtId="0" fontId="13" fillId="0" borderId="0" xfId="1" applyNumberFormat="1" applyFont="1" applyBorder="1" applyAlignment="1" applyProtection="1">
      <alignment horizontal="right"/>
    </xf>
    <xf numFmtId="167" fontId="7" fillId="0" borderId="5" xfId="1" applyNumberFormat="1" applyFont="1" applyBorder="1" applyAlignment="1" applyProtection="1">
      <alignment horizontal="center" vertical="center"/>
    </xf>
    <xf numFmtId="167" fontId="2" fillId="3" borderId="9" xfId="0" applyNumberFormat="1" applyFont="1" applyFill="1" applyBorder="1" applyAlignment="1">
      <alignment vertical="center" wrapText="1"/>
    </xf>
    <xf numFmtId="167" fontId="2" fillId="3" borderId="11" xfId="0" applyNumberFormat="1" applyFont="1" applyFill="1" applyBorder="1" applyAlignment="1">
      <alignment vertical="center" wrapText="1"/>
    </xf>
    <xf numFmtId="167" fontId="3" fillId="0" borderId="5" xfId="1" applyNumberFormat="1" applyFont="1" applyBorder="1" applyAlignment="1" applyProtection="1">
      <alignment horizontal="center"/>
    </xf>
    <xf numFmtId="0" fontId="17" fillId="0" borderId="5" xfId="0" applyFont="1" applyBorder="1" applyAlignment="1">
      <alignment horizontal="right"/>
    </xf>
    <xf numFmtId="165" fontId="17" fillId="0" borderId="5" xfId="1" applyNumberFormat="1" applyFont="1" applyBorder="1" applyAlignment="1" applyProtection="1">
      <alignment horizontal="center"/>
    </xf>
    <xf numFmtId="166" fontId="18" fillId="0" borderId="5" xfId="1" applyNumberFormat="1" applyFont="1" applyBorder="1" applyAlignment="1" applyProtection="1">
      <alignment horizontal="right"/>
    </xf>
    <xf numFmtId="0" fontId="18" fillId="0" borderId="5" xfId="1" applyNumberFormat="1" applyFont="1" applyBorder="1" applyAlignment="1" applyProtection="1">
      <alignment horizontal="center"/>
    </xf>
    <xf numFmtId="0" fontId="17" fillId="0" borderId="5" xfId="0" applyFont="1" applyBorder="1" applyAlignment="1">
      <alignment horizontal="center"/>
    </xf>
    <xf numFmtId="0" fontId="5" fillId="0" borderId="0" xfId="0" applyFont="1" applyAlignment="1">
      <alignment wrapText="1"/>
    </xf>
    <xf numFmtId="0" fontId="7" fillId="0" borderId="0" xfId="0" applyFont="1" applyAlignment="1">
      <alignment horizontal="center" wrapText="1"/>
    </xf>
    <xf numFmtId="164" fontId="9" fillId="0" borderId="0" xfId="1" applyNumberFormat="1" applyFont="1" applyBorder="1" applyAlignment="1" applyProtection="1">
      <alignment horizontal="center" vertical="center" wrapText="1"/>
    </xf>
    <xf numFmtId="0" fontId="16" fillId="0" borderId="0" xfId="0" applyFont="1" applyAlignment="1">
      <alignment wrapText="1"/>
    </xf>
    <xf numFmtId="0" fontId="7" fillId="2" borderId="8" xfId="2" applyNumberFormat="1" applyFont="1" applyFill="1" applyBorder="1" applyAlignment="1" applyProtection="1">
      <alignment horizontal="center" vertical="center"/>
      <protection locked="0"/>
    </xf>
    <xf numFmtId="0" fontId="2" fillId="3" borderId="8" xfId="0" applyFont="1" applyFill="1" applyBorder="1" applyAlignment="1">
      <alignment vertical="center"/>
    </xf>
    <xf numFmtId="0" fontId="7" fillId="0" borderId="0" xfId="0" applyFont="1" applyAlignment="1">
      <alignment horizontal="left" vertical="center"/>
    </xf>
    <xf numFmtId="0" fontId="7" fillId="0" borderId="5" xfId="0" applyFont="1" applyBorder="1" applyAlignment="1">
      <alignment vertical="center" wrapText="1"/>
    </xf>
    <xf numFmtId="0" fontId="7" fillId="0" borderId="0" xfId="0" applyFont="1" applyAlignment="1">
      <alignment vertical="center"/>
    </xf>
    <xf numFmtId="0" fontId="7" fillId="0" borderId="10" xfId="0" applyFont="1" applyBorder="1" applyAlignment="1">
      <alignment vertical="center" wrapText="1"/>
    </xf>
    <xf numFmtId="0" fontId="7" fillId="3" borderId="5" xfId="0" applyFont="1" applyFill="1" applyBorder="1" applyAlignment="1">
      <alignment horizontal="left" vertical="center" wrapText="1"/>
    </xf>
    <xf numFmtId="0" fontId="7" fillId="3" borderId="0" xfId="0" applyFont="1" applyFill="1" applyAlignment="1">
      <alignment horizontal="left" vertical="center" wrapText="1"/>
    </xf>
    <xf numFmtId="164" fontId="6" fillId="0" borderId="12" xfId="1" applyNumberFormat="1" applyFont="1" applyBorder="1" applyAlignment="1" applyProtection="1">
      <alignment vertical="center"/>
    </xf>
    <xf numFmtId="0" fontId="11" fillId="5" borderId="0" xfId="0" applyFont="1" applyFill="1" applyAlignment="1">
      <alignment horizontal="right" wrapText="1"/>
    </xf>
    <xf numFmtId="0" fontId="19" fillId="0" borderId="0" xfId="0" applyFont="1"/>
    <xf numFmtId="0" fontId="7" fillId="6" borderId="5" xfId="0" applyFont="1" applyFill="1" applyBorder="1" applyAlignment="1">
      <alignment vertical="center" wrapText="1"/>
    </xf>
    <xf numFmtId="0" fontId="7" fillId="0" borderId="5" xfId="2" applyNumberFormat="1" applyFont="1" applyFill="1" applyBorder="1" applyAlignment="1" applyProtection="1">
      <alignment horizontal="center" vertical="center"/>
      <protection locked="0"/>
    </xf>
    <xf numFmtId="167" fontId="7" fillId="0" borderId="5" xfId="1" applyNumberFormat="1" applyFont="1" applyFill="1" applyBorder="1" applyAlignment="1" applyProtection="1">
      <alignment horizontal="center" vertical="center"/>
    </xf>
    <xf numFmtId="0" fontId="7" fillId="0" borderId="8" xfId="2" applyNumberFormat="1" applyFont="1" applyFill="1" applyBorder="1" applyAlignment="1" applyProtection="1">
      <alignment horizontal="center" vertical="center"/>
      <protection locked="0"/>
    </xf>
    <xf numFmtId="0" fontId="7" fillId="2" borderId="9" xfId="0" applyFont="1" applyFill="1" applyBorder="1" applyAlignment="1" applyProtection="1">
      <alignment horizontal="left"/>
      <protection locked="0"/>
    </xf>
    <xf numFmtId="0" fontId="0" fillId="0" borderId="0" xfId="0" applyAlignment="1">
      <alignment horizontal="left" wrapText="1"/>
    </xf>
    <xf numFmtId="0" fontId="7" fillId="2" borderId="6" xfId="0" applyFont="1" applyFill="1" applyBorder="1" applyAlignment="1" applyProtection="1">
      <alignment horizontal="left"/>
      <protection locked="0"/>
    </xf>
    <xf numFmtId="0" fontId="10" fillId="4" borderId="4" xfId="0" applyFont="1" applyFill="1" applyBorder="1" applyAlignment="1">
      <alignment horizontal="left" vertical="center"/>
    </xf>
    <xf numFmtId="0" fontId="10" fillId="4" borderId="6" xfId="0" applyFont="1" applyFill="1" applyBorder="1" applyAlignment="1">
      <alignment horizontal="left" vertical="center"/>
    </xf>
    <xf numFmtId="0" fontId="10" fillId="4" borderId="5" xfId="0" applyFont="1" applyFill="1" applyBorder="1" applyAlignment="1">
      <alignment horizontal="center" vertical="center"/>
    </xf>
  </cellXfs>
  <cellStyles count="3">
    <cellStyle name="Procent" xfId="2" builtinId="5"/>
    <cellStyle name="Standaard" xfId="0" builtinId="0"/>
    <cellStyle name="Valuta" xfId="1" builtinId="4"/>
  </cellStyles>
  <dxfs count="8">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theme="6" tint="0.39994506668294322"/>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356200</xdr:colOff>
      <xdr:row>0</xdr:row>
      <xdr:rowOff>73584</xdr:rowOff>
    </xdr:from>
    <xdr:to>
      <xdr:col>9</xdr:col>
      <xdr:colOff>97631</xdr:colOff>
      <xdr:row>3</xdr:row>
      <xdr:rowOff>85277</xdr:rowOff>
    </xdr:to>
    <xdr:pic>
      <xdr:nvPicPr>
        <xdr:cNvPr id="2" name="Afbeelding 1">
          <a:extLst>
            <a:ext uri="{FF2B5EF4-FFF2-40B4-BE49-F238E27FC236}">
              <a16:creationId xmlns:a16="http://schemas.microsoft.com/office/drawing/2014/main" id="{EC9BF93A-BA2D-4473-ACDE-18960671ED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824925" y="73584"/>
          <a:ext cx="1827407" cy="639222"/>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F8731-D981-4FF4-80CB-1E0908DDB0F8}">
  <dimension ref="C1:R66"/>
  <sheetViews>
    <sheetView tabSelected="1" topLeftCell="A29" zoomScale="85" zoomScaleNormal="85" workbookViewId="0">
      <selection activeCell="L44" sqref="L44"/>
    </sheetView>
  </sheetViews>
  <sheetFormatPr defaultColWidth="9.1796875" defaultRowHeight="14.5" x14ac:dyDescent="0.35"/>
  <cols>
    <col min="1" max="2" width="1.26953125" customWidth="1"/>
    <col min="3" max="3" width="92.1796875" customWidth="1"/>
    <col min="4" max="4" width="50.1796875" style="52" customWidth="1"/>
    <col min="5" max="5" width="12.1796875" customWidth="1"/>
    <col min="6" max="6" width="12.81640625" bestFit="1" customWidth="1"/>
    <col min="7" max="11" width="10.453125" bestFit="1" customWidth="1"/>
    <col min="12" max="12" width="74.7265625" style="77" customWidth="1"/>
    <col min="13" max="14" width="16" style="45" customWidth="1"/>
    <col min="15" max="15" width="16.453125" bestFit="1" customWidth="1"/>
    <col min="16" max="16" width="13.7265625" bestFit="1" customWidth="1"/>
    <col min="17" max="17" width="21.26953125" customWidth="1"/>
    <col min="18" max="35" width="11.54296875" customWidth="1"/>
    <col min="37" max="37" width="10.81640625" customWidth="1"/>
    <col min="38" max="38" width="14.453125" customWidth="1"/>
    <col min="40" max="40" width="13.26953125" customWidth="1"/>
  </cols>
  <sheetData>
    <row r="1" spans="3:18" s="1" customFormat="1" ht="23.5" x14ac:dyDescent="0.55000000000000004">
      <c r="C1" s="88" t="s">
        <v>57</v>
      </c>
      <c r="D1" s="46"/>
      <c r="L1" s="74"/>
    </row>
    <row r="2" spans="3:18" s="3" customFormat="1" ht="18.5" x14ac:dyDescent="0.45">
      <c r="C2" s="2" t="s">
        <v>24</v>
      </c>
      <c r="D2" s="47"/>
      <c r="L2" s="75"/>
      <c r="N2" s="4"/>
      <c r="O2" s="4"/>
      <c r="Q2" s="4"/>
      <c r="R2" s="4"/>
    </row>
    <row r="3" spans="3:18" s="3" customFormat="1" ht="8.9" customHeight="1" x14ac:dyDescent="0.45">
      <c r="C3" s="2"/>
      <c r="D3" s="47"/>
      <c r="L3" s="75"/>
      <c r="N3" s="4"/>
      <c r="O3" s="4"/>
      <c r="Q3" s="4"/>
      <c r="R3" s="4"/>
    </row>
    <row r="4" spans="3:18" s="3" customFormat="1" ht="16" x14ac:dyDescent="0.4">
      <c r="C4" s="5" t="s">
        <v>0</v>
      </c>
      <c r="D4" s="48"/>
      <c r="L4" s="75"/>
      <c r="N4" s="4"/>
      <c r="O4" s="4"/>
      <c r="Q4" s="4"/>
      <c r="R4" s="4"/>
    </row>
    <row r="5" spans="3:18" s="3" customFormat="1" x14ac:dyDescent="0.35">
      <c r="C5" s="6" t="s">
        <v>58</v>
      </c>
      <c r="D5" s="49"/>
      <c r="L5" s="75"/>
      <c r="N5" s="4"/>
      <c r="O5" s="4"/>
      <c r="Q5" s="4"/>
      <c r="R5" s="4"/>
    </row>
    <row r="6" spans="3:18" s="3" customFormat="1" ht="6" customHeight="1" x14ac:dyDescent="0.35">
      <c r="D6" s="21"/>
      <c r="L6" s="21"/>
      <c r="O6" s="7"/>
      <c r="Q6" s="4"/>
      <c r="R6" s="4"/>
    </row>
    <row r="7" spans="3:18" s="3" customFormat="1" ht="16" x14ac:dyDescent="0.4">
      <c r="C7" s="5" t="s">
        <v>1</v>
      </c>
      <c r="D7" s="48"/>
      <c r="L7" s="21"/>
      <c r="O7" s="7"/>
      <c r="Q7" s="4"/>
      <c r="R7" s="4"/>
    </row>
    <row r="8" spans="3:18" s="3" customFormat="1" x14ac:dyDescent="0.35">
      <c r="C8" s="8"/>
      <c r="D8" s="50"/>
      <c r="L8" s="21"/>
      <c r="O8" s="7"/>
      <c r="Q8" s="4"/>
      <c r="R8" s="4"/>
    </row>
    <row r="9" spans="3:18" s="3" customFormat="1" ht="7.5" customHeight="1" x14ac:dyDescent="0.35">
      <c r="C9" s="9"/>
      <c r="D9" s="51"/>
      <c r="E9" s="9"/>
      <c r="F9" s="9"/>
      <c r="G9" s="24"/>
      <c r="H9" s="9"/>
      <c r="I9" s="9"/>
      <c r="J9" s="9"/>
      <c r="K9" s="9"/>
      <c r="L9" s="21"/>
      <c r="O9" s="7"/>
      <c r="Q9" s="4"/>
      <c r="R9" s="4"/>
    </row>
    <row r="10" spans="3:18" s="3" customFormat="1" ht="16.5" thickBot="1" x14ac:dyDescent="0.45">
      <c r="C10" s="5" t="s">
        <v>2</v>
      </c>
      <c r="D10" s="48"/>
      <c r="E10"/>
      <c r="F10"/>
      <c r="G10"/>
      <c r="H10"/>
      <c r="I10"/>
      <c r="J10"/>
      <c r="K10"/>
      <c r="L10" s="21"/>
      <c r="O10" s="7"/>
      <c r="Q10" s="4"/>
      <c r="R10" s="4"/>
    </row>
    <row r="11" spans="3:18" s="3" customFormat="1" ht="19" thickBot="1" x14ac:dyDescent="0.4">
      <c r="C11" s="10" t="s">
        <v>3</v>
      </c>
      <c r="D11" s="11"/>
      <c r="E11"/>
      <c r="F11" s="86">
        <f>SUM(G44:K44)</f>
        <v>37443.222084997062</v>
      </c>
      <c r="G11"/>
      <c r="H11"/>
      <c r="I11"/>
      <c r="J11"/>
      <c r="K11"/>
      <c r="L11" s="21"/>
      <c r="O11" s="7"/>
      <c r="Q11" s="4"/>
      <c r="R11" s="4"/>
    </row>
    <row r="12" spans="3:18" s="3" customFormat="1" ht="19" thickBot="1" x14ac:dyDescent="0.4">
      <c r="C12" s="12" t="s">
        <v>4</v>
      </c>
      <c r="D12" s="11"/>
      <c r="E12"/>
      <c r="F12" s="13">
        <v>113000</v>
      </c>
      <c r="G12"/>
      <c r="H12"/>
      <c r="I12"/>
      <c r="J12"/>
      <c r="K12"/>
      <c r="L12" s="21"/>
      <c r="O12" s="7"/>
      <c r="Q12" s="4"/>
      <c r="R12" s="4"/>
    </row>
    <row r="13" spans="3:18" s="3" customFormat="1" x14ac:dyDescent="0.35">
      <c r="C13" s="14"/>
      <c r="D13" s="14"/>
      <c r="E13"/>
      <c r="F13"/>
      <c r="G13"/>
      <c r="H13"/>
      <c r="I13"/>
      <c r="J13"/>
      <c r="K13"/>
      <c r="L13" s="21"/>
      <c r="O13" s="7"/>
      <c r="Q13" s="4"/>
      <c r="R13" s="4"/>
    </row>
    <row r="14" spans="3:18" s="3" customFormat="1" ht="15" customHeight="1" x14ac:dyDescent="0.35">
      <c r="C14"/>
      <c r="D14" s="52"/>
      <c r="E14" s="15"/>
      <c r="F14" s="15"/>
      <c r="G14" s="59"/>
      <c r="H14" s="15"/>
      <c r="I14" s="15"/>
      <c r="J14" s="15"/>
      <c r="K14" s="15"/>
      <c r="L14" s="76"/>
      <c r="M14" s="15"/>
      <c r="N14" s="15"/>
      <c r="O14" s="7"/>
      <c r="Q14" s="4"/>
      <c r="R14" s="4"/>
    </row>
    <row r="15" spans="3:18" s="3" customFormat="1" ht="42.75" customHeight="1" x14ac:dyDescent="0.35">
      <c r="C15" s="96"/>
      <c r="D15" s="53"/>
      <c r="E15" s="16"/>
      <c r="F15" s="98" t="s">
        <v>5</v>
      </c>
      <c r="G15" s="98"/>
      <c r="H15" s="98" t="s">
        <v>6</v>
      </c>
      <c r="I15" s="98"/>
      <c r="J15" s="98" t="s">
        <v>7</v>
      </c>
      <c r="K15" s="98"/>
      <c r="L15" s="20"/>
    </row>
    <row r="16" spans="3:18" s="21" customFormat="1" ht="29" x14ac:dyDescent="0.35">
      <c r="C16" s="97"/>
      <c r="D16" s="54"/>
      <c r="E16" s="18" t="s">
        <v>8</v>
      </c>
      <c r="F16" s="19" t="s">
        <v>9</v>
      </c>
      <c r="G16" s="20" t="s">
        <v>35</v>
      </c>
      <c r="H16" s="19" t="s">
        <v>9</v>
      </c>
      <c r="I16" s="20" t="s">
        <v>35</v>
      </c>
      <c r="J16" s="19" t="s">
        <v>9</v>
      </c>
      <c r="K16" s="20" t="s">
        <v>35</v>
      </c>
      <c r="L16" s="20" t="s">
        <v>52</v>
      </c>
    </row>
    <row r="17" spans="3:12" s="21" customFormat="1" ht="18.5" x14ac:dyDescent="0.35">
      <c r="C17" s="17" t="s">
        <v>27</v>
      </c>
      <c r="D17" s="55" t="s">
        <v>28</v>
      </c>
      <c r="E17" s="18"/>
      <c r="F17" s="19"/>
      <c r="G17" s="20"/>
      <c r="H17" s="19"/>
      <c r="I17" s="20"/>
      <c r="J17" s="19"/>
      <c r="K17" s="20"/>
      <c r="L17" s="20"/>
    </row>
    <row r="18" spans="3:12" s="80" customFormat="1" x14ac:dyDescent="0.35">
      <c r="C18" s="79" t="s">
        <v>31</v>
      </c>
      <c r="D18" s="23"/>
      <c r="E18" s="26"/>
      <c r="F18" s="66"/>
      <c r="G18" s="60">
        <f>IF(SUM(G19:G25)&gt;$I$43/2,"teveel",SUM(G19:G25))</f>
        <v>330</v>
      </c>
      <c r="H18" s="66"/>
      <c r="I18" s="60">
        <f>IF(SUM(I19:I25)&gt;$I$43/2,"teveel",SUM(I19:I25))</f>
        <v>317</v>
      </c>
      <c r="J18" s="66"/>
      <c r="K18" s="60" t="str">
        <f>IF(SUM(K19:K25)&gt;$I$43/2,"teveel",SUM(K19:K25))</f>
        <v>teveel</v>
      </c>
      <c r="L18" s="60" t="s">
        <v>38</v>
      </c>
    </row>
    <row r="19" spans="3:12" s="82" customFormat="1" ht="29" x14ac:dyDescent="0.35">
      <c r="C19" s="81" t="s">
        <v>39</v>
      </c>
      <c r="D19" s="83" t="s">
        <v>32</v>
      </c>
      <c r="E19" s="25">
        <v>10</v>
      </c>
      <c r="F19" s="65">
        <f t="shared" ref="F19:F25" si="0">(G19/$G$43)*E19</f>
        <v>3.5971223021582732</v>
      </c>
      <c r="G19" s="61">
        <v>300</v>
      </c>
      <c r="H19" s="65">
        <f t="shared" ref="H19:H25" si="1">I19/I$43*$E19</f>
        <v>2.4009603841536613</v>
      </c>
      <c r="I19" s="61">
        <v>200</v>
      </c>
      <c r="J19" s="65">
        <f t="shared" ref="J19:J25" si="2">K19/K$43*$E19</f>
        <v>3.6014405762304924</v>
      </c>
      <c r="K19" s="78">
        <v>300</v>
      </c>
      <c r="L19" s="89"/>
    </row>
    <row r="20" spans="3:12" s="82" customFormat="1" x14ac:dyDescent="0.35">
      <c r="C20" s="81" t="s">
        <v>40</v>
      </c>
      <c r="D20" s="83" t="s">
        <v>32</v>
      </c>
      <c r="E20" s="25">
        <v>10</v>
      </c>
      <c r="F20" s="65">
        <f t="shared" si="0"/>
        <v>0.35971223021582732</v>
      </c>
      <c r="G20" s="61">
        <v>30</v>
      </c>
      <c r="H20" s="65">
        <f t="shared" si="1"/>
        <v>0.60024009603841533</v>
      </c>
      <c r="I20" s="61">
        <v>50</v>
      </c>
      <c r="J20" s="65">
        <f t="shared" si="2"/>
        <v>0.60024009603841533</v>
      </c>
      <c r="K20" s="78">
        <v>50</v>
      </c>
      <c r="L20" s="89"/>
    </row>
    <row r="21" spans="3:12" s="82" customFormat="1" ht="29" x14ac:dyDescent="0.35">
      <c r="C21" s="81" t="s">
        <v>41</v>
      </c>
      <c r="D21" s="83" t="s">
        <v>32</v>
      </c>
      <c r="E21" s="25">
        <v>10</v>
      </c>
      <c r="F21" s="65">
        <f t="shared" si="0"/>
        <v>0</v>
      </c>
      <c r="G21" s="61">
        <v>0</v>
      </c>
      <c r="H21" s="65">
        <f t="shared" si="1"/>
        <v>0</v>
      </c>
      <c r="I21" s="61">
        <v>0</v>
      </c>
      <c r="J21" s="65">
        <f t="shared" si="2"/>
        <v>0</v>
      </c>
      <c r="K21" s="78">
        <v>0</v>
      </c>
      <c r="L21" s="89"/>
    </row>
    <row r="22" spans="3:12" s="82" customFormat="1" x14ac:dyDescent="0.35">
      <c r="C22" s="81" t="s">
        <v>42</v>
      </c>
      <c r="D22" s="83" t="s">
        <v>32</v>
      </c>
      <c r="E22" s="25">
        <v>10</v>
      </c>
      <c r="F22" s="65">
        <f t="shared" si="0"/>
        <v>0</v>
      </c>
      <c r="G22" s="61">
        <v>0</v>
      </c>
      <c r="H22" s="65">
        <f t="shared" si="1"/>
        <v>0.80432172869147656</v>
      </c>
      <c r="I22" s="61">
        <v>67</v>
      </c>
      <c r="J22" s="65">
        <f t="shared" si="2"/>
        <v>1.8007202881152462</v>
      </c>
      <c r="K22" s="78">
        <v>150</v>
      </c>
      <c r="L22" s="89"/>
    </row>
    <row r="23" spans="3:12" s="82" customFormat="1" x14ac:dyDescent="0.35">
      <c r="C23" s="81" t="s">
        <v>43</v>
      </c>
      <c r="D23" s="83" t="s">
        <v>32</v>
      </c>
      <c r="E23" s="25">
        <v>10</v>
      </c>
      <c r="F23" s="65">
        <f t="shared" si="0"/>
        <v>0</v>
      </c>
      <c r="G23" s="61">
        <v>0</v>
      </c>
      <c r="H23" s="65">
        <f t="shared" si="1"/>
        <v>0</v>
      </c>
      <c r="I23" s="61">
        <v>0</v>
      </c>
      <c r="J23" s="65">
        <f t="shared" si="2"/>
        <v>0</v>
      </c>
      <c r="K23" s="78">
        <v>0</v>
      </c>
      <c r="L23" s="89"/>
    </row>
    <row r="24" spans="3:12" s="82" customFormat="1" x14ac:dyDescent="0.35">
      <c r="C24" s="81" t="s">
        <v>44</v>
      </c>
      <c r="D24" s="83" t="s">
        <v>32</v>
      </c>
      <c r="E24" s="25">
        <v>10</v>
      </c>
      <c r="F24" s="65">
        <f t="shared" si="0"/>
        <v>0</v>
      </c>
      <c r="G24" s="61">
        <v>0</v>
      </c>
      <c r="H24" s="65">
        <f t="shared" si="1"/>
        <v>0</v>
      </c>
      <c r="I24" s="61">
        <v>0</v>
      </c>
      <c r="J24" s="65">
        <f t="shared" si="2"/>
        <v>0</v>
      </c>
      <c r="K24" s="78">
        <v>0</v>
      </c>
      <c r="L24" s="89"/>
    </row>
    <row r="25" spans="3:12" s="82" customFormat="1" x14ac:dyDescent="0.35">
      <c r="C25" s="81" t="s">
        <v>45</v>
      </c>
      <c r="D25" s="83" t="s">
        <v>32</v>
      </c>
      <c r="E25" s="25">
        <v>10</v>
      </c>
      <c r="F25" s="65">
        <f t="shared" si="0"/>
        <v>0</v>
      </c>
      <c r="G25" s="61">
        <v>0</v>
      </c>
      <c r="H25" s="65">
        <f t="shared" si="1"/>
        <v>0</v>
      </c>
      <c r="I25" s="61">
        <v>0</v>
      </c>
      <c r="J25" s="65">
        <f t="shared" si="2"/>
        <v>0</v>
      </c>
      <c r="K25" s="78">
        <v>0</v>
      </c>
      <c r="L25" s="89"/>
    </row>
    <row r="26" spans="3:12" s="82" customFormat="1" x14ac:dyDescent="0.35">
      <c r="C26" s="81"/>
      <c r="D26" s="81"/>
      <c r="E26" s="25"/>
      <c r="F26" s="65"/>
      <c r="G26" s="90"/>
      <c r="H26" s="91"/>
      <c r="I26" s="90"/>
      <c r="J26" s="91"/>
      <c r="K26" s="92"/>
      <c r="L26" s="81"/>
    </row>
    <row r="27" spans="3:12" s="80" customFormat="1" x14ac:dyDescent="0.35">
      <c r="C27" s="22" t="s">
        <v>30</v>
      </c>
      <c r="D27" s="23"/>
      <c r="E27" s="26"/>
      <c r="F27" s="66"/>
      <c r="G27" s="60">
        <f>SUM(G28:G33)</f>
        <v>20</v>
      </c>
      <c r="H27" s="66"/>
      <c r="I27" s="60">
        <f>SUM(I28:I33)</f>
        <v>0</v>
      </c>
      <c r="J27" s="66"/>
      <c r="K27" s="60">
        <f>SUM(K28:K33)</f>
        <v>0</v>
      </c>
      <c r="L27" s="84"/>
    </row>
    <row r="28" spans="3:12" s="82" customFormat="1" x14ac:dyDescent="0.35">
      <c r="C28" s="83" t="s">
        <v>53</v>
      </c>
      <c r="D28" s="83" t="s">
        <v>33</v>
      </c>
      <c r="E28" s="25">
        <v>6</v>
      </c>
      <c r="F28" s="65">
        <f t="shared" ref="F28:F30" si="3">(G28/$G$43)*E28</f>
        <v>0</v>
      </c>
      <c r="G28" s="61">
        <v>0</v>
      </c>
      <c r="H28" s="65">
        <f t="shared" ref="H28:H30" si="4">I28/I$43*$E28</f>
        <v>0</v>
      </c>
      <c r="I28" s="61">
        <v>0</v>
      </c>
      <c r="J28" s="65">
        <f t="shared" ref="J28:J30" si="5">K28/K$43*$E28</f>
        <v>0</v>
      </c>
      <c r="K28" s="78">
        <v>0</v>
      </c>
      <c r="L28" s="89"/>
    </row>
    <row r="29" spans="3:12" s="82" customFormat="1" x14ac:dyDescent="0.35">
      <c r="C29" s="83" t="s">
        <v>54</v>
      </c>
      <c r="D29" s="83" t="s">
        <v>33</v>
      </c>
      <c r="E29" s="25">
        <v>6</v>
      </c>
      <c r="F29" s="65">
        <f t="shared" si="3"/>
        <v>0</v>
      </c>
      <c r="G29" s="61">
        <v>0</v>
      </c>
      <c r="H29" s="65">
        <f t="shared" si="4"/>
        <v>0</v>
      </c>
      <c r="I29" s="61">
        <v>0</v>
      </c>
      <c r="J29" s="65">
        <f t="shared" si="5"/>
        <v>0</v>
      </c>
      <c r="K29" s="78">
        <v>0</v>
      </c>
      <c r="L29" s="89"/>
    </row>
    <row r="30" spans="3:12" s="82" customFormat="1" x14ac:dyDescent="0.35">
      <c r="C30" s="83" t="s">
        <v>55</v>
      </c>
      <c r="D30" s="83" t="s">
        <v>33</v>
      </c>
      <c r="E30" s="25">
        <v>6</v>
      </c>
      <c r="F30" s="65">
        <f t="shared" si="3"/>
        <v>0</v>
      </c>
      <c r="G30" s="61">
        <v>0</v>
      </c>
      <c r="H30" s="65">
        <f t="shared" si="4"/>
        <v>0</v>
      </c>
      <c r="I30" s="61">
        <v>0</v>
      </c>
      <c r="J30" s="65">
        <f t="shared" si="5"/>
        <v>0</v>
      </c>
      <c r="K30" s="78">
        <v>0</v>
      </c>
      <c r="L30" s="89"/>
    </row>
    <row r="31" spans="3:12" s="82" customFormat="1" x14ac:dyDescent="0.35">
      <c r="C31" s="81" t="s">
        <v>46</v>
      </c>
      <c r="D31" s="83" t="s">
        <v>33</v>
      </c>
      <c r="E31" s="25">
        <v>4</v>
      </c>
      <c r="F31" s="65">
        <f t="shared" ref="F31:F33" si="6">(G31/$G$43)*E31</f>
        <v>0</v>
      </c>
      <c r="G31" s="61">
        <v>0</v>
      </c>
      <c r="H31" s="65">
        <f t="shared" ref="H31:H33" si="7">I31/I$43*$E31</f>
        <v>0</v>
      </c>
      <c r="I31" s="61">
        <v>0</v>
      </c>
      <c r="J31" s="65">
        <f t="shared" ref="J31:J33" si="8">K31/K$43*$E31</f>
        <v>0</v>
      </c>
      <c r="K31" s="78">
        <v>0</v>
      </c>
      <c r="L31" s="89"/>
    </row>
    <row r="32" spans="3:12" s="82" customFormat="1" ht="29" x14ac:dyDescent="0.35">
      <c r="C32" s="81" t="s">
        <v>47</v>
      </c>
      <c r="D32" s="83" t="s">
        <v>33</v>
      </c>
      <c r="E32" s="25">
        <v>4</v>
      </c>
      <c r="F32" s="65">
        <f t="shared" si="6"/>
        <v>9.5923261390887291E-2</v>
      </c>
      <c r="G32" s="61">
        <v>20</v>
      </c>
      <c r="H32" s="65">
        <f t="shared" si="7"/>
        <v>0</v>
      </c>
      <c r="I32" s="61">
        <v>0</v>
      </c>
      <c r="J32" s="65">
        <f t="shared" si="8"/>
        <v>0</v>
      </c>
      <c r="K32" s="78">
        <v>0</v>
      </c>
      <c r="L32" s="89"/>
    </row>
    <row r="33" spans="3:16" s="82" customFormat="1" x14ac:dyDescent="0.35">
      <c r="C33" s="81" t="s">
        <v>56</v>
      </c>
      <c r="D33" s="83" t="s">
        <v>33</v>
      </c>
      <c r="E33" s="25">
        <v>3</v>
      </c>
      <c r="F33" s="65">
        <f t="shared" si="6"/>
        <v>0</v>
      </c>
      <c r="G33" s="61">
        <v>0</v>
      </c>
      <c r="H33" s="65">
        <f t="shared" si="7"/>
        <v>0</v>
      </c>
      <c r="I33" s="61">
        <v>0</v>
      </c>
      <c r="J33" s="65">
        <f t="shared" si="8"/>
        <v>0</v>
      </c>
      <c r="K33" s="78">
        <v>0</v>
      </c>
      <c r="L33" s="89"/>
    </row>
    <row r="34" spans="3:16" s="82" customFormat="1" x14ac:dyDescent="0.35">
      <c r="C34" s="81"/>
      <c r="D34" s="81"/>
      <c r="E34" s="25"/>
      <c r="F34" s="65"/>
      <c r="G34" s="90"/>
      <c r="H34" s="91"/>
      <c r="I34" s="90"/>
      <c r="J34" s="91"/>
      <c r="K34" s="92"/>
      <c r="L34" s="81"/>
    </row>
    <row r="35" spans="3:16" s="80" customFormat="1" x14ac:dyDescent="0.35">
      <c r="C35" s="22" t="s">
        <v>26</v>
      </c>
      <c r="D35" s="23"/>
      <c r="E35" s="26"/>
      <c r="F35" s="66"/>
      <c r="G35" s="60">
        <f>SUM(G36:G38)</f>
        <v>217</v>
      </c>
      <c r="H35" s="66"/>
      <c r="I35" s="60">
        <f>SUM(I36:I38)</f>
        <v>150</v>
      </c>
      <c r="J35" s="66"/>
      <c r="K35" s="60">
        <f>SUM(K36:K38)</f>
        <v>150</v>
      </c>
      <c r="L35" s="60"/>
    </row>
    <row r="36" spans="3:16" s="82" customFormat="1" ht="29" x14ac:dyDescent="0.35">
      <c r="C36" s="81" t="s">
        <v>48</v>
      </c>
      <c r="D36" s="81" t="s">
        <v>34</v>
      </c>
      <c r="E36" s="25">
        <v>4</v>
      </c>
      <c r="F36" s="65">
        <f t="shared" ref="F36:F38" si="9">(G36/$G$43)*E36</f>
        <v>0.71942446043165464</v>
      </c>
      <c r="G36" s="61">
        <v>150</v>
      </c>
      <c r="H36" s="65">
        <f t="shared" ref="H36:H38" si="10">I36/I$43*$E36</f>
        <v>0.72028811524609848</v>
      </c>
      <c r="I36" s="61">
        <v>150</v>
      </c>
      <c r="J36" s="65">
        <f t="shared" ref="J36:J38" si="11">K36/K$43*$E36</f>
        <v>0.72028811524609848</v>
      </c>
      <c r="K36" s="78">
        <v>150</v>
      </c>
      <c r="L36" s="89"/>
    </row>
    <row r="37" spans="3:16" s="82" customFormat="1" ht="43.5" x14ac:dyDescent="0.35">
      <c r="C37" s="81" t="s">
        <v>49</v>
      </c>
      <c r="D37" s="81" t="s">
        <v>34</v>
      </c>
      <c r="E37" s="25">
        <v>8</v>
      </c>
      <c r="F37" s="65">
        <f t="shared" si="9"/>
        <v>0.64268585131894485</v>
      </c>
      <c r="G37" s="61">
        <v>67</v>
      </c>
      <c r="H37" s="65">
        <f t="shared" si="10"/>
        <v>0</v>
      </c>
      <c r="I37" s="61">
        <v>0</v>
      </c>
      <c r="J37" s="65">
        <f t="shared" si="11"/>
        <v>0</v>
      </c>
      <c r="K37" s="78">
        <v>0</v>
      </c>
      <c r="L37" s="89"/>
    </row>
    <row r="38" spans="3:16" s="82" customFormat="1" ht="29" x14ac:dyDescent="0.35">
      <c r="C38" s="81" t="s">
        <v>50</v>
      </c>
      <c r="D38" s="81" t="s">
        <v>34</v>
      </c>
      <c r="E38" s="25">
        <v>5</v>
      </c>
      <c r="F38" s="65">
        <f t="shared" si="9"/>
        <v>0</v>
      </c>
      <c r="G38" s="61">
        <v>0</v>
      </c>
      <c r="H38" s="65">
        <f t="shared" si="10"/>
        <v>0</v>
      </c>
      <c r="I38" s="61">
        <v>0</v>
      </c>
      <c r="J38" s="65">
        <f t="shared" si="11"/>
        <v>0</v>
      </c>
      <c r="K38" s="78">
        <v>0</v>
      </c>
      <c r="L38" s="89"/>
    </row>
    <row r="39" spans="3:16" s="80" customFormat="1" x14ac:dyDescent="0.35">
      <c r="C39" s="28" t="s">
        <v>25</v>
      </c>
      <c r="D39" s="29"/>
      <c r="E39" s="30"/>
      <c r="F39" s="67"/>
      <c r="G39" s="60">
        <f>SUM(G40:G40)</f>
        <v>267</v>
      </c>
      <c r="H39" s="67"/>
      <c r="I39" s="60">
        <f>SUM(I40:I40)</f>
        <v>0</v>
      </c>
      <c r="J39" s="67"/>
      <c r="K39" s="60">
        <f>SUM(K40:K40)</f>
        <v>0</v>
      </c>
      <c r="L39" s="85"/>
    </row>
    <row r="40" spans="3:16" s="82" customFormat="1" ht="29" x14ac:dyDescent="0.35">
      <c r="C40" s="81" t="s">
        <v>51</v>
      </c>
      <c r="D40" s="81" t="s">
        <v>29</v>
      </c>
      <c r="E40" s="25">
        <v>0</v>
      </c>
      <c r="F40" s="65">
        <f>(G40/$G$43)*E40</f>
        <v>0</v>
      </c>
      <c r="G40" s="61">
        <v>267</v>
      </c>
      <c r="H40" s="65">
        <f>I40/I$43*$E40</f>
        <v>0</v>
      </c>
      <c r="I40" s="61">
        <v>0</v>
      </c>
      <c r="J40" s="65">
        <f>K40/K$43*$E40</f>
        <v>0</v>
      </c>
      <c r="K40" s="61">
        <v>0</v>
      </c>
      <c r="L40" s="89"/>
    </row>
    <row r="41" spans="3:16" s="3" customFormat="1" ht="15.75" customHeight="1" x14ac:dyDescent="0.35">
      <c r="C41" s="31"/>
      <c r="D41" s="31"/>
      <c r="E41" s="32"/>
      <c r="F41" s="27"/>
      <c r="G41" s="62"/>
      <c r="H41" s="27"/>
      <c r="I41" s="62"/>
      <c r="J41" s="27"/>
      <c r="K41" s="62"/>
      <c r="L41" s="21"/>
    </row>
    <row r="42" spans="3:16" s="36" customFormat="1" x14ac:dyDescent="0.35">
      <c r="C42" s="33"/>
      <c r="D42" s="33"/>
      <c r="E42" s="34" t="s">
        <v>10</v>
      </c>
      <c r="F42" s="68">
        <f>SUM(F18:F40)</f>
        <v>5.4148681055155876</v>
      </c>
      <c r="G42" s="63">
        <f>IF(G18="teveel",0,G39+G35+G27+G18)</f>
        <v>834</v>
      </c>
      <c r="H42" s="68">
        <f>SUM(H18:H40)</f>
        <v>4.525810324129651</v>
      </c>
      <c r="I42" s="63">
        <f>IF(I18="teveel",0,I39+I35+I27+I18)</f>
        <v>467</v>
      </c>
      <c r="J42" s="68">
        <f>SUM(J18:J40)</f>
        <v>6.7226890756302531</v>
      </c>
      <c r="K42" s="63">
        <f>IF(K18="teveel",0,K39+K35+K27+K18)</f>
        <v>0</v>
      </c>
      <c r="L42" s="56"/>
    </row>
    <row r="43" spans="3:16" s="36" customFormat="1" x14ac:dyDescent="0.35">
      <c r="C43" s="33"/>
      <c r="D43" s="87" t="s">
        <v>36</v>
      </c>
      <c r="E43" s="69" t="s">
        <v>37</v>
      </c>
      <c r="F43" s="70"/>
      <c r="G43" s="72">
        <v>834</v>
      </c>
      <c r="H43" s="73"/>
      <c r="I43" s="72">
        <v>833</v>
      </c>
      <c r="J43" s="73"/>
      <c r="K43" s="72">
        <v>833</v>
      </c>
      <c r="L43" s="56"/>
    </row>
    <row r="44" spans="3:16" s="36" customFormat="1" x14ac:dyDescent="0.35">
      <c r="C44" s="33"/>
      <c r="D44" s="33"/>
      <c r="E44" s="34" t="s">
        <v>11</v>
      </c>
      <c r="F44" s="35"/>
      <c r="G44" s="37">
        <f>IF(G42=0,0,F42/10*G45)</f>
        <v>20396.003197442045</v>
      </c>
      <c r="H44" s="35"/>
      <c r="I44" s="37">
        <f>IF(I42=0,0,H42/10*I45)</f>
        <v>17047.218887555016</v>
      </c>
      <c r="J44" s="35"/>
      <c r="K44" s="37">
        <f>IF(K42=0,0,J42/10*K45)</f>
        <v>0</v>
      </c>
      <c r="L44" s="56"/>
    </row>
    <row r="45" spans="3:16" s="3" customFormat="1" x14ac:dyDescent="0.35">
      <c r="C45" s="33"/>
      <c r="D45" s="33"/>
      <c r="E45" s="38" t="s">
        <v>12</v>
      </c>
      <c r="F45" s="35"/>
      <c r="G45" s="71">
        <f>F12/3</f>
        <v>37666.666666666664</v>
      </c>
      <c r="H45" s="71"/>
      <c r="I45" s="71">
        <f>G45</f>
        <v>37666.666666666664</v>
      </c>
      <c r="J45" s="71"/>
      <c r="K45" s="71">
        <f>I45</f>
        <v>37666.666666666664</v>
      </c>
      <c r="L45" s="21"/>
    </row>
    <row r="46" spans="3:16" s="36" customFormat="1" ht="21" customHeight="1" x14ac:dyDescent="0.45">
      <c r="D46" s="56"/>
      <c r="E46" s="39"/>
      <c r="G46" s="64"/>
      <c r="I46" s="40"/>
      <c r="K46" s="40"/>
      <c r="L46" s="56"/>
    </row>
    <row r="47" spans="3:16" s="3" customFormat="1" ht="26.25" customHeight="1" x14ac:dyDescent="0.35">
      <c r="C47" s="41" t="s">
        <v>13</v>
      </c>
      <c r="D47" s="42"/>
      <c r="E47" s="95"/>
      <c r="F47" s="95"/>
      <c r="G47" s="95"/>
      <c r="L47" s="21"/>
      <c r="N47" s="4"/>
      <c r="O47" s="4"/>
      <c r="P47" s="4"/>
    </row>
    <row r="48" spans="3:16" s="3" customFormat="1" ht="26.25" customHeight="1" x14ac:dyDescent="0.35">
      <c r="C48" s="41" t="s">
        <v>14</v>
      </c>
      <c r="D48" s="42"/>
      <c r="E48" s="93"/>
      <c r="F48" s="93"/>
      <c r="G48" s="93"/>
      <c r="L48" s="21"/>
    </row>
    <row r="49" spans="3:14" s="3" customFormat="1" ht="26.25" customHeight="1" x14ac:dyDescent="0.35">
      <c r="C49" s="41" t="s">
        <v>15</v>
      </c>
      <c r="D49" s="42"/>
      <c r="E49" s="93"/>
      <c r="F49" s="93"/>
      <c r="G49" s="93"/>
      <c r="L49" s="21"/>
    </row>
    <row r="50" spans="3:14" s="3" customFormat="1" x14ac:dyDescent="0.35">
      <c r="C50" s="41"/>
      <c r="D50" s="42"/>
      <c r="E50" s="24"/>
      <c r="F50" s="24"/>
      <c r="G50" s="24"/>
      <c r="L50" s="21"/>
    </row>
    <row r="51" spans="3:14" s="3" customFormat="1" ht="67" customHeight="1" x14ac:dyDescent="0.35">
      <c r="C51" s="94" t="s">
        <v>16</v>
      </c>
      <c r="D51" s="94"/>
      <c r="E51" s="94"/>
      <c r="F51" s="94"/>
      <c r="G51" s="94"/>
      <c r="L51" s="21"/>
      <c r="N51" s="4"/>
    </row>
    <row r="52" spans="3:14" s="3" customFormat="1" x14ac:dyDescent="0.35">
      <c r="C52" s="42"/>
      <c r="D52" s="42"/>
      <c r="E52" s="42"/>
      <c r="F52" s="42"/>
      <c r="G52" s="42"/>
      <c r="L52" s="21"/>
      <c r="N52" s="4"/>
    </row>
    <row r="53" spans="3:14" s="3" customFormat="1" ht="26.25" customHeight="1" x14ac:dyDescent="0.35">
      <c r="C53" s="41" t="s">
        <v>17</v>
      </c>
      <c r="D53" s="42"/>
      <c r="E53" s="95"/>
      <c r="F53" s="95"/>
      <c r="G53" s="95"/>
      <c r="L53" s="21"/>
      <c r="N53" s="4"/>
    </row>
    <row r="54" spans="3:14" s="3" customFormat="1" ht="26.25" customHeight="1" x14ac:dyDescent="0.35">
      <c r="C54" s="41" t="s">
        <v>18</v>
      </c>
      <c r="D54" s="42"/>
      <c r="E54" s="93"/>
      <c r="F54" s="93"/>
      <c r="G54" s="93"/>
      <c r="L54" s="21"/>
      <c r="N54" s="4"/>
    </row>
    <row r="55" spans="3:14" s="3" customFormat="1" x14ac:dyDescent="0.35">
      <c r="C55" s="41"/>
      <c r="D55" s="42"/>
      <c r="E55" s="24"/>
      <c r="F55" s="24"/>
      <c r="G55" s="24"/>
      <c r="L55" s="21"/>
      <c r="N55" s="4"/>
    </row>
    <row r="56" spans="3:14" s="3" customFormat="1" ht="63.75" customHeight="1" x14ac:dyDescent="0.35">
      <c r="C56" s="41" t="s">
        <v>19</v>
      </c>
      <c r="D56" s="42"/>
      <c r="E56" s="95"/>
      <c r="F56" s="95"/>
      <c r="G56" s="95"/>
      <c r="L56" s="21"/>
      <c r="N56" s="4"/>
    </row>
    <row r="57" spans="3:14" s="3" customFormat="1" ht="26.25" customHeight="1" x14ac:dyDescent="0.35">
      <c r="C57" s="41" t="s">
        <v>20</v>
      </c>
      <c r="D57" s="42"/>
      <c r="E57" s="93"/>
      <c r="F57" s="93"/>
      <c r="G57" s="93"/>
      <c r="L57" s="21"/>
      <c r="N57" s="4"/>
    </row>
    <row r="58" spans="3:14" s="3" customFormat="1" ht="26.25" customHeight="1" x14ac:dyDescent="0.35">
      <c r="C58" s="41" t="s">
        <v>21</v>
      </c>
      <c r="D58" s="42"/>
      <c r="E58" s="93"/>
      <c r="F58" s="93"/>
      <c r="G58" s="93"/>
      <c r="L58" s="21"/>
      <c r="N58" s="4"/>
    </row>
    <row r="59" spans="3:14" s="3" customFormat="1" x14ac:dyDescent="0.35">
      <c r="C59" s="43"/>
      <c r="D59" s="57"/>
      <c r="L59" s="21"/>
      <c r="N59" s="4"/>
    </row>
    <row r="60" spans="3:14" s="3" customFormat="1" x14ac:dyDescent="0.35">
      <c r="C60" s="44" t="s">
        <v>22</v>
      </c>
      <c r="D60" s="58"/>
      <c r="L60" s="21"/>
      <c r="N60" s="4"/>
    </row>
    <row r="61" spans="3:14" s="3" customFormat="1" x14ac:dyDescent="0.35">
      <c r="C61" s="44" t="s">
        <v>23</v>
      </c>
      <c r="D61" s="58"/>
      <c r="L61" s="21"/>
      <c r="N61" s="4"/>
    </row>
    <row r="62" spans="3:14" x14ac:dyDescent="0.35">
      <c r="H62" s="3"/>
      <c r="I62" s="3"/>
      <c r="J62" s="3"/>
      <c r="K62" s="3"/>
    </row>
    <row r="63" spans="3:14" x14ac:dyDescent="0.35">
      <c r="H63" s="3"/>
      <c r="I63" s="3"/>
      <c r="J63" s="3"/>
      <c r="K63" s="3"/>
    </row>
    <row r="64" spans="3:14" x14ac:dyDescent="0.35">
      <c r="H64" s="3"/>
      <c r="I64" s="3"/>
      <c r="J64" s="3"/>
      <c r="K64" s="3"/>
    </row>
    <row r="65" spans="8:11" x14ac:dyDescent="0.35">
      <c r="H65" s="3"/>
      <c r="I65" s="3"/>
      <c r="J65" s="3"/>
      <c r="K65" s="3"/>
    </row>
    <row r="66" spans="8:11" x14ac:dyDescent="0.35">
      <c r="H66" s="3"/>
      <c r="I66" s="3"/>
      <c r="J66" s="3"/>
      <c r="K66" s="3"/>
    </row>
  </sheetData>
  <mergeCells count="13">
    <mergeCell ref="E47:G47"/>
    <mergeCell ref="C15:C16"/>
    <mergeCell ref="F15:G15"/>
    <mergeCell ref="H15:I15"/>
    <mergeCell ref="J15:K15"/>
    <mergeCell ref="E57:G57"/>
    <mergeCell ref="E58:G58"/>
    <mergeCell ref="E48:G48"/>
    <mergeCell ref="E49:G49"/>
    <mergeCell ref="C51:G51"/>
    <mergeCell ref="E53:G53"/>
    <mergeCell ref="E54:G54"/>
    <mergeCell ref="E56:G56"/>
  </mergeCells>
  <conditionalFormatting sqref="G25">
    <cfRule type="expression" dxfId="7" priority="39">
      <formula>#REF!+$G$25&gt;$G$18</formula>
    </cfRule>
  </conditionalFormatting>
  <conditionalFormatting sqref="G33">
    <cfRule type="expression" dxfId="6" priority="35">
      <formula>#REF!+$G$33&gt;$G$27</formula>
    </cfRule>
  </conditionalFormatting>
  <conditionalFormatting sqref="G42 I42 K42">
    <cfRule type="cellIs" dxfId="5" priority="1" operator="equal">
      <formula>$G$43</formula>
    </cfRule>
    <cfRule type="cellIs" dxfId="4" priority="6" operator="notEqual">
      <formula>1</formula>
    </cfRule>
  </conditionalFormatting>
  <conditionalFormatting sqref="I25">
    <cfRule type="expression" dxfId="3" priority="5">
      <formula>#REF!+$G$25&gt;$G$18</formula>
    </cfRule>
  </conditionalFormatting>
  <conditionalFormatting sqref="I33">
    <cfRule type="expression" dxfId="2" priority="4">
      <formula>#REF!+$G$33&gt;$G$27</formula>
    </cfRule>
  </conditionalFormatting>
  <conditionalFormatting sqref="K25">
    <cfRule type="expression" dxfId="1" priority="3">
      <formula>#REF!+$G$25&gt;$G$18</formula>
    </cfRule>
  </conditionalFormatting>
  <conditionalFormatting sqref="K33">
    <cfRule type="expression" dxfId="0" priority="2">
      <formula>#REF!+$G$33&gt;$G$27</formula>
    </cfRule>
  </conditionalFormatting>
  <pageMargins left="0.7" right="0.7" top="0.75" bottom="0.75" header="0.3" footer="0.3"/>
  <pageSetup paperSize="9" orientation="portrait" r:id="rId1"/>
  <drawing r:id="rId2"/>
</worksheet>
</file>

<file path=docMetadata/LabelInfo.xml><?xml version="1.0" encoding="utf-8"?>
<clbl:labelList xmlns:clbl="http://schemas.microsoft.com/office/2020/mipLabelMetadata">
  <clbl:label id="{f3ec39e8-aec4-4585-9457-4b7f7d82af96}" enabled="0" method="" siteId="{f3ec39e8-aec4-4585-9457-4b7f7d82af9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Loni Faes - van der Kruijs</dc:creator>
  <cp:lastModifiedBy>Jan Ottens</cp:lastModifiedBy>
  <dcterms:created xsi:type="dcterms:W3CDTF">2025-12-02T12:26:23Z</dcterms:created>
  <dcterms:modified xsi:type="dcterms:W3CDTF">2026-03-02T13:31:57Z</dcterms:modified>
</cp:coreProperties>
</file>