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SCEN\FI\INKOOP\SECTOR FT-A (104 OZEGERS)\"/>
    </mc:Choice>
  </mc:AlternateContent>
  <bookViews>
    <workbookView xWindow="0" yWindow="0" windowWidth="21570" windowHeight="7830"/>
  </bookViews>
  <sheets>
    <sheet name="Inschrijfformulier assortiment" sheetId="1" r:id="rId1"/>
    <sheet name="Stofsoorten"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3" i="1" l="1"/>
  <c r="F57" i="2"/>
  <c r="F52" i="2"/>
  <c r="D106" i="1" s="1"/>
  <c r="F47" i="2"/>
  <c r="D101" i="1" s="1"/>
  <c r="F43" i="2"/>
  <c r="D100" i="1" s="1"/>
  <c r="F39" i="2"/>
  <c r="D99" i="1" s="1"/>
  <c r="F33" i="2"/>
  <c r="D73" i="1" s="1"/>
  <c r="F28" i="2"/>
  <c r="D72" i="1" s="1"/>
  <c r="F23" i="2"/>
  <c r="D71" i="1" s="1"/>
  <c r="F18" i="2"/>
  <c r="D70" i="1" s="1"/>
  <c r="F13" i="2"/>
  <c r="D69" i="1" s="1"/>
  <c r="F8" i="2"/>
  <c r="D68" i="1" s="1"/>
  <c r="F3" i="2"/>
  <c r="D67" i="1" s="1"/>
  <c r="E120" i="1" l="1"/>
  <c r="E91" i="1"/>
  <c r="E54" i="1"/>
  <c r="E55" i="1"/>
  <c r="E56" i="1"/>
  <c r="E57" i="1"/>
  <c r="E58" i="1"/>
  <c r="E25" i="1"/>
  <c r="G25" i="1" s="1"/>
  <c r="H25" i="1" s="1"/>
  <c r="E52" i="1"/>
  <c r="E51" i="1"/>
  <c r="E50" i="1"/>
  <c r="E121" i="1"/>
  <c r="G121" i="1" s="1"/>
  <c r="E85" i="1"/>
  <c r="E89" i="1"/>
  <c r="E24" i="1"/>
  <c r="E127" i="1"/>
  <c r="E126" i="1"/>
  <c r="E125" i="1"/>
  <c r="E129" i="1"/>
  <c r="E128" i="1"/>
  <c r="E119" i="1"/>
  <c r="E118" i="1"/>
  <c r="E115" i="1"/>
  <c r="E113" i="1"/>
  <c r="E95" i="1"/>
  <c r="E94" i="1"/>
  <c r="E93" i="1"/>
  <c r="E92" i="1"/>
  <c r="E90" i="1"/>
  <c r="E88" i="1"/>
  <c r="E87" i="1"/>
  <c r="E86" i="1"/>
  <c r="E84" i="1"/>
  <c r="E83" i="1"/>
  <c r="E82" i="1"/>
  <c r="E81" i="1"/>
  <c r="E80" i="1"/>
  <c r="E79" i="1"/>
  <c r="E47" i="1"/>
  <c r="E48" i="1"/>
  <c r="E18" i="1"/>
  <c r="E17" i="1"/>
  <c r="C68" i="1"/>
  <c r="E37" i="1"/>
  <c r="G37" i="1" s="1"/>
  <c r="H37" i="1" s="1"/>
  <c r="E38" i="1"/>
  <c r="G38" i="1" s="1"/>
  <c r="H38" i="1" s="1"/>
  <c r="E39" i="1"/>
  <c r="G39" i="1" s="1"/>
  <c r="H39" i="1" s="1"/>
  <c r="E40" i="1"/>
  <c r="G40" i="1" s="1"/>
  <c r="H40" i="1" s="1"/>
  <c r="E41" i="1"/>
  <c r="G41" i="1" s="1"/>
  <c r="H41" i="1" s="1"/>
  <c r="E42" i="1"/>
  <c r="G42" i="1" s="1"/>
  <c r="H42" i="1" s="1"/>
  <c r="E29" i="1"/>
  <c r="G29" i="1" s="1"/>
  <c r="H29" i="1" s="1"/>
  <c r="E27" i="1"/>
  <c r="E26" i="1"/>
  <c r="E16" i="1"/>
  <c r="E28" i="1"/>
  <c r="E117" i="1"/>
  <c r="E116" i="1"/>
  <c r="E114" i="1"/>
  <c r="E112" i="1"/>
  <c r="E111" i="1"/>
  <c r="E110" i="1"/>
  <c r="E106" i="1"/>
  <c r="G106" i="1" s="1"/>
  <c r="E105" i="1"/>
  <c r="E101" i="1"/>
  <c r="E100" i="1"/>
  <c r="E99" i="1"/>
  <c r="E78" i="1"/>
  <c r="G78" i="1" s="1"/>
  <c r="H78" i="1" s="1"/>
  <c r="E77" i="1"/>
  <c r="E73" i="1"/>
  <c r="E72" i="1"/>
  <c r="E71" i="1"/>
  <c r="G71" i="1" s="1"/>
  <c r="E70" i="1"/>
  <c r="E69" i="1"/>
  <c r="E68" i="1"/>
  <c r="G68" i="1" s="1"/>
  <c r="E67" i="1"/>
  <c r="E63" i="1"/>
  <c r="E62" i="1"/>
  <c r="E46" i="1"/>
  <c r="E36" i="1"/>
  <c r="G36" i="1" s="1"/>
  <c r="E35" i="1"/>
  <c r="E34" i="1"/>
  <c r="E33" i="1"/>
  <c r="G33" i="1" s="1"/>
  <c r="E23" i="1"/>
  <c r="E22" i="1"/>
  <c r="E21" i="1"/>
  <c r="E15" i="1"/>
  <c r="E14" i="1"/>
  <c r="E60" i="1" l="1"/>
  <c r="E31" i="1"/>
  <c r="E108" i="1"/>
  <c r="G77" i="1"/>
  <c r="H77" i="1" s="1"/>
  <c r="E97" i="1"/>
  <c r="H121" i="1"/>
  <c r="E123" i="1"/>
  <c r="G120" i="1"/>
  <c r="H120" i="1" s="1"/>
  <c r="G91" i="1"/>
  <c r="H91" i="1" s="1"/>
  <c r="G50" i="1"/>
  <c r="H50" i="1" s="1"/>
  <c r="G51" i="1"/>
  <c r="H51" i="1" s="1"/>
  <c r="G52" i="1"/>
  <c r="H52" i="1" s="1"/>
  <c r="G58" i="1"/>
  <c r="H58" i="1" s="1"/>
  <c r="G57" i="1"/>
  <c r="H57" i="1" s="1"/>
  <c r="G56" i="1"/>
  <c r="H56" i="1" s="1"/>
  <c r="G55" i="1"/>
  <c r="H55" i="1" s="1"/>
  <c r="G54" i="1"/>
  <c r="H54" i="1" s="1"/>
  <c r="E131" i="1"/>
  <c r="G24" i="1"/>
  <c r="H24" i="1" s="1"/>
  <c r="G125" i="1"/>
  <c r="H125" i="1" s="1"/>
  <c r="G126" i="1"/>
  <c r="H126" i="1" s="1"/>
  <c r="G127" i="1"/>
  <c r="H127" i="1" s="1"/>
  <c r="G129" i="1"/>
  <c r="H129" i="1" s="1"/>
  <c r="G128" i="1"/>
  <c r="H128" i="1" s="1"/>
  <c r="G118" i="1"/>
  <c r="H118" i="1" s="1"/>
  <c r="G119" i="1"/>
  <c r="H119" i="1" s="1"/>
  <c r="G115" i="1"/>
  <c r="H115" i="1" s="1"/>
  <c r="G113" i="1"/>
  <c r="H113" i="1" s="1"/>
  <c r="G92" i="1"/>
  <c r="H92" i="1" s="1"/>
  <c r="G93" i="1"/>
  <c r="H93" i="1" s="1"/>
  <c r="G94" i="1"/>
  <c r="H94" i="1" s="1"/>
  <c r="G95" i="1"/>
  <c r="H95" i="1" s="1"/>
  <c r="G79" i="1"/>
  <c r="H79" i="1" s="1"/>
  <c r="G80" i="1"/>
  <c r="H80" i="1" s="1"/>
  <c r="G81" i="1"/>
  <c r="H81" i="1" s="1"/>
  <c r="G82" i="1"/>
  <c r="H82" i="1" s="1"/>
  <c r="G83" i="1"/>
  <c r="H83" i="1" s="1"/>
  <c r="G84" i="1"/>
  <c r="H84" i="1" s="1"/>
  <c r="G85" i="1"/>
  <c r="H85" i="1" s="1"/>
  <c r="G86" i="1"/>
  <c r="H86" i="1" s="1"/>
  <c r="G87" i="1"/>
  <c r="H87" i="1" s="1"/>
  <c r="G88" i="1"/>
  <c r="H88" i="1" s="1"/>
  <c r="G89" i="1"/>
  <c r="H89" i="1" s="1"/>
  <c r="G90" i="1"/>
  <c r="H90" i="1" s="1"/>
  <c r="G47" i="1"/>
  <c r="H47" i="1" s="1"/>
  <c r="G48" i="1"/>
  <c r="H48" i="1" s="1"/>
  <c r="G17" i="1"/>
  <c r="H17" i="1" s="1"/>
  <c r="G18" i="1"/>
  <c r="H18" i="1" s="1"/>
  <c r="G27" i="1"/>
  <c r="H27" i="1" s="1"/>
  <c r="G26" i="1"/>
  <c r="H26" i="1" s="1"/>
  <c r="G16" i="1"/>
  <c r="H16" i="1" s="1"/>
  <c r="G28" i="1"/>
  <c r="H28" i="1" s="1"/>
  <c r="G35" i="1"/>
  <c r="H35" i="1" s="1"/>
  <c r="G73" i="1"/>
  <c r="H73" i="1" s="1"/>
  <c r="G105" i="1"/>
  <c r="H105" i="1" s="1"/>
  <c r="G112" i="1"/>
  <c r="H112" i="1" s="1"/>
  <c r="G116" i="1"/>
  <c r="H116" i="1" s="1"/>
  <c r="E75" i="1"/>
  <c r="G67" i="1"/>
  <c r="H67" i="1" s="1"/>
  <c r="G110" i="1"/>
  <c r="H110" i="1" s="1"/>
  <c r="G117" i="1"/>
  <c r="H117" i="1" s="1"/>
  <c r="G70" i="1"/>
  <c r="H70" i="1" s="1"/>
  <c r="G111" i="1"/>
  <c r="H111" i="1" s="1"/>
  <c r="G114" i="1"/>
  <c r="H114" i="1" s="1"/>
  <c r="E44" i="1"/>
  <c r="G34" i="1"/>
  <c r="H34" i="1" s="1"/>
  <c r="H36" i="1"/>
  <c r="G46" i="1"/>
  <c r="H46" i="1" s="1"/>
  <c r="H68" i="1"/>
  <c r="G69" i="1"/>
  <c r="H69" i="1" s="1"/>
  <c r="H71" i="1"/>
  <c r="G72" i="1"/>
  <c r="H72" i="1" s="1"/>
  <c r="H106" i="1"/>
  <c r="E103" i="1"/>
  <c r="G14" i="1"/>
  <c r="H14" i="1" s="1"/>
  <c r="G15" i="1"/>
  <c r="H15" i="1" s="1"/>
  <c r="G21" i="1"/>
  <c r="H21" i="1" s="1"/>
  <c r="G22" i="1"/>
  <c r="H22" i="1" s="1"/>
  <c r="G23" i="1"/>
  <c r="H23" i="1" s="1"/>
  <c r="H33" i="1"/>
  <c r="G62" i="1"/>
  <c r="H62" i="1" s="1"/>
  <c r="G63" i="1"/>
  <c r="H63" i="1" s="1"/>
  <c r="G99" i="1"/>
  <c r="H99" i="1" s="1"/>
  <c r="G100" i="1"/>
  <c r="H100" i="1" s="1"/>
  <c r="G101" i="1"/>
  <c r="H101" i="1" s="1"/>
  <c r="E65" i="1"/>
  <c r="H60" i="1" l="1"/>
  <c r="H31" i="1"/>
  <c r="H108" i="1"/>
  <c r="E132" i="1"/>
  <c r="H97" i="1"/>
  <c r="H123" i="1"/>
  <c r="H131" i="1"/>
  <c r="H65" i="1"/>
  <c r="H75" i="1"/>
  <c r="H44" i="1"/>
  <c r="H103" i="1"/>
  <c r="H132" i="1" l="1"/>
</calcChain>
</file>

<file path=xl/sharedStrings.xml><?xml version="1.0" encoding="utf-8"?>
<sst xmlns="http://schemas.openxmlformats.org/spreadsheetml/2006/main" count="295" uniqueCount="133">
  <si>
    <t>INSCHRIJFFORMULIER AANBESTEDING MEUBILAIR  MUMC+ 2026</t>
  </si>
  <si>
    <t>Opgesteld door (firma naam invullen)</t>
  </si>
  <si>
    <t>Datum</t>
  </si>
  <si>
    <t>Instructie voor het invullen van het inschrijfformulier</t>
  </si>
  <si>
    <t xml:space="preserve">1. Alle prijsinformatie dient te worden weergegeven op het inschrijfformulier. Iedere andere prijsinformatie wordt niet meegenomen in de bepaling van de Totaalprijs. </t>
  </si>
  <si>
    <t>2. Alle prijzen en tarieven dienen gesteld te zijn in euro’s.</t>
  </si>
  <si>
    <r>
      <t>3. Van dit inschrijfformulier dient u de groen gemarkeerde cellen</t>
    </r>
    <r>
      <rPr>
        <sz val="9"/>
        <color rgb="FF00B050"/>
        <rFont val="Calibri"/>
        <family val="2"/>
      </rPr>
      <t xml:space="preserve"> </t>
    </r>
    <r>
      <rPr>
        <sz val="9"/>
        <rFont val="Calibri"/>
        <family val="2"/>
      </rPr>
      <t xml:space="preserve">in te vullen, het ingevulde inschrijfformulier dient te worden geupload in TenderNed.  </t>
    </r>
  </si>
  <si>
    <t>4: De oranje gemarkeerde cellen worden automatisch berekend.</t>
  </si>
  <si>
    <r>
      <t>5. De ingevulde stuksprijzen zijn inclusief</t>
    </r>
    <r>
      <rPr>
        <sz val="11"/>
        <rFont val="Calibri"/>
        <family val="2"/>
      </rPr>
      <t xml:space="preserve"> </t>
    </r>
    <r>
      <rPr>
        <b/>
        <u/>
        <sz val="11"/>
        <rFont val="Calibri"/>
        <family val="2"/>
      </rPr>
      <t>alle</t>
    </r>
    <r>
      <rPr>
        <b/>
        <sz val="9"/>
        <rFont val="Calibri"/>
        <family val="2"/>
      </rPr>
      <t xml:space="preserve"> </t>
    </r>
    <r>
      <rPr>
        <sz val="9"/>
        <rFont val="Calibri"/>
        <family val="2"/>
      </rPr>
      <t xml:space="preserve">bijkomende kosten zoals onder andere, transportkosten, montagekosten , gebruiksklaar opleveren en de gebruikersinstructie. </t>
    </r>
  </si>
  <si>
    <t>6. Buiten de stuksprijzen kunnen er geen extra/andere kosten gefactureerd worden.</t>
  </si>
  <si>
    <t xml:space="preserve">Meubilair </t>
  </si>
  <si>
    <t>Bureau's</t>
  </si>
  <si>
    <t>Artikelnummer</t>
  </si>
  <si>
    <t>Aantal</t>
  </si>
  <si>
    <t>Prijs/stuk   excl. btw</t>
  </si>
  <si>
    <t xml:space="preserve">Totaal excl. btw </t>
  </si>
  <si>
    <t>btw %</t>
  </si>
  <si>
    <t>btw bedrag</t>
  </si>
  <si>
    <t xml:space="preserve">Totaal incl. btw </t>
  </si>
  <si>
    <t xml:space="preserve">Zit-stabureau electrisch 1000 x 600 tot 1300 mm hoog, blad 18mm dik melamine afgewerkt, met L poot, incl. kabelgoot en electrificatie, met display om hoogte af te lezen, zonder geheugenfunctie, blad conform sfeerbeeld en frame / poot lakkleur wit (passend in Cabine) </t>
  </si>
  <si>
    <t xml:space="preserve">Duo zit-stabureau electrisch 1600 x 800, tot 1300 mm hoog, blad 18mm dik melamine afgewerkt, bladen onafhankelijk van elkaar in hoogte te verstellen, met H poot, incl. kabelgoot met afdekking, met electrificatie met display om hoogte af te lezen, zonder geheugenfunctie, blad conform sfeerbeeld en  frame / poot lakkleur wit </t>
  </si>
  <si>
    <t xml:space="preserve">Eénpersoons zit-stabureau electrisch 1600 x 800, tot 1300 mm hoog, blad 18mm dik melamine afgewerkt, met I poot, met electrificatie  incl. kabelgoot met afdekking, met display om hoogte af te lezen, zonder geheugenfunctie, blad conform sfeerbeeld en  frame / poot lakkleur wit </t>
  </si>
  <si>
    <t xml:space="preserve">6-persoons duowerkplek (elk blad 1200 x 800) electrisch op 1 frame voor projectruimte, zit/sta tot 1300 mm hoog, blad 18mm dik melamine afgewerkt, H poot, incl middel diepe kabelgoot, met electrificatie 4 voudige stekkerdoos, aansluitsnoer van 4m lang, met display om hoogte af te lezen, zonder geheugenfunctie, frame / poot lakkleur wit </t>
  </si>
  <si>
    <t xml:space="preserve">4-persoons duowerkplek (elk blad 1200 x 800) electrisch op 1 frame voor projectruimte, zit/sta tot 1300 mm hoog, blad 18mm dik melamine afgewerkt, H poot, incl middel diepe kabelgoot, 4 voudige stekkerdoos, aansluitsnoer van 4m lang, met display om hoogte af te lezen, zonder geheugenfunctie, frame / poot lakkleur wit </t>
  </si>
  <si>
    <t xml:space="preserve">Opties: </t>
  </si>
  <si>
    <t>Akoestisch paneel 1600 mm bevestiging aan poot middels beugel t.b.v. duo bureau</t>
  </si>
  <si>
    <t>Akoestisch paneel 1600 mm bevestiging aan poot middels beugel t.b.v. éénpersoons bureau</t>
  </si>
  <si>
    <t>Opbouwcontactdoos Bachmann 2 x 230V en 2 x usb (A en C) aansluiting, met bladklemmen, kleur wit, met randaarde stekker/Wieland</t>
  </si>
  <si>
    <t>Contactdoos/stekkerdoos Bachmann, koppelbaar, 5x230V  met randaarde stekker/Wieland, zwart</t>
  </si>
  <si>
    <t>Verlengsnoer Bachmann koppelbaar 4m</t>
  </si>
  <si>
    <t>Verlengsnoer Bachmann koppelbaar 3m</t>
  </si>
  <si>
    <t>Verlengsnoer Bachmann koppelbaar 2m</t>
  </si>
  <si>
    <t xml:space="preserve">Zichtschot / schaamschot passend bij 1 persoonswerkplek 1600, hoogte ca. 300 mm </t>
  </si>
  <si>
    <t xml:space="preserve">Verdeelstekker (1 naar 3 splitter) </t>
  </si>
  <si>
    <t>SUB TOTAAL</t>
  </si>
  <si>
    <r>
      <t xml:space="preserve">Vergadertafels
</t>
    </r>
    <r>
      <rPr>
        <sz val="9"/>
        <color theme="1"/>
        <rFont val="Calibri"/>
        <family val="2"/>
        <scheme val="minor"/>
      </rPr>
      <t>lxbxh</t>
    </r>
    <r>
      <rPr>
        <b/>
        <sz val="9"/>
        <color theme="1"/>
        <rFont val="Calibri"/>
        <family val="2"/>
        <scheme val="minor"/>
      </rPr>
      <t xml:space="preserve"> </t>
    </r>
    <r>
      <rPr>
        <sz val="9"/>
        <color theme="1"/>
        <rFont val="Calibri"/>
        <family val="2"/>
        <scheme val="minor"/>
      </rPr>
      <t>in mm</t>
    </r>
  </si>
  <si>
    <t xml:space="preserve">4-persoons vergadertafel rechthoekig. ca 2000 x 1200, ca. 720 hoog, 4 stalen schuine poten, blad 18 mm melamine afgewerkt, blad conform sfeerbeeld en  frame / poot lakkleur wit, bij zitten aan de lange zijde staan tafelpoten niet in de weg (geen poot tussen de benen). NB Rechte, ronde, ovale en tonvormige vergadertafels leveren uit 1 lijn </t>
  </si>
  <si>
    <t xml:space="preserve">6-persoons vergadertafel rechthoekig. ca 2400 x 1200, ca 720 hoog, 4 of 6 stalen schuine poten, blad 18 mm melamine afgewerkt, blad conform sfeerbeeld en  frame / poot lakkleur wit, bij zitten aan de lange zijde staan tafelpoten niet in de weg (geen poot tussen de benen). NB Rechte, ronde, ovale en tonvormige vergadertafels leveren uit 1 lijn. </t>
  </si>
  <si>
    <t xml:space="preserve">8-persoons vergadertafel rechthoekig. ca 3200 x 1200, ca 720 hoog, 4 of  6 stalen schuine poten, blad 18 mm melamine afgewerkt, blad conform sfeerbeeld en  frame / poot lakkleur wit, bij zitten aan de lange zijde staan tafelpoten niet in de weg (geen poot tussen de benen). NB Rechte, ronde, ovale en tonvormige vergadertafels leveren uit 1 lijn. </t>
  </si>
  <si>
    <t xml:space="preserve">4-persoons vergadertafel rond. ca 1400 doorsnede, ca. H 720, 4 stalen schuine poten, blad 18 mm melamine afgewerkt, blad conform sfeerbeeld en  frame / poot lakkleur wit, bij zitten staan tafelpoten niet in de weg (geen poot tussen de benen). NB Rechte, ronde, ovale en tonvormige vergadertafels leveren uit 1 lijn. </t>
  </si>
  <si>
    <t xml:space="preserve">6-persoons vergadertafel ovaal- of tonvormig. ca 2400 x 1200, ca 720 hoog, 4 of 6 stalen schuine poten, blad 18 mm melamine afgewerkt, blad conform sfeerbeeld en  frame / poot lakkleur wit, bij zitten aan de lange zijde staan tafelpoten niet in de weg (geen poot tussen de benen). NB Rechte, ronde, ovale en tonvormige vergadertafels leveren uit 1 lijn. </t>
  </si>
  <si>
    <t xml:space="preserve">8-persoons vergadertafel ovaal of tonvormig. ca 3200 x 1200, ca 720 hoog, 4 of  6 stalen schuine poten, blad 18 mm melamine afgewerkt, blad conform sfeerbeeld en  frame / poot lakkleur wit, bij zitten aan de lange zijde staan tafelpoten niet in de weg (geen poot tussen de benen). NB Rechte, ronde, ovale en tonvormige vergadertafels leveren uit 1 lijn. </t>
  </si>
  <si>
    <t xml:space="preserve">4-persoons HOGE vergadertafel rechthoekig. ca 2000 x 1200 , ca 110 hoog, 4 stalen schuine poten, blad 18 mm melamine afgewerkt, blad conform sfeerbeeld en  frame / poot lakkleur wit, met voetenafzet. NB Rechte, ronde, ovale en tonvormige vergadertafels leveren uit 1 lijn. </t>
  </si>
  <si>
    <t xml:space="preserve">6-persoons HOGE vergadertafel rechthoekig. ca 2400 x 1200, ca 1100 hoog, 4 of 6 stalen schuine poten, blad 18 mm melamine afgewerkt, blad conform sfeerbeeld en  frame / poot lakkleur wit, met voetenafzet. NB Rechte, ronde, ovale en tonvormige vergadertafels leveren uit 1 lijn. </t>
  </si>
  <si>
    <t xml:space="preserve">8-persoons HOGE vergadertafel rechthoekig. ca 3200 x 1200, ca 1100 hoog, 4 of  6 stalen schuine poten, blad 18 mm melamine afgewerkt, blad conform sfeerbeeld en  frame / poot lakkleur wit, met voetenafzet. NB Rechte, ronde, ovale en tonvormige vergadertafels leveren uit 1 lijn. </t>
  </si>
  <si>
    <t>Enkelvoudige vergadertafel rechthoekig ca. 1400 x 800 ca 1100 hoog, 4 stalen poten, blad 18 mm melamine afgewerkt, bladkleur wit en lakkleur wit</t>
  </si>
  <si>
    <r>
      <t xml:space="preserve">Kasten
</t>
    </r>
    <r>
      <rPr>
        <sz val="9"/>
        <color theme="1"/>
        <rFont val="Calibri"/>
        <family val="2"/>
        <scheme val="minor"/>
      </rPr>
      <t>(met roldeuren) bxhxd</t>
    </r>
    <r>
      <rPr>
        <b/>
        <sz val="9"/>
        <color theme="1"/>
        <rFont val="Calibri"/>
        <family val="2"/>
        <scheme val="minor"/>
      </rPr>
      <t xml:space="preserve"> </t>
    </r>
    <r>
      <rPr>
        <sz val="9"/>
        <color theme="1"/>
        <rFont val="Calibri"/>
        <family val="2"/>
        <scheme val="minor"/>
      </rPr>
      <t>in mm</t>
    </r>
  </si>
  <si>
    <t xml:space="preserve">Stalen schuifdeurkast 1600 x 1200 , 2 akoestische voorlangsliggende deuren uitgevoerd met mini-perforatie, slot op voorliggende deur met 2 sleutels. Slot is te openen met een moedersleutel. Geleverd met 2x2 legborden. </t>
  </si>
  <si>
    <t xml:space="preserve">Stalen schuifdeurkast 1800 x 1200 , 2 akoestische voorlangsliggende deuren uitgevoerd met mini-perforatie, slot op voorliggende deur met 2 sleutels. Slot is te openen met een moedersleutel. Geleverd met 2x2 legborden. </t>
  </si>
  <si>
    <t xml:space="preserve">Stalen schuifdeurkast 2000 x 1200 , 2 akoestische voorlangsliggende deuren uitgevoerd met mini-perforatie, slot op voorliggende deur met 2 sleutels. Slot is te openen met een moedersleutel. Geleverd met 2x2 legborden. </t>
  </si>
  <si>
    <t>Stalen plantenbak voor schuifdeurkast 1600 ca. 200 hoog</t>
  </si>
  <si>
    <t>Stalen plantenbak voor schuifdeurkast 1800 ca. 200 hoog</t>
  </si>
  <si>
    <t>Stalen plantenbak voor schuifdeurkast 2000 ca. 200 hoog</t>
  </si>
  <si>
    <t>Stalen jaloeziedeurkast 1980 x 1200 x 430 , met 2 sleutels. Slot is te openen met een moedersleutel. Geleverd met legborden. excl. topblad.</t>
  </si>
  <si>
    <t>Stalen jaloeziedeurkast 1600 x 1200 x 430, met 2 sleutels. Slot is te openen met een moedersleutel. Geleverd met  legborden.  incl. topblad.</t>
  </si>
  <si>
    <t>Stalen jaloeziedeurkast 1350 x 1200 x 430, met 2 sleutels. Slot is te openen met een moedersleutel. Geleverd met  legborden.  incl. topblad.</t>
  </si>
  <si>
    <t>Stalen jaloeziedeurkast 1180 x 1200 x 430 , met 2 sleutels. Slot is te openen met een moedersleutel. Geleverd met  legborden.  incl. topblad.</t>
  </si>
  <si>
    <t>Stalen jaloeziedeurkast 720 x 1200 x 430 , met 2 sleutels. Slot is te openen met een moedersleutel. Geleverd met legborden. incl. topblad.</t>
  </si>
  <si>
    <t xml:space="preserve">Bureaustoelen
 </t>
  </si>
  <si>
    <t>Bureaustoel met 3D armleuning, gepolijst aluminium kruisvoet op harde wielen, volledig omgestoffeerde zitting en rug (geen netwaeve), stofkleur Fame zwart 60999, of conform sfeerbeeld, verstelbare zithoogte ca 40-55 cm, verstelbare zitdiepte, in hoogte verstelbare lendesteun, synchroonmechaniek. Met neigfunctie en verstelbare lendensteun. Heldere aanduiding en eenvoudige bediening van de knoppen. Deze stoel past ook in de Cabine. Voorzien van een gebruiksaanwijzing.</t>
  </si>
  <si>
    <t>Hoge bureaustoel met 3D armleuning, gepolijst aluminium kruisvoet op harde wielen, volledig omgestoffeerde zitting en rug (geen netwaeve), stofkleur Fame zwart 60999, of conform sfeerbeeld, verstelbare zithoogte ca 55-85 cm, verstelbare zitdiepte, in hoogte verstelbare lendesteun, synchroonmechaniek. Met neigfunctie en verstelbare lendensteun. Heldere aanduiding en eenvoudige bediening van de knoppen. Met voetenring. Voorzien van een gebruiksaanwijzing.</t>
  </si>
  <si>
    <r>
      <rPr>
        <b/>
        <sz val="9"/>
        <color rgb="FF000000"/>
        <rFont val="Calibri"/>
      </rPr>
      <t xml:space="preserve">Vergaderstoelen </t>
    </r>
    <r>
      <rPr>
        <b/>
        <sz val="9"/>
        <color rgb="FFFF0000"/>
        <rFont val="Calibri"/>
      </rPr>
      <t xml:space="preserve"> 
</t>
    </r>
    <r>
      <rPr>
        <b/>
        <sz val="11"/>
        <color rgb="FFFF0000"/>
        <rFont val="Calibri"/>
      </rPr>
      <t>(voor het invullen van de prijzen zie tabblad "stofsoorten")</t>
    </r>
  </si>
  <si>
    <t>Gem. Prijs/stuk   excl. btw</t>
  </si>
  <si>
    <t xml:space="preserve">Vergaderstoel sledeframe, volledig omgestoffeerde zitting en rug, met armleggers, slede in chroom uitgevoerd zonder glijders. </t>
  </si>
  <si>
    <t xml:space="preserve">Vergaderstoel sledeframe, volledig omgestoffeerde zitting en rug, met armleggers, slede in chroom uitgevoerd met glijders. </t>
  </si>
  <si>
    <t xml:space="preserve">Stoel met  chromen frame met glijders  zonder armleuning en rug en zitting gestoffeerd. </t>
  </si>
  <si>
    <t xml:space="preserve">Vergaderstoel chromen stervoet volledig omgestoffeerde zitting en rug, met armleuningen , met glijder of  harde- of zachte wielen. </t>
  </si>
  <si>
    <t xml:space="preserve">Vergaderstoel chromen stervoet volledig omgestoffeerde zitting en rug, met armleuningen , met glijder of  harde- of zachte wielen met opklapbaar schrijfblad. </t>
  </si>
  <si>
    <t xml:space="preserve">Vergaderstoel 4-poot metaal met doppen, stapelbaar, volledig omgestoffeerde zitting en rug, met armleuning. </t>
  </si>
  <si>
    <t xml:space="preserve">Vergaderstoel 4-poot metaal met doppen, stapelbaar, volledig omgestoffeerde zitting en rug, zonder armleuning. </t>
  </si>
  <si>
    <t>Ontmoetingsplekken</t>
  </si>
  <si>
    <t>Fauteuil volledig gestoffeerd met armleuningen, oren en hoge rug, draaibaar, 4- of 5 teens onderstel chroom gepolijst, stoffering  Fame</t>
  </si>
  <si>
    <t>Fauteuil / loungestoel vollegdig gestoffeerd met armleuningen  en lage rugonderstel chrome gepolijst, stoffering Fame</t>
  </si>
  <si>
    <t>Fauteuil / loungestoel vollegdig gestoffeerd met armleuningen en hoge rug, onderstel chrome gepolijst, stoffering Fame</t>
  </si>
  <si>
    <t>Loungebank 2,5 zit volledig gestoffeerd met armleuningen en lage rug, poten chrome geplijst, stoffering Fame</t>
  </si>
  <si>
    <t>Loungebank 2,5 zit volledig gestoffeerd met armleuningen en hoge rug, poten chrome geplijst, stoffering Fame</t>
  </si>
  <si>
    <t>Bijzettafel rond passend bij fauteuil ca 50 cm hoogte, ca 50 cm doorsnede rond blad. kleur wit</t>
  </si>
  <si>
    <t>Salontafel (coffeetable) passend bij loungebank ca 50 cm hoogte, ca 70 cm doorsnede rond blad. kleur wit</t>
  </si>
  <si>
    <t>4-persoons coupé open variant: met 2 gesloten zijwanden en dak met verlichting, 2 banken . Afmeting: ca 210 x 200 x 225 cm (LxBxH) Stof Fame</t>
  </si>
  <si>
    <t>4-persoons coupé open variant: met 3 gesloten zijwanden en dak met verlichting, 2 banken. Afmeting: ca 210 x 200 x 225 cm (LxBxH) Stof Fame</t>
  </si>
  <si>
    <t>2-persoons coupé open variant: met 2 gesloten zijwanden en dak met verlichting, 2 banken. Afmeting: ca 210 x 120 x 225 cm (LxBxH) Stof Fame</t>
  </si>
  <si>
    <t>2-persoons coupé open variant: met 3 gesloten zijwanden en dak met verlichting, 2 banken. Afmeting: ca 210 x 120 x 225 cm (LxBxH) Stof Fame</t>
  </si>
  <si>
    <t>Tafel behorend in de 4-persoonscoupe. blad conform sfeerbeeld en  frame / poot lakkleur wit</t>
  </si>
  <si>
    <t>Tafel behorend in de 2-persoonscoupe. blad conform sfeerbeeld en  frame / poot lakkleur wit</t>
  </si>
  <si>
    <t>Hoge ronde bartafel. afmeding. ca. H1250, ca 1000 doorsnede rond blad. blad 18 mm melamine afgewerkt,blad conform sfeerbeeld en  frame / poot lakkleur wit</t>
  </si>
  <si>
    <t xml:space="preserve">5-persoons ronde tafel ca  1200 doorsnede, ca 720 hoog, houten poten, blad 18 mm melamine afgewerkt, blad conform sfeerbeeld en   NB  ronde tafels leveren uit 1 lijn. </t>
  </si>
  <si>
    <t>8-persoons tafel  ovaal- of tonvormig. ca 2600 x 1200, ca 720 hoog, houten poten, blad 18 mm melamine afgewerkt, blad conform sfeerbeeld.</t>
  </si>
  <si>
    <t xml:space="preserve">10-persoons tafel  ovaal- of tonvormig. ca 3200 x 1200, ca 720 hoog, houten poten, blad 18 mm melamine afgewerkt, blad conform sfeerbeeld. </t>
  </si>
  <si>
    <t>Stoel zonder armleuning met houten poten behorend bij ovale tafel uit de ontmoetingsplek. Stof Fame. NB stoelen uit dezelfde lijn als ovale tafel uit ontmoetingsplek.</t>
  </si>
  <si>
    <t>Hoge kruk  met houten poten behorend bij ovale tafel uit de ontmoetingsplek. Stof Fame. NB stoelen uit dezelfde lijn als ovale tafel uit ontmoetingsplek.</t>
  </si>
  <si>
    <r>
      <rPr>
        <b/>
        <sz val="9"/>
        <color rgb="FF000000"/>
        <rFont val="Calibri"/>
      </rPr>
      <t xml:space="preserve">Wachten
</t>
    </r>
    <r>
      <rPr>
        <b/>
        <sz val="11"/>
        <color rgb="FFFF0000"/>
        <rFont val="Calibri"/>
      </rPr>
      <t>(voor het invullen van de prijzen zie tabblad "stofsoorten")</t>
    </r>
  </si>
  <si>
    <t>Wachtbank, metalen frame met 3 zitplaatsen en tafeltje links of rechts van de zitplaatsen. Met armleuningen aan beide buitenzijdes. Zittingen gestoffeerd. Kuipjes van kunstof. Kunststof glijders of doppen onder poten.</t>
  </si>
  <si>
    <t>Wachtbank, metalen frame met 4 zitplaatsen en tafeltje  links of rechts van de zitplaatsen. Met armleuningen aan beide buitenzijdes. Zittingen gestoffeerd.  Kuipjes van kunstof. Kunststof glijders of doppen onder poten.</t>
  </si>
  <si>
    <t>Wachtkamerstoel, 4 poot metaal met doppen, met armleuning, zitting en rug gestoffeerd</t>
  </si>
  <si>
    <r>
      <rPr>
        <b/>
        <sz val="9"/>
        <color rgb="FF000000"/>
        <rFont val="Calibri"/>
      </rPr>
      <t xml:space="preserve">Krukken
</t>
    </r>
    <r>
      <rPr>
        <b/>
        <sz val="11"/>
        <color rgb="FFFF0000"/>
        <rFont val="Calibri"/>
      </rPr>
      <t>(voor het invullen van de oranje prijzen zie tabblad "stofsoorten")</t>
    </r>
  </si>
  <si>
    <t>Kruk,  4 poten, kunststofzitting, metalen frame, doppen geschikt voor zachte ondergrond</t>
  </si>
  <si>
    <t>Kruk , 5 teens metalen onderstel met wielen geschikt voor harde ondergrond, zitting gestoffeerd</t>
  </si>
  <si>
    <r>
      <rPr>
        <b/>
        <sz val="9"/>
        <color rgb="FF000000"/>
        <rFont val="Calibri"/>
      </rPr>
      <t xml:space="preserve">Overig
</t>
    </r>
    <r>
      <rPr>
        <b/>
        <sz val="11"/>
        <color rgb="FFFF0000"/>
        <rFont val="Calibri"/>
      </rPr>
      <t>(voor het invullen van de oranje prijzen zie tabblad "stofsoorten")</t>
    </r>
  </si>
  <si>
    <t>Vrijstaande metalen kapstok met minimaal 5 haken</t>
  </si>
  <si>
    <t>klapstoel zonder armleggers kunststof zitting en rug  frame metaal lakkleur wit</t>
  </si>
  <si>
    <t>wandbeugel voor 2 klapstoelen lakkleur wit</t>
  </si>
  <si>
    <t>Ronde poef Ø ca. 450, 500 hoog. Gestoffeerd en op poten</t>
  </si>
  <si>
    <t>space-in-space cabine. afmeting ca. B1420 x ca. D1200 x ca. H 2250, voorzien van mechanische ventilatie, LED verlichting, WCD, USB aansluting. Brede zijwanden in glas/metaal uitgevoerd, korte zijden Fame gestoffeerd. Mogelijkheid tot eenvoudig verplaatsen. *) stoel: zie bureaustoel  **) bureau: zie bureaux</t>
  </si>
  <si>
    <t>space-in-space telefooncel. afmeting ca. B1000 x ca. D1000 x ca. H 2300, voorzien van mechanische ventilatie, LED verlichting, WCD, USB aansluting,  zijwanden in glas/metaal uitgevoerd, deur in glas/metaal uitgevoerd, overige  zijden in Fame gestoffeerd. Voorzien van wandplankje.</t>
  </si>
  <si>
    <t xml:space="preserve">Laptop bijzettafel. afmeting ca. B420 x ca. D280 x ca. H 650. metalen voet, kolom en blad. Kleur wit. </t>
  </si>
  <si>
    <t>Hoge kruk verstelbaar met voetensteun behorend bij telefooncel</t>
  </si>
  <si>
    <t>harde wielen behorend bij bureaustoel</t>
  </si>
  <si>
    <t>zachte wielen behorend bij bureaustoel</t>
  </si>
  <si>
    <t>kastje voor printpapier, kleur wit, afdekblad 18 mm melamine afgewerkt kleur sfeerbeeld, 800 x 800 x 450 mm, jalouzie deur, 1 legbord</t>
  </si>
  <si>
    <t>HANGLAMP doorsnede ca. 55 cm, hoogte ca. 33 cm, kleur zwart, materiaal aluminium</t>
  </si>
  <si>
    <t>Thuiswerkplekken</t>
  </si>
  <si>
    <t>Het leveren en monteren van één of meerdere onderdelen uit de 'thuiswerkplek' op het thuisadres van de MUMC+ medewerker, bestaande uit één bureaustoel en of bureau</t>
  </si>
  <si>
    <t>Het demonteren en ophalen van één of meerdere onderdelen uit de 'thuiswerkplek' op het thuisadres van de MUMC+ medewerker, bestaande uit één bureaustoel en of bureau</t>
  </si>
  <si>
    <t>Bureaustoel met 3D armleuning, gepolijst aluminium kruisvoet op harde wielen, volledig omgestoffeerde zitting en rug (geen netwaeve), stofkleur Fame zwart 60999, verstelbare zithoogte ca 40-55 cm, verstelbare zitdiepte, verstelbare hoogte lendesteun, synchroonmechaniek. Heldere aanduiding en eenvoudige bediening van de knoppen. Deze stoel past ook in de Cabine</t>
  </si>
  <si>
    <t xml:space="preserve">Zit-stabureau electrisch 1200 x 800, tot 1300 mm hoog, blad 18mm dik melamine afgewerkt, bladen onafhankelijk van elkaar in hoogte te verstellen, met H poot, incl. kabelgoot met afdekking, met display om hoogte af te lezen, zonder geheugenfunctie, blad conform sfeerbeeld en  frame / poot lakkleur wit </t>
  </si>
  <si>
    <t xml:space="preserve">Zit-stabureau electrisch 1600 x 800, tot 1300 mm hoog, blad 18mm dik melamine afgewerkt, bladen onafhankelijk van elkaar in hoogte te verstellen, met H poot, incl. kabelgoot met afdekking, met display om hoogte af te lezen, zonder geheugenfunctie, blad conform sfeerbeeld en  frame / poot lakkleur wit </t>
  </si>
  <si>
    <t xml:space="preserve">Grand Totaal </t>
  </si>
  <si>
    <t xml:space="preserve">Vergaderstoelen  </t>
  </si>
  <si>
    <t>Stofsoort</t>
  </si>
  <si>
    <t>Gemidelde prijs/stuk excl.btw</t>
  </si>
  <si>
    <r>
      <t xml:space="preserve">Vergaderstoel sledeframe, volledig omgestoffeerde zitting en rug, met armleggers, slede in chroom uitgevoerd </t>
    </r>
    <r>
      <rPr>
        <b/>
        <sz val="9"/>
        <color rgb="FF000000"/>
        <rFont val="Calibri"/>
        <family val="2"/>
      </rPr>
      <t>zonder</t>
    </r>
    <r>
      <rPr>
        <sz val="9"/>
        <color rgb="FF000000"/>
        <rFont val="Calibri"/>
      </rPr>
      <t xml:space="preserve"> glijders. </t>
    </r>
  </si>
  <si>
    <t>Fame</t>
  </si>
  <si>
    <t>Silverguard</t>
  </si>
  <si>
    <t>Boltaflex</t>
  </si>
  <si>
    <t>Puxx</t>
  </si>
  <si>
    <r>
      <t xml:space="preserve">Vergaderstoel sledeframe, volledig omgestoffeerde zitting en rug, met armleggers, slede in chroom uitgevoerd </t>
    </r>
    <r>
      <rPr>
        <b/>
        <sz val="9"/>
        <color theme="1"/>
        <rFont val="Calibri"/>
        <family val="2"/>
      </rPr>
      <t>met</t>
    </r>
    <r>
      <rPr>
        <sz val="9"/>
        <color theme="1"/>
        <rFont val="Calibri"/>
      </rPr>
      <t xml:space="preserve"> glijders.</t>
    </r>
  </si>
  <si>
    <t>Stoel met  chromen frame met glijders  zonder armleuning en rug en zitting gestoffeerd.</t>
  </si>
  <si>
    <t>Vergaderstoel chromen stervoet volledig omgestoffeerde zitting en rug, met armleuningen , met glijder of  harde- of zachte wielen.</t>
  </si>
  <si>
    <t>vergaderstoel chromen stervoet volledig omgestoffeerde zitting en rug, met armleuningen , met glijder of  harde- of zachte wielen met opklapbaar schrijfblad.</t>
  </si>
  <si>
    <t>Vergaderstoel 4-poot metaal met doppen, stapelbaar, volledig omgestoffeerde zitting en rug, zonder armleuning.</t>
  </si>
  <si>
    <t xml:space="preserve">Wachten
</t>
  </si>
  <si>
    <t xml:space="preserve">Krukken
</t>
  </si>
  <si>
    <t xml:space="preserve">Overig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</si>
</sst>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 &quot;€&quot;\ * #,##0_ ;_ &quot;€&quot;\ * \-#,##0_ ;_ &quot;€&quot;\ * &quot;-&quot;_ ;_ @_ "/>
    <numFmt numFmtId="44" formatCode="_ &quot;€&quot;\ * #,##0.00_ ;_ &quot;€&quot;\ * \-#,##0.00_ ;_ &quot;€&quot;\ * &quot;-&quot;??_ ;_ @_ "/>
    <numFmt numFmtId="43" formatCode="_ * #,##0.00_ ;_ * \-#,##0.00_ ;_ * &quot;-&quot;??_ ;_ @_ "/>
    <numFmt numFmtId="164" formatCode="_ [$€-2]\ * #,##0_ ;_ [$€-2]\ * \-#,##0_ ;_ [$€-2]\ * &quot;-&quot;??_ ;_ @_ "/>
    <numFmt numFmtId="165" formatCode="_-&quot;€&quot;\ * #,##0.00_-;_-&quot;€&quot;\ * #,##0.00\-;_-&quot;€&quot;\ * &quot;-&quot;??_-;_-@_-"/>
    <numFmt numFmtId="166" formatCode="_ &quot;€&quot;\ * #,##0.00_ ;_ &quot;€&quot;\ * \-#,##0.00_ ;_ &quot;€&quot;\ * &quot;-&quot;_ ;_ @_ "/>
    <numFmt numFmtId="167" formatCode="_ [$€-2]\ * #,##0.00_ ;_ [$€-2]\ * \-#,##0.00_ ;_ [$€-2]\ * &quot;-&quot;??_ ;_ @_ "/>
  </numFmts>
  <fonts count="37" x14ac:knownFonts="1">
    <font>
      <sz val="11"/>
      <color theme="1"/>
      <name val="Calibri"/>
      <family val="2"/>
      <scheme val="minor"/>
    </font>
    <font>
      <sz val="11"/>
      <name val="Calibri"/>
      <family val="2"/>
    </font>
    <font>
      <sz val="11"/>
      <color theme="1"/>
      <name val="Calibri"/>
      <family val="2"/>
      <scheme val="minor"/>
    </font>
    <font>
      <b/>
      <sz val="9"/>
      <name val="Calibri"/>
      <family val="2"/>
      <scheme val="minor"/>
    </font>
    <font>
      <sz val="9"/>
      <name val="Calibri"/>
      <family val="2"/>
      <scheme val="minor"/>
    </font>
    <font>
      <sz val="9"/>
      <color theme="1"/>
      <name val="Calibri"/>
      <family val="2"/>
      <scheme val="minor"/>
    </font>
    <font>
      <b/>
      <sz val="9"/>
      <color theme="1"/>
      <name val="Calibri"/>
      <family val="2"/>
      <scheme val="minor"/>
    </font>
    <font>
      <sz val="10"/>
      <name val="Calibri"/>
      <family val="2"/>
      <scheme val="minor"/>
    </font>
    <font>
      <b/>
      <sz val="14"/>
      <name val="Calibri"/>
      <family val="2"/>
      <scheme val="minor"/>
    </font>
    <font>
      <b/>
      <sz val="9"/>
      <color rgb="FF000000"/>
      <name val="Calibri"/>
      <scheme val="minor"/>
    </font>
    <font>
      <sz val="9"/>
      <color theme="8" tint="-0.249977111117893"/>
      <name val="Calibri"/>
      <family val="2"/>
    </font>
    <font>
      <sz val="9"/>
      <color theme="8" tint="-0.249977111117893"/>
      <name val="Calibri"/>
      <family val="2"/>
      <scheme val="minor"/>
    </font>
    <font>
      <sz val="9"/>
      <color theme="8" tint="-0.249977111117893"/>
      <name val="Calibri"/>
    </font>
    <font>
      <sz val="11"/>
      <color rgb="FFFF0000"/>
      <name val="Calibri"/>
      <family val="2"/>
      <scheme val="minor"/>
    </font>
    <font>
      <sz val="11"/>
      <color rgb="FFFF0000"/>
      <name val="Calibri"/>
      <scheme val="minor"/>
    </font>
    <font>
      <sz val="11"/>
      <color rgb="FF00B0F0"/>
      <name val="Calibri"/>
      <family val="2"/>
      <scheme val="minor"/>
    </font>
    <font>
      <sz val="9"/>
      <color rgb="FF000000"/>
      <name val="Calibri"/>
    </font>
    <font>
      <sz val="9"/>
      <name val="Calibri"/>
    </font>
    <font>
      <sz val="9"/>
      <color rgb="FF000000"/>
      <name val="Calibri"/>
      <family val="2"/>
    </font>
    <font>
      <sz val="9"/>
      <color rgb="FF000000"/>
      <name val="Calibri"/>
      <family val="2"/>
      <scheme val="minor"/>
    </font>
    <font>
      <sz val="9"/>
      <color theme="1"/>
      <name val="Calibri"/>
    </font>
    <font>
      <sz val="9"/>
      <color theme="1"/>
      <name val="Calibri"/>
      <family val="2"/>
    </font>
    <font>
      <sz val="9"/>
      <color theme="1"/>
      <name val="Calibri"/>
      <scheme val="minor"/>
    </font>
    <font>
      <sz val="9"/>
      <color rgb="FF000000"/>
      <name val="Calibri"/>
      <scheme val="minor"/>
    </font>
    <font>
      <sz val="11"/>
      <color rgb="FF000000"/>
      <name val="Calibri"/>
      <family val="2"/>
      <scheme val="minor"/>
    </font>
    <font>
      <sz val="9"/>
      <name val="Calibri"/>
      <family val="2"/>
    </font>
    <font>
      <sz val="11"/>
      <name val="Calibri"/>
      <family val="2"/>
      <scheme val="minor"/>
    </font>
    <font>
      <b/>
      <sz val="9"/>
      <name val="Calibri"/>
      <family val="2"/>
    </font>
    <font>
      <b/>
      <u/>
      <sz val="11"/>
      <name val="Calibri"/>
      <family val="2"/>
    </font>
    <font>
      <b/>
      <sz val="9"/>
      <color rgb="FF000000"/>
      <name val="Calibri"/>
      <family val="2"/>
    </font>
    <font>
      <b/>
      <sz val="9"/>
      <color theme="1"/>
      <name val="Calibri"/>
      <family val="2"/>
    </font>
    <font>
      <sz val="9"/>
      <color rgb="FF00B050"/>
      <name val="Calibri"/>
      <family val="2"/>
    </font>
    <font>
      <b/>
      <sz val="24"/>
      <color rgb="FFFF0000"/>
      <name val="Calibri"/>
      <family val="2"/>
      <scheme val="minor"/>
    </font>
    <font>
      <b/>
      <sz val="9"/>
      <color rgb="FF000000"/>
      <name val="Calibri"/>
    </font>
    <font>
      <b/>
      <sz val="9"/>
      <color rgb="FFFF0000"/>
      <name val="Calibri"/>
    </font>
    <font>
      <b/>
      <sz val="11"/>
      <color rgb="FFFF0000"/>
      <name val="Calibri"/>
    </font>
    <font>
      <b/>
      <sz val="9"/>
      <color theme="1"/>
      <name val="Calibri"/>
    </font>
  </fonts>
  <fills count="11">
    <fill>
      <patternFill patternType="none"/>
    </fill>
    <fill>
      <patternFill patternType="gray125"/>
    </fill>
    <fill>
      <patternFill patternType="solid">
        <fgColor theme="1"/>
        <bgColor indexed="64"/>
      </patternFill>
    </fill>
    <fill>
      <patternFill patternType="solid">
        <fgColor indexed="9"/>
        <bgColor indexed="64"/>
      </patternFill>
    </fill>
    <fill>
      <patternFill patternType="solid">
        <fgColor rgb="FF92D050"/>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FF"/>
        <bgColor rgb="FF000000"/>
      </patternFill>
    </fill>
    <fill>
      <patternFill patternType="solid">
        <fgColor rgb="FF92D050"/>
        <bgColor rgb="FF000000"/>
      </patternFill>
    </fill>
    <fill>
      <patternFill patternType="solid">
        <fgColor rgb="FFFFC000"/>
        <bgColor indexed="64"/>
      </patternFill>
    </fill>
  </fills>
  <borders count="12">
    <border>
      <left/>
      <right/>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s>
  <cellStyleXfs count="3">
    <xf numFmtId="0" fontId="0" fillId="0" borderId="0"/>
    <xf numFmtId="0" fontId="1" fillId="0" borderId="0"/>
    <xf numFmtId="43" fontId="2" fillId="0" borderId="0" applyFont="0" applyFill="0" applyBorder="0" applyAlignment="0" applyProtection="0"/>
  </cellStyleXfs>
  <cellXfs count="145">
    <xf numFmtId="0" fontId="0" fillId="0" borderId="0" xfId="0"/>
    <xf numFmtId="0" fontId="7" fillId="3" borderId="0" xfId="0" applyFont="1" applyFill="1"/>
    <xf numFmtId="0" fontId="7" fillId="3" borderId="2" xfId="0" applyFont="1" applyFill="1" applyBorder="1" applyAlignment="1">
      <alignment horizontal="left"/>
    </xf>
    <xf numFmtId="0" fontId="7" fillId="5" borderId="0" xfId="0" applyFont="1" applyFill="1"/>
    <xf numFmtId="15" fontId="7" fillId="5" borderId="0" xfId="0" applyNumberFormat="1" applyFont="1" applyFill="1" applyAlignment="1">
      <alignment horizontal="left"/>
    </xf>
    <xf numFmtId="0" fontId="4" fillId="3" borderId="1" xfId="0" applyFont="1" applyFill="1" applyBorder="1"/>
    <xf numFmtId="0" fontId="3" fillId="3" borderId="1" xfId="0" applyFont="1" applyFill="1" applyBorder="1"/>
    <xf numFmtId="0" fontId="4" fillId="3" borderId="0" xfId="0" applyFont="1" applyFill="1"/>
    <xf numFmtId="0" fontId="3" fillId="3" borderId="0" xfId="0" applyFont="1" applyFill="1"/>
    <xf numFmtId="0" fontId="13" fillId="0" borderId="0" xfId="0" applyFont="1"/>
    <xf numFmtId="0" fontId="15" fillId="0" borderId="0" xfId="0" applyFont="1"/>
    <xf numFmtId="0" fontId="14" fillId="0" borderId="0" xfId="0" applyFont="1"/>
    <xf numFmtId="0" fontId="24" fillId="0" borderId="0" xfId="0" applyFont="1"/>
    <xf numFmtId="165" fontId="4" fillId="0" borderId="3" xfId="0" applyNumberFormat="1" applyFont="1" applyBorder="1"/>
    <xf numFmtId="9" fontId="4" fillId="0" borderId="3" xfId="0" applyNumberFormat="1" applyFont="1" applyBorder="1" applyAlignment="1">
      <alignment horizontal="center"/>
    </xf>
    <xf numFmtId="165" fontId="3" fillId="0" borderId="3" xfId="0" applyNumberFormat="1" applyFont="1" applyBorder="1"/>
    <xf numFmtId="9" fontId="3" fillId="0" borderId="3" xfId="0" applyNumberFormat="1" applyFont="1" applyBorder="1" applyAlignment="1">
      <alignment horizontal="center"/>
    </xf>
    <xf numFmtId="0" fontId="26" fillId="0" borderId="0" xfId="0" applyFont="1"/>
    <xf numFmtId="0" fontId="9" fillId="6" borderId="3" xfId="0" applyFont="1" applyFill="1" applyBorder="1" applyAlignment="1">
      <alignment vertical="top" wrapText="1"/>
    </xf>
    <xf numFmtId="0" fontId="3" fillId="6" borderId="3" xfId="0" applyFont="1" applyFill="1" applyBorder="1" applyAlignment="1">
      <alignment horizontal="center" wrapText="1"/>
    </xf>
    <xf numFmtId="0" fontId="3" fillId="6" borderId="3" xfId="0" applyFont="1" applyFill="1" applyBorder="1" applyAlignment="1">
      <alignment horizontal="center"/>
    </xf>
    <xf numFmtId="0" fontId="16" fillId="8" borderId="3" xfId="0" applyFont="1" applyFill="1" applyBorder="1" applyAlignment="1">
      <alignment wrapText="1"/>
    </xf>
    <xf numFmtId="0" fontId="4" fillId="0" borderId="3" xfId="0" applyFont="1" applyBorder="1" applyAlignment="1">
      <alignment horizontal="center"/>
    </xf>
    <xf numFmtId="164" fontId="4" fillId="4" borderId="3" xfId="2" applyNumberFormat="1" applyFont="1" applyFill="1" applyBorder="1" applyAlignment="1">
      <alignment horizontal="center"/>
    </xf>
    <xf numFmtId="165" fontId="5" fillId="0" borderId="3" xfId="0" applyNumberFormat="1" applyFont="1" applyBorder="1"/>
    <xf numFmtId="42" fontId="4" fillId="0" borderId="3" xfId="0" applyNumberFormat="1" applyFont="1" applyBorder="1" applyAlignment="1">
      <alignment horizontal="center"/>
    </xf>
    <xf numFmtId="0" fontId="16" fillId="0" borderId="3" xfId="0" applyFont="1" applyBorder="1" applyAlignment="1">
      <alignment wrapText="1"/>
    </xf>
    <xf numFmtId="0" fontId="18" fillId="0" borderId="3" xfId="0" applyFont="1" applyBorder="1" applyAlignment="1">
      <alignment wrapText="1"/>
    </xf>
    <xf numFmtId="0" fontId="16" fillId="5" borderId="3" xfId="0" applyFont="1" applyFill="1" applyBorder="1" applyAlignment="1">
      <alignment wrapText="1"/>
    </xf>
    <xf numFmtId="0" fontId="5" fillId="5" borderId="3" xfId="0" applyFont="1" applyFill="1" applyBorder="1"/>
    <xf numFmtId="0" fontId="18" fillId="5" borderId="3" xfId="0" applyFont="1" applyFill="1" applyBorder="1" applyAlignment="1">
      <alignment wrapText="1"/>
    </xf>
    <xf numFmtId="0" fontId="6" fillId="5" borderId="3" xfId="0" applyFont="1" applyFill="1" applyBorder="1"/>
    <xf numFmtId="0" fontId="19" fillId="5" borderId="3" xfId="0" applyFont="1" applyFill="1" applyBorder="1"/>
    <xf numFmtId="165" fontId="19" fillId="0" borderId="3" xfId="0" applyNumberFormat="1" applyFont="1" applyBorder="1"/>
    <xf numFmtId="9" fontId="19" fillId="0" borderId="3" xfId="0" applyNumberFormat="1" applyFont="1" applyBorder="1" applyAlignment="1">
      <alignment horizontal="center"/>
    </xf>
    <xf numFmtId="0" fontId="19" fillId="0" borderId="3" xfId="0" applyFont="1" applyBorder="1"/>
    <xf numFmtId="0" fontId="23" fillId="0" borderId="3" xfId="0" applyFont="1" applyBorder="1"/>
    <xf numFmtId="0" fontId="11" fillId="0" borderId="3" xfId="0" applyFont="1" applyBorder="1"/>
    <xf numFmtId="0" fontId="6" fillId="0" borderId="3" xfId="0" applyFont="1" applyBorder="1" applyAlignment="1">
      <alignment horizontal="right"/>
    </xf>
    <xf numFmtId="0" fontId="6" fillId="0" borderId="3" xfId="0" applyFont="1" applyBorder="1" applyAlignment="1">
      <alignment horizontal="left"/>
    </xf>
    <xf numFmtId="0" fontId="3" fillId="0" borderId="3" xfId="0" applyFont="1" applyBorder="1" applyAlignment="1">
      <alignment horizontal="right"/>
    </xf>
    <xf numFmtId="0" fontId="6" fillId="7" borderId="3" xfId="0" applyFont="1" applyFill="1" applyBorder="1" applyAlignment="1">
      <alignment vertical="top" wrapText="1"/>
    </xf>
    <xf numFmtId="0" fontId="18" fillId="0" borderId="3" xfId="0" applyFont="1" applyBorder="1" applyAlignment="1">
      <alignment vertical="center" wrapText="1"/>
    </xf>
    <xf numFmtId="0" fontId="19" fillId="0" borderId="3" xfId="0" applyFont="1" applyBorder="1" applyAlignment="1">
      <alignment vertical="center"/>
    </xf>
    <xf numFmtId="0" fontId="4" fillId="0" borderId="3" xfId="0" applyFont="1" applyBorder="1"/>
    <xf numFmtId="164" fontId="4" fillId="0" borderId="3" xfId="2" applyNumberFormat="1" applyFont="1" applyFill="1" applyBorder="1" applyAlignment="1">
      <alignment horizontal="center"/>
    </xf>
    <xf numFmtId="0" fontId="3" fillId="0" borderId="3" xfId="0" applyFont="1" applyBorder="1"/>
    <xf numFmtId="0" fontId="25" fillId="0" borderId="3" xfId="0" applyFont="1" applyBorder="1"/>
    <xf numFmtId="0" fontId="25" fillId="0" borderId="3" xfId="0" applyFont="1" applyBorder="1" applyAlignment="1">
      <alignment wrapText="1"/>
    </xf>
    <xf numFmtId="0" fontId="25" fillId="5" borderId="3" xfId="0" applyFont="1" applyFill="1" applyBorder="1" applyAlignment="1">
      <alignment wrapText="1"/>
    </xf>
    <xf numFmtId="0" fontId="16" fillId="5" borderId="3" xfId="0" applyFont="1" applyFill="1" applyBorder="1" applyAlignment="1">
      <alignment horizontal="left" vertical="center" wrapText="1"/>
    </xf>
    <xf numFmtId="0" fontId="4" fillId="5" borderId="3" xfId="0" applyFont="1" applyFill="1" applyBorder="1" applyAlignment="1">
      <alignment horizontal="center"/>
    </xf>
    <xf numFmtId="0" fontId="20" fillId="5" borderId="3" xfId="0" applyFont="1" applyFill="1" applyBorder="1" applyAlignment="1">
      <alignment horizontal="left" vertical="center" wrapText="1"/>
    </xf>
    <xf numFmtId="0" fontId="21" fillId="5" borderId="3" xfId="0" applyFont="1" applyFill="1" applyBorder="1" applyAlignment="1">
      <alignment horizontal="left" vertical="center" wrapText="1"/>
    </xf>
    <xf numFmtId="0" fontId="5" fillId="5" borderId="3" xfId="0" applyFont="1" applyFill="1" applyBorder="1" applyAlignment="1">
      <alignment horizontal="left" vertical="center" wrapText="1"/>
    </xf>
    <xf numFmtId="0" fontId="22" fillId="5" borderId="3" xfId="0" applyFont="1" applyFill="1" applyBorder="1"/>
    <xf numFmtId="0" fontId="5" fillId="0" borderId="3" xfId="0" applyFont="1" applyBorder="1"/>
    <xf numFmtId="0" fontId="3" fillId="0" borderId="3" xfId="0" applyFont="1" applyBorder="1" applyAlignment="1">
      <alignment horizontal="center"/>
    </xf>
    <xf numFmtId="0" fontId="4" fillId="5" borderId="3" xfId="0" applyFont="1" applyFill="1" applyBorder="1" applyAlignment="1">
      <alignment vertical="center"/>
    </xf>
    <xf numFmtId="0" fontId="5" fillId="0" borderId="3" xfId="0" applyFont="1" applyBorder="1" applyAlignment="1">
      <alignment wrapText="1"/>
    </xf>
    <xf numFmtId="0" fontId="5" fillId="5" borderId="3" xfId="0" applyFont="1" applyFill="1" applyBorder="1" applyAlignment="1">
      <alignment wrapText="1"/>
    </xf>
    <xf numFmtId="0" fontId="18" fillId="5" borderId="3" xfId="0" applyFont="1" applyFill="1" applyBorder="1" applyAlignment="1">
      <alignment vertical="center" wrapText="1"/>
    </xf>
    <xf numFmtId="0" fontId="23" fillId="5" borderId="3" xfId="0" applyFont="1" applyFill="1" applyBorder="1" applyAlignment="1">
      <alignment vertical="top" wrapText="1"/>
    </xf>
    <xf numFmtId="164" fontId="3" fillId="0" borderId="3" xfId="2" applyNumberFormat="1" applyFont="1" applyFill="1" applyBorder="1" applyAlignment="1">
      <alignment horizontal="center"/>
    </xf>
    <xf numFmtId="165" fontId="6" fillId="0" borderId="3" xfId="0" applyNumberFormat="1" applyFont="1" applyBorder="1"/>
    <xf numFmtId="0" fontId="5" fillId="5" borderId="3" xfId="0" applyFont="1" applyFill="1" applyBorder="1" applyAlignment="1">
      <alignment vertical="top" wrapText="1"/>
    </xf>
    <xf numFmtId="0" fontId="8" fillId="0" borderId="3" xfId="0" applyFont="1" applyBorder="1"/>
    <xf numFmtId="0" fontId="8" fillId="0" borderId="3" xfId="0" applyFont="1" applyBorder="1" applyAlignment="1">
      <alignment horizontal="right"/>
    </xf>
    <xf numFmtId="44" fontId="8" fillId="0" borderId="3" xfId="0" applyNumberFormat="1" applyFont="1" applyBorder="1" applyAlignment="1">
      <alignment horizontal="left"/>
    </xf>
    <xf numFmtId="0" fontId="18" fillId="9" borderId="3" xfId="0" applyFont="1" applyFill="1" applyBorder="1" applyAlignment="1">
      <alignment wrapText="1"/>
    </xf>
    <xf numFmtId="0" fontId="18" fillId="4" borderId="3" xfId="0" applyFont="1" applyFill="1" applyBorder="1" applyAlignment="1">
      <alignment wrapText="1"/>
    </xf>
    <xf numFmtId="0" fontId="5" fillId="4" borderId="3" xfId="0" applyFont="1" applyFill="1" applyBorder="1"/>
    <xf numFmtId="0" fontId="19" fillId="9" borderId="3" xfId="0" applyFont="1" applyFill="1" applyBorder="1"/>
    <xf numFmtId="0" fontId="16" fillId="9" borderId="3" xfId="0" applyFont="1" applyFill="1" applyBorder="1" applyAlignment="1">
      <alignment wrapText="1"/>
    </xf>
    <xf numFmtId="0" fontId="10" fillId="9" borderId="3" xfId="0" applyFont="1" applyFill="1" applyBorder="1" applyAlignment="1">
      <alignment vertical="center" wrapText="1"/>
    </xf>
    <xf numFmtId="0" fontId="4" fillId="9" borderId="3" xfId="0" applyFont="1" applyFill="1" applyBorder="1" applyAlignment="1">
      <alignment vertical="center"/>
    </xf>
    <xf numFmtId="0" fontId="10" fillId="9" borderId="3" xfId="0" applyFont="1" applyFill="1" applyBorder="1" applyAlignment="1">
      <alignment wrapText="1"/>
    </xf>
    <xf numFmtId="0" fontId="11" fillId="9" borderId="3" xfId="0" applyFont="1" applyFill="1" applyBorder="1"/>
    <xf numFmtId="0" fontId="4" fillId="9" borderId="3" xfId="0" applyFont="1" applyFill="1" applyBorder="1"/>
    <xf numFmtId="0" fontId="12" fillId="4" borderId="3" xfId="0" applyFont="1" applyFill="1" applyBorder="1" applyAlignment="1">
      <alignment horizontal="left" vertical="center" wrapText="1"/>
    </xf>
    <xf numFmtId="0" fontId="10" fillId="4" borderId="3" xfId="0" applyFont="1" applyFill="1" applyBorder="1" applyAlignment="1">
      <alignment horizontal="left" vertical="center" wrapText="1"/>
    </xf>
    <xf numFmtId="0" fontId="11" fillId="4" borderId="3" xfId="0" applyFont="1" applyFill="1" applyBorder="1" applyAlignment="1">
      <alignment horizontal="left" vertical="center" wrapText="1"/>
    </xf>
    <xf numFmtId="0" fontId="11" fillId="4" borderId="3" xfId="0" applyFont="1" applyFill="1" applyBorder="1"/>
    <xf numFmtId="0" fontId="4" fillId="4" borderId="3" xfId="0" applyFont="1" applyFill="1" applyBorder="1" applyAlignment="1">
      <alignment vertical="center"/>
    </xf>
    <xf numFmtId="0" fontId="5" fillId="4" borderId="3" xfId="0" applyFont="1" applyFill="1" applyBorder="1" applyAlignment="1">
      <alignment wrapText="1"/>
    </xf>
    <xf numFmtId="0" fontId="19" fillId="4" borderId="3" xfId="0" applyFont="1" applyFill="1" applyBorder="1" applyAlignment="1">
      <alignment vertical="top" wrapText="1"/>
    </xf>
    <xf numFmtId="0" fontId="19" fillId="4" borderId="3" xfId="0" applyFont="1" applyFill="1" applyBorder="1"/>
    <xf numFmtId="0" fontId="5" fillId="4" borderId="3" xfId="0" applyFont="1" applyFill="1" applyBorder="1" applyAlignment="1">
      <alignment vertical="top" wrapText="1"/>
    </xf>
    <xf numFmtId="17" fontId="7" fillId="0" borderId="0" xfId="0" applyNumberFormat="1" applyFont="1"/>
    <xf numFmtId="15" fontId="7" fillId="0" borderId="0" xfId="0" applyNumberFormat="1" applyFont="1" applyAlignment="1">
      <alignment horizontal="left"/>
    </xf>
    <xf numFmtId="0" fontId="4" fillId="4" borderId="1" xfId="0" applyFont="1" applyFill="1" applyBorder="1"/>
    <xf numFmtId="166" fontId="4" fillId="0" borderId="3" xfId="0" applyNumberFormat="1" applyFont="1" applyBorder="1" applyAlignment="1">
      <alignment horizontal="center"/>
    </xf>
    <xf numFmtId="166" fontId="19" fillId="0" borderId="3" xfId="0" applyNumberFormat="1" applyFont="1" applyBorder="1" applyAlignment="1">
      <alignment horizontal="center"/>
    </xf>
    <xf numFmtId="166" fontId="3" fillId="6" borderId="3" xfId="0" applyNumberFormat="1" applyFont="1" applyFill="1" applyBorder="1" applyAlignment="1">
      <alignment horizontal="center"/>
    </xf>
    <xf numFmtId="166" fontId="3" fillId="0" borderId="3" xfId="0" applyNumberFormat="1" applyFont="1" applyBorder="1" applyAlignment="1">
      <alignment horizontal="center"/>
    </xf>
    <xf numFmtId="0" fontId="18" fillId="5" borderId="3" xfId="0" applyFont="1" applyFill="1" applyBorder="1" applyAlignment="1">
      <alignment horizontal="left" vertical="center" wrapText="1"/>
    </xf>
    <xf numFmtId="0" fontId="16" fillId="0" borderId="3" xfId="0" applyFont="1" applyBorder="1" applyAlignment="1">
      <alignment horizontal="left" vertical="center" wrapText="1"/>
    </xf>
    <xf numFmtId="0" fontId="12" fillId="0" borderId="3" xfId="0" applyFont="1" applyBorder="1" applyAlignment="1">
      <alignment horizontal="left" vertical="center" wrapText="1"/>
    </xf>
    <xf numFmtId="0" fontId="20" fillId="0" borderId="3" xfId="0" applyFont="1" applyBorder="1" applyAlignment="1">
      <alignment horizontal="left" vertical="center" wrapText="1"/>
    </xf>
    <xf numFmtId="0" fontId="10" fillId="0" borderId="3" xfId="0" applyFont="1" applyBorder="1" applyAlignment="1">
      <alignment horizontal="left" vertical="center" wrapText="1"/>
    </xf>
    <xf numFmtId="0" fontId="21" fillId="0" borderId="3" xfId="0" applyFont="1" applyBorder="1" applyAlignment="1">
      <alignment horizontal="left" vertical="center" wrapText="1"/>
    </xf>
    <xf numFmtId="0" fontId="5" fillId="0" borderId="3" xfId="0" applyFont="1" applyBorder="1" applyAlignment="1">
      <alignment horizontal="left" vertical="center" wrapText="1"/>
    </xf>
    <xf numFmtId="0" fontId="11" fillId="0" borderId="3" xfId="0" applyFont="1" applyBorder="1" applyAlignment="1">
      <alignment horizontal="left" vertical="center" wrapText="1"/>
    </xf>
    <xf numFmtId="0" fontId="22" fillId="0" borderId="3" xfId="0" applyFont="1" applyBorder="1"/>
    <xf numFmtId="0" fontId="3" fillId="6" borderId="7" xfId="0" applyFont="1" applyFill="1" applyBorder="1" applyAlignment="1">
      <alignment horizontal="center" wrapText="1"/>
    </xf>
    <xf numFmtId="0" fontId="0" fillId="0" borderId="3" xfId="0" applyBorder="1"/>
    <xf numFmtId="167" fontId="4" fillId="4" borderId="3" xfId="2" applyNumberFormat="1" applyFont="1" applyFill="1" applyBorder="1" applyAlignment="1">
      <alignment horizontal="center"/>
    </xf>
    <xf numFmtId="167" fontId="4" fillId="0" borderId="3" xfId="2" applyNumberFormat="1" applyFont="1" applyFill="1" applyBorder="1" applyAlignment="1">
      <alignment horizontal="center"/>
    </xf>
    <xf numFmtId="167" fontId="0" fillId="10" borderId="3" xfId="0" applyNumberFormat="1" applyFill="1" applyBorder="1"/>
    <xf numFmtId="164" fontId="4" fillId="10" borderId="3" xfId="2" applyNumberFormat="1" applyFont="1" applyFill="1" applyBorder="1" applyAlignment="1">
      <alignment horizontal="center"/>
    </xf>
    <xf numFmtId="0" fontId="25" fillId="3" borderId="1" xfId="0" applyFont="1" applyFill="1" applyBorder="1" applyAlignment="1">
      <alignment horizontal="left" wrapText="1"/>
    </xf>
    <xf numFmtId="0" fontId="17" fillId="3" borderId="0" xfId="0" applyFont="1" applyFill="1" applyAlignment="1">
      <alignment horizontal="left" wrapText="1"/>
    </xf>
    <xf numFmtId="0" fontId="4" fillId="3" borderId="0" xfId="0" applyFont="1" applyFill="1" applyAlignment="1">
      <alignment horizontal="left" wrapText="1"/>
    </xf>
    <xf numFmtId="0" fontId="4" fillId="3" borderId="2" xfId="0" applyFont="1" applyFill="1" applyBorder="1" applyAlignment="1">
      <alignment horizontal="left" wrapText="1"/>
    </xf>
    <xf numFmtId="0" fontId="25" fillId="4" borderId="1" xfId="0" applyFont="1" applyFill="1" applyBorder="1" applyAlignment="1">
      <alignment wrapText="1"/>
    </xf>
    <xf numFmtId="0" fontId="25" fillId="0" borderId="0" xfId="0" applyFont="1" applyAlignment="1">
      <alignment wrapText="1"/>
    </xf>
    <xf numFmtId="0" fontId="25" fillId="0" borderId="2" xfId="0" applyFont="1" applyBorder="1" applyAlignment="1">
      <alignment wrapText="1"/>
    </xf>
    <xf numFmtId="0" fontId="17" fillId="0" borderId="0" xfId="0" applyFont="1" applyAlignment="1">
      <alignment horizontal="left" wrapText="1"/>
    </xf>
    <xf numFmtId="0" fontId="4" fillId="0" borderId="0" xfId="0" applyFont="1" applyAlignment="1">
      <alignment horizontal="left" wrapText="1"/>
    </xf>
    <xf numFmtId="0" fontId="4" fillId="0" borderId="2" xfId="0" applyFont="1" applyBorder="1" applyAlignment="1">
      <alignment horizontal="left" wrapText="1"/>
    </xf>
    <xf numFmtId="0" fontId="25" fillId="10" borderId="1" xfId="0" applyFont="1" applyFill="1" applyBorder="1" applyAlignment="1">
      <alignment horizontal="left" wrapText="1"/>
    </xf>
    <xf numFmtId="0" fontId="36" fillId="7" borderId="3" xfId="0" applyFont="1" applyFill="1" applyBorder="1" applyAlignment="1">
      <alignment vertical="top" wrapText="1"/>
    </xf>
    <xf numFmtId="0" fontId="0" fillId="0" borderId="8" xfId="0" applyBorder="1"/>
    <xf numFmtId="0" fontId="19" fillId="5" borderId="9" xfId="0" applyFont="1" applyFill="1" applyBorder="1"/>
    <xf numFmtId="0" fontId="19" fillId="4" borderId="9" xfId="0" applyFont="1" applyFill="1" applyBorder="1"/>
    <xf numFmtId="164" fontId="4" fillId="4" borderId="9" xfId="2" applyNumberFormat="1" applyFont="1" applyFill="1" applyBorder="1" applyAlignment="1">
      <alignment horizontal="center"/>
    </xf>
    <xf numFmtId="164" fontId="4" fillId="0" borderId="9" xfId="2" applyNumberFormat="1" applyFont="1" applyFill="1" applyBorder="1" applyAlignment="1">
      <alignment horizontal="center"/>
    </xf>
    <xf numFmtId="0" fontId="0" fillId="0" borderId="9" xfId="0" applyBorder="1"/>
    <xf numFmtId="0" fontId="19" fillId="4" borderId="9" xfId="0" applyFont="1" applyFill="1" applyBorder="1" applyAlignment="1">
      <alignment vertical="top" wrapText="1"/>
    </xf>
    <xf numFmtId="0" fontId="5" fillId="5" borderId="9" xfId="0" applyFont="1" applyFill="1" applyBorder="1"/>
    <xf numFmtId="0" fontId="16" fillId="5" borderId="10" xfId="0" applyFont="1" applyFill="1" applyBorder="1" applyAlignment="1">
      <alignment horizontal="left" vertical="center" wrapText="1"/>
    </xf>
    <xf numFmtId="0" fontId="19" fillId="4" borderId="11" xfId="0" applyFont="1" applyFill="1" applyBorder="1"/>
    <xf numFmtId="164" fontId="4" fillId="4" borderId="11" xfId="2" applyNumberFormat="1" applyFont="1" applyFill="1" applyBorder="1" applyAlignment="1">
      <alignment horizontal="center"/>
    </xf>
    <xf numFmtId="164" fontId="4" fillId="0" borderId="11" xfId="2" applyNumberFormat="1" applyFont="1" applyFill="1" applyBorder="1" applyAlignment="1">
      <alignment horizontal="center"/>
    </xf>
    <xf numFmtId="0" fontId="0" fillId="0" borderId="11" xfId="0" applyBorder="1"/>
    <xf numFmtId="0" fontId="25" fillId="3" borderId="1" xfId="0" applyFont="1" applyFill="1" applyBorder="1" applyAlignment="1">
      <alignment horizontal="left" wrapText="1"/>
    </xf>
    <xf numFmtId="0" fontId="17" fillId="3" borderId="0" xfId="0" applyFont="1" applyFill="1" applyAlignment="1">
      <alignment horizontal="left" wrapText="1"/>
    </xf>
    <xf numFmtId="0" fontId="4" fillId="3" borderId="0" xfId="0" applyFont="1" applyFill="1" applyAlignment="1">
      <alignment horizontal="left" wrapText="1"/>
    </xf>
    <xf numFmtId="0" fontId="4" fillId="3" borderId="2" xfId="0" applyFont="1" applyFill="1" applyBorder="1" applyAlignment="1">
      <alignment horizontal="left" wrapText="1"/>
    </xf>
    <xf numFmtId="0" fontId="32" fillId="2" borderId="4" xfId="0" applyFont="1" applyFill="1" applyBorder="1" applyAlignment="1">
      <alignment horizontal="center"/>
    </xf>
    <xf numFmtId="0" fontId="32" fillId="2" borderId="5" xfId="0" applyFont="1" applyFill="1" applyBorder="1" applyAlignment="1">
      <alignment horizontal="center"/>
    </xf>
    <xf numFmtId="0" fontId="32" fillId="2" borderId="6" xfId="0" applyFont="1" applyFill="1" applyBorder="1" applyAlignment="1">
      <alignment horizontal="center"/>
    </xf>
    <xf numFmtId="0" fontId="8" fillId="0" borderId="4" xfId="1" applyFont="1" applyBorder="1" applyAlignment="1">
      <alignment horizontal="left"/>
    </xf>
    <xf numFmtId="0" fontId="8" fillId="0" borderId="5" xfId="1" applyFont="1" applyBorder="1" applyAlignment="1">
      <alignment horizontal="left"/>
    </xf>
    <xf numFmtId="0" fontId="8" fillId="0" borderId="6" xfId="1" applyFont="1" applyBorder="1" applyAlignment="1">
      <alignment horizontal="left"/>
    </xf>
  </cellXfs>
  <cellStyles count="3">
    <cellStyle name="Komma" xfId="2" builtinId="3"/>
    <cellStyle name="Standaard" xfId="0" builtinId="0"/>
    <cellStyle name="Standaard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184096</xdr:colOff>
      <xdr:row>1</xdr:row>
      <xdr:rowOff>336177</xdr:rowOff>
    </xdr:from>
    <xdr:to>
      <xdr:col>7</xdr:col>
      <xdr:colOff>1197831</xdr:colOff>
      <xdr:row>9</xdr:row>
      <xdr:rowOff>104055</xdr:rowOff>
    </xdr:to>
    <xdr:pic>
      <xdr:nvPicPr>
        <xdr:cNvPr id="3" name="Afbeelding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36323" y="536282"/>
          <a:ext cx="6080395" cy="1624853"/>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8"/>
  <sheetViews>
    <sheetView showGridLines="0" tabSelected="1" zoomScale="119" zoomScaleNormal="119" workbookViewId="0">
      <pane xSplit="1" topLeftCell="B1" activePane="topRight" state="frozen"/>
      <selection pane="topRight" sqref="A1:H1"/>
    </sheetView>
  </sheetViews>
  <sheetFormatPr defaultRowHeight="15" x14ac:dyDescent="0.25"/>
  <cols>
    <col min="1" max="1" width="120.7109375" customWidth="1"/>
    <col min="2" max="2" width="15.7109375" customWidth="1"/>
    <col min="3" max="3" width="9.5703125" style="17" customWidth="1"/>
    <col min="4" max="4" width="11.7109375" style="17" customWidth="1"/>
    <col min="5" max="5" width="17.5703125" bestFit="1" customWidth="1"/>
    <col min="6" max="6" width="7.28515625" customWidth="1"/>
    <col min="7" max="7" width="14" customWidth="1"/>
    <col min="8" max="8" width="19.7109375" bestFit="1" customWidth="1"/>
  </cols>
  <sheetData>
    <row r="1" spans="1:8" ht="31.5" x14ac:dyDescent="0.5">
      <c r="A1" s="139" t="s">
        <v>0</v>
      </c>
      <c r="B1" s="140"/>
      <c r="C1" s="140"/>
      <c r="D1" s="140"/>
      <c r="E1" s="140"/>
      <c r="F1" s="140"/>
      <c r="G1" s="140"/>
      <c r="H1" s="141"/>
    </row>
    <row r="2" spans="1:8" ht="27.75" customHeight="1" x14ac:dyDescent="0.25">
      <c r="A2" s="90" t="s">
        <v>1</v>
      </c>
      <c r="B2" s="7"/>
      <c r="C2" s="88"/>
      <c r="D2" s="88"/>
      <c r="E2" s="1"/>
      <c r="F2" s="1"/>
      <c r="G2" s="3"/>
      <c r="H2" s="2"/>
    </row>
    <row r="3" spans="1:8" ht="27.75" customHeight="1" x14ac:dyDescent="0.25">
      <c r="A3" s="90" t="s">
        <v>2</v>
      </c>
      <c r="B3" s="7"/>
      <c r="C3" s="89"/>
      <c r="D3" s="89"/>
      <c r="E3" s="1"/>
      <c r="F3" s="1"/>
      <c r="G3" s="4"/>
      <c r="H3" s="2"/>
    </row>
    <row r="4" spans="1:8" x14ac:dyDescent="0.25">
      <c r="A4" s="5"/>
      <c r="B4" s="7"/>
      <c r="C4" s="7"/>
      <c r="D4" s="7"/>
      <c r="E4" s="1"/>
      <c r="F4" s="1"/>
      <c r="G4" s="4"/>
      <c r="H4" s="2"/>
    </row>
    <row r="5" spans="1:8" x14ac:dyDescent="0.25">
      <c r="A5" s="6" t="s">
        <v>3</v>
      </c>
      <c r="B5" s="8"/>
      <c r="C5" s="8"/>
      <c r="D5" s="8"/>
      <c r="E5" s="8"/>
      <c r="F5" s="4"/>
      <c r="G5" s="4"/>
      <c r="H5" s="2"/>
    </row>
    <row r="6" spans="1:8" x14ac:dyDescent="0.25">
      <c r="A6" s="135" t="s">
        <v>4</v>
      </c>
      <c r="B6" s="136"/>
      <c r="C6" s="137"/>
      <c r="D6" s="137"/>
      <c r="E6" s="137"/>
      <c r="F6" s="137"/>
      <c r="G6" s="137"/>
      <c r="H6" s="138"/>
    </row>
    <row r="7" spans="1:8" x14ac:dyDescent="0.25">
      <c r="A7" s="135" t="s">
        <v>5</v>
      </c>
      <c r="B7" s="136"/>
      <c r="C7" s="137"/>
      <c r="D7" s="137"/>
      <c r="E7" s="137"/>
      <c r="F7" s="137"/>
      <c r="G7" s="137"/>
      <c r="H7" s="138"/>
    </row>
    <row r="8" spans="1:8" ht="15" customHeight="1" x14ac:dyDescent="0.25">
      <c r="A8" s="114" t="s">
        <v>6</v>
      </c>
      <c r="B8" s="115"/>
      <c r="C8" s="115"/>
      <c r="D8" s="115"/>
      <c r="E8" s="115"/>
      <c r="F8" s="115"/>
      <c r="G8" s="115"/>
      <c r="H8" s="116"/>
    </row>
    <row r="9" spans="1:8" x14ac:dyDescent="0.25">
      <c r="A9" s="120" t="s">
        <v>7</v>
      </c>
      <c r="B9" s="117"/>
      <c r="C9" s="118"/>
      <c r="D9" s="118"/>
      <c r="E9" s="118"/>
      <c r="F9" s="118"/>
      <c r="G9" s="118"/>
      <c r="H9" s="119"/>
    </row>
    <row r="10" spans="1:8" x14ac:dyDescent="0.25">
      <c r="A10" s="135" t="s">
        <v>8</v>
      </c>
      <c r="B10" s="136"/>
      <c r="C10" s="137"/>
      <c r="D10" s="137"/>
      <c r="E10" s="137"/>
      <c r="F10" s="137"/>
      <c r="G10" s="137"/>
      <c r="H10" s="138"/>
    </row>
    <row r="11" spans="1:8" ht="15.75" thickBot="1" x14ac:dyDescent="0.3">
      <c r="A11" s="110" t="s">
        <v>9</v>
      </c>
      <c r="B11" s="111"/>
      <c r="C11" s="112"/>
      <c r="D11" s="112"/>
      <c r="E11" s="112"/>
      <c r="F11" s="112"/>
      <c r="G11" s="112"/>
      <c r="H11" s="113"/>
    </row>
    <row r="12" spans="1:8" ht="18.75" x14ac:dyDescent="0.3">
      <c r="A12" s="142" t="s">
        <v>10</v>
      </c>
      <c r="B12" s="143"/>
      <c r="C12" s="143"/>
      <c r="D12" s="143"/>
      <c r="E12" s="143"/>
      <c r="F12" s="143"/>
      <c r="G12" s="143"/>
      <c r="H12" s="144"/>
    </row>
    <row r="13" spans="1:8" ht="30" customHeight="1" x14ac:dyDescent="0.25">
      <c r="A13" s="18" t="s">
        <v>11</v>
      </c>
      <c r="B13" s="19" t="s">
        <v>12</v>
      </c>
      <c r="C13" s="19" t="s">
        <v>13</v>
      </c>
      <c r="D13" s="19" t="s">
        <v>14</v>
      </c>
      <c r="E13" s="20" t="s">
        <v>15</v>
      </c>
      <c r="F13" s="20" t="s">
        <v>16</v>
      </c>
      <c r="G13" s="20" t="s">
        <v>17</v>
      </c>
      <c r="H13" s="20" t="s">
        <v>18</v>
      </c>
    </row>
    <row r="14" spans="1:8" ht="24.75" x14ac:dyDescent="0.25">
      <c r="A14" s="21" t="s">
        <v>19</v>
      </c>
      <c r="B14" s="69"/>
      <c r="C14" s="22">
        <v>11</v>
      </c>
      <c r="D14" s="23">
        <v>0</v>
      </c>
      <c r="E14" s="24">
        <f>C14*D14</f>
        <v>0</v>
      </c>
      <c r="F14" s="14">
        <v>0.21</v>
      </c>
      <c r="G14" s="91">
        <f t="shared" ref="G14:G23" si="0">F14*E14</f>
        <v>0</v>
      </c>
      <c r="H14" s="24">
        <f t="shared" ref="H14:H23" si="1">E14+G14</f>
        <v>0</v>
      </c>
    </row>
    <row r="15" spans="1:8" ht="39.75" customHeight="1" x14ac:dyDescent="0.25">
      <c r="A15" s="26" t="s">
        <v>20</v>
      </c>
      <c r="B15" s="70"/>
      <c r="C15" s="22">
        <v>51</v>
      </c>
      <c r="D15" s="23">
        <v>0</v>
      </c>
      <c r="E15" s="24">
        <f>C15*D15</f>
        <v>0</v>
      </c>
      <c r="F15" s="14">
        <v>0.21</v>
      </c>
      <c r="G15" s="91">
        <f t="shared" si="0"/>
        <v>0</v>
      </c>
      <c r="H15" s="24">
        <f t="shared" si="1"/>
        <v>0</v>
      </c>
    </row>
    <row r="16" spans="1:8" ht="24.75" x14ac:dyDescent="0.25">
      <c r="A16" s="26" t="s">
        <v>21</v>
      </c>
      <c r="B16" s="70"/>
      <c r="C16" s="22">
        <v>10</v>
      </c>
      <c r="D16" s="23">
        <v>0</v>
      </c>
      <c r="E16" s="24">
        <f>C16*D16</f>
        <v>0</v>
      </c>
      <c r="F16" s="14">
        <v>0.21</v>
      </c>
      <c r="G16" s="91">
        <f t="shared" ref="G16" si="2">F16*E16</f>
        <v>0</v>
      </c>
      <c r="H16" s="24">
        <f t="shared" ref="H16" si="3">E16+G16</f>
        <v>0</v>
      </c>
    </row>
    <row r="17" spans="1:8" ht="36.75" x14ac:dyDescent="0.25">
      <c r="A17" s="28" t="s">
        <v>22</v>
      </c>
      <c r="B17" s="71"/>
      <c r="C17" s="22">
        <v>10</v>
      </c>
      <c r="D17" s="23">
        <v>0</v>
      </c>
      <c r="E17" s="24">
        <f t="shared" ref="E17:E18" si="4">C17*D17</f>
        <v>0</v>
      </c>
      <c r="F17" s="14">
        <v>0.21</v>
      </c>
      <c r="G17" s="91">
        <f t="shared" ref="G17:G18" si="5">F17*E17</f>
        <v>0</v>
      </c>
      <c r="H17" s="24">
        <f t="shared" ref="H17:H18" si="6">E17+G17</f>
        <v>0</v>
      </c>
    </row>
    <row r="18" spans="1:8" ht="36.75" x14ac:dyDescent="0.25">
      <c r="A18" s="30" t="s">
        <v>23</v>
      </c>
      <c r="B18" s="71"/>
      <c r="C18" s="22">
        <v>10</v>
      </c>
      <c r="D18" s="23">
        <v>0</v>
      </c>
      <c r="E18" s="24">
        <f t="shared" si="4"/>
        <v>0</v>
      </c>
      <c r="F18" s="14">
        <v>0.21</v>
      </c>
      <c r="G18" s="91">
        <f t="shared" si="5"/>
        <v>0</v>
      </c>
      <c r="H18" s="24">
        <f t="shared" si="6"/>
        <v>0</v>
      </c>
    </row>
    <row r="19" spans="1:8" x14ac:dyDescent="0.25">
      <c r="A19" s="29"/>
      <c r="B19" s="29"/>
      <c r="C19" s="22"/>
      <c r="D19" s="13"/>
      <c r="E19" s="24"/>
      <c r="F19" s="14"/>
      <c r="G19" s="91"/>
      <c r="H19" s="24"/>
    </row>
    <row r="20" spans="1:8" x14ac:dyDescent="0.25">
      <c r="A20" s="31" t="s">
        <v>24</v>
      </c>
      <c r="B20" s="31"/>
      <c r="C20" s="22"/>
      <c r="D20" s="13"/>
      <c r="E20" s="24"/>
      <c r="F20" s="14"/>
      <c r="G20" s="91"/>
      <c r="H20" s="24"/>
    </row>
    <row r="21" spans="1:8" x14ac:dyDescent="0.25">
      <c r="A21" s="32" t="s">
        <v>25</v>
      </c>
      <c r="B21" s="72"/>
      <c r="C21" s="22">
        <v>51</v>
      </c>
      <c r="D21" s="23">
        <v>0</v>
      </c>
      <c r="E21" s="24">
        <f t="shared" ref="E21:E29" si="7">C21*D21</f>
        <v>0</v>
      </c>
      <c r="F21" s="14">
        <v>0.21</v>
      </c>
      <c r="G21" s="91">
        <f t="shared" si="0"/>
        <v>0</v>
      </c>
      <c r="H21" s="24">
        <f t="shared" si="1"/>
        <v>0</v>
      </c>
    </row>
    <row r="22" spans="1:8" x14ac:dyDescent="0.25">
      <c r="A22" s="32" t="s">
        <v>26</v>
      </c>
      <c r="B22" s="72"/>
      <c r="C22" s="22">
        <v>10</v>
      </c>
      <c r="D22" s="23">
        <v>0</v>
      </c>
      <c r="E22" s="24">
        <f t="shared" si="7"/>
        <v>0</v>
      </c>
      <c r="F22" s="14">
        <v>0.21</v>
      </c>
      <c r="G22" s="91">
        <f t="shared" si="0"/>
        <v>0</v>
      </c>
      <c r="H22" s="24">
        <f t="shared" si="1"/>
        <v>0</v>
      </c>
    </row>
    <row r="23" spans="1:8" x14ac:dyDescent="0.25">
      <c r="A23" s="21" t="s">
        <v>27</v>
      </c>
      <c r="B23" s="73"/>
      <c r="C23" s="22">
        <v>117</v>
      </c>
      <c r="D23" s="23">
        <v>0</v>
      </c>
      <c r="E23" s="24">
        <f t="shared" si="7"/>
        <v>0</v>
      </c>
      <c r="F23" s="14">
        <v>0.21</v>
      </c>
      <c r="G23" s="91">
        <f t="shared" si="0"/>
        <v>0</v>
      </c>
      <c r="H23" s="24">
        <f t="shared" si="1"/>
        <v>0</v>
      </c>
    </row>
    <row r="24" spans="1:8" x14ac:dyDescent="0.25">
      <c r="A24" s="21" t="s">
        <v>28</v>
      </c>
      <c r="B24" s="73"/>
      <c r="C24" s="22">
        <v>50</v>
      </c>
      <c r="D24" s="23">
        <v>0</v>
      </c>
      <c r="E24" s="24">
        <f t="shared" si="7"/>
        <v>0</v>
      </c>
      <c r="F24" s="14">
        <v>0.21</v>
      </c>
      <c r="G24" s="91">
        <f t="shared" ref="G24:G25" si="8">F24*E24</f>
        <v>0</v>
      </c>
      <c r="H24" s="24">
        <f t="shared" ref="H24:H25" si="9">E24+G24</f>
        <v>0</v>
      </c>
    </row>
    <row r="25" spans="1:8" s="12" customFormat="1" x14ac:dyDescent="0.25">
      <c r="A25" s="21" t="s">
        <v>29</v>
      </c>
      <c r="B25" s="73"/>
      <c r="C25" s="22">
        <v>102</v>
      </c>
      <c r="D25" s="23">
        <v>0</v>
      </c>
      <c r="E25" s="33">
        <f t="shared" si="7"/>
        <v>0</v>
      </c>
      <c r="F25" s="34">
        <v>0.21</v>
      </c>
      <c r="G25" s="92">
        <f t="shared" si="8"/>
        <v>0</v>
      </c>
      <c r="H25" s="33">
        <f t="shared" si="9"/>
        <v>0</v>
      </c>
    </row>
    <row r="26" spans="1:8" s="12" customFormat="1" x14ac:dyDescent="0.25">
      <c r="A26" s="26" t="s">
        <v>30</v>
      </c>
      <c r="B26" s="69"/>
      <c r="C26" s="22">
        <v>10</v>
      </c>
      <c r="D26" s="23">
        <v>0</v>
      </c>
      <c r="E26" s="33">
        <f t="shared" si="7"/>
        <v>0</v>
      </c>
      <c r="F26" s="34">
        <v>0.21</v>
      </c>
      <c r="G26" s="92">
        <f t="shared" ref="G26" si="10">F26*E26</f>
        <v>0</v>
      </c>
      <c r="H26" s="33">
        <f t="shared" ref="H26" si="11">E26+G26</f>
        <v>0</v>
      </c>
    </row>
    <row r="27" spans="1:8" s="12" customFormat="1" x14ac:dyDescent="0.25">
      <c r="A27" s="26" t="s">
        <v>31</v>
      </c>
      <c r="B27" s="69"/>
      <c r="C27" s="22">
        <v>8</v>
      </c>
      <c r="D27" s="23">
        <v>0</v>
      </c>
      <c r="E27" s="33">
        <f t="shared" si="7"/>
        <v>0</v>
      </c>
      <c r="F27" s="34">
        <v>0.21</v>
      </c>
      <c r="G27" s="92">
        <f t="shared" ref="G27" si="12">F27*E27</f>
        <v>0</v>
      </c>
      <c r="H27" s="33">
        <f t="shared" ref="H27" si="13">E27+G27</f>
        <v>0</v>
      </c>
    </row>
    <row r="28" spans="1:8" s="12" customFormat="1" x14ac:dyDescent="0.25">
      <c r="A28" s="35" t="s">
        <v>32</v>
      </c>
      <c r="B28" s="72"/>
      <c r="C28" s="22">
        <v>10</v>
      </c>
      <c r="D28" s="23">
        <v>0</v>
      </c>
      <c r="E28" s="33">
        <f t="shared" si="7"/>
        <v>0</v>
      </c>
      <c r="F28" s="34">
        <v>0.21</v>
      </c>
      <c r="G28" s="92">
        <f t="shared" ref="G28" si="14">F28*E28</f>
        <v>0</v>
      </c>
      <c r="H28" s="33">
        <f t="shared" ref="H28" si="15">E28+G28</f>
        <v>0</v>
      </c>
    </row>
    <row r="29" spans="1:8" s="12" customFormat="1" x14ac:dyDescent="0.25">
      <c r="A29" s="36" t="s">
        <v>33</v>
      </c>
      <c r="B29" s="72"/>
      <c r="C29" s="22">
        <v>5</v>
      </c>
      <c r="D29" s="23">
        <v>0</v>
      </c>
      <c r="E29" s="33">
        <f t="shared" si="7"/>
        <v>0</v>
      </c>
      <c r="F29" s="34">
        <v>0.21</v>
      </c>
      <c r="G29" s="92">
        <f t="shared" ref="G29" si="16">F29*E29</f>
        <v>0</v>
      </c>
      <c r="H29" s="33">
        <f t="shared" ref="H29" si="17">E29+G29</f>
        <v>0</v>
      </c>
    </row>
    <row r="30" spans="1:8" x14ac:dyDescent="0.25">
      <c r="A30" s="37"/>
      <c r="B30" s="37"/>
      <c r="C30" s="22"/>
      <c r="D30" s="13"/>
      <c r="E30" s="24"/>
      <c r="F30" s="14"/>
      <c r="G30" s="91"/>
      <c r="H30" s="24"/>
    </row>
    <row r="31" spans="1:8" x14ac:dyDescent="0.25">
      <c r="A31" s="38" t="s">
        <v>34</v>
      </c>
      <c r="B31" s="39"/>
      <c r="C31" s="40"/>
      <c r="D31" s="13"/>
      <c r="E31" s="15">
        <f>SUM(E14:E29)</f>
        <v>0</v>
      </c>
      <c r="F31" s="14"/>
      <c r="G31" s="91"/>
      <c r="H31" s="15">
        <f>SUM(H14:H29)</f>
        <v>0</v>
      </c>
    </row>
    <row r="32" spans="1:8" ht="24.75" x14ac:dyDescent="0.25">
      <c r="A32" s="41" t="s">
        <v>35</v>
      </c>
      <c r="B32" s="19" t="s">
        <v>12</v>
      </c>
      <c r="C32" s="19" t="s">
        <v>13</v>
      </c>
      <c r="D32" s="19" t="s">
        <v>14</v>
      </c>
      <c r="E32" s="20" t="s">
        <v>15</v>
      </c>
      <c r="F32" s="20" t="s">
        <v>16</v>
      </c>
      <c r="G32" s="93" t="s">
        <v>17</v>
      </c>
      <c r="H32" s="20" t="s">
        <v>18</v>
      </c>
    </row>
    <row r="33" spans="1:8" ht="36" x14ac:dyDescent="0.25">
      <c r="A33" s="42" t="s">
        <v>36</v>
      </c>
      <c r="B33" s="74"/>
      <c r="C33" s="22">
        <v>4</v>
      </c>
      <c r="D33" s="23">
        <v>0</v>
      </c>
      <c r="E33" s="24">
        <f>D33*C33</f>
        <v>0</v>
      </c>
      <c r="F33" s="14">
        <v>0.21</v>
      </c>
      <c r="G33" s="91">
        <f>F33*E33</f>
        <v>0</v>
      </c>
      <c r="H33" s="24">
        <f>E33+G33</f>
        <v>0</v>
      </c>
    </row>
    <row r="34" spans="1:8" ht="36" x14ac:dyDescent="0.25">
      <c r="A34" s="42" t="s">
        <v>37</v>
      </c>
      <c r="B34" s="74"/>
      <c r="C34" s="22">
        <v>7</v>
      </c>
      <c r="D34" s="23">
        <v>0</v>
      </c>
      <c r="E34" s="24">
        <f>D34*C34</f>
        <v>0</v>
      </c>
      <c r="F34" s="14">
        <v>0.21</v>
      </c>
      <c r="G34" s="91">
        <f>F34*E34</f>
        <v>0</v>
      </c>
      <c r="H34" s="24">
        <f>E34+G34</f>
        <v>0</v>
      </c>
    </row>
    <row r="35" spans="1:8" ht="36" x14ac:dyDescent="0.25">
      <c r="A35" s="42" t="s">
        <v>38</v>
      </c>
      <c r="B35" s="74"/>
      <c r="C35" s="22">
        <v>3</v>
      </c>
      <c r="D35" s="23">
        <v>0</v>
      </c>
      <c r="E35" s="24">
        <f>D35*C35</f>
        <v>0</v>
      </c>
      <c r="F35" s="14">
        <v>0.21</v>
      </c>
      <c r="G35" s="91">
        <f>F35*E35</f>
        <v>0</v>
      </c>
      <c r="H35" s="24">
        <f>E35+G35</f>
        <v>0</v>
      </c>
    </row>
    <row r="36" spans="1:8" ht="36" x14ac:dyDescent="0.25">
      <c r="A36" s="42" t="s">
        <v>39</v>
      </c>
      <c r="B36" s="74"/>
      <c r="C36" s="22">
        <v>3</v>
      </c>
      <c r="D36" s="23">
        <v>0</v>
      </c>
      <c r="E36" s="24">
        <f>D36*C36</f>
        <v>0</v>
      </c>
      <c r="F36" s="14">
        <v>0.21</v>
      </c>
      <c r="G36" s="91">
        <f>F36*E36</f>
        <v>0</v>
      </c>
      <c r="H36" s="24">
        <f>E36+G36</f>
        <v>0</v>
      </c>
    </row>
    <row r="37" spans="1:8" ht="36" x14ac:dyDescent="0.25">
      <c r="A37" s="42" t="s">
        <v>40</v>
      </c>
      <c r="B37" s="74"/>
      <c r="C37" s="22">
        <v>7</v>
      </c>
      <c r="D37" s="23">
        <v>0</v>
      </c>
      <c r="E37" s="24">
        <f t="shared" ref="E37:E42" si="18">D37*C37</f>
        <v>0</v>
      </c>
      <c r="F37" s="14">
        <v>0.21</v>
      </c>
      <c r="G37" s="91">
        <f t="shared" ref="G37:G42" si="19">F37*E37</f>
        <v>0</v>
      </c>
      <c r="H37" s="24">
        <f t="shared" ref="H37:H42" si="20">E37+G37</f>
        <v>0</v>
      </c>
    </row>
    <row r="38" spans="1:8" ht="36" x14ac:dyDescent="0.25">
      <c r="A38" s="42" t="s">
        <v>41</v>
      </c>
      <c r="B38" s="74"/>
      <c r="C38" s="22">
        <v>3</v>
      </c>
      <c r="D38" s="23">
        <v>0</v>
      </c>
      <c r="E38" s="24">
        <f t="shared" si="18"/>
        <v>0</v>
      </c>
      <c r="F38" s="14">
        <v>0.21</v>
      </c>
      <c r="G38" s="91">
        <f t="shared" si="19"/>
        <v>0</v>
      </c>
      <c r="H38" s="24">
        <f t="shared" si="20"/>
        <v>0</v>
      </c>
    </row>
    <row r="39" spans="1:8" ht="24" x14ac:dyDescent="0.25">
      <c r="A39" s="42" t="s">
        <v>42</v>
      </c>
      <c r="B39" s="74"/>
      <c r="C39" s="22">
        <v>3</v>
      </c>
      <c r="D39" s="23">
        <v>0</v>
      </c>
      <c r="E39" s="24">
        <f t="shared" si="18"/>
        <v>0</v>
      </c>
      <c r="F39" s="14">
        <v>0.21</v>
      </c>
      <c r="G39" s="91">
        <f t="shared" si="19"/>
        <v>0</v>
      </c>
      <c r="H39" s="24">
        <f t="shared" si="20"/>
        <v>0</v>
      </c>
    </row>
    <row r="40" spans="1:8" ht="24" x14ac:dyDescent="0.25">
      <c r="A40" s="42" t="s">
        <v>43</v>
      </c>
      <c r="B40" s="74"/>
      <c r="C40" s="22">
        <v>3</v>
      </c>
      <c r="D40" s="23">
        <v>0</v>
      </c>
      <c r="E40" s="24">
        <f t="shared" si="18"/>
        <v>0</v>
      </c>
      <c r="F40" s="14">
        <v>0.21</v>
      </c>
      <c r="G40" s="91">
        <f t="shared" si="19"/>
        <v>0</v>
      </c>
      <c r="H40" s="24">
        <f t="shared" si="20"/>
        <v>0</v>
      </c>
    </row>
    <row r="41" spans="1:8" ht="24" x14ac:dyDescent="0.25">
      <c r="A41" s="42" t="s">
        <v>44</v>
      </c>
      <c r="B41" s="74"/>
      <c r="C41" s="22">
        <v>3</v>
      </c>
      <c r="D41" s="23">
        <v>0</v>
      </c>
      <c r="E41" s="24">
        <f t="shared" si="18"/>
        <v>0</v>
      </c>
      <c r="F41" s="14">
        <v>0.21</v>
      </c>
      <c r="G41" s="91">
        <f t="shared" si="19"/>
        <v>0</v>
      </c>
      <c r="H41" s="24">
        <f t="shared" si="20"/>
        <v>0</v>
      </c>
    </row>
    <row r="42" spans="1:8" x14ac:dyDescent="0.25">
      <c r="A42" s="43" t="s">
        <v>45</v>
      </c>
      <c r="B42" s="75"/>
      <c r="C42" s="22">
        <v>15</v>
      </c>
      <c r="D42" s="23">
        <v>0</v>
      </c>
      <c r="E42" s="24">
        <f t="shared" si="18"/>
        <v>0</v>
      </c>
      <c r="F42" s="14">
        <v>0.21</v>
      </c>
      <c r="G42" s="91">
        <f t="shared" si="19"/>
        <v>0</v>
      </c>
      <c r="H42" s="24">
        <f t="shared" si="20"/>
        <v>0</v>
      </c>
    </row>
    <row r="43" spans="1:8" x14ac:dyDescent="0.25">
      <c r="A43" s="44"/>
      <c r="B43" s="44"/>
      <c r="C43" s="22"/>
      <c r="D43" s="45"/>
      <c r="E43" s="24"/>
      <c r="F43" s="14"/>
      <c r="G43" s="91"/>
      <c r="H43" s="24"/>
    </row>
    <row r="44" spans="1:8" x14ac:dyDescent="0.25">
      <c r="A44" s="38" t="s">
        <v>34</v>
      </c>
      <c r="B44" s="38"/>
      <c r="C44" s="40"/>
      <c r="D44" s="15"/>
      <c r="E44" s="15">
        <f>SUM(E33:E43)</f>
        <v>0</v>
      </c>
      <c r="F44" s="16"/>
      <c r="G44" s="94"/>
      <c r="H44" s="15">
        <f>SUM(H33:H43)</f>
        <v>0</v>
      </c>
    </row>
    <row r="45" spans="1:8" ht="24.75" x14ac:dyDescent="0.25">
      <c r="A45" s="41" t="s">
        <v>46</v>
      </c>
      <c r="B45" s="19" t="s">
        <v>12</v>
      </c>
      <c r="C45" s="19" t="s">
        <v>13</v>
      </c>
      <c r="D45" s="19" t="s">
        <v>14</v>
      </c>
      <c r="E45" s="20" t="s">
        <v>15</v>
      </c>
      <c r="F45" s="20" t="s">
        <v>16</v>
      </c>
      <c r="G45" s="93" t="s">
        <v>17</v>
      </c>
      <c r="H45" s="20" t="s">
        <v>18</v>
      </c>
    </row>
    <row r="46" spans="1:8" ht="33.75" customHeight="1" x14ac:dyDescent="0.25">
      <c r="A46" s="27" t="s">
        <v>47</v>
      </c>
      <c r="B46" s="76"/>
      <c r="C46" s="22">
        <v>7</v>
      </c>
      <c r="D46" s="23">
        <v>0</v>
      </c>
      <c r="E46" s="24">
        <f>D46*C46</f>
        <v>0</v>
      </c>
      <c r="F46" s="14">
        <v>0.21</v>
      </c>
      <c r="G46" s="91">
        <f>F46*E46</f>
        <v>0</v>
      </c>
      <c r="H46" s="24">
        <f>E46+G46</f>
        <v>0</v>
      </c>
    </row>
    <row r="47" spans="1:8" ht="33.75" customHeight="1" x14ac:dyDescent="0.25">
      <c r="A47" s="27" t="s">
        <v>48</v>
      </c>
      <c r="B47" s="76"/>
      <c r="C47" s="22">
        <v>7</v>
      </c>
      <c r="D47" s="23">
        <v>0</v>
      </c>
      <c r="E47" s="24">
        <f>D47*C47</f>
        <v>0</v>
      </c>
      <c r="F47" s="14">
        <v>0.21</v>
      </c>
      <c r="G47" s="91">
        <f>F47*E47</f>
        <v>0</v>
      </c>
      <c r="H47" s="24">
        <f>E47+G47</f>
        <v>0</v>
      </c>
    </row>
    <row r="48" spans="1:8" ht="33" customHeight="1" x14ac:dyDescent="0.25">
      <c r="A48" s="27" t="s">
        <v>49</v>
      </c>
      <c r="B48" s="76"/>
      <c r="C48" s="22">
        <v>7</v>
      </c>
      <c r="D48" s="23">
        <v>0</v>
      </c>
      <c r="E48" s="24">
        <f>D48*C48</f>
        <v>0</v>
      </c>
      <c r="F48" s="14">
        <v>0.21</v>
      </c>
      <c r="G48" s="91">
        <f>F48*E48</f>
        <v>0</v>
      </c>
      <c r="H48" s="24">
        <f>E48+G48</f>
        <v>0</v>
      </c>
    </row>
    <row r="49" spans="1:8" x14ac:dyDescent="0.25">
      <c r="A49" s="46" t="s">
        <v>24</v>
      </c>
      <c r="B49" s="46"/>
      <c r="C49" s="22"/>
      <c r="D49" s="45"/>
      <c r="E49" s="24"/>
      <c r="F49" s="14"/>
      <c r="G49" s="91"/>
      <c r="H49" s="24"/>
    </row>
    <row r="50" spans="1:8" x14ac:dyDescent="0.25">
      <c r="A50" s="35" t="s">
        <v>50</v>
      </c>
      <c r="B50" s="77"/>
      <c r="C50" s="22">
        <v>4</v>
      </c>
      <c r="D50" s="23">
        <v>0</v>
      </c>
      <c r="E50" s="24">
        <f t="shared" ref="E50:E58" si="21">D50*C50</f>
        <v>0</v>
      </c>
      <c r="F50" s="14">
        <v>0.21</v>
      </c>
      <c r="G50" s="91">
        <f t="shared" ref="G50:G58" si="22">F50*E50</f>
        <v>0</v>
      </c>
      <c r="H50" s="24">
        <f t="shared" ref="H50:H58" si="23">E50+G50</f>
        <v>0</v>
      </c>
    </row>
    <row r="51" spans="1:8" x14ac:dyDescent="0.25">
      <c r="A51" s="35" t="s">
        <v>51</v>
      </c>
      <c r="B51" s="77"/>
      <c r="C51" s="22">
        <v>4</v>
      </c>
      <c r="D51" s="23">
        <v>0</v>
      </c>
      <c r="E51" s="24">
        <f t="shared" si="21"/>
        <v>0</v>
      </c>
      <c r="F51" s="14">
        <v>0.21</v>
      </c>
      <c r="G51" s="91">
        <f t="shared" si="22"/>
        <v>0</v>
      </c>
      <c r="H51" s="24">
        <f t="shared" si="23"/>
        <v>0</v>
      </c>
    </row>
    <row r="52" spans="1:8" x14ac:dyDescent="0.25">
      <c r="A52" s="35" t="s">
        <v>52</v>
      </c>
      <c r="B52" s="77"/>
      <c r="C52" s="22">
        <v>3</v>
      </c>
      <c r="D52" s="23">
        <v>0</v>
      </c>
      <c r="E52" s="24">
        <f t="shared" si="21"/>
        <v>0</v>
      </c>
      <c r="F52" s="14">
        <v>0.21</v>
      </c>
      <c r="G52" s="91">
        <f t="shared" si="22"/>
        <v>0</v>
      </c>
      <c r="H52" s="24">
        <f t="shared" si="23"/>
        <v>0</v>
      </c>
    </row>
    <row r="53" spans="1:8" x14ac:dyDescent="0.25">
      <c r="A53" s="35"/>
      <c r="B53" s="37"/>
      <c r="C53" s="22"/>
      <c r="D53" s="45"/>
      <c r="E53" s="24"/>
      <c r="F53" s="14"/>
      <c r="G53" s="91"/>
      <c r="H53" s="24"/>
    </row>
    <row r="54" spans="1:8" x14ac:dyDescent="0.25">
      <c r="A54" s="47" t="s">
        <v>53</v>
      </c>
      <c r="B54" s="77"/>
      <c r="C54" s="22">
        <v>15</v>
      </c>
      <c r="D54" s="23">
        <v>0</v>
      </c>
      <c r="E54" s="24">
        <f t="shared" si="21"/>
        <v>0</v>
      </c>
      <c r="F54" s="14">
        <v>0.21</v>
      </c>
      <c r="G54" s="91">
        <f t="shared" si="22"/>
        <v>0</v>
      </c>
      <c r="H54" s="24">
        <f t="shared" si="23"/>
        <v>0</v>
      </c>
    </row>
    <row r="55" spans="1:8" x14ac:dyDescent="0.25">
      <c r="A55" s="48" t="s">
        <v>54</v>
      </c>
      <c r="B55" s="77"/>
      <c r="C55" s="22">
        <v>10</v>
      </c>
      <c r="D55" s="23">
        <v>0</v>
      </c>
      <c r="E55" s="24">
        <f t="shared" si="21"/>
        <v>0</v>
      </c>
      <c r="F55" s="14">
        <v>0.21</v>
      </c>
      <c r="G55" s="91">
        <f t="shared" si="22"/>
        <v>0</v>
      </c>
      <c r="H55" s="24">
        <f t="shared" si="23"/>
        <v>0</v>
      </c>
    </row>
    <row r="56" spans="1:8" x14ac:dyDescent="0.25">
      <c r="A56" s="48" t="s">
        <v>55</v>
      </c>
      <c r="B56" s="77"/>
      <c r="C56" s="22">
        <v>7</v>
      </c>
      <c r="D56" s="23">
        <v>0</v>
      </c>
      <c r="E56" s="24">
        <f t="shared" si="21"/>
        <v>0</v>
      </c>
      <c r="F56" s="14">
        <v>0.21</v>
      </c>
      <c r="G56" s="91">
        <f t="shared" si="22"/>
        <v>0</v>
      </c>
      <c r="H56" s="24">
        <f t="shared" si="23"/>
        <v>0</v>
      </c>
    </row>
    <row r="57" spans="1:8" x14ac:dyDescent="0.25">
      <c r="A57" s="48" t="s">
        <v>56</v>
      </c>
      <c r="B57" s="77"/>
      <c r="C57" s="22">
        <v>5</v>
      </c>
      <c r="D57" s="23">
        <v>0</v>
      </c>
      <c r="E57" s="24">
        <f t="shared" si="21"/>
        <v>0</v>
      </c>
      <c r="F57" s="14">
        <v>0.21</v>
      </c>
      <c r="G57" s="91">
        <f t="shared" si="22"/>
        <v>0</v>
      </c>
      <c r="H57" s="24">
        <f t="shared" si="23"/>
        <v>0</v>
      </c>
    </row>
    <row r="58" spans="1:8" x14ac:dyDescent="0.25">
      <c r="A58" s="47" t="s">
        <v>57</v>
      </c>
      <c r="B58" s="77"/>
      <c r="C58" s="22">
        <v>10</v>
      </c>
      <c r="D58" s="23">
        <v>0</v>
      </c>
      <c r="E58" s="24">
        <f t="shared" si="21"/>
        <v>0</v>
      </c>
      <c r="F58" s="14">
        <v>0.21</v>
      </c>
      <c r="G58" s="91">
        <f t="shared" si="22"/>
        <v>0</v>
      </c>
      <c r="H58" s="24">
        <f t="shared" si="23"/>
        <v>0</v>
      </c>
    </row>
    <row r="59" spans="1:8" x14ac:dyDescent="0.25">
      <c r="A59" s="35"/>
      <c r="B59" s="37"/>
      <c r="C59" s="22"/>
      <c r="D59" s="45"/>
      <c r="E59" s="24"/>
      <c r="F59" s="14"/>
      <c r="G59" s="91"/>
      <c r="H59" s="24"/>
    </row>
    <row r="60" spans="1:8" x14ac:dyDescent="0.25">
      <c r="A60" s="38" t="s">
        <v>34</v>
      </c>
      <c r="B60" s="38"/>
      <c r="C60" s="40"/>
      <c r="D60" s="15"/>
      <c r="E60" s="15">
        <f>SUM(E46:E58)</f>
        <v>0</v>
      </c>
      <c r="F60" s="16"/>
      <c r="G60" s="94"/>
      <c r="H60" s="15">
        <f>SUM(H46:H58)</f>
        <v>0</v>
      </c>
    </row>
    <row r="61" spans="1:8" ht="24.75" x14ac:dyDescent="0.25">
      <c r="A61" s="41" t="s">
        <v>58</v>
      </c>
      <c r="B61" s="19" t="s">
        <v>12</v>
      </c>
      <c r="C61" s="19" t="s">
        <v>13</v>
      </c>
      <c r="D61" s="19" t="s">
        <v>14</v>
      </c>
      <c r="E61" s="20" t="s">
        <v>15</v>
      </c>
      <c r="F61" s="20" t="s">
        <v>16</v>
      </c>
      <c r="G61" s="93" t="s">
        <v>17</v>
      </c>
      <c r="H61" s="20" t="s">
        <v>18</v>
      </c>
    </row>
    <row r="62" spans="1:8" ht="43.5" customHeight="1" x14ac:dyDescent="0.25">
      <c r="A62" s="48" t="s">
        <v>59</v>
      </c>
      <c r="B62" s="76"/>
      <c r="C62" s="22">
        <v>140</v>
      </c>
      <c r="D62" s="23">
        <v>0</v>
      </c>
      <c r="E62" s="24">
        <f>D62*C62</f>
        <v>0</v>
      </c>
      <c r="F62" s="14">
        <v>0.21</v>
      </c>
      <c r="G62" s="91">
        <f>F62*E62</f>
        <v>0</v>
      </c>
      <c r="H62" s="24">
        <f>E62+G62</f>
        <v>0</v>
      </c>
    </row>
    <row r="63" spans="1:8" ht="46.5" customHeight="1" x14ac:dyDescent="0.25">
      <c r="A63" s="49" t="s">
        <v>60</v>
      </c>
      <c r="B63" s="78"/>
      <c r="C63" s="22">
        <v>10</v>
      </c>
      <c r="D63" s="23">
        <v>0</v>
      </c>
      <c r="E63" s="24">
        <f>D63*C63</f>
        <v>0</v>
      </c>
      <c r="F63" s="14">
        <v>0.21</v>
      </c>
      <c r="G63" s="91">
        <f>F63*E63</f>
        <v>0</v>
      </c>
      <c r="H63" s="24">
        <f>E63+G63</f>
        <v>0</v>
      </c>
    </row>
    <row r="64" spans="1:8" x14ac:dyDescent="0.25">
      <c r="A64" s="44"/>
      <c r="B64" s="44"/>
      <c r="C64" s="22"/>
      <c r="D64" s="13"/>
      <c r="E64" s="24"/>
      <c r="F64" s="14"/>
      <c r="G64" s="91"/>
      <c r="H64" s="24"/>
    </row>
    <row r="65" spans="1:8" x14ac:dyDescent="0.25">
      <c r="A65" s="38" t="s">
        <v>34</v>
      </c>
      <c r="B65" s="38"/>
      <c r="C65" s="44"/>
      <c r="D65" s="13"/>
      <c r="E65" s="15">
        <f>SUM(E62:E64)</f>
        <v>0</v>
      </c>
      <c r="F65" s="16"/>
      <c r="G65" s="94"/>
      <c r="H65" s="15">
        <f>SUM(H62:H64)</f>
        <v>0</v>
      </c>
    </row>
    <row r="66" spans="1:8" ht="28.5" customHeight="1" x14ac:dyDescent="0.25">
      <c r="A66" s="121" t="s">
        <v>61</v>
      </c>
      <c r="B66" s="19"/>
      <c r="C66" s="19" t="s">
        <v>13</v>
      </c>
      <c r="D66" s="19" t="s">
        <v>62</v>
      </c>
      <c r="E66" s="20" t="s">
        <v>15</v>
      </c>
      <c r="F66" s="20" t="s">
        <v>16</v>
      </c>
      <c r="G66" s="93" t="s">
        <v>17</v>
      </c>
      <c r="H66" s="20" t="s">
        <v>18</v>
      </c>
    </row>
    <row r="67" spans="1:8" ht="15" customHeight="1" x14ac:dyDescent="0.25">
      <c r="A67" s="95" t="s">
        <v>63</v>
      </c>
      <c r="B67" s="97"/>
      <c r="C67" s="51">
        <v>80</v>
      </c>
      <c r="D67" s="109">
        <f>Stofsoorten!F3</f>
        <v>1</v>
      </c>
      <c r="E67" s="24">
        <f t="shared" ref="E67:E73" si="24">D67*C67</f>
        <v>80</v>
      </c>
      <c r="F67" s="14">
        <v>0.21</v>
      </c>
      <c r="G67" s="91">
        <f t="shared" ref="G67:G73" si="25">F67*E67</f>
        <v>16.8</v>
      </c>
      <c r="H67" s="24">
        <f t="shared" ref="H67:H73" si="26">E67+G67</f>
        <v>96.8</v>
      </c>
    </row>
    <row r="68" spans="1:8" ht="15" customHeight="1" x14ac:dyDescent="0.25">
      <c r="A68" s="53" t="s">
        <v>64</v>
      </c>
      <c r="B68" s="99"/>
      <c r="C68" s="51">
        <f>C67</f>
        <v>80</v>
      </c>
      <c r="D68" s="109">
        <f>Stofsoorten!F8</f>
        <v>1</v>
      </c>
      <c r="E68" s="24">
        <f t="shared" si="24"/>
        <v>80</v>
      </c>
      <c r="F68" s="14">
        <v>0.21</v>
      </c>
      <c r="G68" s="91">
        <f t="shared" si="25"/>
        <v>16.8</v>
      </c>
      <c r="H68" s="24">
        <f t="shared" si="26"/>
        <v>96.8</v>
      </c>
    </row>
    <row r="69" spans="1:8" x14ac:dyDescent="0.25">
      <c r="A69" s="53" t="s">
        <v>65</v>
      </c>
      <c r="B69" s="99"/>
      <c r="C69" s="51">
        <v>20</v>
      </c>
      <c r="D69" s="109">
        <f>Stofsoorten!F13</f>
        <v>1</v>
      </c>
      <c r="E69" s="24">
        <f t="shared" si="24"/>
        <v>20</v>
      </c>
      <c r="F69" s="14">
        <v>0.21</v>
      </c>
      <c r="G69" s="91">
        <f t="shared" si="25"/>
        <v>4.2</v>
      </c>
      <c r="H69" s="24">
        <f t="shared" si="26"/>
        <v>24.2</v>
      </c>
    </row>
    <row r="70" spans="1:8" ht="15" customHeight="1" x14ac:dyDescent="0.25">
      <c r="A70" s="54" t="s">
        <v>66</v>
      </c>
      <c r="B70" s="102"/>
      <c r="C70" s="51">
        <v>10</v>
      </c>
      <c r="D70" s="109">
        <f>Stofsoorten!F18</f>
        <v>1</v>
      </c>
      <c r="E70" s="24">
        <f t="shared" si="24"/>
        <v>10</v>
      </c>
      <c r="F70" s="14">
        <v>0.21</v>
      </c>
      <c r="G70" s="91">
        <f t="shared" si="25"/>
        <v>2.1</v>
      </c>
      <c r="H70" s="24">
        <f t="shared" si="26"/>
        <v>12.1</v>
      </c>
    </row>
    <row r="71" spans="1:8" ht="15" customHeight="1" x14ac:dyDescent="0.25">
      <c r="A71" s="54" t="s">
        <v>67</v>
      </c>
      <c r="B71" s="102"/>
      <c r="C71" s="51">
        <v>8</v>
      </c>
      <c r="D71" s="109">
        <f>Stofsoorten!F23</f>
        <v>1</v>
      </c>
      <c r="E71" s="24">
        <f t="shared" si="24"/>
        <v>8</v>
      </c>
      <c r="F71" s="14">
        <v>0.21</v>
      </c>
      <c r="G71" s="91">
        <f t="shared" si="25"/>
        <v>1.68</v>
      </c>
      <c r="H71" s="24">
        <f t="shared" si="26"/>
        <v>9.68</v>
      </c>
    </row>
    <row r="72" spans="1:8" x14ac:dyDescent="0.25">
      <c r="A72" s="29" t="s">
        <v>68</v>
      </c>
      <c r="B72" s="37"/>
      <c r="C72" s="22">
        <v>10</v>
      </c>
      <c r="D72" s="109">
        <f>Stofsoorten!F28</f>
        <v>1</v>
      </c>
      <c r="E72" s="24">
        <f t="shared" si="24"/>
        <v>10</v>
      </c>
      <c r="F72" s="14">
        <v>0.21</v>
      </c>
      <c r="G72" s="91">
        <f t="shared" si="25"/>
        <v>2.1</v>
      </c>
      <c r="H72" s="24">
        <f t="shared" si="26"/>
        <v>12.1</v>
      </c>
    </row>
    <row r="73" spans="1:8" x14ac:dyDescent="0.25">
      <c r="A73" s="29" t="s">
        <v>69</v>
      </c>
      <c r="B73" s="37"/>
      <c r="C73" s="22">
        <v>10</v>
      </c>
      <c r="D73" s="109">
        <f>Stofsoorten!F33</f>
        <v>1</v>
      </c>
      <c r="E73" s="24">
        <f t="shared" si="24"/>
        <v>10</v>
      </c>
      <c r="F73" s="14">
        <v>0.21</v>
      </c>
      <c r="G73" s="91">
        <f t="shared" si="25"/>
        <v>2.1</v>
      </c>
      <c r="H73" s="24">
        <f t="shared" si="26"/>
        <v>12.1</v>
      </c>
    </row>
    <row r="74" spans="1:8" x14ac:dyDescent="0.25">
      <c r="A74" s="56"/>
      <c r="B74" s="56"/>
      <c r="C74" s="57"/>
      <c r="D74" s="13"/>
      <c r="E74" s="24"/>
      <c r="F74" s="14"/>
      <c r="G74" s="91"/>
      <c r="H74" s="24"/>
    </row>
    <row r="75" spans="1:8" x14ac:dyDescent="0.25">
      <c r="A75" s="38" t="s">
        <v>34</v>
      </c>
      <c r="B75" s="38"/>
      <c r="C75" s="57"/>
      <c r="D75" s="15"/>
      <c r="E75" s="15">
        <f>SUM(E67:E74)</f>
        <v>218</v>
      </c>
      <c r="F75" s="16"/>
      <c r="G75" s="94"/>
      <c r="H75" s="15">
        <f>SUM(H67:H74)</f>
        <v>263.77999999999997</v>
      </c>
    </row>
    <row r="76" spans="1:8" ht="24.75" x14ac:dyDescent="0.25">
      <c r="A76" s="41" t="s">
        <v>70</v>
      </c>
      <c r="B76" s="19" t="s">
        <v>12</v>
      </c>
      <c r="C76" s="19" t="s">
        <v>13</v>
      </c>
      <c r="D76" s="19" t="s">
        <v>14</v>
      </c>
      <c r="E76" s="20" t="s">
        <v>15</v>
      </c>
      <c r="F76" s="20" t="s">
        <v>16</v>
      </c>
      <c r="G76" s="93" t="s">
        <v>17</v>
      </c>
      <c r="H76" s="20" t="s">
        <v>18</v>
      </c>
    </row>
    <row r="77" spans="1:8" x14ac:dyDescent="0.25">
      <c r="A77" s="29" t="s">
        <v>71</v>
      </c>
      <c r="B77" s="71"/>
      <c r="C77" s="22">
        <v>4</v>
      </c>
      <c r="D77" s="23">
        <v>0</v>
      </c>
      <c r="E77" s="24">
        <f>D77*C77</f>
        <v>0</v>
      </c>
      <c r="F77" s="14">
        <v>0.21</v>
      </c>
      <c r="G77" s="91">
        <f>F77*E77</f>
        <v>0</v>
      </c>
      <c r="H77" s="24">
        <f>E77+G77</f>
        <v>0</v>
      </c>
    </row>
    <row r="78" spans="1:8" x14ac:dyDescent="0.25">
      <c r="A78" s="29" t="s">
        <v>72</v>
      </c>
      <c r="B78" s="71"/>
      <c r="C78" s="22">
        <v>4</v>
      </c>
      <c r="D78" s="23">
        <v>0</v>
      </c>
      <c r="E78" s="24">
        <f>D78*C78</f>
        <v>0</v>
      </c>
      <c r="F78" s="14">
        <v>0.21</v>
      </c>
      <c r="G78" s="91">
        <f>F78*E78</f>
        <v>0</v>
      </c>
      <c r="H78" s="24">
        <f>E78+G78</f>
        <v>0</v>
      </c>
    </row>
    <row r="79" spans="1:8" x14ac:dyDescent="0.25">
      <c r="A79" s="29" t="s">
        <v>73</v>
      </c>
      <c r="B79" s="71"/>
      <c r="C79" s="22">
        <v>4</v>
      </c>
      <c r="D79" s="23">
        <v>0</v>
      </c>
      <c r="E79" s="24">
        <f t="shared" ref="E79:E90" si="27">D79*C79</f>
        <v>0</v>
      </c>
      <c r="F79" s="14">
        <v>0.21</v>
      </c>
      <c r="G79" s="91">
        <f t="shared" ref="G79:G90" si="28">F79*E79</f>
        <v>0</v>
      </c>
      <c r="H79" s="24">
        <f t="shared" ref="H79:H90" si="29">E79+G79</f>
        <v>0</v>
      </c>
    </row>
    <row r="80" spans="1:8" x14ac:dyDescent="0.25">
      <c r="A80" s="58" t="s">
        <v>74</v>
      </c>
      <c r="B80" s="83"/>
      <c r="C80" s="22">
        <v>2</v>
      </c>
      <c r="D80" s="23">
        <v>0</v>
      </c>
      <c r="E80" s="24">
        <f t="shared" si="27"/>
        <v>0</v>
      </c>
      <c r="F80" s="14">
        <v>0.21</v>
      </c>
      <c r="G80" s="91">
        <f t="shared" si="28"/>
        <v>0</v>
      </c>
      <c r="H80" s="24">
        <f t="shared" si="29"/>
        <v>0</v>
      </c>
    </row>
    <row r="81" spans="1:8" x14ac:dyDescent="0.25">
      <c r="A81" s="58" t="s">
        <v>75</v>
      </c>
      <c r="B81" s="83"/>
      <c r="C81" s="22">
        <v>2</v>
      </c>
      <c r="D81" s="23">
        <v>0</v>
      </c>
      <c r="E81" s="24">
        <f t="shared" si="27"/>
        <v>0</v>
      </c>
      <c r="F81" s="14">
        <v>0.21</v>
      </c>
      <c r="G81" s="91">
        <f t="shared" si="28"/>
        <v>0</v>
      </c>
      <c r="H81" s="24">
        <f t="shared" si="29"/>
        <v>0</v>
      </c>
    </row>
    <row r="82" spans="1:8" x14ac:dyDescent="0.25">
      <c r="A82" s="58" t="s">
        <v>76</v>
      </c>
      <c r="B82" s="83"/>
      <c r="C82" s="22">
        <v>2</v>
      </c>
      <c r="D82" s="23">
        <v>0</v>
      </c>
      <c r="E82" s="24">
        <f t="shared" si="27"/>
        <v>0</v>
      </c>
      <c r="F82" s="14">
        <v>0.21</v>
      </c>
      <c r="G82" s="91">
        <f t="shared" si="28"/>
        <v>0</v>
      </c>
      <c r="H82" s="24">
        <f t="shared" si="29"/>
        <v>0</v>
      </c>
    </row>
    <row r="83" spans="1:8" x14ac:dyDescent="0.25">
      <c r="A83" s="29" t="s">
        <v>77</v>
      </c>
      <c r="B83" s="71"/>
      <c r="C83" s="22">
        <v>2</v>
      </c>
      <c r="D83" s="23">
        <v>0</v>
      </c>
      <c r="E83" s="24">
        <f t="shared" si="27"/>
        <v>0</v>
      </c>
      <c r="F83" s="14">
        <v>0.21</v>
      </c>
      <c r="G83" s="91">
        <f t="shared" si="28"/>
        <v>0</v>
      </c>
      <c r="H83" s="24">
        <f t="shared" si="29"/>
        <v>0</v>
      </c>
    </row>
    <row r="84" spans="1:8" x14ac:dyDescent="0.25">
      <c r="A84" s="59" t="s">
        <v>78</v>
      </c>
      <c r="B84" s="84"/>
      <c r="C84" s="22">
        <v>1</v>
      </c>
      <c r="D84" s="23">
        <v>0</v>
      </c>
      <c r="E84" s="24">
        <f t="shared" si="27"/>
        <v>0</v>
      </c>
      <c r="F84" s="14">
        <v>0.21</v>
      </c>
      <c r="G84" s="91">
        <f t="shared" si="28"/>
        <v>0</v>
      </c>
      <c r="H84" s="24">
        <f t="shared" si="29"/>
        <v>0</v>
      </c>
    </row>
    <row r="85" spans="1:8" x14ac:dyDescent="0.25">
      <c r="A85" s="59" t="s">
        <v>79</v>
      </c>
      <c r="B85" s="84"/>
      <c r="C85" s="22">
        <v>1</v>
      </c>
      <c r="D85" s="23">
        <v>0</v>
      </c>
      <c r="E85" s="24">
        <f t="shared" si="27"/>
        <v>0</v>
      </c>
      <c r="F85" s="14">
        <v>0.21</v>
      </c>
      <c r="G85" s="91">
        <f t="shared" si="28"/>
        <v>0</v>
      </c>
      <c r="H85" s="24">
        <f t="shared" si="29"/>
        <v>0</v>
      </c>
    </row>
    <row r="86" spans="1:8" x14ac:dyDescent="0.25">
      <c r="A86" s="59" t="s">
        <v>80</v>
      </c>
      <c r="B86" s="84"/>
      <c r="C86" s="22">
        <v>1</v>
      </c>
      <c r="D86" s="23">
        <v>0</v>
      </c>
      <c r="E86" s="24">
        <f t="shared" si="27"/>
        <v>0</v>
      </c>
      <c r="F86" s="14">
        <v>0.21</v>
      </c>
      <c r="G86" s="91">
        <f t="shared" si="28"/>
        <v>0</v>
      </c>
      <c r="H86" s="24">
        <f t="shared" si="29"/>
        <v>0</v>
      </c>
    </row>
    <row r="87" spans="1:8" x14ac:dyDescent="0.25">
      <c r="A87" s="59" t="s">
        <v>81</v>
      </c>
      <c r="B87" s="84"/>
      <c r="C87" s="22">
        <v>1</v>
      </c>
      <c r="D87" s="23">
        <v>0</v>
      </c>
      <c r="E87" s="24">
        <f t="shared" si="27"/>
        <v>0</v>
      </c>
      <c r="F87" s="14">
        <v>0.21</v>
      </c>
      <c r="G87" s="91">
        <f t="shared" si="28"/>
        <v>0</v>
      </c>
      <c r="H87" s="24">
        <f t="shared" si="29"/>
        <v>0</v>
      </c>
    </row>
    <row r="88" spans="1:8" x14ac:dyDescent="0.25">
      <c r="A88" s="59" t="s">
        <v>82</v>
      </c>
      <c r="B88" s="84"/>
      <c r="C88" s="22">
        <v>1</v>
      </c>
      <c r="D88" s="23">
        <v>0</v>
      </c>
      <c r="E88" s="24">
        <f t="shared" si="27"/>
        <v>0</v>
      </c>
      <c r="F88" s="14">
        <v>0.21</v>
      </c>
      <c r="G88" s="91">
        <f t="shared" si="28"/>
        <v>0</v>
      </c>
      <c r="H88" s="24">
        <f t="shared" si="29"/>
        <v>0</v>
      </c>
    </row>
    <row r="89" spans="1:8" x14ac:dyDescent="0.25">
      <c r="A89" s="59" t="s">
        <v>83</v>
      </c>
      <c r="B89" s="84"/>
      <c r="C89" s="22">
        <v>1</v>
      </c>
      <c r="D89" s="23">
        <v>0</v>
      </c>
      <c r="E89" s="24">
        <f t="shared" si="27"/>
        <v>0</v>
      </c>
      <c r="F89" s="14">
        <v>0.21</v>
      </c>
      <c r="G89" s="91">
        <f t="shared" si="28"/>
        <v>0</v>
      </c>
      <c r="H89" s="24">
        <f t="shared" si="29"/>
        <v>0</v>
      </c>
    </row>
    <row r="90" spans="1:8" ht="15" customHeight="1" x14ac:dyDescent="0.25">
      <c r="A90" s="60" t="s">
        <v>84</v>
      </c>
      <c r="B90" s="84"/>
      <c r="C90" s="22">
        <v>2</v>
      </c>
      <c r="D90" s="23">
        <v>0</v>
      </c>
      <c r="E90" s="24">
        <f t="shared" si="27"/>
        <v>0</v>
      </c>
      <c r="F90" s="14">
        <v>0.21</v>
      </c>
      <c r="G90" s="91">
        <f t="shared" si="28"/>
        <v>0</v>
      </c>
      <c r="H90" s="24">
        <f t="shared" si="29"/>
        <v>0</v>
      </c>
    </row>
    <row r="91" spans="1:8" ht="15" customHeight="1" x14ac:dyDescent="0.25">
      <c r="A91" s="61" t="s">
        <v>85</v>
      </c>
      <c r="B91" s="84"/>
      <c r="C91" s="22">
        <v>2</v>
      </c>
      <c r="D91" s="23">
        <v>0</v>
      </c>
      <c r="E91" s="24">
        <f t="shared" ref="E91" si="30">D91*C91</f>
        <v>0</v>
      </c>
      <c r="F91" s="14">
        <v>0.21</v>
      </c>
      <c r="G91" s="91">
        <f t="shared" ref="G91" si="31">F91*E91</f>
        <v>0</v>
      </c>
      <c r="H91" s="24">
        <f t="shared" ref="H91" si="32">E91+G91</f>
        <v>0</v>
      </c>
    </row>
    <row r="92" spans="1:8" ht="15" customHeight="1" x14ac:dyDescent="0.25">
      <c r="A92" s="61" t="s">
        <v>86</v>
      </c>
      <c r="B92" s="84"/>
      <c r="C92" s="22">
        <v>1</v>
      </c>
      <c r="D92" s="23">
        <v>0</v>
      </c>
      <c r="E92" s="24">
        <f t="shared" ref="E92:E95" si="33">D92*C92</f>
        <v>0</v>
      </c>
      <c r="F92" s="14">
        <v>0.21</v>
      </c>
      <c r="G92" s="91">
        <f t="shared" ref="G92:G95" si="34">F92*E92</f>
        <v>0</v>
      </c>
      <c r="H92" s="24">
        <f t="shared" ref="H92:H95" si="35">E92+G92</f>
        <v>0</v>
      </c>
    </row>
    <row r="93" spans="1:8" ht="15" customHeight="1" x14ac:dyDescent="0.25">
      <c r="A93" s="61" t="s">
        <v>87</v>
      </c>
      <c r="B93" s="84"/>
      <c r="C93" s="22">
        <v>1</v>
      </c>
      <c r="D93" s="23">
        <v>0</v>
      </c>
      <c r="E93" s="24">
        <f t="shared" si="33"/>
        <v>0</v>
      </c>
      <c r="F93" s="14">
        <v>0.21</v>
      </c>
      <c r="G93" s="91">
        <f t="shared" si="34"/>
        <v>0</v>
      </c>
      <c r="H93" s="24">
        <f t="shared" si="35"/>
        <v>0</v>
      </c>
    </row>
    <row r="94" spans="1:8" ht="15" customHeight="1" x14ac:dyDescent="0.25">
      <c r="A94" s="60" t="s">
        <v>88</v>
      </c>
      <c r="B94" s="84"/>
      <c r="C94" s="22">
        <v>20</v>
      </c>
      <c r="D94" s="23">
        <v>0</v>
      </c>
      <c r="E94" s="24">
        <f t="shared" si="33"/>
        <v>0</v>
      </c>
      <c r="F94" s="14">
        <v>0.21</v>
      </c>
      <c r="G94" s="91">
        <f t="shared" si="34"/>
        <v>0</v>
      </c>
      <c r="H94" s="24">
        <f t="shared" si="35"/>
        <v>0</v>
      </c>
    </row>
    <row r="95" spans="1:8" ht="15" customHeight="1" x14ac:dyDescent="0.25">
      <c r="A95" s="60" t="s">
        <v>89</v>
      </c>
      <c r="B95" s="84"/>
      <c r="C95" s="22">
        <v>4</v>
      </c>
      <c r="D95" s="23">
        <v>0</v>
      </c>
      <c r="E95" s="24">
        <f t="shared" si="33"/>
        <v>0</v>
      </c>
      <c r="F95" s="14">
        <v>0.21</v>
      </c>
      <c r="G95" s="91">
        <f t="shared" si="34"/>
        <v>0</v>
      </c>
      <c r="H95" s="24">
        <f t="shared" si="35"/>
        <v>0</v>
      </c>
    </row>
    <row r="96" spans="1:8" ht="16.5" customHeight="1" x14ac:dyDescent="0.25">
      <c r="A96" s="59"/>
      <c r="B96" s="59"/>
      <c r="C96" s="22"/>
      <c r="D96" s="45"/>
      <c r="E96" s="24"/>
      <c r="F96" s="14"/>
      <c r="G96" s="91"/>
      <c r="H96" s="24"/>
    </row>
    <row r="97" spans="1:8" x14ac:dyDescent="0.25">
      <c r="A97" s="38" t="s">
        <v>34</v>
      </c>
      <c r="B97" s="38"/>
      <c r="C97" s="40"/>
      <c r="D97" s="13"/>
      <c r="E97" s="15">
        <f>SUM(E77:E95)</f>
        <v>0</v>
      </c>
      <c r="F97" s="16"/>
      <c r="G97" s="94"/>
      <c r="H97" s="15">
        <f>SUM(H77:H95)</f>
        <v>0</v>
      </c>
    </row>
    <row r="98" spans="1:8" ht="29.25" customHeight="1" x14ac:dyDescent="0.25">
      <c r="A98" s="121" t="s">
        <v>90</v>
      </c>
      <c r="B98" s="19" t="s">
        <v>12</v>
      </c>
      <c r="C98" s="19" t="s">
        <v>13</v>
      </c>
      <c r="D98" s="19" t="s">
        <v>14</v>
      </c>
      <c r="E98" s="20" t="s">
        <v>15</v>
      </c>
      <c r="F98" s="20" t="s">
        <v>16</v>
      </c>
      <c r="G98" s="93" t="s">
        <v>17</v>
      </c>
      <c r="H98" s="20" t="s">
        <v>18</v>
      </c>
    </row>
    <row r="99" spans="1:8" s="12" customFormat="1" ht="24" x14ac:dyDescent="0.25">
      <c r="A99" s="62" t="s">
        <v>91</v>
      </c>
      <c r="B99" s="85"/>
      <c r="C99" s="22">
        <v>2</v>
      </c>
      <c r="D99" s="109">
        <f>Stofsoorten!F39</f>
        <v>1</v>
      </c>
      <c r="E99" s="33">
        <f>D99*C99</f>
        <v>2</v>
      </c>
      <c r="F99" s="34">
        <v>0.21</v>
      </c>
      <c r="G99" s="92">
        <f>F99*E99</f>
        <v>0.42</v>
      </c>
      <c r="H99" s="33">
        <f>E99+G99</f>
        <v>2.42</v>
      </c>
    </row>
    <row r="100" spans="1:8" s="12" customFormat="1" ht="24" x14ac:dyDescent="0.25">
      <c r="A100" s="62" t="s">
        <v>92</v>
      </c>
      <c r="B100" s="85"/>
      <c r="C100" s="22">
        <v>1</v>
      </c>
      <c r="D100" s="109">
        <f>Stofsoorten!F43</f>
        <v>1</v>
      </c>
      <c r="E100" s="33">
        <f>D100*C100</f>
        <v>1</v>
      </c>
      <c r="F100" s="34">
        <v>0.21</v>
      </c>
      <c r="G100" s="92">
        <f>F100*E100</f>
        <v>0.21</v>
      </c>
      <c r="H100" s="33">
        <f>E100+G100</f>
        <v>1.21</v>
      </c>
    </row>
    <row r="101" spans="1:8" s="12" customFormat="1" x14ac:dyDescent="0.25">
      <c r="A101" s="32" t="s">
        <v>93</v>
      </c>
      <c r="B101" s="86"/>
      <c r="C101" s="22">
        <v>12</v>
      </c>
      <c r="D101" s="109">
        <f>Stofsoorten!F47</f>
        <v>1</v>
      </c>
      <c r="E101" s="33">
        <f>D101*C101</f>
        <v>12</v>
      </c>
      <c r="F101" s="34">
        <v>0.21</v>
      </c>
      <c r="G101" s="92">
        <f>F101*E101</f>
        <v>2.52</v>
      </c>
      <c r="H101" s="33">
        <f>E101+G101</f>
        <v>14.52</v>
      </c>
    </row>
    <row r="102" spans="1:8" s="12" customFormat="1" x14ac:dyDescent="0.25">
      <c r="A102" s="32"/>
      <c r="B102" s="32"/>
      <c r="C102" s="22"/>
      <c r="D102" s="45"/>
      <c r="E102" s="33"/>
      <c r="F102" s="34"/>
      <c r="G102" s="92"/>
      <c r="H102" s="33"/>
    </row>
    <row r="103" spans="1:8" x14ac:dyDescent="0.25">
      <c r="A103" s="38" t="s">
        <v>34</v>
      </c>
      <c r="B103" s="38"/>
      <c r="C103" s="57"/>
      <c r="D103" s="63"/>
      <c r="E103" s="64">
        <f>SUM(E99:E101)</f>
        <v>15</v>
      </c>
      <c r="F103" s="16"/>
      <c r="G103" s="94"/>
      <c r="H103" s="64">
        <f>SUM(H99:H101)</f>
        <v>18.149999999999999</v>
      </c>
    </row>
    <row r="104" spans="1:8" ht="30" customHeight="1" x14ac:dyDescent="0.25">
      <c r="A104" s="121" t="s">
        <v>94</v>
      </c>
      <c r="B104" s="19" t="s">
        <v>12</v>
      </c>
      <c r="C104" s="19" t="s">
        <v>13</v>
      </c>
      <c r="D104" s="19" t="s">
        <v>14</v>
      </c>
      <c r="E104" s="20" t="s">
        <v>15</v>
      </c>
      <c r="F104" s="20" t="s">
        <v>16</v>
      </c>
      <c r="G104" s="93" t="s">
        <v>17</v>
      </c>
      <c r="H104" s="20" t="s">
        <v>18</v>
      </c>
    </row>
    <row r="105" spans="1:8" x14ac:dyDescent="0.25">
      <c r="A105" s="56" t="s">
        <v>95</v>
      </c>
      <c r="B105" s="71"/>
      <c r="C105" s="22">
        <v>5</v>
      </c>
      <c r="D105" s="23">
        <v>0</v>
      </c>
      <c r="E105" s="24">
        <f>D105*C105</f>
        <v>0</v>
      </c>
      <c r="F105" s="14">
        <v>0.21</v>
      </c>
      <c r="G105" s="91">
        <f>F105*E105</f>
        <v>0</v>
      </c>
      <c r="H105" s="24">
        <f>E105+G105</f>
        <v>0</v>
      </c>
    </row>
    <row r="106" spans="1:8" x14ac:dyDescent="0.25">
      <c r="A106" s="29" t="s">
        <v>96</v>
      </c>
      <c r="B106" s="71"/>
      <c r="C106" s="22">
        <v>5</v>
      </c>
      <c r="D106" s="109">
        <f>Stofsoorten!F52</f>
        <v>1</v>
      </c>
      <c r="E106" s="24">
        <f>D106*C106</f>
        <v>5</v>
      </c>
      <c r="F106" s="14">
        <v>0.21</v>
      </c>
      <c r="G106" s="91">
        <f>F106*E106</f>
        <v>1.05</v>
      </c>
      <c r="H106" s="24">
        <f>E106+G106</f>
        <v>6.05</v>
      </c>
    </row>
    <row r="107" spans="1:8" x14ac:dyDescent="0.25">
      <c r="A107" s="29"/>
      <c r="B107" s="29"/>
      <c r="C107" s="22"/>
      <c r="D107" s="45"/>
      <c r="E107" s="24"/>
      <c r="F107" s="14"/>
      <c r="G107" s="91"/>
      <c r="H107" s="24"/>
    </row>
    <row r="108" spans="1:8" x14ac:dyDescent="0.25">
      <c r="A108" s="38" t="s">
        <v>34</v>
      </c>
      <c r="B108" s="29"/>
      <c r="C108" s="22"/>
      <c r="D108" s="45"/>
      <c r="E108" s="64">
        <f>SUM(E105:E106)</f>
        <v>5</v>
      </c>
      <c r="F108" s="14"/>
      <c r="G108" s="91"/>
      <c r="H108" s="64">
        <f>SUM(H105:H106)</f>
        <v>6.05</v>
      </c>
    </row>
    <row r="109" spans="1:8" ht="30.75" customHeight="1" x14ac:dyDescent="0.25">
      <c r="A109" s="121" t="s">
        <v>97</v>
      </c>
      <c r="B109" s="19" t="s">
        <v>12</v>
      </c>
      <c r="C109" s="19" t="s">
        <v>13</v>
      </c>
      <c r="D109" s="19" t="s">
        <v>14</v>
      </c>
      <c r="E109" s="20" t="s">
        <v>15</v>
      </c>
      <c r="F109" s="20" t="s">
        <v>16</v>
      </c>
      <c r="G109" s="93" t="s">
        <v>17</v>
      </c>
      <c r="H109" s="20" t="s">
        <v>18</v>
      </c>
    </row>
    <row r="110" spans="1:8" x14ac:dyDescent="0.25">
      <c r="A110" s="65" t="s">
        <v>98</v>
      </c>
      <c r="B110" s="87"/>
      <c r="C110" s="22">
        <v>10</v>
      </c>
      <c r="D110" s="23">
        <v>0</v>
      </c>
      <c r="E110" s="24">
        <f>D110*C110</f>
        <v>0</v>
      </c>
      <c r="F110" s="14">
        <v>0.21</v>
      </c>
      <c r="G110" s="91">
        <f>F110*E110</f>
        <v>0</v>
      </c>
      <c r="H110" s="24">
        <f>E110+G110</f>
        <v>0</v>
      </c>
    </row>
    <row r="111" spans="1:8" x14ac:dyDescent="0.25">
      <c r="A111" s="65" t="s">
        <v>99</v>
      </c>
      <c r="B111" s="87"/>
      <c r="C111" s="22">
        <v>10</v>
      </c>
      <c r="D111" s="23">
        <v>0</v>
      </c>
      <c r="E111" s="24">
        <f t="shared" ref="E111:E117" si="36">D111*C111</f>
        <v>0</v>
      </c>
      <c r="F111" s="14">
        <v>0.21</v>
      </c>
      <c r="G111" s="91">
        <f t="shared" ref="G111:G117" si="37">F111*E111</f>
        <v>0</v>
      </c>
      <c r="H111" s="24">
        <f t="shared" ref="H111:H117" si="38">E111+G111</f>
        <v>0</v>
      </c>
    </row>
    <row r="112" spans="1:8" x14ac:dyDescent="0.25">
      <c r="A112" s="65" t="s">
        <v>100</v>
      </c>
      <c r="B112" s="87"/>
      <c r="C112" s="22">
        <v>5</v>
      </c>
      <c r="D112" s="23">
        <v>0</v>
      </c>
      <c r="E112" s="24">
        <f t="shared" si="36"/>
        <v>0</v>
      </c>
      <c r="F112" s="14">
        <v>0.21</v>
      </c>
      <c r="G112" s="91">
        <f t="shared" si="37"/>
        <v>0</v>
      </c>
      <c r="H112" s="24">
        <f t="shared" si="38"/>
        <v>0</v>
      </c>
    </row>
    <row r="113" spans="1:8" x14ac:dyDescent="0.25">
      <c r="A113" s="65" t="s">
        <v>101</v>
      </c>
      <c r="B113" s="87"/>
      <c r="C113" s="22">
        <v>12</v>
      </c>
      <c r="D113" s="109">
        <f>Stofsoorten!F57</f>
        <v>1</v>
      </c>
      <c r="E113" s="24">
        <f t="shared" ref="E113" si="39">D113*C113</f>
        <v>12</v>
      </c>
      <c r="F113" s="14">
        <v>0.21</v>
      </c>
      <c r="G113" s="91">
        <f t="shared" ref="G113" si="40">F113*E113</f>
        <v>2.52</v>
      </c>
      <c r="H113" s="24">
        <f t="shared" ref="H113" si="41">E113+G113</f>
        <v>14.52</v>
      </c>
    </row>
    <row r="114" spans="1:8" ht="30.75" customHeight="1" x14ac:dyDescent="0.25">
      <c r="A114" s="59" t="s">
        <v>102</v>
      </c>
      <c r="B114" s="84"/>
      <c r="C114" s="22">
        <v>11</v>
      </c>
      <c r="D114" s="23">
        <v>0</v>
      </c>
      <c r="E114" s="24">
        <f t="shared" si="36"/>
        <v>0</v>
      </c>
      <c r="F114" s="14">
        <v>0.21</v>
      </c>
      <c r="G114" s="91">
        <f t="shared" si="37"/>
        <v>0</v>
      </c>
      <c r="H114" s="24">
        <f t="shared" si="38"/>
        <v>0</v>
      </c>
    </row>
    <row r="115" spans="1:8" ht="28.5" customHeight="1" x14ac:dyDescent="0.25">
      <c r="A115" s="60" t="s">
        <v>103</v>
      </c>
      <c r="B115" s="84"/>
      <c r="C115" s="22">
        <v>8</v>
      </c>
      <c r="D115" s="23">
        <v>0</v>
      </c>
      <c r="E115" s="24">
        <f t="shared" ref="E115" si="42">D115*C115</f>
        <v>0</v>
      </c>
      <c r="F115" s="14">
        <v>0.21</v>
      </c>
      <c r="G115" s="91">
        <f t="shared" ref="G115" si="43">F115*E115</f>
        <v>0</v>
      </c>
      <c r="H115" s="24">
        <f t="shared" ref="H115" si="44">E115+G115</f>
        <v>0</v>
      </c>
    </row>
    <row r="116" spans="1:8" x14ac:dyDescent="0.25">
      <c r="A116" s="29" t="s">
        <v>104</v>
      </c>
      <c r="B116" s="71"/>
      <c r="C116" s="22">
        <v>4</v>
      </c>
      <c r="D116" s="23">
        <v>0</v>
      </c>
      <c r="E116" s="24">
        <f t="shared" si="36"/>
        <v>0</v>
      </c>
      <c r="F116" s="14">
        <v>0.21</v>
      </c>
      <c r="G116" s="91">
        <f t="shared" si="37"/>
        <v>0</v>
      </c>
      <c r="H116" s="24">
        <f t="shared" si="38"/>
        <v>0</v>
      </c>
    </row>
    <row r="117" spans="1:8" x14ac:dyDescent="0.25">
      <c r="A117" s="29" t="s">
        <v>105</v>
      </c>
      <c r="B117" s="71"/>
      <c r="C117" s="22">
        <v>4</v>
      </c>
      <c r="D117" s="23">
        <v>0</v>
      </c>
      <c r="E117" s="24">
        <f t="shared" si="36"/>
        <v>0</v>
      </c>
      <c r="F117" s="14">
        <v>0.21</v>
      </c>
      <c r="G117" s="91">
        <f t="shared" si="37"/>
        <v>0</v>
      </c>
      <c r="H117" s="24">
        <f t="shared" si="38"/>
        <v>0</v>
      </c>
    </row>
    <row r="118" spans="1:8" x14ac:dyDescent="0.25">
      <c r="A118" s="29" t="s">
        <v>106</v>
      </c>
      <c r="B118" s="71"/>
      <c r="C118" s="22">
        <v>5</v>
      </c>
      <c r="D118" s="23">
        <v>0</v>
      </c>
      <c r="E118" s="24">
        <f t="shared" ref="E118:E119" si="45">D118*C118</f>
        <v>0</v>
      </c>
      <c r="F118" s="14">
        <v>0.21</v>
      </c>
      <c r="G118" s="91">
        <f t="shared" ref="G118:G119" si="46">F118*E118</f>
        <v>0</v>
      </c>
      <c r="H118" s="24">
        <f t="shared" ref="H118:H119" si="47">E118+G118</f>
        <v>0</v>
      </c>
    </row>
    <row r="119" spans="1:8" x14ac:dyDescent="0.25">
      <c r="A119" s="29" t="s">
        <v>107</v>
      </c>
      <c r="B119" s="71"/>
      <c r="C119" s="22">
        <v>5</v>
      </c>
      <c r="D119" s="23">
        <v>0</v>
      </c>
      <c r="E119" s="24">
        <f t="shared" si="45"/>
        <v>0</v>
      </c>
      <c r="F119" s="14">
        <v>0.21</v>
      </c>
      <c r="G119" s="91">
        <f t="shared" si="46"/>
        <v>0</v>
      </c>
      <c r="H119" s="24">
        <f t="shared" si="47"/>
        <v>0</v>
      </c>
    </row>
    <row r="120" spans="1:8" x14ac:dyDescent="0.25">
      <c r="A120" s="58" t="s">
        <v>108</v>
      </c>
      <c r="B120" s="71"/>
      <c r="C120" s="22">
        <v>5</v>
      </c>
      <c r="D120" s="23">
        <v>0</v>
      </c>
      <c r="E120" s="24">
        <f t="shared" ref="E120" si="48">D120*C120</f>
        <v>0</v>
      </c>
      <c r="F120" s="14">
        <v>0.21</v>
      </c>
      <c r="G120" s="91">
        <f t="shared" ref="G120" si="49">F120*E120</f>
        <v>0</v>
      </c>
      <c r="H120" s="24">
        <f t="shared" ref="H120" si="50">E120+G120</f>
        <v>0</v>
      </c>
    </row>
    <row r="121" spans="1:8" x14ac:dyDescent="0.25">
      <c r="A121" s="29" t="s">
        <v>109</v>
      </c>
      <c r="B121" s="71"/>
      <c r="C121" s="22">
        <v>10</v>
      </c>
      <c r="D121" s="23">
        <v>0</v>
      </c>
      <c r="E121" s="24">
        <f>D121*C121</f>
        <v>0</v>
      </c>
      <c r="F121" s="14">
        <v>0.21</v>
      </c>
      <c r="G121" s="91">
        <f>F121*E121</f>
        <v>0</v>
      </c>
      <c r="H121" s="24">
        <f>E121+G121</f>
        <v>0</v>
      </c>
    </row>
    <row r="122" spans="1:8" x14ac:dyDescent="0.25">
      <c r="A122" s="29"/>
      <c r="B122" s="29"/>
      <c r="C122" s="22"/>
      <c r="D122" s="45"/>
      <c r="E122" s="24"/>
      <c r="F122" s="14"/>
      <c r="G122" s="91"/>
      <c r="H122" s="24"/>
    </row>
    <row r="123" spans="1:8" x14ac:dyDescent="0.25">
      <c r="A123" s="29"/>
      <c r="B123" s="29"/>
      <c r="C123" s="22"/>
      <c r="D123" s="45"/>
      <c r="E123" s="64">
        <f>SUM(E110:E121)</f>
        <v>12</v>
      </c>
      <c r="F123" s="14"/>
      <c r="G123" s="91"/>
      <c r="H123" s="64">
        <f>SUM(H110:H121)</f>
        <v>14.52</v>
      </c>
    </row>
    <row r="124" spans="1:8" ht="24.75" x14ac:dyDescent="0.25">
      <c r="A124" s="41" t="s">
        <v>110</v>
      </c>
      <c r="B124" s="19" t="s">
        <v>12</v>
      </c>
      <c r="C124" s="19" t="s">
        <v>13</v>
      </c>
      <c r="D124" s="19" t="s">
        <v>14</v>
      </c>
      <c r="E124" s="20" t="s">
        <v>15</v>
      </c>
      <c r="F124" s="20" t="s">
        <v>16</v>
      </c>
      <c r="G124" s="93" t="s">
        <v>17</v>
      </c>
      <c r="H124" s="20" t="s">
        <v>18</v>
      </c>
    </row>
    <row r="125" spans="1:8" ht="24.75" x14ac:dyDescent="0.25">
      <c r="A125" s="59" t="s">
        <v>111</v>
      </c>
      <c r="B125" s="71"/>
      <c r="C125" s="22">
        <v>10</v>
      </c>
      <c r="D125" s="23">
        <v>0</v>
      </c>
      <c r="E125" s="24">
        <f t="shared" ref="E125:E127" si="51">C125*D125</f>
        <v>0</v>
      </c>
      <c r="F125" s="14">
        <v>0.21</v>
      </c>
      <c r="G125" s="91">
        <f t="shared" ref="G125:G127" si="52">F125*E125</f>
        <v>0</v>
      </c>
      <c r="H125" s="24">
        <f t="shared" ref="H125:H127" si="53">E125+G125</f>
        <v>0</v>
      </c>
    </row>
    <row r="126" spans="1:8" ht="24.75" x14ac:dyDescent="0.25">
      <c r="A126" s="59" t="s">
        <v>112</v>
      </c>
      <c r="B126" s="71"/>
      <c r="C126" s="22">
        <v>10</v>
      </c>
      <c r="D126" s="23">
        <v>0</v>
      </c>
      <c r="E126" s="24">
        <f t="shared" si="51"/>
        <v>0</v>
      </c>
      <c r="F126" s="14">
        <v>0.21</v>
      </c>
      <c r="G126" s="91">
        <f t="shared" si="52"/>
        <v>0</v>
      </c>
      <c r="H126" s="24">
        <f t="shared" si="53"/>
        <v>0</v>
      </c>
    </row>
    <row r="127" spans="1:8" ht="36.75" x14ac:dyDescent="0.25">
      <c r="A127" s="27" t="s">
        <v>113</v>
      </c>
      <c r="B127" s="71"/>
      <c r="C127" s="22">
        <v>10</v>
      </c>
      <c r="D127" s="23">
        <v>0</v>
      </c>
      <c r="E127" s="24">
        <f t="shared" si="51"/>
        <v>0</v>
      </c>
      <c r="F127" s="14">
        <v>0.21</v>
      </c>
      <c r="G127" s="91">
        <f t="shared" si="52"/>
        <v>0</v>
      </c>
      <c r="H127" s="24">
        <f t="shared" si="53"/>
        <v>0</v>
      </c>
    </row>
    <row r="128" spans="1:8" ht="36.75" x14ac:dyDescent="0.25">
      <c r="A128" s="27" t="s">
        <v>114</v>
      </c>
      <c r="B128" s="70"/>
      <c r="C128" s="22">
        <v>5</v>
      </c>
      <c r="D128" s="23">
        <v>0</v>
      </c>
      <c r="E128" s="24">
        <f>C128*D128</f>
        <v>0</v>
      </c>
      <c r="F128" s="14">
        <v>0.21</v>
      </c>
      <c r="G128" s="91">
        <f t="shared" ref="G128:G129" si="54">F128*E128</f>
        <v>0</v>
      </c>
      <c r="H128" s="24">
        <f t="shared" ref="H128:H129" si="55">E128+G128</f>
        <v>0</v>
      </c>
    </row>
    <row r="129" spans="1:8" ht="36.75" x14ac:dyDescent="0.25">
      <c r="A129" s="27" t="s">
        <v>115</v>
      </c>
      <c r="B129" s="70"/>
      <c r="C129" s="22">
        <v>5</v>
      </c>
      <c r="D129" s="23">
        <v>0</v>
      </c>
      <c r="E129" s="24">
        <f>C129*D129</f>
        <v>0</v>
      </c>
      <c r="F129" s="14">
        <v>0.21</v>
      </c>
      <c r="G129" s="91">
        <f t="shared" si="54"/>
        <v>0</v>
      </c>
      <c r="H129" s="24">
        <f t="shared" si="55"/>
        <v>0</v>
      </c>
    </row>
    <row r="130" spans="1:8" x14ac:dyDescent="0.25">
      <c r="A130" s="60"/>
      <c r="B130" s="56"/>
      <c r="C130" s="22"/>
      <c r="D130" s="45"/>
      <c r="E130" s="24"/>
      <c r="F130" s="14"/>
      <c r="G130" s="25"/>
      <c r="H130" s="24"/>
    </row>
    <row r="131" spans="1:8" x14ac:dyDescent="0.25">
      <c r="A131" s="38" t="s">
        <v>34</v>
      </c>
      <c r="B131" s="38"/>
      <c r="C131" s="44"/>
      <c r="D131" s="13"/>
      <c r="E131" s="64">
        <f>SUM(E125:E130)</f>
        <v>0</v>
      </c>
      <c r="F131" s="14"/>
      <c r="G131" s="14"/>
      <c r="H131" s="64">
        <f>SUM(H125:H130)</f>
        <v>0</v>
      </c>
    </row>
    <row r="132" spans="1:8" ht="18.75" x14ac:dyDescent="0.3">
      <c r="A132" s="67" t="s">
        <v>116</v>
      </c>
      <c r="B132" s="66"/>
      <c r="C132" s="46"/>
      <c r="D132" s="46"/>
      <c r="E132" s="68">
        <f>E131+E123+E108+E103+E97+E75+E65+E60+E44+E31</f>
        <v>250</v>
      </c>
      <c r="F132" s="68"/>
      <c r="G132" s="68"/>
      <c r="H132" s="68">
        <f>H131+H123+H108+H103+H97+H75+H65+H60+H44+H31</f>
        <v>302.5</v>
      </c>
    </row>
    <row r="134" spans="1:8" x14ac:dyDescent="0.25">
      <c r="A134" s="11"/>
      <c r="B134" s="11"/>
    </row>
    <row r="135" spans="1:8" x14ac:dyDescent="0.25">
      <c r="A135" s="9"/>
      <c r="B135" s="9"/>
    </row>
    <row r="136" spans="1:8" x14ac:dyDescent="0.25">
      <c r="A136" s="9"/>
      <c r="B136" s="9"/>
    </row>
    <row r="137" spans="1:8" x14ac:dyDescent="0.25">
      <c r="A137" s="11"/>
      <c r="B137" s="11"/>
    </row>
    <row r="138" spans="1:8" x14ac:dyDescent="0.25">
      <c r="A138" s="10"/>
      <c r="B138" s="10"/>
    </row>
  </sheetData>
  <mergeCells count="5">
    <mergeCell ref="A6:H6"/>
    <mergeCell ref="A1:H1"/>
    <mergeCell ref="A12:H12"/>
    <mergeCell ref="A7:H7"/>
    <mergeCell ref="A10:H10"/>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60"/>
  <sheetViews>
    <sheetView workbookViewId="0">
      <selection activeCell="D61" sqref="D61"/>
    </sheetView>
  </sheetViews>
  <sheetFormatPr defaultRowHeight="15" x14ac:dyDescent="0.25"/>
  <cols>
    <col min="1" max="1" width="135.140625" customWidth="1"/>
    <col min="2" max="2" width="15.42578125" customWidth="1"/>
    <col min="3" max="3" width="15.7109375" customWidth="1"/>
    <col min="4" max="4" width="11.7109375" customWidth="1"/>
    <col min="5" max="5" width="2.85546875" customWidth="1"/>
    <col min="6" max="6" width="17.7109375" customWidth="1"/>
  </cols>
  <sheetData>
    <row r="2" spans="1:6" ht="24.75" x14ac:dyDescent="0.25">
      <c r="A2" s="41" t="s">
        <v>117</v>
      </c>
      <c r="B2" s="19" t="s">
        <v>118</v>
      </c>
      <c r="C2" s="19" t="s">
        <v>12</v>
      </c>
      <c r="D2" s="19" t="s">
        <v>14</v>
      </c>
      <c r="E2" s="104"/>
      <c r="F2" s="104" t="s">
        <v>119</v>
      </c>
    </row>
    <row r="3" spans="1:6" x14ac:dyDescent="0.25">
      <c r="A3" s="95" t="s">
        <v>120</v>
      </c>
      <c r="B3" s="50" t="s">
        <v>121</v>
      </c>
      <c r="C3" s="79"/>
      <c r="D3" s="106">
        <v>1</v>
      </c>
      <c r="E3" s="45"/>
      <c r="F3" s="108">
        <f>AVERAGEIF(D3:D6,"&gt;0",D3:D6)</f>
        <v>1</v>
      </c>
    </row>
    <row r="4" spans="1:6" x14ac:dyDescent="0.25">
      <c r="A4" s="95" t="s">
        <v>120</v>
      </c>
      <c r="B4" s="50" t="s">
        <v>122</v>
      </c>
      <c r="C4" s="79"/>
      <c r="D4" s="106">
        <v>1</v>
      </c>
      <c r="E4" s="45"/>
      <c r="F4" s="105"/>
    </row>
    <row r="5" spans="1:6" x14ac:dyDescent="0.25">
      <c r="A5" s="95" t="s">
        <v>120</v>
      </c>
      <c r="B5" s="50" t="s">
        <v>123</v>
      </c>
      <c r="C5" s="79"/>
      <c r="D5" s="106">
        <v>1</v>
      </c>
      <c r="E5" s="45"/>
      <c r="F5" s="105"/>
    </row>
    <row r="6" spans="1:6" x14ac:dyDescent="0.25">
      <c r="A6" s="95" t="s">
        <v>120</v>
      </c>
      <c r="B6" s="50" t="s">
        <v>124</v>
      </c>
      <c r="C6" s="79"/>
      <c r="D6" s="106">
        <v>1</v>
      </c>
      <c r="E6" s="45"/>
      <c r="F6" s="105"/>
    </row>
    <row r="7" spans="1:6" x14ac:dyDescent="0.25">
      <c r="A7" s="50"/>
      <c r="B7" s="96"/>
      <c r="C7" s="97"/>
      <c r="D7" s="107"/>
      <c r="E7" s="45"/>
      <c r="F7" s="105"/>
    </row>
    <row r="8" spans="1:6" x14ac:dyDescent="0.25">
      <c r="A8" s="53" t="s">
        <v>125</v>
      </c>
      <c r="B8" s="50" t="s">
        <v>121</v>
      </c>
      <c r="C8" s="80"/>
      <c r="D8" s="106">
        <v>1</v>
      </c>
      <c r="E8" s="45"/>
      <c r="F8" s="108">
        <f>AVERAGEIF(D8:D11,"&gt;0",D8:D11)</f>
        <v>1</v>
      </c>
    </row>
    <row r="9" spans="1:6" x14ac:dyDescent="0.25">
      <c r="A9" s="53" t="s">
        <v>125</v>
      </c>
      <c r="B9" s="50" t="s">
        <v>122</v>
      </c>
      <c r="C9" s="80"/>
      <c r="D9" s="106">
        <v>1</v>
      </c>
      <c r="E9" s="45"/>
      <c r="F9" s="105"/>
    </row>
    <row r="10" spans="1:6" x14ac:dyDescent="0.25">
      <c r="A10" s="53" t="s">
        <v>125</v>
      </c>
      <c r="B10" s="50" t="s">
        <v>123</v>
      </c>
      <c r="C10" s="80"/>
      <c r="D10" s="106">
        <v>1</v>
      </c>
      <c r="E10" s="45"/>
      <c r="F10" s="105"/>
    </row>
    <row r="11" spans="1:6" x14ac:dyDescent="0.25">
      <c r="A11" s="53" t="s">
        <v>125</v>
      </c>
      <c r="B11" s="50" t="s">
        <v>124</v>
      </c>
      <c r="C11" s="80"/>
      <c r="D11" s="106">
        <v>1</v>
      </c>
      <c r="E11" s="45"/>
      <c r="F11" s="105"/>
    </row>
    <row r="12" spans="1:6" x14ac:dyDescent="0.25">
      <c r="A12" s="52"/>
      <c r="B12" s="98"/>
      <c r="C12" s="99"/>
      <c r="D12" s="107"/>
      <c r="E12" s="45"/>
      <c r="F12" s="105"/>
    </row>
    <row r="13" spans="1:6" x14ac:dyDescent="0.25">
      <c r="A13" s="53" t="s">
        <v>126</v>
      </c>
      <c r="B13" s="50" t="s">
        <v>121</v>
      </c>
      <c r="C13" s="80"/>
      <c r="D13" s="106">
        <v>1</v>
      </c>
      <c r="E13" s="45"/>
      <c r="F13" s="108">
        <f>AVERAGEIF(D13:D16,"&gt;0",D13:D16)</f>
        <v>1</v>
      </c>
    </row>
    <row r="14" spans="1:6" x14ac:dyDescent="0.25">
      <c r="A14" s="53" t="s">
        <v>126</v>
      </c>
      <c r="B14" s="50" t="s">
        <v>122</v>
      </c>
      <c r="C14" s="80"/>
      <c r="D14" s="106">
        <v>1</v>
      </c>
      <c r="E14" s="45"/>
      <c r="F14" s="105"/>
    </row>
    <row r="15" spans="1:6" x14ac:dyDescent="0.25">
      <c r="A15" s="53" t="s">
        <v>126</v>
      </c>
      <c r="B15" s="50" t="s">
        <v>123</v>
      </c>
      <c r="C15" s="80"/>
      <c r="D15" s="106">
        <v>1</v>
      </c>
      <c r="E15" s="45"/>
      <c r="F15" s="105"/>
    </row>
    <row r="16" spans="1:6" x14ac:dyDescent="0.25">
      <c r="A16" s="53" t="s">
        <v>126</v>
      </c>
      <c r="B16" s="50" t="s">
        <v>124</v>
      </c>
      <c r="C16" s="80"/>
      <c r="D16" s="106">
        <v>1</v>
      </c>
      <c r="E16" s="45"/>
      <c r="F16" s="105"/>
    </row>
    <row r="17" spans="1:6" x14ac:dyDescent="0.25">
      <c r="A17" s="53"/>
      <c r="B17" s="100"/>
      <c r="C17" s="99"/>
      <c r="D17" s="107"/>
      <c r="E17" s="45"/>
      <c r="F17" s="105"/>
    </row>
    <row r="18" spans="1:6" x14ac:dyDescent="0.25">
      <c r="A18" s="54" t="s">
        <v>127</v>
      </c>
      <c r="B18" s="50" t="s">
        <v>121</v>
      </c>
      <c r="C18" s="81"/>
      <c r="D18" s="106">
        <v>1</v>
      </c>
      <c r="E18" s="45"/>
      <c r="F18" s="108">
        <f>AVERAGEIF(D18:D21,"&gt;0",D18:D21)</f>
        <v>1</v>
      </c>
    </row>
    <row r="19" spans="1:6" x14ac:dyDescent="0.25">
      <c r="A19" s="54" t="s">
        <v>127</v>
      </c>
      <c r="B19" s="50" t="s">
        <v>122</v>
      </c>
      <c r="C19" s="81"/>
      <c r="D19" s="106">
        <v>1</v>
      </c>
      <c r="E19" s="45"/>
      <c r="F19" s="105"/>
    </row>
    <row r="20" spans="1:6" x14ac:dyDescent="0.25">
      <c r="A20" s="54" t="s">
        <v>127</v>
      </c>
      <c r="B20" s="50" t="s">
        <v>123</v>
      </c>
      <c r="C20" s="81"/>
      <c r="D20" s="106">
        <v>1</v>
      </c>
      <c r="E20" s="45"/>
      <c r="F20" s="105"/>
    </row>
    <row r="21" spans="1:6" x14ac:dyDescent="0.25">
      <c r="A21" s="54" t="s">
        <v>127</v>
      </c>
      <c r="B21" s="50" t="s">
        <v>124</v>
      </c>
      <c r="C21" s="81"/>
      <c r="D21" s="106">
        <v>1</v>
      </c>
      <c r="E21" s="45"/>
      <c r="F21" s="105"/>
    </row>
    <row r="22" spans="1:6" x14ac:dyDescent="0.25">
      <c r="A22" s="54"/>
      <c r="B22" s="101"/>
      <c r="C22" s="102"/>
      <c r="D22" s="107"/>
      <c r="E22" s="45"/>
      <c r="F22" s="105"/>
    </row>
    <row r="23" spans="1:6" x14ac:dyDescent="0.25">
      <c r="A23" s="54" t="s">
        <v>128</v>
      </c>
      <c r="B23" s="50" t="s">
        <v>121</v>
      </c>
      <c r="C23" s="81"/>
      <c r="D23" s="106">
        <v>1</v>
      </c>
      <c r="E23" s="45"/>
      <c r="F23" s="108">
        <f>AVERAGEIF(D23:D26,"&gt;0",D23:D26)</f>
        <v>1</v>
      </c>
    </row>
    <row r="24" spans="1:6" x14ac:dyDescent="0.25">
      <c r="A24" s="54" t="s">
        <v>128</v>
      </c>
      <c r="B24" s="50" t="s">
        <v>122</v>
      </c>
      <c r="C24" s="81"/>
      <c r="D24" s="106">
        <v>1</v>
      </c>
      <c r="E24" s="45"/>
      <c r="F24" s="105"/>
    </row>
    <row r="25" spans="1:6" x14ac:dyDescent="0.25">
      <c r="A25" s="54" t="s">
        <v>128</v>
      </c>
      <c r="B25" s="50" t="s">
        <v>123</v>
      </c>
      <c r="C25" s="81"/>
      <c r="D25" s="106">
        <v>1</v>
      </c>
      <c r="E25" s="45"/>
      <c r="F25" s="105"/>
    </row>
    <row r="26" spans="1:6" x14ac:dyDescent="0.25">
      <c r="A26" s="54" t="s">
        <v>128</v>
      </c>
      <c r="B26" s="50" t="s">
        <v>124</v>
      </c>
      <c r="C26" s="81"/>
      <c r="D26" s="106">
        <v>1</v>
      </c>
      <c r="E26" s="45"/>
      <c r="F26" s="105"/>
    </row>
    <row r="27" spans="1:6" x14ac:dyDescent="0.25">
      <c r="A27" s="54"/>
      <c r="B27" s="101"/>
      <c r="C27" s="102"/>
      <c r="D27" s="107"/>
      <c r="E27" s="45"/>
      <c r="F27" s="105"/>
    </row>
    <row r="28" spans="1:6" x14ac:dyDescent="0.25">
      <c r="A28" s="29" t="s">
        <v>68</v>
      </c>
      <c r="B28" s="50" t="s">
        <v>121</v>
      </c>
      <c r="C28" s="82"/>
      <c r="D28" s="106">
        <v>1</v>
      </c>
      <c r="E28" s="45"/>
      <c r="F28" s="108">
        <f>AVERAGEIF(D28:D31,"&gt;0",D28:D31)</f>
        <v>1</v>
      </c>
    </row>
    <row r="29" spans="1:6" x14ac:dyDescent="0.25">
      <c r="A29" s="29" t="s">
        <v>68</v>
      </c>
      <c r="B29" s="50" t="s">
        <v>122</v>
      </c>
      <c r="C29" s="82"/>
      <c r="D29" s="106">
        <v>1</v>
      </c>
      <c r="E29" s="45"/>
      <c r="F29" s="105"/>
    </row>
    <row r="30" spans="1:6" x14ac:dyDescent="0.25">
      <c r="A30" s="29" t="s">
        <v>68</v>
      </c>
      <c r="B30" s="50" t="s">
        <v>123</v>
      </c>
      <c r="C30" s="82"/>
      <c r="D30" s="106">
        <v>1</v>
      </c>
      <c r="E30" s="45"/>
      <c r="F30" s="105"/>
    </row>
    <row r="31" spans="1:6" x14ac:dyDescent="0.25">
      <c r="A31" s="29" t="s">
        <v>68</v>
      </c>
      <c r="B31" s="50" t="s">
        <v>124</v>
      </c>
      <c r="C31" s="82"/>
      <c r="D31" s="106">
        <v>1</v>
      </c>
      <c r="E31" s="45"/>
      <c r="F31" s="105"/>
    </row>
    <row r="32" spans="1:6" x14ac:dyDescent="0.25">
      <c r="A32" s="55"/>
      <c r="B32" s="103"/>
      <c r="C32" s="37"/>
      <c r="D32" s="107"/>
      <c r="E32" s="45"/>
      <c r="F32" s="105"/>
    </row>
    <row r="33" spans="1:6" x14ac:dyDescent="0.25">
      <c r="A33" s="29" t="s">
        <v>129</v>
      </c>
      <c r="B33" s="50" t="s">
        <v>121</v>
      </c>
      <c r="C33" s="82"/>
      <c r="D33" s="106">
        <v>1</v>
      </c>
      <c r="E33" s="45"/>
      <c r="F33" s="108">
        <f>AVERAGEIF(D33:D36,"&gt;0",D33:D36)</f>
        <v>1</v>
      </c>
    </row>
    <row r="34" spans="1:6" x14ac:dyDescent="0.25">
      <c r="A34" s="29" t="s">
        <v>129</v>
      </c>
      <c r="B34" s="50" t="s">
        <v>122</v>
      </c>
      <c r="C34" s="82"/>
      <c r="D34" s="106">
        <v>1</v>
      </c>
      <c r="E34" s="45"/>
      <c r="F34" s="105"/>
    </row>
    <row r="35" spans="1:6" x14ac:dyDescent="0.25">
      <c r="A35" s="29" t="s">
        <v>129</v>
      </c>
      <c r="B35" s="50" t="s">
        <v>123</v>
      </c>
      <c r="C35" s="82"/>
      <c r="D35" s="106">
        <v>1</v>
      </c>
      <c r="E35" s="45"/>
      <c r="F35" s="105"/>
    </row>
    <row r="36" spans="1:6" x14ac:dyDescent="0.25">
      <c r="A36" s="29" t="s">
        <v>129</v>
      </c>
      <c r="B36" s="50" t="s">
        <v>124</v>
      </c>
      <c r="C36" s="82"/>
      <c r="D36" s="106">
        <v>1</v>
      </c>
      <c r="E36" s="45"/>
      <c r="F36" s="105"/>
    </row>
    <row r="38" spans="1:6" ht="24.75" x14ac:dyDescent="0.25">
      <c r="A38" s="121" t="s">
        <v>130</v>
      </c>
      <c r="B38" s="19" t="s">
        <v>118</v>
      </c>
      <c r="C38" s="19" t="s">
        <v>12</v>
      </c>
      <c r="D38" s="19" t="s">
        <v>14</v>
      </c>
      <c r="E38" s="104"/>
      <c r="F38" s="104" t="s">
        <v>119</v>
      </c>
    </row>
    <row r="39" spans="1:6" ht="24" x14ac:dyDescent="0.25">
      <c r="A39" s="62" t="s">
        <v>91</v>
      </c>
      <c r="B39" s="50" t="s">
        <v>122</v>
      </c>
      <c r="C39" s="85"/>
      <c r="D39" s="23">
        <v>1</v>
      </c>
      <c r="E39" s="45"/>
      <c r="F39" s="108">
        <f>AVERAGEIF(D39:D42,"&gt;0",D39:D42)</f>
        <v>1</v>
      </c>
    </row>
    <row r="40" spans="1:6" ht="24" x14ac:dyDescent="0.25">
      <c r="A40" s="62" t="s">
        <v>91</v>
      </c>
      <c r="B40" s="50" t="s">
        <v>123</v>
      </c>
      <c r="C40" s="85"/>
      <c r="D40" s="23">
        <v>1</v>
      </c>
      <c r="E40" s="45"/>
      <c r="F40" s="105"/>
    </row>
    <row r="41" spans="1:6" ht="24" x14ac:dyDescent="0.25">
      <c r="A41" s="62" t="s">
        <v>91</v>
      </c>
      <c r="B41" s="50" t="s">
        <v>124</v>
      </c>
      <c r="C41" s="124"/>
      <c r="D41" s="125">
        <v>1</v>
      </c>
      <c r="E41" s="126"/>
      <c r="F41" s="127"/>
    </row>
    <row r="42" spans="1:6" x14ac:dyDescent="0.25">
      <c r="A42" s="122"/>
      <c r="B42" s="122"/>
      <c r="C42" s="122"/>
      <c r="D42" s="122"/>
      <c r="E42" s="122"/>
      <c r="F42" s="122"/>
    </row>
    <row r="43" spans="1:6" ht="24" x14ac:dyDescent="0.25">
      <c r="A43" s="62" t="s">
        <v>92</v>
      </c>
      <c r="B43" s="50" t="s">
        <v>122</v>
      </c>
      <c r="C43" s="85"/>
      <c r="D43" s="23">
        <v>1</v>
      </c>
      <c r="E43" s="45"/>
      <c r="F43" s="108">
        <f>AVERAGEIF(D43:D46,"&gt;0",D43:D46)</f>
        <v>1</v>
      </c>
    </row>
    <row r="44" spans="1:6" ht="24" x14ac:dyDescent="0.25">
      <c r="A44" s="62" t="s">
        <v>92</v>
      </c>
      <c r="B44" s="50" t="s">
        <v>123</v>
      </c>
      <c r="C44" s="85"/>
      <c r="D44" s="23">
        <v>1</v>
      </c>
      <c r="E44" s="45"/>
      <c r="F44" s="105"/>
    </row>
    <row r="45" spans="1:6" ht="24" x14ac:dyDescent="0.25">
      <c r="A45" s="62" t="s">
        <v>92</v>
      </c>
      <c r="B45" s="50" t="s">
        <v>124</v>
      </c>
      <c r="C45" s="124"/>
      <c r="D45" s="125">
        <v>1</v>
      </c>
      <c r="E45" s="126"/>
      <c r="F45" s="127"/>
    </row>
    <row r="46" spans="1:6" x14ac:dyDescent="0.25">
      <c r="A46" s="122"/>
      <c r="B46" s="122"/>
      <c r="C46" s="122"/>
      <c r="D46" s="122"/>
      <c r="E46" s="122"/>
      <c r="F46" s="122"/>
    </row>
    <row r="47" spans="1:6" x14ac:dyDescent="0.25">
      <c r="A47" s="123" t="s">
        <v>93</v>
      </c>
      <c r="B47" s="50" t="s">
        <v>122</v>
      </c>
      <c r="C47" s="85"/>
      <c r="D47" s="23">
        <v>1</v>
      </c>
      <c r="E47" s="45"/>
      <c r="F47" s="108">
        <f>AVERAGEIF(D47:D50,"&gt;0",D47:D50)</f>
        <v>1</v>
      </c>
    </row>
    <row r="48" spans="1:6" x14ac:dyDescent="0.25">
      <c r="A48" s="123" t="s">
        <v>93</v>
      </c>
      <c r="B48" s="50" t="s">
        <v>123</v>
      </c>
      <c r="C48" s="85"/>
      <c r="D48" s="23">
        <v>1</v>
      </c>
      <c r="E48" s="45"/>
      <c r="F48" s="105"/>
    </row>
    <row r="49" spans="1:6" x14ac:dyDescent="0.25">
      <c r="A49" s="123" t="s">
        <v>93</v>
      </c>
      <c r="B49" s="50" t="s">
        <v>124</v>
      </c>
      <c r="C49" s="124"/>
      <c r="D49" s="125">
        <v>1</v>
      </c>
      <c r="E49" s="126"/>
      <c r="F49" s="127"/>
    </row>
    <row r="50" spans="1:6" x14ac:dyDescent="0.25">
      <c r="A50" s="122"/>
      <c r="B50" s="122"/>
      <c r="C50" s="122"/>
      <c r="D50" s="122"/>
      <c r="E50" s="122"/>
      <c r="F50" s="122"/>
    </row>
    <row r="51" spans="1:6" ht="24.75" x14ac:dyDescent="0.25">
      <c r="A51" s="121" t="s">
        <v>131</v>
      </c>
      <c r="B51" s="19" t="s">
        <v>118</v>
      </c>
      <c r="C51" s="19" t="s">
        <v>12</v>
      </c>
      <c r="D51" s="19" t="s">
        <v>14</v>
      </c>
      <c r="E51" s="104"/>
      <c r="F51" s="104" t="s">
        <v>119</v>
      </c>
    </row>
    <row r="52" spans="1:6" x14ac:dyDescent="0.25">
      <c r="A52" s="29" t="s">
        <v>96</v>
      </c>
      <c r="B52" s="50" t="s">
        <v>122</v>
      </c>
      <c r="C52" s="85"/>
      <c r="D52" s="23">
        <v>1</v>
      </c>
      <c r="E52" s="45"/>
      <c r="F52" s="108">
        <f>AVERAGEIF(D52:D55,"&gt;0",D52:D55)</f>
        <v>1</v>
      </c>
    </row>
    <row r="53" spans="1:6" x14ac:dyDescent="0.25">
      <c r="A53" s="29" t="s">
        <v>96</v>
      </c>
      <c r="B53" s="50" t="s">
        <v>123</v>
      </c>
      <c r="C53" s="128"/>
      <c r="D53" s="125">
        <v>1</v>
      </c>
      <c r="E53" s="126"/>
      <c r="F53" s="127"/>
    </row>
    <row r="54" spans="1:6" x14ac:dyDescent="0.25">
      <c r="A54" s="129" t="s">
        <v>96</v>
      </c>
      <c r="B54" s="130" t="s">
        <v>124</v>
      </c>
      <c r="C54" s="131"/>
      <c r="D54" s="132">
        <v>1</v>
      </c>
      <c r="E54" s="133"/>
      <c r="F54" s="134"/>
    </row>
    <row r="55" spans="1:6" x14ac:dyDescent="0.25">
      <c r="A55" s="122"/>
      <c r="B55" s="122"/>
      <c r="C55" s="122"/>
      <c r="D55" s="122"/>
      <c r="E55" s="122"/>
      <c r="F55" s="122"/>
    </row>
    <row r="56" spans="1:6" ht="24.75" x14ac:dyDescent="0.25">
      <c r="A56" s="121" t="s">
        <v>132</v>
      </c>
      <c r="B56" s="19" t="s">
        <v>118</v>
      </c>
      <c r="C56" s="19" t="s">
        <v>12</v>
      </c>
      <c r="D56" s="19" t="s">
        <v>14</v>
      </c>
      <c r="E56" s="104"/>
      <c r="F56" s="104" t="s">
        <v>119</v>
      </c>
    </row>
    <row r="57" spans="1:6" x14ac:dyDescent="0.25">
      <c r="A57" s="65" t="s">
        <v>101</v>
      </c>
      <c r="B57" s="50" t="s">
        <v>121</v>
      </c>
      <c r="C57" s="79"/>
      <c r="D57" s="106">
        <v>1</v>
      </c>
      <c r="E57" s="45"/>
      <c r="F57" s="108">
        <f>AVERAGEIF(D57:D60,"&gt;0",D57:D60)</f>
        <v>1</v>
      </c>
    </row>
    <row r="58" spans="1:6" x14ac:dyDescent="0.25">
      <c r="A58" s="65" t="s">
        <v>101</v>
      </c>
      <c r="B58" s="50" t="s">
        <v>122</v>
      </c>
      <c r="C58" s="79"/>
      <c r="D58" s="106">
        <v>1</v>
      </c>
      <c r="E58" s="45"/>
      <c r="F58" s="105"/>
    </row>
    <row r="59" spans="1:6" x14ac:dyDescent="0.25">
      <c r="A59" s="65" t="s">
        <v>101</v>
      </c>
      <c r="B59" s="50" t="s">
        <v>123</v>
      </c>
      <c r="C59" s="79"/>
      <c r="D59" s="106">
        <v>1</v>
      </c>
      <c r="E59" s="45"/>
      <c r="F59" s="105"/>
    </row>
    <row r="60" spans="1:6" x14ac:dyDescent="0.25">
      <c r="A60" s="65" t="s">
        <v>101</v>
      </c>
      <c r="B60" s="50" t="s">
        <v>124</v>
      </c>
      <c r="C60" s="79"/>
      <c r="D60" s="106">
        <v>1</v>
      </c>
      <c r="E60" s="45"/>
      <c r="F60" s="105"/>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AFD0D8E38A4948B2CAEB4156674034" ma:contentTypeVersion="3" ma:contentTypeDescription="Een nieuw document maken." ma:contentTypeScope="" ma:versionID="cfdc18fdec11ca9e7d90055f7da9bf17">
  <xsd:schema xmlns:xsd="http://www.w3.org/2001/XMLSchema" xmlns:xs="http://www.w3.org/2001/XMLSchema" xmlns:p="http://schemas.microsoft.com/office/2006/metadata/properties" xmlns:ns2="23f88c3f-e5a3-478b-8efc-1c87b392ffc9" targetNamespace="http://schemas.microsoft.com/office/2006/metadata/properties" ma:root="true" ma:fieldsID="bc6bfa9f906854f3a1e6e6ea897b0121" ns2:_="">
    <xsd:import namespace="23f88c3f-e5a3-478b-8efc-1c87b392ffc9"/>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f88c3f-e5a3-478b-8efc-1c87b392ff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C342017-68EF-4B3A-8961-1C26AFD87F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f88c3f-e5a3-478b-8efc-1c87b392ff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EB58177-93DA-4FA9-9489-8286AC699AF0}">
  <ds:schemaRefs>
    <ds:schemaRef ds:uri="23f88c3f-e5a3-478b-8efc-1c87b392ffc9"/>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31BC03DF-5360-4D73-99A7-E2DAC4208BB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Inschrijfformulier assortiment</vt:lpstr>
      <vt:lpstr>Stofsoorten</vt:lpstr>
    </vt:vector>
  </TitlesOfParts>
  <Manager/>
  <Company>MUMC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Schreurs M.H.W. (Maurice)</dc:creator>
  <cp:keywords/>
  <dc:description/>
  <cp:lastModifiedBy>Zegers O.F.M. (Olger)</cp:lastModifiedBy>
  <cp:revision/>
  <dcterms:created xsi:type="dcterms:W3CDTF">2023-01-19T12:33:55Z</dcterms:created>
  <dcterms:modified xsi:type="dcterms:W3CDTF">2026-05-07T12:37:52Z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0x01010030AFD0D8E38A4948B2CAEB4156674034</vt:lpwstr>
  </property>
</Properties>
</file>