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5\Gym-Zwemvervoer\3. Aanbestedingsdocumenten\def\"/>
    </mc:Choice>
  </mc:AlternateContent>
  <xr:revisionPtr revIDLastSave="0" documentId="8_{DC5B68AD-A43A-4D90-8702-EDA5CF13812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2025 schema" sheetId="7" r:id="rId1"/>
    <sheet name="vakanties" sheetId="10" r:id="rId2"/>
    <sheet name="aantal ritten per maand" sheetId="9" r:id="rId3"/>
  </sheets>
  <definedNames>
    <definedName name="_xlnm._FilterDatabase" localSheetId="0" hidden="1">'2025 schema'!$B$3:$AE$133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7" l="1"/>
  <c r="L69" i="7"/>
  <c r="L70" i="7"/>
  <c r="L71" i="7"/>
  <c r="L73" i="7"/>
  <c r="L74" i="7"/>
  <c r="L75" i="7"/>
  <c r="L76" i="7"/>
  <c r="L77" i="7"/>
  <c r="L61" i="7"/>
  <c r="L62" i="7"/>
  <c r="L63" i="7"/>
  <c r="L64" i="7"/>
  <c r="L60" i="7"/>
  <c r="L53" i="7"/>
  <c r="L54" i="7"/>
  <c r="L55" i="7"/>
  <c r="L56" i="7"/>
  <c r="L52" i="7"/>
  <c r="L45" i="7"/>
  <c r="L47" i="7"/>
  <c r="L37" i="7"/>
  <c r="L38" i="7"/>
  <c r="L39" i="7"/>
  <c r="L40" i="7"/>
  <c r="L36" i="7"/>
  <c r="L29" i="7"/>
  <c r="L31" i="7"/>
  <c r="L32" i="7"/>
  <c r="L8" i="7"/>
  <c r="L9" i="7"/>
  <c r="L10" i="7"/>
  <c r="L11" i="7"/>
  <c r="L12" i="7"/>
  <c r="L13" i="7"/>
  <c r="L15" i="7"/>
  <c r="L17" i="7"/>
  <c r="L7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G19" i="7" s="1"/>
  <c r="G113" i="7"/>
  <c r="G115" i="7"/>
  <c r="J117" i="7"/>
  <c r="G118" i="7" s="1"/>
  <c r="J104" i="7"/>
  <c r="J87" i="7"/>
  <c r="G88" i="7" s="1"/>
  <c r="J82" i="7"/>
  <c r="J68" i="7"/>
  <c r="J69" i="7"/>
  <c r="J70" i="7"/>
  <c r="J71" i="7"/>
  <c r="J72" i="7"/>
  <c r="J73" i="7"/>
  <c r="J74" i="7"/>
  <c r="J75" i="7"/>
  <c r="J76" i="7"/>
  <c r="J77" i="7"/>
  <c r="J78" i="7"/>
  <c r="G79" i="7" s="1"/>
  <c r="J67" i="7"/>
  <c r="J32" i="7"/>
  <c r="G33" i="7" s="1"/>
  <c r="J5" i="7"/>
  <c r="G16" i="7" s="1"/>
  <c r="L16" i="7" s="1"/>
  <c r="J56" i="7"/>
  <c r="G57" i="7" s="1"/>
  <c r="J55" i="7"/>
  <c r="J54" i="7"/>
  <c r="J53" i="7"/>
  <c r="J52" i="7"/>
  <c r="L51" i="7"/>
  <c r="J51" i="7"/>
  <c r="J64" i="7"/>
  <c r="G65" i="7" s="1"/>
  <c r="J63" i="7"/>
  <c r="J62" i="7"/>
  <c r="J61" i="7"/>
  <c r="J60" i="7"/>
  <c r="L59" i="7"/>
  <c r="J59" i="7"/>
  <c r="G18" i="7" l="1"/>
  <c r="L18" i="7" s="1"/>
  <c r="G14" i="7"/>
  <c r="L14" i="7" s="1"/>
  <c r="L65" i="7"/>
  <c r="J57" i="7"/>
  <c r="L57" i="7"/>
  <c r="J65" i="7"/>
  <c r="J35" i="7" l="1"/>
  <c r="J40" i="7"/>
  <c r="G41" i="7" s="1"/>
  <c r="J39" i="7"/>
  <c r="L35" i="7"/>
  <c r="J38" i="7"/>
  <c r="J37" i="7"/>
  <c r="J36" i="7"/>
  <c r="J85" i="7"/>
  <c r="L87" i="7"/>
  <c r="G87" i="7"/>
  <c r="L86" i="7"/>
  <c r="J86" i="7"/>
  <c r="L85" i="7"/>
  <c r="L84" i="7"/>
  <c r="J84" i="7"/>
  <c r="J83" i="7"/>
  <c r="G83" i="7"/>
  <c r="L83" i="7" s="1"/>
  <c r="L82" i="7"/>
  <c r="G78" i="7"/>
  <c r="L78" i="7" s="1"/>
  <c r="G72" i="7"/>
  <c r="L72" i="7" s="1"/>
  <c r="G68" i="7"/>
  <c r="L68" i="7" s="1"/>
  <c r="L67" i="7"/>
  <c r="G117" i="7"/>
  <c r="L117" i="7" s="1"/>
  <c r="L116" i="7"/>
  <c r="J116" i="7"/>
  <c r="L115" i="7"/>
  <c r="J115" i="7"/>
  <c r="L114" i="7"/>
  <c r="J114" i="7"/>
  <c r="L113" i="7"/>
  <c r="J113" i="7"/>
  <c r="L112" i="7"/>
  <c r="J112" i="7"/>
  <c r="L111" i="7"/>
  <c r="J111" i="7"/>
  <c r="L110" i="7"/>
  <c r="J110" i="7"/>
  <c r="L109" i="7"/>
  <c r="J109" i="7"/>
  <c r="L108" i="7"/>
  <c r="J108" i="7"/>
  <c r="L107" i="7"/>
  <c r="J107" i="7"/>
  <c r="L106" i="7"/>
  <c r="J106" i="7"/>
  <c r="J105" i="7"/>
  <c r="G105" i="7"/>
  <c r="L105" i="7" s="1"/>
  <c r="L104" i="7"/>
  <c r="L5" i="7"/>
  <c r="L43" i="7"/>
  <c r="H44" i="7" s="1"/>
  <c r="J48" i="7"/>
  <c r="G49" i="7" s="1"/>
  <c r="J46" i="7"/>
  <c r="J45" i="7"/>
  <c r="G46" i="7" s="1"/>
  <c r="L46" i="7" s="1"/>
  <c r="J44" i="7"/>
  <c r="J43" i="7"/>
  <c r="J31" i="7"/>
  <c r="J30" i="7"/>
  <c r="J29" i="7"/>
  <c r="J28" i="7"/>
  <c r="J27" i="7"/>
  <c r="L27" i="7"/>
  <c r="G28" i="7" l="1"/>
  <c r="L28" i="7" s="1"/>
  <c r="G30" i="7"/>
  <c r="L30" i="7" s="1"/>
  <c r="G44" i="7"/>
  <c r="L44" i="7" s="1"/>
  <c r="L48" i="7"/>
  <c r="J41" i="7"/>
  <c r="L88" i="7"/>
  <c r="L41" i="7"/>
  <c r="L79" i="7"/>
  <c r="J88" i="7"/>
  <c r="L118" i="7"/>
  <c r="J33" i="7"/>
  <c r="J49" i="7"/>
  <c r="L33" i="7" l="1"/>
  <c r="L49" i="7"/>
  <c r="J79" i="7"/>
  <c r="J118" i="7"/>
  <c r="G6" i="7" l="1"/>
  <c r="L6" i="7" s="1"/>
  <c r="L19" i="7" s="1"/>
  <c r="J19" i="7"/>
</calcChain>
</file>

<file path=xl/sharedStrings.xml><?xml version="1.0" encoding="utf-8"?>
<sst xmlns="http://schemas.openxmlformats.org/spreadsheetml/2006/main" count="820" uniqueCount="233">
  <si>
    <t>Busvervoer overzicht 2025</t>
  </si>
  <si>
    <t>Rooster gemaakt door SRO</t>
  </si>
  <si>
    <t>De Wilgenhoek</t>
  </si>
  <si>
    <t xml:space="preserve">Wilgenstraat 81 </t>
  </si>
  <si>
    <t>Generaal Spoorlaan 1</t>
  </si>
  <si>
    <t>Dinsdag</t>
  </si>
  <si>
    <t>8.45 - 09.30</t>
  </si>
  <si>
    <t>Groep 8</t>
  </si>
  <si>
    <t>9.30 - 10.15</t>
  </si>
  <si>
    <t>10.15 - 11.00</t>
  </si>
  <si>
    <t xml:space="preserve">Groep 7 </t>
  </si>
  <si>
    <t>11.00 - 11.45</t>
  </si>
  <si>
    <t>13.15 - 14.00</t>
  </si>
  <si>
    <t>Groep 6</t>
  </si>
  <si>
    <t>14.00 - 14.45</t>
  </si>
  <si>
    <t>Woensdag</t>
  </si>
  <si>
    <t>Groep 5</t>
  </si>
  <si>
    <t>09.30 - 09.55</t>
  </si>
  <si>
    <t>09.55 - 10.40</t>
  </si>
  <si>
    <t>Groep 4</t>
  </si>
  <si>
    <t>10.40 - 11.05</t>
  </si>
  <si>
    <t>11.05 - 11.50</t>
  </si>
  <si>
    <t>Groep 3</t>
  </si>
  <si>
    <t>11.50 - 12.15</t>
  </si>
  <si>
    <t>IKC Schoterbos locatie Gunning</t>
  </si>
  <si>
    <t>Rijksstraatweg 245</t>
  </si>
  <si>
    <t>Maandag</t>
  </si>
  <si>
    <t>08.30 - 09.30</t>
  </si>
  <si>
    <t>Groep A  8.30 ophalen bij school en 9.30 ophalen bij gym</t>
  </si>
  <si>
    <t>09.10 - 10.10</t>
  </si>
  <si>
    <t>Groep B 9.10 ophalen bij school en  10.10 ophalen bij gym</t>
  </si>
  <si>
    <t>09.50 - 10.50</t>
  </si>
  <si>
    <t>Groep C 9.50 ophalen bij school en 10.50 ophalen bij gym</t>
  </si>
  <si>
    <t>10.30 - 11.30</t>
  </si>
  <si>
    <t>Groep D 10.30 ophalen bij school en 11.30 ophalen bij gym</t>
  </si>
  <si>
    <t>11.10 - 12.10</t>
  </si>
  <si>
    <t>Groep E 11.10 ophalen bij school en 12.10 ophalen bij gym</t>
  </si>
  <si>
    <t>12.20 - 13.20</t>
  </si>
  <si>
    <t>Groep F 12.20 ophalen bij school en 13.20 ophalen bij gym</t>
  </si>
  <si>
    <t>13.00 - 14.05</t>
  </si>
  <si>
    <t>Groep G 13.00 ophalen bij school en 14.05 ophalen bij gym</t>
  </si>
  <si>
    <t>Vrijdag</t>
  </si>
  <si>
    <t>Veronica Jenaplanschool</t>
  </si>
  <si>
    <t>Antoniestraat 28</t>
  </si>
  <si>
    <t>Werfstraat 6</t>
  </si>
  <si>
    <t>Donderdag lestijden</t>
  </si>
  <si>
    <t>Ophalen:</t>
  </si>
  <si>
    <t>08.40</t>
  </si>
  <si>
    <t>School-gymzaal</t>
  </si>
  <si>
    <t>09.50</t>
  </si>
  <si>
    <t>gymzaal - school</t>
  </si>
  <si>
    <t>09.45 - 10.30</t>
  </si>
  <si>
    <t>09.30</t>
  </si>
  <si>
    <t>10.35</t>
  </si>
  <si>
    <t>10.30 - 11.15</t>
  </si>
  <si>
    <t>10.15</t>
  </si>
  <si>
    <t>11.20</t>
  </si>
  <si>
    <t>12.00 - 12.45</t>
  </si>
  <si>
    <t>11.40</t>
  </si>
  <si>
    <t>12.50</t>
  </si>
  <si>
    <t>12.45 - 13.30</t>
  </si>
  <si>
    <t>12.30</t>
  </si>
  <si>
    <t>13.35</t>
  </si>
  <si>
    <t>13.30 - 14.15</t>
  </si>
  <si>
    <t>13.15</t>
  </si>
  <si>
    <t>14.20</t>
  </si>
  <si>
    <t>IBS de Eenheid</t>
  </si>
  <si>
    <t>Prinses Beatrixdreef 6</t>
  </si>
  <si>
    <t xml:space="preserve">Fie Carelsenplein 1 </t>
  </si>
  <si>
    <t>Donderdag</t>
  </si>
  <si>
    <t>Internationale Schakelklas</t>
  </si>
  <si>
    <t>Schoterstraat 4</t>
  </si>
  <si>
    <t>van der Aartweg 16</t>
  </si>
  <si>
    <t xml:space="preserve">vervoer heen 8.45 uur, terug 10.30                         </t>
  </si>
  <si>
    <t xml:space="preserve">vervoer heen 10.45, terug 12.15 </t>
  </si>
  <si>
    <t xml:space="preserve">vervoer heen 13.00 – en terug 14.45                      </t>
  </si>
  <si>
    <t>Donderdag - lestijden -</t>
  </si>
  <si>
    <t>09.00 - 09.45</t>
  </si>
  <si>
    <t>09.45 - 10.45</t>
  </si>
  <si>
    <t>08.45 - 09.45</t>
  </si>
  <si>
    <t>10.45 - 11.45</t>
  </si>
  <si>
    <t>11.45 - 12.45</t>
  </si>
  <si>
    <t>12.45 - 13.45</t>
  </si>
  <si>
    <t>13.45 - 14.45</t>
  </si>
  <si>
    <t xml:space="preserve">08.30 </t>
  </si>
  <si>
    <t>groep 1 en 2 ophalen bij school</t>
  </si>
  <si>
    <t xml:space="preserve">10.50 </t>
  </si>
  <si>
    <t>groep 1 en 2 ophalen bij gym</t>
  </si>
  <si>
    <t>10.30</t>
  </si>
  <si>
    <t>groep 3 en 4 ophalen bij school</t>
  </si>
  <si>
    <t xml:space="preserve">12.50 </t>
  </si>
  <si>
    <t>groep 3  en 4 ophalen bij gym</t>
  </si>
  <si>
    <t xml:space="preserve">12.30 </t>
  </si>
  <si>
    <t>groep 5 en 6 ophalen bij school</t>
  </si>
  <si>
    <t xml:space="preserve">14.50 </t>
  </si>
  <si>
    <t>groep 5 en 6 ophalen bij gym</t>
  </si>
  <si>
    <t>Wel graag vantevoren melden bij Jet Groen en Paul Moltmaker (majdebruijn@haarlem.nl; pmoltmaker@haarlem.nl).</t>
  </si>
  <si>
    <t>Dit zodat we Jan de Wit tijdig kunnen informeren of hiervoor wordt gekozen, bij geen verzoeken vervalt het vervoer na 12.00 uur op deze dagen</t>
  </si>
  <si>
    <t>Op de volgende data kan er na 12:00 geen gebruik gemaakt worden van de Spaarnehal i.v.m. gebruik door de VRK jeugdgezondheidzorg (inentingscampagne).</t>
  </si>
  <si>
    <t>08.30 groep 8 ophalen op school</t>
  </si>
  <si>
    <t>10.20 groep 8 ophalen bij gym</t>
  </si>
  <si>
    <t>10.00 groep 7 ophalen op school</t>
  </si>
  <si>
    <t>11.50 groep 7 ophalen bij gym</t>
  </si>
  <si>
    <t>13.00 groep 6 ophalen op school</t>
  </si>
  <si>
    <t>15.00 groep 6 ophalen bij gym</t>
  </si>
  <si>
    <t>10.00 groep 5 ophalen bij gym</t>
  </si>
  <si>
    <t>09.40 groep 4 ophalen bij school</t>
  </si>
  <si>
    <t>11.10 groep 4 ophalen bij gym</t>
  </si>
  <si>
    <t>10.50 groep 3 ophalen bij school</t>
  </si>
  <si>
    <t>12.20 groep 3 ophalen bij gym</t>
  </si>
  <si>
    <t>08.30 groep 5 ophalen op school</t>
  </si>
  <si>
    <r>
      <rPr>
        <b/>
        <sz val="9"/>
        <rFont val="Calibri"/>
        <family val="2"/>
      </rPr>
      <t>Op deze data mag de school het vervoer in het kader van sport en bewegen anders inzetten binnen Haarlem</t>
    </r>
    <r>
      <rPr>
        <sz val="9"/>
        <rFont val="Calibri"/>
        <family val="2"/>
      </rPr>
      <t>, bijvoorbeeld schaatsen in maart.</t>
    </r>
  </si>
  <si>
    <t xml:space="preserve">HEEN </t>
  </si>
  <si>
    <t>TERUG</t>
  </si>
  <si>
    <t>8.30</t>
  </si>
  <si>
    <t>groep 3 school -&gt; gym</t>
  </si>
  <si>
    <t>geen retour</t>
  </si>
  <si>
    <t>10.10</t>
  </si>
  <si>
    <t>groep 5 school -&gt; gym</t>
  </si>
  <si>
    <t>aansluitend groep 3 gym -&gt; school</t>
  </si>
  <si>
    <t>11.45</t>
  </si>
  <si>
    <t>geen heenrit</t>
  </si>
  <si>
    <t>groep 5 gym -&gt; school</t>
  </si>
  <si>
    <t>13.00</t>
  </si>
  <si>
    <t>groep 4 school -&gt; gym</t>
  </si>
  <si>
    <t>14.50</t>
  </si>
  <si>
    <t>groep 4 gym -&gt; school</t>
  </si>
  <si>
    <t>groep 6 school -&gt; gym</t>
  </si>
  <si>
    <t>9.40</t>
  </si>
  <si>
    <t>groep 7 school -&gt; gym</t>
  </si>
  <si>
    <t>aansluitend groep 6 gym -&gt; school</t>
  </si>
  <si>
    <t>10.40</t>
  </si>
  <si>
    <t>groep 8 school -&gt; gym</t>
  </si>
  <si>
    <t>aansluitend groep 7 gym -&gt; school</t>
  </si>
  <si>
    <t>12.05</t>
  </si>
  <si>
    <t>groep 8 gym -&gt; school</t>
  </si>
  <si>
    <t xml:space="preserve">Aanpassing van de school zelf </t>
  </si>
  <si>
    <t>aankomst</t>
  </si>
  <si>
    <t>vertrek tijd</t>
  </si>
  <si>
    <t>voor vertrek</t>
  </si>
  <si>
    <t>aanrijtijd</t>
  </si>
  <si>
    <t>rijdtijd</t>
  </si>
  <si>
    <t>wachttijd</t>
  </si>
  <si>
    <r>
      <t xml:space="preserve">Groep B 9.10 ophalen bij school en  </t>
    </r>
    <r>
      <rPr>
        <sz val="9"/>
        <color rgb="FFFF0000"/>
        <rFont val="Calibri"/>
        <family val="2"/>
      </rPr>
      <t>10.10 ophalen</t>
    </r>
    <r>
      <rPr>
        <sz val="9"/>
        <color theme="1"/>
        <rFont val="Calibri"/>
        <family val="2"/>
      </rPr>
      <t xml:space="preserve"> bij gym</t>
    </r>
  </si>
  <si>
    <r>
      <t xml:space="preserve">Groep A  8.30 ophalen bij school en </t>
    </r>
    <r>
      <rPr>
        <sz val="9"/>
        <color rgb="FFFF0000"/>
        <rFont val="Calibri"/>
        <family val="2"/>
      </rPr>
      <t>9.30 ophalen</t>
    </r>
    <r>
      <rPr>
        <sz val="9"/>
        <color theme="1"/>
        <rFont val="Calibri"/>
        <family val="2"/>
      </rPr>
      <t xml:space="preserve"> bij gym</t>
    </r>
  </si>
  <si>
    <r>
      <t xml:space="preserve">Groep C 9.50 ophalen bij school en </t>
    </r>
    <r>
      <rPr>
        <sz val="9"/>
        <color rgb="FFFF0000"/>
        <rFont val="Calibri"/>
        <family val="2"/>
      </rPr>
      <t>10.50 ophalen</t>
    </r>
    <r>
      <rPr>
        <sz val="9"/>
        <color theme="1"/>
        <rFont val="Calibri"/>
        <family val="2"/>
      </rPr>
      <t xml:space="preserve"> bij gym</t>
    </r>
  </si>
  <si>
    <r>
      <t xml:space="preserve">Groep E 11.10 ophalen bij school en </t>
    </r>
    <r>
      <rPr>
        <sz val="9"/>
        <color rgb="FFFF0000"/>
        <rFont val="Calibri"/>
        <family val="2"/>
      </rPr>
      <t>12.10 ophalen</t>
    </r>
    <r>
      <rPr>
        <sz val="9"/>
        <color theme="1"/>
        <rFont val="Calibri"/>
        <family val="2"/>
      </rPr>
      <t xml:space="preserve"> bij gym</t>
    </r>
  </si>
  <si>
    <r>
      <t xml:space="preserve">Groep D 10.30 ophalen bij school en </t>
    </r>
    <r>
      <rPr>
        <sz val="9"/>
        <color rgb="FFFF0000"/>
        <rFont val="Calibri"/>
        <family val="2"/>
      </rPr>
      <t>11.30 ophalen</t>
    </r>
    <r>
      <rPr>
        <sz val="9"/>
        <color theme="1"/>
        <rFont val="Calibri"/>
        <family val="2"/>
      </rPr>
      <t xml:space="preserve"> bij gym</t>
    </r>
  </si>
  <si>
    <r>
      <t xml:space="preserve">Groep F 12.20 ophalen bij school en </t>
    </r>
    <r>
      <rPr>
        <sz val="9"/>
        <color rgb="FFFF0000"/>
        <rFont val="Calibri"/>
        <family val="2"/>
      </rPr>
      <t>13.20 ophalen</t>
    </r>
    <r>
      <rPr>
        <sz val="9"/>
        <color theme="1"/>
        <rFont val="Calibri"/>
        <family val="2"/>
      </rPr>
      <t xml:space="preserve"> bij gym</t>
    </r>
  </si>
  <si>
    <r>
      <t xml:space="preserve">Groep G 13.00 ophalen bij school en </t>
    </r>
    <r>
      <rPr>
        <sz val="9"/>
        <color rgb="FFFF0000"/>
        <rFont val="Calibri"/>
        <family val="2"/>
      </rPr>
      <t>14.05 ophalen</t>
    </r>
    <r>
      <rPr>
        <sz val="9"/>
        <color theme="1"/>
        <rFont val="Calibri"/>
        <family val="2"/>
      </rPr>
      <t xml:space="preserve"> bij gym</t>
    </r>
  </si>
  <si>
    <r>
      <t>Groep C 9.50 ophalen bij school en</t>
    </r>
    <r>
      <rPr>
        <sz val="9"/>
        <color rgb="FFFF0000"/>
        <rFont val="Calibri"/>
        <family val="2"/>
      </rPr>
      <t xml:space="preserve"> 10.50 ophalen</t>
    </r>
    <r>
      <rPr>
        <sz val="9"/>
        <color theme="1"/>
        <rFont val="Calibri"/>
        <family val="2"/>
      </rPr>
      <t xml:space="preserve"> bij gym</t>
    </r>
  </si>
  <si>
    <t>Prinses Beatrixdreef 7</t>
  </si>
  <si>
    <t>Fie Carelsenplein 2</t>
  </si>
  <si>
    <t>Vrijdag lestijden</t>
  </si>
  <si>
    <t>Maandag lestijden</t>
  </si>
  <si>
    <t>Dinsdag lestijden</t>
  </si>
  <si>
    <t>Woensdag lestijden</t>
  </si>
  <si>
    <t>Korte Verspronckweg 7-9</t>
  </si>
  <si>
    <t>Gymzaal Werfstraat</t>
  </si>
  <si>
    <t>opmerkingen 2</t>
  </si>
  <si>
    <t>opmerkingen 1</t>
  </si>
  <si>
    <t>touringcar # passagiers</t>
  </si>
  <si>
    <t>De Zuidwester</t>
  </si>
  <si>
    <t>Hannie Schaft</t>
  </si>
  <si>
    <t>Hildebrand</t>
  </si>
  <si>
    <t>Satelliet</t>
  </si>
  <si>
    <t>Voorthuijsen</t>
  </si>
  <si>
    <t>Ohmstraat 2</t>
  </si>
  <si>
    <t>Nieuwe Landstraat 12</t>
  </si>
  <si>
    <t>Albert Schweitzerlaan 8</t>
  </si>
  <si>
    <t>Professor Eijkmanlaan 1</t>
  </si>
  <si>
    <t>Kadijklaan 1</t>
  </si>
  <si>
    <t>Planetenlaan 15</t>
  </si>
  <si>
    <t>dec</t>
  </si>
  <si>
    <t>jan</t>
  </si>
  <si>
    <t>feb</t>
  </si>
  <si>
    <t>mrt</t>
  </si>
  <si>
    <t>apr</t>
  </si>
  <si>
    <t>mei</t>
  </si>
  <si>
    <t>jun</t>
  </si>
  <si>
    <t>jul</t>
  </si>
  <si>
    <t>aug</t>
  </si>
  <si>
    <t>aantal ritten</t>
  </si>
  <si>
    <t>sep</t>
  </si>
  <si>
    <t>okt</t>
  </si>
  <si>
    <t>nov</t>
  </si>
  <si>
    <t>verwachtte aantal ritten per jaar</t>
  </si>
  <si>
    <t>Module 1: Zomervakantie - Kerstvakantie</t>
  </si>
  <si>
    <t>Module 2: Kerstvakantie - Meivakantie</t>
  </si>
  <si>
    <t>Module 3: Meivakantie - Zomervakantie</t>
  </si>
  <si>
    <t>Maandag lestijden Planeet</t>
  </si>
  <si>
    <t>Herfstvakantie</t>
  </si>
  <si>
    <t>18 oktober - 26 oktober</t>
  </si>
  <si>
    <t>De Schakel</t>
  </si>
  <si>
    <t>Sterrenpad 2</t>
  </si>
  <si>
    <t>10:30-11:15</t>
  </si>
  <si>
    <t>Kerstvakantie</t>
  </si>
  <si>
    <t>20 december - 4 januari</t>
  </si>
  <si>
    <t>Voorjaarsvakantie</t>
  </si>
  <si>
    <t>21 februari - 1 maart</t>
  </si>
  <si>
    <t>De Schelp</t>
  </si>
  <si>
    <t>11:15-12:00</t>
  </si>
  <si>
    <t>Meivakantie</t>
  </si>
  <si>
    <t>25 april - 3 mei</t>
  </si>
  <si>
    <t>Laatse les 22 juni - 26 juni</t>
  </si>
  <si>
    <t>Donderdag lestijden Boerhaavebad</t>
  </si>
  <si>
    <t>Linschtenstraat 57A</t>
  </si>
  <si>
    <t>09:00-09:45</t>
  </si>
  <si>
    <t>Don Bosco</t>
  </si>
  <si>
    <t>F. van Adrichemlaan 100</t>
  </si>
  <si>
    <t>Donderdag lestijden Planeet</t>
  </si>
  <si>
    <t>09.00-09:45</t>
  </si>
  <si>
    <t>start 5-2</t>
  </si>
  <si>
    <t>09:45-10:30</t>
  </si>
  <si>
    <t>Vrijdag lestijden Boerhaavebad</t>
  </si>
  <si>
    <t>Van Zeggelenstraat 31B</t>
  </si>
  <si>
    <t>09:00-09:30</t>
  </si>
  <si>
    <t>Niels Finsenstraat 35</t>
  </si>
  <si>
    <t>9:30-10:00</t>
  </si>
  <si>
    <t>10:00-10:30</t>
  </si>
  <si>
    <t>10:45-10:15</t>
  </si>
  <si>
    <t>Vrijdag lestijden Planeet</t>
  </si>
  <si>
    <t>De Cirkel</t>
  </si>
  <si>
    <t>Atjehstraat 35A</t>
  </si>
  <si>
    <t>start 31-10</t>
  </si>
  <si>
    <t>gym</t>
  </si>
  <si>
    <t>Zwem</t>
  </si>
  <si>
    <t>inschatting</t>
  </si>
  <si>
    <t>maand</t>
  </si>
  <si>
    <t>(2024')</t>
  </si>
  <si>
    <t>(2025)</t>
  </si>
  <si>
    <t>Indicatief</t>
  </si>
  <si>
    <t>Bijlage 8 Rooster Gym-zwemvervoer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</si>
</sst>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[h]:mm:ss;@"/>
  </numFmts>
  <fonts count="24" x14ac:knownFonts="1"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ptos"/>
      <family val="2"/>
    </font>
    <font>
      <sz val="11"/>
      <color theme="1"/>
      <name val="Calibri"/>
      <family val="2"/>
    </font>
    <font>
      <sz val="9"/>
      <color rgb="FFFF0000"/>
      <name val="Calibri"/>
      <family val="2"/>
    </font>
    <font>
      <sz val="11"/>
      <color theme="1"/>
      <name val="Aptos"/>
      <family val="2"/>
    </font>
    <font>
      <b/>
      <sz val="12"/>
      <color rgb="FFFF0000"/>
      <name val="Calibri"/>
      <family val="2"/>
    </font>
    <font>
      <sz val="9"/>
      <name val="Calibri"/>
      <family val="2"/>
    </font>
    <font>
      <sz val="9"/>
      <name val="Aptos"/>
      <family val="2"/>
    </font>
    <font>
      <b/>
      <sz val="11"/>
      <name val="Aptos"/>
      <family val="2"/>
    </font>
    <font>
      <b/>
      <sz val="9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5" fontId="11" fillId="0" borderId="0" xfId="0" applyNumberFormat="1" applyFont="1" applyAlignment="1">
      <alignment horizontal="left" vertical="center" indent="1"/>
    </xf>
    <xf numFmtId="0" fontId="13" fillId="0" borderId="0" xfId="0" applyFont="1"/>
    <xf numFmtId="0" fontId="0" fillId="0" borderId="1" xfId="0" applyBorder="1"/>
    <xf numFmtId="14" fontId="0" fillId="0" borderId="0" xfId="0" applyNumberFormat="1"/>
    <xf numFmtId="0" fontId="0" fillId="0" borderId="0" xfId="0" applyBorder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9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15" fillId="0" borderId="0" xfId="0" applyFont="1"/>
    <xf numFmtId="0" fontId="16" fillId="4" borderId="0" xfId="0" applyFont="1" applyFill="1" applyAlignment="1">
      <alignment horizontal="left"/>
    </xf>
    <xf numFmtId="0" fontId="2" fillId="5" borderId="0" xfId="0" applyFont="1" applyFill="1"/>
    <xf numFmtId="0" fontId="0" fillId="5" borderId="0" xfId="0" applyFill="1"/>
    <xf numFmtId="1" fontId="0" fillId="0" borderId="0" xfId="0" applyNumberFormat="1"/>
    <xf numFmtId="0" fontId="1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/>
    </xf>
    <xf numFmtId="0" fontId="18" fillId="0" borderId="0" xfId="0" applyFont="1" applyAlignment="1">
      <alignment horizontal="center"/>
    </xf>
    <xf numFmtId="0" fontId="0" fillId="0" borderId="0" xfId="0" quotePrefix="1"/>
    <xf numFmtId="0" fontId="19" fillId="0" borderId="0" xfId="0" applyFont="1"/>
    <xf numFmtId="0" fontId="20" fillId="0" borderId="0" xfId="0" applyFont="1"/>
    <xf numFmtId="0" fontId="21" fillId="0" borderId="0" xfId="0" applyFont="1"/>
    <xf numFmtId="20" fontId="19" fillId="0" borderId="0" xfId="0" applyNumberFormat="1" applyFont="1"/>
    <xf numFmtId="0" fontId="19" fillId="5" borderId="0" xfId="0" applyFont="1" applyFill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/>
    <xf numFmtId="20" fontId="0" fillId="0" borderId="1" xfId="0" applyNumberFormat="1" applyBorder="1"/>
    <xf numFmtId="164" fontId="0" fillId="0" borderId="1" xfId="0" applyNumberFormat="1" applyBorder="1"/>
    <xf numFmtId="164" fontId="0" fillId="6" borderId="1" xfId="0" applyNumberFormat="1" applyFill="1" applyBorder="1"/>
    <xf numFmtId="20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vertical="top"/>
    </xf>
    <xf numFmtId="164" fontId="0" fillId="0" borderId="1" xfId="0" applyNumberFormat="1" applyFill="1" applyBorder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0" fillId="5" borderId="1" xfId="0" applyNumberFormat="1" applyFill="1" applyBorder="1"/>
    <xf numFmtId="0" fontId="8" fillId="0" borderId="1" xfId="0" applyFont="1" applyBorder="1" applyAlignment="1">
      <alignment vertical="center"/>
    </xf>
    <xf numFmtId="0" fontId="2" fillId="0" borderId="1" xfId="0" applyFont="1" applyBorder="1"/>
    <xf numFmtId="0" fontId="18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6">
    <dxf>
      <fill>
        <patternFill>
          <bgColor theme="0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el GH/GZ" defaultPivotStyle="PivotStyleLight16">
    <tableStyle name="Tabel GH/GZ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D9D9D9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</xdr:row>
          <xdr:rowOff>0</xdr:rowOff>
        </xdr:from>
        <xdr:to>
          <xdr:col>30</xdr:col>
          <xdr:colOff>320471</xdr:colOff>
          <xdr:row>3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5</xdr:row>
          <xdr:rowOff>137160</xdr:rowOff>
        </xdr:from>
        <xdr:to>
          <xdr:col>32</xdr:col>
          <xdr:colOff>122783</xdr:colOff>
          <xdr:row>8</xdr:row>
          <xdr:rowOff>60960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31</xdr:col>
          <xdr:colOff>91871</xdr:colOff>
          <xdr:row>59</xdr:row>
          <xdr:rowOff>121920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120</xdr:row>
          <xdr:rowOff>0</xdr:rowOff>
        </xdr:from>
        <xdr:to>
          <xdr:col>28</xdr:col>
          <xdr:colOff>30911</xdr:colOff>
          <xdr:row>122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Gemeente Haarlem en Zandvoort">
      <a:dk1>
        <a:sysClr val="windowText" lastClr="000000"/>
      </a:dk1>
      <a:lt1>
        <a:sysClr val="window" lastClr="FFFFFF"/>
      </a:lt1>
      <a:dk2>
        <a:srgbClr val="7F7F7F"/>
      </a:dk2>
      <a:lt2>
        <a:srgbClr val="FFFFFF"/>
      </a:lt2>
      <a:accent1>
        <a:srgbClr val="9CCA6D"/>
      </a:accent1>
      <a:accent2>
        <a:srgbClr val="F4B4C2"/>
      </a:accent2>
      <a:accent3>
        <a:srgbClr val="5FC4DA"/>
      </a:accent3>
      <a:accent4>
        <a:srgbClr val="FADF97"/>
      </a:accent4>
      <a:accent5>
        <a:srgbClr val="C2BCDB"/>
      </a:accent5>
      <a:accent6>
        <a:srgbClr val="C0DDEF"/>
      </a:accent6>
      <a:hlink>
        <a:srgbClr val="000000"/>
      </a:hlink>
      <a:folHlink>
        <a:srgbClr val="00000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6E14-9F10-4152-B18C-AD5732AB3E50}">
  <dimension ref="A1:AE133"/>
  <sheetViews>
    <sheetView topLeftCell="I1" zoomScale="106" zoomScaleNormal="106" workbookViewId="0">
      <pane ySplit="3" topLeftCell="A16" activePane="bottomLeft" state="frozen"/>
      <selection pane="bottomLeft" activeCell="P20" sqref="P20:Q24"/>
    </sheetView>
  </sheetViews>
  <sheetFormatPr defaultRowHeight="13.8" x14ac:dyDescent="0.3"/>
  <cols>
    <col min="1" max="1" width="8.28515625" bestFit="1" customWidth="1"/>
    <col min="2" max="2" width="75.7109375" bestFit="1" customWidth="1"/>
    <col min="3" max="4" width="31.5703125" bestFit="1" customWidth="1"/>
    <col min="5" max="5" width="14.7109375" bestFit="1" customWidth="1"/>
    <col min="6" max="6" width="37.85546875" style="39" bestFit="1" customWidth="1"/>
    <col min="7" max="7" width="11.85546875" bestFit="1" customWidth="1"/>
    <col min="8" max="8" width="14.7109375" bestFit="1" customWidth="1"/>
    <col min="9" max="9" width="13.7109375" bestFit="1" customWidth="1"/>
    <col min="10" max="10" width="9.85546875" bestFit="1" customWidth="1"/>
    <col min="11" max="11" width="12.42578125" bestFit="1" customWidth="1"/>
    <col min="12" max="12" width="12.140625" bestFit="1" customWidth="1"/>
    <col min="13" max="13" width="53.7109375" bestFit="1" customWidth="1"/>
    <col min="14" max="14" width="35.85546875" bestFit="1" customWidth="1"/>
    <col min="15" max="16" width="24.42578125" bestFit="1" customWidth="1"/>
    <col min="17" max="17" width="22" bestFit="1" customWidth="1"/>
    <col min="18" max="18" width="29.85546875" bestFit="1" customWidth="1"/>
    <col min="19" max="19" width="25" bestFit="1" customWidth="1"/>
    <col min="20" max="20" width="17.28515625" bestFit="1" customWidth="1"/>
    <col min="21" max="21" width="28" bestFit="1" customWidth="1"/>
    <col min="22" max="22" width="18" bestFit="1" customWidth="1"/>
    <col min="23" max="23" width="189.85546875" bestFit="1" customWidth="1"/>
    <col min="24" max="24" width="134.42578125" bestFit="1" customWidth="1"/>
    <col min="25" max="25" width="28.28515625" bestFit="1" customWidth="1"/>
    <col min="26" max="26" width="20.42578125" bestFit="1" customWidth="1"/>
    <col min="27" max="27" width="31.5703125" bestFit="1" customWidth="1"/>
  </cols>
  <sheetData>
    <row r="1" spans="1:21" ht="25.8" x14ac:dyDescent="0.5">
      <c r="B1" s="26" t="s">
        <v>232</v>
      </c>
      <c r="G1" s="62" t="s">
        <v>231</v>
      </c>
      <c r="H1" s="62"/>
      <c r="I1" s="62"/>
      <c r="J1" s="62"/>
      <c r="K1" s="62"/>
      <c r="L1" s="62"/>
      <c r="M1" s="31" t="s">
        <v>187</v>
      </c>
      <c r="N1" s="31" t="s">
        <v>188</v>
      </c>
      <c r="O1" s="31" t="s">
        <v>189</v>
      </c>
    </row>
    <row r="2" spans="1:21" ht="15.6" x14ac:dyDescent="0.3">
      <c r="B2" s="2" t="s">
        <v>0</v>
      </c>
      <c r="G2" s="47">
        <v>0.34027777777777773</v>
      </c>
      <c r="H2" s="16"/>
      <c r="I2" s="16"/>
      <c r="J2" s="16"/>
      <c r="K2" s="16"/>
      <c r="L2" s="16"/>
    </row>
    <row r="3" spans="1:21" ht="15.6" x14ac:dyDescent="0.3">
      <c r="G3" s="16" t="s">
        <v>140</v>
      </c>
      <c r="H3" s="16" t="s">
        <v>139</v>
      </c>
      <c r="I3" s="16" t="s">
        <v>138</v>
      </c>
      <c r="J3" s="16" t="s">
        <v>141</v>
      </c>
      <c r="K3" s="16" t="s">
        <v>137</v>
      </c>
      <c r="L3" s="16" t="s">
        <v>142</v>
      </c>
      <c r="M3" t="s">
        <v>160</v>
      </c>
      <c r="N3" t="s">
        <v>159</v>
      </c>
      <c r="O3" s="28" t="s">
        <v>161</v>
      </c>
      <c r="R3" s="15"/>
      <c r="S3" s="10"/>
      <c r="T3" s="10"/>
      <c r="U3" s="10"/>
    </row>
    <row r="4" spans="1:21" ht="15.6" x14ac:dyDescent="0.3">
      <c r="F4" s="40" t="s">
        <v>154</v>
      </c>
      <c r="G4" s="16"/>
      <c r="H4" s="16"/>
      <c r="I4" s="16"/>
      <c r="J4" s="16"/>
      <c r="K4" s="16"/>
      <c r="L4" s="16"/>
      <c r="R4" s="15"/>
      <c r="S4" s="10"/>
      <c r="T4" s="10"/>
      <c r="U4" s="10"/>
    </row>
    <row r="5" spans="1:21" ht="15.6" x14ac:dyDescent="0.3">
      <c r="A5" s="1" t="s">
        <v>225</v>
      </c>
      <c r="B5" s="4" t="s">
        <v>24</v>
      </c>
      <c r="C5" s="1" t="s">
        <v>25</v>
      </c>
      <c r="D5" s="1" t="s">
        <v>4</v>
      </c>
      <c r="E5" s="2" t="s">
        <v>26</v>
      </c>
      <c r="F5" s="39" t="s">
        <v>27</v>
      </c>
      <c r="G5" s="16"/>
      <c r="H5" s="48">
        <v>0.34722222222222227</v>
      </c>
      <c r="I5" s="49">
        <v>0.35416666666666669</v>
      </c>
      <c r="J5" s="48">
        <f t="shared" ref="J5:J18" si="0">+K5-I5</f>
        <v>6.9444444444444198E-3</v>
      </c>
      <c r="K5" s="48">
        <v>0.3611111111111111</v>
      </c>
      <c r="L5" s="48">
        <f>+I5-H5</f>
        <v>6.9444444444444198E-3</v>
      </c>
      <c r="M5" t="s">
        <v>28</v>
      </c>
    </row>
    <row r="6" spans="1:21" ht="15.6" x14ac:dyDescent="0.3">
      <c r="A6" s="1" t="s">
        <v>225</v>
      </c>
      <c r="B6" s="4" t="s">
        <v>24</v>
      </c>
      <c r="C6" s="1" t="s">
        <v>25</v>
      </c>
      <c r="D6" s="1" t="s">
        <v>4</v>
      </c>
      <c r="E6" s="2" t="s">
        <v>26</v>
      </c>
      <c r="F6" s="39" t="s">
        <v>29</v>
      </c>
      <c r="G6" s="48">
        <f>+J5</f>
        <v>6.9444444444444198E-3</v>
      </c>
      <c r="H6" s="48">
        <v>0.375</v>
      </c>
      <c r="I6" s="49">
        <v>0.38194444444444442</v>
      </c>
      <c r="J6" s="48">
        <f t="shared" si="0"/>
        <v>6.9444444444444753E-3</v>
      </c>
      <c r="K6" s="48">
        <v>0.3888888888888889</v>
      </c>
      <c r="L6" s="48">
        <f t="shared" ref="L6:L18" si="1">+I6-K5-G6</f>
        <v>1.3888888888888895E-2</v>
      </c>
      <c r="M6" t="s">
        <v>30</v>
      </c>
    </row>
    <row r="7" spans="1:21" ht="15.6" x14ac:dyDescent="0.3">
      <c r="A7" s="1" t="s">
        <v>225</v>
      </c>
      <c r="B7" s="4" t="s">
        <v>24</v>
      </c>
      <c r="C7" s="1" t="s">
        <v>4</v>
      </c>
      <c r="D7" s="1" t="s">
        <v>25</v>
      </c>
      <c r="E7" s="2" t="s">
        <v>26</v>
      </c>
      <c r="G7" s="48"/>
      <c r="H7" s="48">
        <v>0.3888888888888889</v>
      </c>
      <c r="I7" s="49">
        <v>0.39583333333333331</v>
      </c>
      <c r="J7" s="48">
        <f t="shared" si="0"/>
        <v>6.9444444444444198E-3</v>
      </c>
      <c r="K7" s="48">
        <v>0.40277777777777773</v>
      </c>
      <c r="L7" s="48">
        <f t="shared" si="1"/>
        <v>6.9444444444444198E-3</v>
      </c>
      <c r="M7" t="s">
        <v>144</v>
      </c>
    </row>
    <row r="8" spans="1:21" ht="15.6" x14ac:dyDescent="0.3">
      <c r="A8" s="1" t="s">
        <v>225</v>
      </c>
      <c r="B8" s="4" t="s">
        <v>24</v>
      </c>
      <c r="C8" s="1" t="s">
        <v>25</v>
      </c>
      <c r="D8" s="1" t="s">
        <v>4</v>
      </c>
      <c r="E8" s="2" t="s">
        <v>26</v>
      </c>
      <c r="F8" s="39" t="s">
        <v>31</v>
      </c>
      <c r="G8" s="48"/>
      <c r="H8" s="48">
        <v>0.40277777777777773</v>
      </c>
      <c r="I8" s="49">
        <v>0.40972222222222227</v>
      </c>
      <c r="J8" s="48">
        <f t="shared" si="0"/>
        <v>6.9444444444444198E-3</v>
      </c>
      <c r="K8" s="48">
        <v>0.41666666666666669</v>
      </c>
      <c r="L8" s="48">
        <f t="shared" si="1"/>
        <v>6.9444444444445308E-3</v>
      </c>
      <c r="M8" t="s">
        <v>32</v>
      </c>
    </row>
    <row r="9" spans="1:21" ht="15.6" x14ac:dyDescent="0.3">
      <c r="A9" s="1" t="s">
        <v>225</v>
      </c>
      <c r="B9" s="4" t="s">
        <v>24</v>
      </c>
      <c r="C9" s="1" t="s">
        <v>4</v>
      </c>
      <c r="D9" s="1" t="s">
        <v>25</v>
      </c>
      <c r="E9" s="2" t="s">
        <v>26</v>
      </c>
      <c r="G9" s="48"/>
      <c r="H9" s="48">
        <v>0.41666666666666669</v>
      </c>
      <c r="I9" s="49">
        <v>0.4236111111111111</v>
      </c>
      <c r="J9" s="48">
        <f t="shared" si="0"/>
        <v>6.9444444444444753E-3</v>
      </c>
      <c r="K9" s="48">
        <v>0.43055555555555558</v>
      </c>
      <c r="L9" s="48">
        <f t="shared" si="1"/>
        <v>6.9444444444444198E-3</v>
      </c>
      <c r="M9" t="s">
        <v>143</v>
      </c>
    </row>
    <row r="10" spans="1:21" ht="15.6" x14ac:dyDescent="0.3">
      <c r="A10" s="1" t="s">
        <v>225</v>
      </c>
      <c r="B10" s="4" t="s">
        <v>24</v>
      </c>
      <c r="C10" s="1" t="s">
        <v>25</v>
      </c>
      <c r="D10" s="1" t="s">
        <v>4</v>
      </c>
      <c r="E10" s="2" t="s">
        <v>26</v>
      </c>
      <c r="F10" s="39" t="s">
        <v>33</v>
      </c>
      <c r="G10" s="48"/>
      <c r="H10" s="48">
        <v>0.43055555555555558</v>
      </c>
      <c r="I10" s="49">
        <v>0.4375</v>
      </c>
      <c r="J10" s="48">
        <f t="shared" si="0"/>
        <v>6.9444444444444198E-3</v>
      </c>
      <c r="K10" s="48">
        <v>0.44444444444444442</v>
      </c>
      <c r="L10" s="48">
        <f t="shared" si="1"/>
        <v>6.9444444444444198E-3</v>
      </c>
      <c r="M10" t="s">
        <v>34</v>
      </c>
    </row>
    <row r="11" spans="1:21" ht="15.6" x14ac:dyDescent="0.3">
      <c r="A11" s="1" t="s">
        <v>225</v>
      </c>
      <c r="B11" s="4" t="s">
        <v>24</v>
      </c>
      <c r="C11" s="1" t="s">
        <v>4</v>
      </c>
      <c r="D11" s="1" t="s">
        <v>25</v>
      </c>
      <c r="E11" s="2" t="s">
        <v>26</v>
      </c>
      <c r="G11" s="48"/>
      <c r="H11" s="48">
        <v>0.44444444444444442</v>
      </c>
      <c r="I11" s="49">
        <v>0.4513888888888889</v>
      </c>
      <c r="J11" s="48">
        <f t="shared" si="0"/>
        <v>6.9444444444444198E-3</v>
      </c>
      <c r="K11" s="48">
        <v>0.45833333333333331</v>
      </c>
      <c r="L11" s="48">
        <f t="shared" si="1"/>
        <v>6.9444444444444753E-3</v>
      </c>
      <c r="M11" t="s">
        <v>145</v>
      </c>
    </row>
    <row r="12" spans="1:21" ht="15.6" x14ac:dyDescent="0.3">
      <c r="A12" s="1" t="s">
        <v>225</v>
      </c>
      <c r="B12" s="4" t="s">
        <v>24</v>
      </c>
      <c r="C12" s="1" t="s">
        <v>25</v>
      </c>
      <c r="D12" s="1" t="s">
        <v>4</v>
      </c>
      <c r="E12" s="2" t="s">
        <v>26</v>
      </c>
      <c r="F12" s="39" t="s">
        <v>35</v>
      </c>
      <c r="G12" s="48"/>
      <c r="H12" s="48">
        <v>0.45833333333333331</v>
      </c>
      <c r="I12" s="49">
        <v>0.46527777777777773</v>
      </c>
      <c r="J12" s="48">
        <f t="shared" si="0"/>
        <v>6.9444444444445308E-3</v>
      </c>
      <c r="K12" s="48">
        <v>0.47222222222222227</v>
      </c>
      <c r="L12" s="48">
        <f t="shared" si="1"/>
        <v>6.9444444444444198E-3</v>
      </c>
      <c r="M12" t="s">
        <v>36</v>
      </c>
    </row>
    <row r="13" spans="1:21" ht="15.6" x14ac:dyDescent="0.3">
      <c r="A13" s="1" t="s">
        <v>225</v>
      </c>
      <c r="B13" s="4" t="s">
        <v>24</v>
      </c>
      <c r="C13" s="1" t="s">
        <v>4</v>
      </c>
      <c r="D13" s="1" t="s">
        <v>25</v>
      </c>
      <c r="E13" s="2" t="s">
        <v>26</v>
      </c>
      <c r="G13" s="48"/>
      <c r="H13" s="48">
        <v>0.47222222222222227</v>
      </c>
      <c r="I13" s="49">
        <v>0.47916666666666669</v>
      </c>
      <c r="J13" s="48">
        <f t="shared" si="0"/>
        <v>6.9444444444444198E-3</v>
      </c>
      <c r="K13" s="48">
        <v>0.4861111111111111</v>
      </c>
      <c r="L13" s="48">
        <f t="shared" si="1"/>
        <v>6.9444444444444198E-3</v>
      </c>
      <c r="M13" t="s">
        <v>147</v>
      </c>
    </row>
    <row r="14" spans="1:21" ht="15.6" x14ac:dyDescent="0.3">
      <c r="A14" s="1" t="s">
        <v>225</v>
      </c>
      <c r="B14" s="4" t="s">
        <v>24</v>
      </c>
      <c r="C14" s="1" t="s">
        <v>4</v>
      </c>
      <c r="D14" s="1" t="s">
        <v>25</v>
      </c>
      <c r="E14" s="2" t="s">
        <v>26</v>
      </c>
      <c r="G14" s="48">
        <f>+J5</f>
        <v>6.9444444444444198E-3</v>
      </c>
      <c r="H14" s="48">
        <v>0.5</v>
      </c>
      <c r="I14" s="49">
        <v>0.50694444444444442</v>
      </c>
      <c r="J14" s="48">
        <f t="shared" si="0"/>
        <v>6.9444444444445308E-3</v>
      </c>
      <c r="K14" s="48">
        <v>0.51388888888888895</v>
      </c>
      <c r="L14" s="48">
        <f t="shared" si="1"/>
        <v>1.3888888888888895E-2</v>
      </c>
      <c r="M14" t="s">
        <v>146</v>
      </c>
    </row>
    <row r="15" spans="1:21" ht="15.6" x14ac:dyDescent="0.3">
      <c r="A15" s="1" t="s">
        <v>225</v>
      </c>
      <c r="B15" s="4" t="s">
        <v>24</v>
      </c>
      <c r="C15" s="1" t="s">
        <v>25</v>
      </c>
      <c r="D15" s="1" t="s">
        <v>4</v>
      </c>
      <c r="E15" s="2" t="s">
        <v>26</v>
      </c>
      <c r="G15" s="48"/>
      <c r="H15" s="48">
        <v>0.50694444444444442</v>
      </c>
      <c r="I15" s="49">
        <v>0.51388888888888895</v>
      </c>
      <c r="J15" s="48">
        <f t="shared" si="0"/>
        <v>6.9444444444444198E-3</v>
      </c>
      <c r="K15" s="48">
        <v>0.52083333333333337</v>
      </c>
      <c r="L15" s="48">
        <f t="shared" si="1"/>
        <v>0</v>
      </c>
      <c r="M15" t="s">
        <v>38</v>
      </c>
    </row>
    <row r="16" spans="1:21" ht="15.6" x14ac:dyDescent="0.3">
      <c r="A16" s="1" t="s">
        <v>225</v>
      </c>
      <c r="B16" s="4" t="s">
        <v>24</v>
      </c>
      <c r="C16" s="1" t="s">
        <v>25</v>
      </c>
      <c r="D16" s="1" t="s">
        <v>4</v>
      </c>
      <c r="E16" s="2" t="s">
        <v>26</v>
      </c>
      <c r="G16" s="48">
        <f>+J5</f>
        <v>6.9444444444444198E-3</v>
      </c>
      <c r="H16" s="48">
        <v>0.52777777777777779</v>
      </c>
      <c r="I16" s="49">
        <v>0.54166666666666663</v>
      </c>
      <c r="J16" s="48">
        <f t="shared" si="0"/>
        <v>6.9444444444444198E-3</v>
      </c>
      <c r="K16" s="48">
        <v>0.54861111111111105</v>
      </c>
      <c r="L16" s="48">
        <f t="shared" si="1"/>
        <v>1.388888888888884E-2</v>
      </c>
      <c r="M16" t="s">
        <v>40</v>
      </c>
    </row>
    <row r="17" spans="1:27" ht="15.6" x14ac:dyDescent="0.3">
      <c r="A17" s="1" t="s">
        <v>225</v>
      </c>
      <c r="B17" s="4" t="s">
        <v>24</v>
      </c>
      <c r="C17" s="1" t="s">
        <v>4</v>
      </c>
      <c r="D17" s="1" t="s">
        <v>25</v>
      </c>
      <c r="E17" s="2" t="s">
        <v>26</v>
      </c>
      <c r="G17" s="48"/>
      <c r="H17" s="48">
        <v>0.54861111111111105</v>
      </c>
      <c r="I17" s="49">
        <v>0.55555555555555558</v>
      </c>
      <c r="J17" s="48">
        <f t="shared" si="0"/>
        <v>6.9444444444444198E-3</v>
      </c>
      <c r="K17" s="48">
        <v>0.5625</v>
      </c>
      <c r="L17" s="48">
        <f t="shared" si="1"/>
        <v>6.9444444444445308E-3</v>
      </c>
      <c r="M17" t="s">
        <v>148</v>
      </c>
    </row>
    <row r="18" spans="1:27" ht="15.6" x14ac:dyDescent="0.3">
      <c r="A18" s="1" t="s">
        <v>225</v>
      </c>
      <c r="B18" s="4" t="s">
        <v>24</v>
      </c>
      <c r="C18" s="1" t="s">
        <v>4</v>
      </c>
      <c r="D18" s="1" t="s">
        <v>25</v>
      </c>
      <c r="E18" s="2" t="s">
        <v>26</v>
      </c>
      <c r="G18" s="48">
        <f>+J5</f>
        <v>6.9444444444444198E-3</v>
      </c>
      <c r="H18" s="48">
        <v>0.57986111111111105</v>
      </c>
      <c r="I18" s="49">
        <v>0.58680555555555558</v>
      </c>
      <c r="J18" s="48">
        <f t="shared" si="0"/>
        <v>6.9444444444444198E-3</v>
      </c>
      <c r="K18" s="48">
        <v>0.59375</v>
      </c>
      <c r="L18" s="48">
        <f t="shared" si="1"/>
        <v>1.736111111111116E-2</v>
      </c>
      <c r="M18" t="s">
        <v>149</v>
      </c>
    </row>
    <row r="19" spans="1:27" ht="15.6" x14ac:dyDescent="0.3">
      <c r="A19" s="1" t="s">
        <v>225</v>
      </c>
      <c r="B19" s="4" t="s">
        <v>24</v>
      </c>
      <c r="E19" s="2" t="s">
        <v>26</v>
      </c>
      <c r="G19" s="50">
        <f>+K18-G2+J18</f>
        <v>0.26041666666666669</v>
      </c>
      <c r="H19" s="51"/>
      <c r="I19" s="51"/>
      <c r="J19" s="52">
        <f>SUM(J5:J18)</f>
        <v>9.722222222222221E-2</v>
      </c>
      <c r="K19" s="51"/>
      <c r="L19" s="52">
        <f>SUM(L5:L18)</f>
        <v>0.12152777777777785</v>
      </c>
    </row>
    <row r="20" spans="1:27" ht="14.4" x14ac:dyDescent="0.3">
      <c r="B20" s="30"/>
      <c r="E20" s="30"/>
      <c r="F20" s="41" t="s">
        <v>190</v>
      </c>
      <c r="G20" s="16"/>
      <c r="H20" s="16"/>
      <c r="I20" s="16"/>
      <c r="J20" s="16"/>
      <c r="K20" s="16"/>
      <c r="L20" s="53"/>
      <c r="M20" s="32"/>
      <c r="N20" s="32"/>
      <c r="R20" s="33"/>
    </row>
    <row r="21" spans="1:27" ht="15.6" x14ac:dyDescent="0.3">
      <c r="A21" s="1" t="s">
        <v>226</v>
      </c>
      <c r="B21" s="30" t="s">
        <v>193</v>
      </c>
      <c r="C21" t="s">
        <v>194</v>
      </c>
      <c r="D21" t="s">
        <v>172</v>
      </c>
      <c r="E21" s="30" t="s">
        <v>26</v>
      </c>
      <c r="F21" s="39" t="s">
        <v>195</v>
      </c>
      <c r="G21" s="16"/>
      <c r="H21" s="16"/>
      <c r="I21" s="47">
        <v>0.41666666666666669</v>
      </c>
      <c r="J21" s="16"/>
      <c r="K21" s="16"/>
      <c r="L21" s="16"/>
      <c r="M21" s="34" t="b">
        <v>1</v>
      </c>
      <c r="N21" s="34" t="b">
        <v>1</v>
      </c>
      <c r="O21" s="34" t="b">
        <v>1</v>
      </c>
      <c r="R21" s="33"/>
    </row>
    <row r="22" spans="1:27" ht="15.6" x14ac:dyDescent="0.3">
      <c r="A22" s="1" t="s">
        <v>226</v>
      </c>
      <c r="B22" s="30" t="s">
        <v>193</v>
      </c>
      <c r="C22" t="s">
        <v>172</v>
      </c>
      <c r="D22" t="s">
        <v>194</v>
      </c>
      <c r="E22" s="30" t="s">
        <v>26</v>
      </c>
      <c r="G22" s="16"/>
      <c r="H22" s="16"/>
      <c r="I22" s="16"/>
      <c r="J22" s="16"/>
      <c r="K22" s="16"/>
      <c r="L22" s="16"/>
      <c r="M22" s="34" t="b">
        <v>1</v>
      </c>
      <c r="N22" s="34" t="b">
        <v>1</v>
      </c>
      <c r="O22" s="34" t="b">
        <v>1</v>
      </c>
      <c r="R22" s="33"/>
    </row>
    <row r="23" spans="1:27" ht="15.6" x14ac:dyDescent="0.3">
      <c r="A23" s="1" t="s">
        <v>226</v>
      </c>
      <c r="B23" s="30" t="s">
        <v>200</v>
      </c>
      <c r="C23" t="s">
        <v>168</v>
      </c>
      <c r="D23" t="s">
        <v>172</v>
      </c>
      <c r="E23" s="30" t="s">
        <v>26</v>
      </c>
      <c r="F23" s="42" t="s">
        <v>201</v>
      </c>
      <c r="G23" s="16"/>
      <c r="H23" s="16"/>
      <c r="I23" s="47">
        <v>0.44791666666666669</v>
      </c>
      <c r="J23" s="16"/>
      <c r="K23" s="16"/>
      <c r="L23" s="54"/>
      <c r="M23" s="34" t="b">
        <v>1</v>
      </c>
      <c r="N23" s="34" t="b">
        <v>1</v>
      </c>
      <c r="O23" s="34" t="b">
        <v>1</v>
      </c>
      <c r="R23" s="35"/>
    </row>
    <row r="24" spans="1:27" ht="15.6" x14ac:dyDescent="0.3">
      <c r="A24" s="1" t="s">
        <v>226</v>
      </c>
      <c r="B24" s="30" t="s">
        <v>200</v>
      </c>
      <c r="C24" t="s">
        <v>172</v>
      </c>
      <c r="D24" t="s">
        <v>168</v>
      </c>
      <c r="E24" s="30" t="s">
        <v>26</v>
      </c>
      <c r="G24" s="16"/>
      <c r="H24" s="16"/>
      <c r="I24" s="16"/>
      <c r="J24" s="16"/>
      <c r="K24" s="16"/>
      <c r="L24" s="54"/>
      <c r="M24" s="34" t="b">
        <v>1</v>
      </c>
      <c r="N24" s="34" t="b">
        <v>1</v>
      </c>
      <c r="O24" s="34" t="b">
        <v>1</v>
      </c>
      <c r="R24" s="35"/>
    </row>
    <row r="25" spans="1:27" ht="15.6" x14ac:dyDescent="0.3">
      <c r="A25" s="1" t="s">
        <v>226</v>
      </c>
      <c r="B25" s="30"/>
      <c r="E25" s="30"/>
      <c r="G25" s="16"/>
      <c r="H25" s="16"/>
      <c r="I25" s="16"/>
      <c r="J25" s="16"/>
      <c r="K25" s="16"/>
      <c r="L25" s="16"/>
    </row>
    <row r="26" spans="1:27" ht="15.6" x14ac:dyDescent="0.3">
      <c r="A26" s="1" t="s">
        <v>225</v>
      </c>
      <c r="F26" s="40" t="s">
        <v>155</v>
      </c>
      <c r="G26" s="16"/>
      <c r="H26" s="16"/>
      <c r="I26" s="16"/>
      <c r="J26" s="16"/>
      <c r="K26" s="16"/>
      <c r="L26" s="16"/>
    </row>
    <row r="27" spans="1:27" ht="15.6" x14ac:dyDescent="0.3">
      <c r="A27" s="1" t="s">
        <v>225</v>
      </c>
      <c r="B27" s="27" t="s">
        <v>2</v>
      </c>
      <c r="C27" s="1" t="s">
        <v>3</v>
      </c>
      <c r="D27" s="1" t="s">
        <v>4</v>
      </c>
      <c r="E27" s="2" t="s">
        <v>5</v>
      </c>
      <c r="F27" s="39" t="s">
        <v>6</v>
      </c>
      <c r="G27" s="16"/>
      <c r="H27" s="48">
        <v>0.35069444444444442</v>
      </c>
      <c r="I27" s="48">
        <v>0.3576388888888889</v>
      </c>
      <c r="J27" s="48">
        <f t="shared" ref="J27:J32" si="2">+K27-I27</f>
        <v>6.9444444444444198E-3</v>
      </c>
      <c r="K27" s="49">
        <v>0.36458333333333331</v>
      </c>
      <c r="L27" s="48">
        <f>+I27-H27</f>
        <v>6.9444444444444753E-3</v>
      </c>
      <c r="M27" t="s">
        <v>7</v>
      </c>
      <c r="N27" s="10" t="s">
        <v>99</v>
      </c>
      <c r="S27" s="10"/>
      <c r="T27" s="10"/>
      <c r="U27" s="10"/>
      <c r="Y27" t="s">
        <v>136</v>
      </c>
      <c r="Z27" s="17">
        <v>45896</v>
      </c>
    </row>
    <row r="28" spans="1:27" ht="15.6" x14ac:dyDescent="0.3">
      <c r="A28" s="1" t="s">
        <v>225</v>
      </c>
      <c r="B28" s="27" t="s">
        <v>2</v>
      </c>
      <c r="C28" s="1" t="s">
        <v>3</v>
      </c>
      <c r="D28" s="1" t="s">
        <v>4</v>
      </c>
      <c r="E28" s="2" t="s">
        <v>5</v>
      </c>
      <c r="F28" s="39" t="s">
        <v>8</v>
      </c>
      <c r="G28" s="48">
        <f>+J27</f>
        <v>6.9444444444444198E-3</v>
      </c>
      <c r="H28" s="48">
        <v>0.38194444444444442</v>
      </c>
      <c r="I28" s="48">
        <v>0.3888888888888889</v>
      </c>
      <c r="J28" s="48">
        <f t="shared" si="2"/>
        <v>6.9444444444444198E-3</v>
      </c>
      <c r="K28" s="49">
        <v>0.39583333333333331</v>
      </c>
      <c r="L28" s="48">
        <f>+I28-K27-G28</f>
        <v>1.736111111111116E-2</v>
      </c>
      <c r="M28" t="s">
        <v>10</v>
      </c>
      <c r="N28" s="10" t="s">
        <v>101</v>
      </c>
      <c r="S28" s="10"/>
      <c r="T28" s="10"/>
      <c r="U28" s="10"/>
      <c r="Y28" s="16" t="s">
        <v>5</v>
      </c>
      <c r="Z28" s="16" t="s">
        <v>112</v>
      </c>
      <c r="AA28" s="16" t="s">
        <v>113</v>
      </c>
    </row>
    <row r="29" spans="1:27" ht="15.6" x14ac:dyDescent="0.3">
      <c r="A29" s="1" t="s">
        <v>225</v>
      </c>
      <c r="B29" s="27" t="s">
        <v>2</v>
      </c>
      <c r="C29" s="1" t="s">
        <v>4</v>
      </c>
      <c r="D29" s="1" t="s">
        <v>3</v>
      </c>
      <c r="E29" s="2" t="s">
        <v>5</v>
      </c>
      <c r="F29" s="39" t="s">
        <v>9</v>
      </c>
      <c r="G29" s="16"/>
      <c r="H29" s="48">
        <v>0.4201388888888889</v>
      </c>
      <c r="I29" s="49">
        <v>0.42708333333333331</v>
      </c>
      <c r="J29" s="48">
        <f t="shared" si="2"/>
        <v>6.9444444444444198E-3</v>
      </c>
      <c r="K29" s="48">
        <v>0.43402777777777773</v>
      </c>
      <c r="L29" s="48">
        <f>+I29-K28-G29</f>
        <v>3.125E-2</v>
      </c>
      <c r="M29" t="s">
        <v>7</v>
      </c>
      <c r="N29" s="10" t="s">
        <v>100</v>
      </c>
      <c r="S29" s="10"/>
      <c r="T29" s="10"/>
      <c r="U29" s="10"/>
      <c r="Y29" s="16" t="s">
        <v>114</v>
      </c>
      <c r="Z29" s="16" t="s">
        <v>115</v>
      </c>
      <c r="AA29" s="16" t="s">
        <v>116</v>
      </c>
    </row>
    <row r="30" spans="1:27" ht="15.6" x14ac:dyDescent="0.3">
      <c r="A30" s="1" t="s">
        <v>225</v>
      </c>
      <c r="B30" s="27" t="s">
        <v>2</v>
      </c>
      <c r="C30" s="1" t="s">
        <v>4</v>
      </c>
      <c r="D30" s="1" t="s">
        <v>3</v>
      </c>
      <c r="E30" s="2" t="s">
        <v>5</v>
      </c>
      <c r="F30" s="39" t="s">
        <v>11</v>
      </c>
      <c r="G30" s="48">
        <f>+J27</f>
        <v>6.9444444444444198E-3</v>
      </c>
      <c r="H30" s="48">
        <v>0.4513888888888889</v>
      </c>
      <c r="I30" s="49">
        <v>0.45833333333333331</v>
      </c>
      <c r="J30" s="48">
        <f t="shared" si="2"/>
        <v>6.9444444444444198E-3</v>
      </c>
      <c r="K30" s="48">
        <v>0.46527777777777773</v>
      </c>
      <c r="L30" s="48">
        <f>+I30-K29-G30</f>
        <v>1.736111111111116E-2</v>
      </c>
      <c r="M30" t="s">
        <v>10</v>
      </c>
      <c r="N30" s="10" t="s">
        <v>102</v>
      </c>
      <c r="S30" s="10"/>
      <c r="T30" s="10"/>
      <c r="U30" s="10"/>
      <c r="Y30" s="16" t="s">
        <v>117</v>
      </c>
      <c r="Z30" s="16" t="s">
        <v>118</v>
      </c>
      <c r="AA30" s="16" t="s">
        <v>119</v>
      </c>
    </row>
    <row r="31" spans="1:27" ht="15.6" x14ac:dyDescent="0.3">
      <c r="A31" s="1" t="s">
        <v>225</v>
      </c>
      <c r="B31" s="27" t="s">
        <v>2</v>
      </c>
      <c r="C31" s="1" t="s">
        <v>3</v>
      </c>
      <c r="D31" s="1" t="s">
        <v>4</v>
      </c>
      <c r="E31" s="2" t="s">
        <v>5</v>
      </c>
      <c r="F31" s="39" t="s">
        <v>12</v>
      </c>
      <c r="G31" s="16"/>
      <c r="H31" s="48">
        <v>0.53472222222222221</v>
      </c>
      <c r="I31" s="48">
        <v>0.54166666666666663</v>
      </c>
      <c r="J31" s="48">
        <f t="shared" si="2"/>
        <v>1.0416666666666741E-2</v>
      </c>
      <c r="K31" s="49">
        <v>0.55208333333333337</v>
      </c>
      <c r="L31" s="48">
        <f>+I31-K30-G31</f>
        <v>7.6388888888888895E-2</v>
      </c>
      <c r="M31" t="s">
        <v>13</v>
      </c>
      <c r="N31" s="10" t="s">
        <v>103</v>
      </c>
      <c r="S31" s="10"/>
      <c r="T31" s="10"/>
      <c r="U31" s="10"/>
      <c r="Y31" s="16" t="s">
        <v>120</v>
      </c>
      <c r="Z31" s="16" t="s">
        <v>121</v>
      </c>
      <c r="AA31" s="16" t="s">
        <v>122</v>
      </c>
    </row>
    <row r="32" spans="1:27" ht="15.6" x14ac:dyDescent="0.3">
      <c r="A32" s="1" t="s">
        <v>225</v>
      </c>
      <c r="B32" s="27" t="s">
        <v>2</v>
      </c>
      <c r="C32" s="1" t="s">
        <v>4</v>
      </c>
      <c r="D32" s="1" t="s">
        <v>3</v>
      </c>
      <c r="E32" s="2" t="s">
        <v>5</v>
      </c>
      <c r="F32" s="39" t="s">
        <v>14</v>
      </c>
      <c r="G32" s="16"/>
      <c r="H32" s="48">
        <v>0.57638888888888895</v>
      </c>
      <c r="I32" s="49">
        <v>0.58333333333333337</v>
      </c>
      <c r="J32" s="48">
        <f t="shared" si="2"/>
        <v>6.9444444444444198E-3</v>
      </c>
      <c r="K32" s="48">
        <v>0.59027777777777779</v>
      </c>
      <c r="L32" s="48">
        <f>+I32-K31-G32</f>
        <v>3.125E-2</v>
      </c>
      <c r="M32" t="s">
        <v>13</v>
      </c>
      <c r="N32" s="10" t="s">
        <v>104</v>
      </c>
      <c r="S32" s="10"/>
      <c r="T32" s="10"/>
      <c r="U32" s="10"/>
      <c r="Y32" s="16" t="s">
        <v>123</v>
      </c>
      <c r="Z32" s="16" t="s">
        <v>124</v>
      </c>
      <c r="AA32" s="16" t="s">
        <v>116</v>
      </c>
    </row>
    <row r="33" spans="1:27" ht="15.6" x14ac:dyDescent="0.3">
      <c r="A33" s="1" t="s">
        <v>225</v>
      </c>
      <c r="B33" s="27" t="s">
        <v>2</v>
      </c>
      <c r="C33" s="1"/>
      <c r="D33" s="1"/>
      <c r="E33" s="2" t="s">
        <v>5</v>
      </c>
      <c r="G33" s="52">
        <f>+K32-G2+J32</f>
        <v>0.25694444444444448</v>
      </c>
      <c r="H33" s="51"/>
      <c r="I33" s="51"/>
      <c r="J33" s="52">
        <f>SUM(J27:J32)</f>
        <v>4.513888888888884E-2</v>
      </c>
      <c r="K33" s="51"/>
      <c r="L33" s="52">
        <f>SUM(L27:L32)</f>
        <v>0.18055555555555569</v>
      </c>
      <c r="R33" s="10"/>
      <c r="S33" s="10"/>
      <c r="T33" s="10"/>
      <c r="U33" s="10"/>
      <c r="Y33" s="16" t="s">
        <v>125</v>
      </c>
      <c r="Z33" s="16" t="s">
        <v>121</v>
      </c>
      <c r="AA33" s="16" t="s">
        <v>126</v>
      </c>
    </row>
    <row r="34" spans="1:27" s="21" customFormat="1" ht="15.6" x14ac:dyDescent="0.3">
      <c r="A34" s="1" t="s">
        <v>225</v>
      </c>
      <c r="B34" s="19"/>
      <c r="C34" s="20"/>
      <c r="D34" s="20"/>
      <c r="E34" s="19"/>
      <c r="F34" s="40" t="s">
        <v>155</v>
      </c>
      <c r="G34" s="55"/>
      <c r="H34" s="23"/>
      <c r="I34" s="23"/>
      <c r="J34" s="55"/>
      <c r="K34" s="23"/>
      <c r="L34" s="55"/>
      <c r="R34" s="22"/>
      <c r="S34" s="22"/>
      <c r="T34" s="22"/>
      <c r="U34" s="22"/>
      <c r="Y34" s="24"/>
      <c r="Z34" s="24"/>
      <c r="AA34" s="24"/>
    </row>
    <row r="35" spans="1:27" ht="15.6" x14ac:dyDescent="0.3">
      <c r="A35" s="1" t="s">
        <v>225</v>
      </c>
      <c r="B35" s="4" t="s">
        <v>70</v>
      </c>
      <c r="C35" s="1" t="s">
        <v>71</v>
      </c>
      <c r="D35" s="1" t="s">
        <v>72</v>
      </c>
      <c r="E35" s="2" t="s">
        <v>5</v>
      </c>
      <c r="G35" s="56"/>
      <c r="H35" s="48">
        <v>0.3576388888888889</v>
      </c>
      <c r="I35" s="48">
        <v>0.36458333333333331</v>
      </c>
      <c r="J35" s="48">
        <f>+K35-I35+G36</f>
        <v>6.9444444444444198E-3</v>
      </c>
      <c r="K35" s="48">
        <v>0.37152777777777773</v>
      </c>
      <c r="L35" s="48">
        <f>+I35-H35</f>
        <v>6.9444444444444198E-3</v>
      </c>
      <c r="M35" s="6" t="s">
        <v>73</v>
      </c>
      <c r="S35" s="6"/>
    </row>
    <row r="36" spans="1:27" ht="15.6" x14ac:dyDescent="0.3">
      <c r="A36" s="1" t="s">
        <v>225</v>
      </c>
      <c r="B36" s="4" t="s">
        <v>70</v>
      </c>
      <c r="C36" s="1" t="s">
        <v>72</v>
      </c>
      <c r="D36" s="1" t="s">
        <v>71</v>
      </c>
      <c r="E36" s="2" t="s">
        <v>5</v>
      </c>
      <c r="G36" s="57"/>
      <c r="H36" s="48">
        <v>0.43055555555555558</v>
      </c>
      <c r="I36" s="48">
        <v>0.4375</v>
      </c>
      <c r="J36" s="48">
        <f>+K36-I36</f>
        <v>6.9444444444444198E-3</v>
      </c>
      <c r="K36" s="48">
        <v>0.44444444444444442</v>
      </c>
      <c r="L36" s="48">
        <f>+I36-K35-G36</f>
        <v>6.5972222222222265E-2</v>
      </c>
      <c r="M36" s="6" t="s">
        <v>73</v>
      </c>
      <c r="S36" s="6"/>
    </row>
    <row r="37" spans="1:27" ht="15.6" x14ac:dyDescent="0.3">
      <c r="A37" s="1" t="s">
        <v>225</v>
      </c>
      <c r="B37" s="4" t="s">
        <v>70</v>
      </c>
      <c r="C37" s="1" t="s">
        <v>71</v>
      </c>
      <c r="D37" s="1" t="s">
        <v>72</v>
      </c>
      <c r="E37" s="2" t="s">
        <v>5</v>
      </c>
      <c r="G37" s="57"/>
      <c r="H37" s="48">
        <v>0.44097222222222227</v>
      </c>
      <c r="I37" s="48">
        <v>0.44791666666666669</v>
      </c>
      <c r="J37" s="48">
        <f>+K37-I37</f>
        <v>6.9444444444444198E-3</v>
      </c>
      <c r="K37" s="48">
        <v>0.4548611111111111</v>
      </c>
      <c r="L37" s="48">
        <f>+I37-K36-G37</f>
        <v>3.4722222222222654E-3</v>
      </c>
      <c r="M37" s="6" t="s">
        <v>74</v>
      </c>
      <c r="S37" s="6"/>
    </row>
    <row r="38" spans="1:27" ht="15.6" x14ac:dyDescent="0.3">
      <c r="A38" s="1" t="s">
        <v>225</v>
      </c>
      <c r="B38" s="4" t="s">
        <v>70</v>
      </c>
      <c r="C38" s="1" t="s">
        <v>72</v>
      </c>
      <c r="D38" s="1" t="s">
        <v>71</v>
      </c>
      <c r="E38" s="2" t="s">
        <v>5</v>
      </c>
      <c r="G38" s="57"/>
      <c r="H38" s="48">
        <v>0.50347222222222221</v>
      </c>
      <c r="I38" s="48">
        <v>0.51041666666666663</v>
      </c>
      <c r="J38" s="48">
        <f>+K38-I38</f>
        <v>6.9444444444444198E-3</v>
      </c>
      <c r="K38" s="48">
        <v>0.51736111111111105</v>
      </c>
      <c r="L38" s="48">
        <f>+I38-K37-G38</f>
        <v>5.5555555555555525E-2</v>
      </c>
      <c r="M38" s="6" t="s">
        <v>74</v>
      </c>
      <c r="S38" s="6"/>
    </row>
    <row r="39" spans="1:27" ht="15.6" x14ac:dyDescent="0.3">
      <c r="A39" s="1" t="s">
        <v>225</v>
      </c>
      <c r="B39" s="4" t="s">
        <v>70</v>
      </c>
      <c r="C39" s="1" t="s">
        <v>71</v>
      </c>
      <c r="D39" s="1" t="s">
        <v>72</v>
      </c>
      <c r="E39" s="2" t="s">
        <v>5</v>
      </c>
      <c r="G39" s="56"/>
      <c r="H39" s="48">
        <v>0.53472222222222221</v>
      </c>
      <c r="I39" s="48">
        <v>0.54166666666666663</v>
      </c>
      <c r="J39" s="48">
        <f>+K39-I39</f>
        <v>6.9444444444444198E-3</v>
      </c>
      <c r="K39" s="48">
        <v>0.54861111111111105</v>
      </c>
      <c r="L39" s="48">
        <f>+I39-K38-G39</f>
        <v>2.430555555555558E-2</v>
      </c>
      <c r="M39" s="6" t="s">
        <v>75</v>
      </c>
      <c r="S39" s="6"/>
    </row>
    <row r="40" spans="1:27" ht="15.6" x14ac:dyDescent="0.3">
      <c r="A40" s="1" t="s">
        <v>225</v>
      </c>
      <c r="B40" s="4" t="s">
        <v>70</v>
      </c>
      <c r="C40" s="1" t="s">
        <v>72</v>
      </c>
      <c r="D40" s="1" t="s">
        <v>71</v>
      </c>
      <c r="E40" s="2" t="s">
        <v>5</v>
      </c>
      <c r="G40" s="56"/>
      <c r="H40" s="48">
        <v>0.60763888888888895</v>
      </c>
      <c r="I40" s="48">
        <v>0.61458333333333337</v>
      </c>
      <c r="J40" s="48">
        <f>+K40-I40</f>
        <v>6.9444444444444198E-3</v>
      </c>
      <c r="K40" s="48">
        <v>0.62152777777777779</v>
      </c>
      <c r="L40" s="48">
        <f>+I40-K39-G40</f>
        <v>6.5972222222222321E-2</v>
      </c>
      <c r="M40" s="6" t="s">
        <v>75</v>
      </c>
      <c r="S40" s="6"/>
    </row>
    <row r="41" spans="1:27" ht="15.6" x14ac:dyDescent="0.3">
      <c r="A41" s="1" t="s">
        <v>225</v>
      </c>
      <c r="B41" s="4" t="s">
        <v>70</v>
      </c>
      <c r="E41" s="2" t="s">
        <v>5</v>
      </c>
      <c r="F41" s="40"/>
      <c r="G41" s="50">
        <f>+K40-G2+J40</f>
        <v>0.28819444444444448</v>
      </c>
      <c r="H41" s="51"/>
      <c r="I41" s="51"/>
      <c r="J41" s="52">
        <f>SUM(J35:J40)</f>
        <v>4.1666666666666519E-2</v>
      </c>
      <c r="K41" s="51"/>
      <c r="L41" s="52">
        <f>SUM(L35:L40)</f>
        <v>0.22222222222222238</v>
      </c>
      <c r="S41" s="6"/>
      <c r="W41" s="5"/>
    </row>
    <row r="42" spans="1:27" s="21" customFormat="1" ht="15.6" x14ac:dyDescent="0.3">
      <c r="A42" s="1" t="s">
        <v>225</v>
      </c>
      <c r="B42" s="19"/>
      <c r="C42" s="20"/>
      <c r="D42" s="20"/>
      <c r="E42" s="19"/>
      <c r="F42" s="40" t="s">
        <v>156</v>
      </c>
      <c r="G42" s="55"/>
      <c r="H42" s="23"/>
      <c r="I42" s="23"/>
      <c r="J42" s="55"/>
      <c r="K42" s="23"/>
      <c r="L42" s="55"/>
      <c r="R42" s="22"/>
      <c r="S42" s="22"/>
      <c r="T42" s="22"/>
      <c r="U42" s="22"/>
      <c r="Y42" s="23"/>
      <c r="Z42" s="23"/>
      <c r="AA42" s="23"/>
    </row>
    <row r="43" spans="1:27" ht="15.6" x14ac:dyDescent="0.3">
      <c r="A43" s="1" t="s">
        <v>225</v>
      </c>
      <c r="B43" s="27" t="s">
        <v>2</v>
      </c>
      <c r="C43" s="1" t="s">
        <v>3</v>
      </c>
      <c r="D43" s="1" t="s">
        <v>4</v>
      </c>
      <c r="E43" s="2" t="s">
        <v>15</v>
      </c>
      <c r="F43" s="43" t="s">
        <v>6</v>
      </c>
      <c r="G43" s="16"/>
      <c r="H43" s="48">
        <v>0.35069444444444442</v>
      </c>
      <c r="I43" s="48">
        <v>0.3576388888888889</v>
      </c>
      <c r="J43" s="48">
        <f t="shared" ref="J43:J48" si="3">+K43-I43</f>
        <v>6.9444444444444198E-3</v>
      </c>
      <c r="K43" s="49">
        <v>0.36458333333333331</v>
      </c>
      <c r="L43" s="48">
        <f>+I43-H43</f>
        <v>6.9444444444444753E-3</v>
      </c>
      <c r="M43" t="s">
        <v>16</v>
      </c>
      <c r="N43" s="10" t="s">
        <v>110</v>
      </c>
      <c r="S43" s="10"/>
      <c r="T43" s="10"/>
      <c r="U43" s="10"/>
      <c r="Y43" s="16"/>
      <c r="Z43" s="16"/>
      <c r="AA43" s="16"/>
    </row>
    <row r="44" spans="1:27" ht="15.6" x14ac:dyDescent="0.3">
      <c r="A44" s="1" t="s">
        <v>225</v>
      </c>
      <c r="B44" s="27" t="s">
        <v>2</v>
      </c>
      <c r="C44" s="1" t="s">
        <v>3</v>
      </c>
      <c r="D44" s="1" t="s">
        <v>4</v>
      </c>
      <c r="E44" s="2" t="s">
        <v>15</v>
      </c>
      <c r="F44" s="43" t="s">
        <v>17</v>
      </c>
      <c r="G44" s="48">
        <f>+J43</f>
        <v>6.9444444444444198E-3</v>
      </c>
      <c r="H44" s="48">
        <f>+L43</f>
        <v>6.9444444444444753E-3</v>
      </c>
      <c r="I44" s="48">
        <v>0.3888888888888889</v>
      </c>
      <c r="J44" s="48">
        <f t="shared" si="3"/>
        <v>6.9444444444444198E-3</v>
      </c>
      <c r="K44" s="49">
        <v>0.39583333333333331</v>
      </c>
      <c r="L44" s="48">
        <f>+I44-K43-G44</f>
        <v>1.736111111111116E-2</v>
      </c>
      <c r="M44" t="s">
        <v>19</v>
      </c>
      <c r="N44" s="10" t="s">
        <v>106</v>
      </c>
      <c r="S44" s="10"/>
      <c r="T44" s="10"/>
      <c r="U44" s="10"/>
      <c r="Y44" s="16" t="s">
        <v>15</v>
      </c>
      <c r="Z44" s="16" t="s">
        <v>112</v>
      </c>
      <c r="AA44" s="16" t="s">
        <v>113</v>
      </c>
    </row>
    <row r="45" spans="1:27" ht="15.6" x14ac:dyDescent="0.3">
      <c r="A45" s="1" t="s">
        <v>225</v>
      </c>
      <c r="B45" s="27" t="s">
        <v>2</v>
      </c>
      <c r="C45" s="1" t="s">
        <v>4</v>
      </c>
      <c r="D45" s="1" t="s">
        <v>3</v>
      </c>
      <c r="E45" s="2" t="s">
        <v>15</v>
      </c>
      <c r="F45" s="43" t="s">
        <v>18</v>
      </c>
      <c r="G45" s="16"/>
      <c r="H45" s="48">
        <v>0.40625</v>
      </c>
      <c r="I45" s="49">
        <v>0.41319444444444442</v>
      </c>
      <c r="J45" s="48">
        <f t="shared" si="3"/>
        <v>6.9444444444444753E-3</v>
      </c>
      <c r="K45" s="48">
        <v>0.4201388888888889</v>
      </c>
      <c r="L45" s="48">
        <f>+I45-K44-G45</f>
        <v>1.7361111111111105E-2</v>
      </c>
      <c r="M45" t="s">
        <v>16</v>
      </c>
      <c r="N45" s="10" t="s">
        <v>105</v>
      </c>
      <c r="S45" s="10"/>
      <c r="T45" s="10"/>
      <c r="U45" s="10"/>
      <c r="Y45" s="16"/>
      <c r="Z45" s="16"/>
      <c r="AA45" s="16"/>
    </row>
    <row r="46" spans="1:27" ht="15.6" x14ac:dyDescent="0.3">
      <c r="A46" s="1" t="s">
        <v>225</v>
      </c>
      <c r="B46" s="27" t="s">
        <v>2</v>
      </c>
      <c r="C46" s="1" t="s">
        <v>4</v>
      </c>
      <c r="D46" s="1" t="s">
        <v>3</v>
      </c>
      <c r="E46" s="2" t="s">
        <v>15</v>
      </c>
      <c r="F46" s="43" t="s">
        <v>20</v>
      </c>
      <c r="G46" s="48">
        <f>+J45</f>
        <v>6.9444444444444753E-3</v>
      </c>
      <c r="H46" s="48">
        <v>0.4375</v>
      </c>
      <c r="I46" s="49">
        <v>0.44444444444444442</v>
      </c>
      <c r="J46" s="48">
        <f t="shared" si="3"/>
        <v>6.9444444444444753E-3</v>
      </c>
      <c r="K46" s="58">
        <v>0.4513888888888889</v>
      </c>
      <c r="L46" s="48">
        <f>+I46-K45-G46</f>
        <v>1.7361111111111049E-2</v>
      </c>
      <c r="M46" t="s">
        <v>19</v>
      </c>
      <c r="N46" s="10" t="s">
        <v>108</v>
      </c>
      <c r="S46" s="10"/>
      <c r="T46" s="10"/>
      <c r="U46" s="10"/>
      <c r="W46" s="7"/>
      <c r="Y46" s="16" t="s">
        <v>114</v>
      </c>
      <c r="Z46" s="16" t="s">
        <v>127</v>
      </c>
      <c r="AA46" s="16" t="s">
        <v>116</v>
      </c>
    </row>
    <row r="47" spans="1:27" ht="15.6" x14ac:dyDescent="0.3">
      <c r="A47" s="1" t="s">
        <v>225</v>
      </c>
      <c r="B47" s="27" t="s">
        <v>2</v>
      </c>
      <c r="C47" s="1" t="s">
        <v>3</v>
      </c>
      <c r="D47" s="1" t="s">
        <v>4</v>
      </c>
      <c r="E47" s="2" t="s">
        <v>15</v>
      </c>
      <c r="F47" s="43" t="s">
        <v>21</v>
      </c>
      <c r="G47" s="16"/>
      <c r="H47" s="58">
        <v>0.44791666666666669</v>
      </c>
      <c r="I47" s="48">
        <v>0.4548611111111111</v>
      </c>
      <c r="J47" s="48">
        <f t="shared" si="3"/>
        <v>6.9444444444444753E-3</v>
      </c>
      <c r="K47" s="48">
        <v>0.46180555555555558</v>
      </c>
      <c r="L47" s="48">
        <f>+I47-K46-G47</f>
        <v>3.4722222222222099E-3</v>
      </c>
      <c r="M47" t="s">
        <v>22</v>
      </c>
      <c r="N47" s="10" t="s">
        <v>107</v>
      </c>
      <c r="S47" s="10"/>
      <c r="T47" s="10"/>
      <c r="U47" s="10"/>
      <c r="W47" s="7"/>
      <c r="Y47" s="16" t="s">
        <v>128</v>
      </c>
      <c r="Z47" s="16" t="s">
        <v>129</v>
      </c>
      <c r="AA47" s="16" t="s">
        <v>130</v>
      </c>
    </row>
    <row r="48" spans="1:27" ht="15.6" x14ac:dyDescent="0.3">
      <c r="A48" s="1" t="s">
        <v>225</v>
      </c>
      <c r="B48" s="27" t="s">
        <v>2</v>
      </c>
      <c r="C48" s="1" t="s">
        <v>4</v>
      </c>
      <c r="D48" s="1" t="s">
        <v>3</v>
      </c>
      <c r="E48" s="2" t="s">
        <v>15</v>
      </c>
      <c r="F48" s="43" t="s">
        <v>23</v>
      </c>
      <c r="G48" s="48"/>
      <c r="H48" s="48">
        <v>0.4861111111111111</v>
      </c>
      <c r="I48" s="48">
        <v>0.49305555555555558</v>
      </c>
      <c r="J48" s="48">
        <f t="shared" si="3"/>
        <v>6.9444444444444198E-3</v>
      </c>
      <c r="K48" s="48">
        <v>0.5</v>
      </c>
      <c r="L48" s="48">
        <f>+I48-K47-G48</f>
        <v>3.125E-2</v>
      </c>
      <c r="M48" t="s">
        <v>22</v>
      </c>
      <c r="N48" s="10" t="s">
        <v>109</v>
      </c>
      <c r="S48" s="10"/>
      <c r="T48" s="10"/>
      <c r="U48" s="10"/>
      <c r="Y48" s="16" t="s">
        <v>131</v>
      </c>
      <c r="Z48" s="16" t="s">
        <v>132</v>
      </c>
      <c r="AA48" s="16" t="s">
        <v>133</v>
      </c>
    </row>
    <row r="49" spans="1:27" ht="15.6" x14ac:dyDescent="0.3">
      <c r="A49" s="1" t="s">
        <v>225</v>
      </c>
      <c r="B49" s="27" t="s">
        <v>2</v>
      </c>
      <c r="E49" s="2" t="s">
        <v>15</v>
      </c>
      <c r="G49" s="52">
        <f>+K48-G2+J48</f>
        <v>0.16666666666666669</v>
      </c>
      <c r="H49" s="51"/>
      <c r="I49" s="51"/>
      <c r="J49" s="52">
        <f>SUM(J43:J48)</f>
        <v>4.1666666666666685E-2</v>
      </c>
      <c r="K49" s="51"/>
      <c r="L49" s="52">
        <f>SUM(L43:L48)</f>
        <v>9.375E-2</v>
      </c>
      <c r="Y49" s="16" t="s">
        <v>134</v>
      </c>
      <c r="Z49" s="16" t="s">
        <v>121</v>
      </c>
      <c r="AA49" s="16" t="s">
        <v>135</v>
      </c>
    </row>
    <row r="50" spans="1:27" ht="15.6" x14ac:dyDescent="0.3">
      <c r="A50" s="1" t="s">
        <v>225</v>
      </c>
      <c r="F50" s="40" t="s">
        <v>156</v>
      </c>
      <c r="G50" s="59"/>
      <c r="H50" s="59"/>
      <c r="I50" s="59"/>
      <c r="J50" s="59"/>
      <c r="K50" s="59"/>
      <c r="L50" s="59"/>
      <c r="M50" s="7"/>
      <c r="N50" s="7"/>
    </row>
    <row r="51" spans="1:27" ht="15.6" x14ac:dyDescent="0.3">
      <c r="A51" s="1" t="s">
        <v>225</v>
      </c>
      <c r="B51" s="4" t="s">
        <v>70</v>
      </c>
      <c r="C51" s="25" t="s">
        <v>157</v>
      </c>
      <c r="D51" s="25" t="s">
        <v>158</v>
      </c>
      <c r="E51" s="9" t="s">
        <v>15</v>
      </c>
      <c r="F51" s="44"/>
      <c r="G51" s="56"/>
      <c r="H51" s="48">
        <v>0.3576388888888889</v>
      </c>
      <c r="I51" s="49">
        <v>0.36458333333333331</v>
      </c>
      <c r="J51" s="48">
        <f>+K51-I51+G52</f>
        <v>6.9444444444444198E-3</v>
      </c>
      <c r="K51" s="48">
        <v>0.37152777777777773</v>
      </c>
      <c r="L51" s="48">
        <f>+I51-H51</f>
        <v>6.9444444444444198E-3</v>
      </c>
      <c r="M51" s="6" t="s">
        <v>73</v>
      </c>
    </row>
    <row r="52" spans="1:27" ht="15.6" x14ac:dyDescent="0.3">
      <c r="A52" s="1" t="s">
        <v>225</v>
      </c>
      <c r="B52" s="4" t="s">
        <v>70</v>
      </c>
      <c r="C52" s="25" t="s">
        <v>158</v>
      </c>
      <c r="D52" s="25" t="s">
        <v>157</v>
      </c>
      <c r="E52" s="9" t="s">
        <v>15</v>
      </c>
      <c r="F52" s="44"/>
      <c r="G52" s="57"/>
      <c r="H52" s="48">
        <v>0.43055555555555558</v>
      </c>
      <c r="I52" s="49">
        <v>0.4375</v>
      </c>
      <c r="J52" s="48">
        <f>+K52-I52</f>
        <v>6.9444444444444198E-3</v>
      </c>
      <c r="K52" s="48">
        <v>0.44444444444444442</v>
      </c>
      <c r="L52" s="48">
        <f>+I52-K51-G52</f>
        <v>6.5972222222222265E-2</v>
      </c>
      <c r="M52" s="6" t="s">
        <v>73</v>
      </c>
    </row>
    <row r="53" spans="1:27" ht="15.6" x14ac:dyDescent="0.3">
      <c r="A53" s="1" t="s">
        <v>225</v>
      </c>
      <c r="B53" s="4" t="s">
        <v>70</v>
      </c>
      <c r="C53" s="25" t="s">
        <v>157</v>
      </c>
      <c r="D53" s="25" t="s">
        <v>158</v>
      </c>
      <c r="E53" s="9" t="s">
        <v>15</v>
      </c>
      <c r="F53" s="44"/>
      <c r="G53" s="57"/>
      <c r="H53" s="48">
        <v>0.44097222222222227</v>
      </c>
      <c r="I53" s="49">
        <v>0.44791666666666669</v>
      </c>
      <c r="J53" s="48">
        <f>+K53-I53</f>
        <v>6.9444444444444198E-3</v>
      </c>
      <c r="K53" s="48">
        <v>0.4548611111111111</v>
      </c>
      <c r="L53" s="48">
        <f>+I53-K52-G53</f>
        <v>3.4722222222222654E-3</v>
      </c>
      <c r="M53" s="6" t="s">
        <v>74</v>
      </c>
    </row>
    <row r="54" spans="1:27" ht="15.6" x14ac:dyDescent="0.3">
      <c r="A54" s="1" t="s">
        <v>225</v>
      </c>
      <c r="B54" s="4" t="s">
        <v>70</v>
      </c>
      <c r="C54" s="25" t="s">
        <v>158</v>
      </c>
      <c r="D54" s="25" t="s">
        <v>157</v>
      </c>
      <c r="E54" s="9" t="s">
        <v>15</v>
      </c>
      <c r="F54" s="44"/>
      <c r="G54" s="57"/>
      <c r="H54" s="48">
        <v>0.50347222222222221</v>
      </c>
      <c r="I54" s="49">
        <v>0.51041666666666663</v>
      </c>
      <c r="J54" s="48">
        <f>+K54-I54</f>
        <v>6.9444444444444198E-3</v>
      </c>
      <c r="K54" s="48">
        <v>0.51736111111111105</v>
      </c>
      <c r="L54" s="48">
        <f>+I54-K53-G54</f>
        <v>5.5555555555555525E-2</v>
      </c>
      <c r="M54" s="6" t="s">
        <v>74</v>
      </c>
    </row>
    <row r="55" spans="1:27" ht="15.6" x14ac:dyDescent="0.3">
      <c r="A55" s="1" t="s">
        <v>225</v>
      </c>
      <c r="B55" s="4" t="s">
        <v>70</v>
      </c>
      <c r="C55" s="25" t="s">
        <v>157</v>
      </c>
      <c r="D55" s="25" t="s">
        <v>158</v>
      </c>
      <c r="E55" s="9" t="s">
        <v>15</v>
      </c>
      <c r="F55" s="44"/>
      <c r="G55" s="56"/>
      <c r="H55" s="48">
        <v>0.53472222222222221</v>
      </c>
      <c r="I55" s="49">
        <v>0.54166666666666663</v>
      </c>
      <c r="J55" s="48">
        <f>+K55-I55</f>
        <v>6.9444444444444198E-3</v>
      </c>
      <c r="K55" s="48">
        <v>0.54861111111111105</v>
      </c>
      <c r="L55" s="48">
        <f>+I55-K54-G55</f>
        <v>2.430555555555558E-2</v>
      </c>
      <c r="M55" s="6" t="s">
        <v>75</v>
      </c>
    </row>
    <row r="56" spans="1:27" ht="15.6" x14ac:dyDescent="0.3">
      <c r="A56" s="1" t="s">
        <v>225</v>
      </c>
      <c r="B56" s="4" t="s">
        <v>70</v>
      </c>
      <c r="C56" s="25" t="s">
        <v>158</v>
      </c>
      <c r="D56" s="25" t="s">
        <v>157</v>
      </c>
      <c r="E56" s="9" t="s">
        <v>15</v>
      </c>
      <c r="F56" s="44"/>
      <c r="G56" s="56"/>
      <c r="H56" s="48">
        <v>0.60763888888888895</v>
      </c>
      <c r="I56" s="49">
        <v>0.61458333333333337</v>
      </c>
      <c r="J56" s="48">
        <f>+K56-I56</f>
        <v>6.9444444444444198E-3</v>
      </c>
      <c r="K56" s="48">
        <v>0.62152777777777779</v>
      </c>
      <c r="L56" s="48">
        <f>+I56-K55-G56</f>
        <v>6.5972222222222321E-2</v>
      </c>
      <c r="M56" s="6" t="s">
        <v>75</v>
      </c>
    </row>
    <row r="57" spans="1:27" ht="15.6" x14ac:dyDescent="0.3">
      <c r="A57" s="1" t="s">
        <v>225</v>
      </c>
      <c r="B57" s="4" t="s">
        <v>70</v>
      </c>
      <c r="C57" s="19"/>
      <c r="D57" s="19"/>
      <c r="E57" s="9" t="s">
        <v>15</v>
      </c>
      <c r="G57" s="52">
        <f>+K56-G2+J56</f>
        <v>0.28819444444444448</v>
      </c>
      <c r="H57" s="51"/>
      <c r="I57" s="51"/>
      <c r="J57" s="52">
        <f>SUM(J51:J56)</f>
        <v>4.1666666666666519E-2</v>
      </c>
      <c r="K57" s="51"/>
      <c r="L57" s="52">
        <f>SUM(L51:L56)</f>
        <v>0.22222222222222238</v>
      </c>
    </row>
    <row r="58" spans="1:27" ht="15.6" x14ac:dyDescent="0.3">
      <c r="A58" s="1" t="s">
        <v>225</v>
      </c>
      <c r="F58" s="40" t="s">
        <v>45</v>
      </c>
      <c r="G58" s="60"/>
      <c r="H58" s="60"/>
      <c r="I58" s="60"/>
      <c r="J58" s="60"/>
      <c r="K58" s="60"/>
      <c r="L58" s="60"/>
      <c r="M58" s="3" t="s">
        <v>46</v>
      </c>
    </row>
    <row r="59" spans="1:27" ht="15.6" x14ac:dyDescent="0.3">
      <c r="A59" s="1" t="s">
        <v>225</v>
      </c>
      <c r="B59" s="4" t="s">
        <v>70</v>
      </c>
      <c r="C59" s="1" t="s">
        <v>71</v>
      </c>
      <c r="D59" s="1" t="s">
        <v>72</v>
      </c>
      <c r="E59" s="2" t="s">
        <v>69</v>
      </c>
      <c r="F59" s="45"/>
      <c r="G59" s="56"/>
      <c r="H59" s="48">
        <v>0.3576388888888889</v>
      </c>
      <c r="I59" s="49">
        <v>0.36458333333333331</v>
      </c>
      <c r="J59" s="48">
        <f>+K59-I59+G60</f>
        <v>6.9444444444444198E-3</v>
      </c>
      <c r="K59" s="48">
        <v>0.37152777777777773</v>
      </c>
      <c r="L59" s="48">
        <f>+I59-H59</f>
        <v>6.9444444444444198E-3</v>
      </c>
      <c r="M59" s="6" t="s">
        <v>73</v>
      </c>
      <c r="S59" s="6"/>
    </row>
    <row r="60" spans="1:27" ht="15.6" x14ac:dyDescent="0.3">
      <c r="A60" s="1" t="s">
        <v>225</v>
      </c>
      <c r="B60" s="4" t="s">
        <v>70</v>
      </c>
      <c r="C60" s="1" t="s">
        <v>72</v>
      </c>
      <c r="D60" s="1" t="s">
        <v>71</v>
      </c>
      <c r="E60" s="2" t="s">
        <v>69</v>
      </c>
      <c r="F60" s="45"/>
      <c r="G60" s="57"/>
      <c r="H60" s="48">
        <v>0.43055555555555558</v>
      </c>
      <c r="I60" s="49">
        <v>0.4375</v>
      </c>
      <c r="J60" s="48">
        <f>+K60-I60</f>
        <v>6.9444444444444198E-3</v>
      </c>
      <c r="K60" s="48">
        <v>0.44444444444444442</v>
      </c>
      <c r="L60" s="48">
        <f>+I60-K59-G60</f>
        <v>6.5972222222222265E-2</v>
      </c>
      <c r="M60" s="6" t="s">
        <v>73</v>
      </c>
      <c r="S60" s="6"/>
    </row>
    <row r="61" spans="1:27" ht="15.6" x14ac:dyDescent="0.3">
      <c r="A61" s="1" t="s">
        <v>225</v>
      </c>
      <c r="B61" s="4" t="s">
        <v>70</v>
      </c>
      <c r="C61" s="1" t="s">
        <v>71</v>
      </c>
      <c r="D61" s="1" t="s">
        <v>72</v>
      </c>
      <c r="E61" s="2" t="s">
        <v>69</v>
      </c>
      <c r="F61" s="45"/>
      <c r="G61" s="57"/>
      <c r="H61" s="48">
        <v>0.44097222222222227</v>
      </c>
      <c r="I61" s="49">
        <v>0.44791666666666669</v>
      </c>
      <c r="J61" s="48">
        <f>+K61-I61</f>
        <v>6.9444444444444198E-3</v>
      </c>
      <c r="K61" s="48">
        <v>0.4548611111111111</v>
      </c>
      <c r="L61" s="48">
        <f>+I61-K60-G61</f>
        <v>3.4722222222222654E-3</v>
      </c>
      <c r="M61" s="6" t="s">
        <v>74</v>
      </c>
      <c r="S61" s="6"/>
    </row>
    <row r="62" spans="1:27" ht="15.6" x14ac:dyDescent="0.3">
      <c r="A62" s="1" t="s">
        <v>225</v>
      </c>
      <c r="B62" s="4" t="s">
        <v>70</v>
      </c>
      <c r="C62" s="1" t="s">
        <v>72</v>
      </c>
      <c r="D62" s="1" t="s">
        <v>71</v>
      </c>
      <c r="E62" s="2" t="s">
        <v>69</v>
      </c>
      <c r="F62" s="45"/>
      <c r="G62" s="57"/>
      <c r="H62" s="48">
        <v>0.50347222222222221</v>
      </c>
      <c r="I62" s="49">
        <v>0.51041666666666663</v>
      </c>
      <c r="J62" s="48">
        <f>+K62-I62</f>
        <v>6.9444444444444198E-3</v>
      </c>
      <c r="K62" s="48">
        <v>0.51736111111111105</v>
      </c>
      <c r="L62" s="48">
        <f>+I62-K61-G62</f>
        <v>5.5555555555555525E-2</v>
      </c>
      <c r="M62" s="6" t="s">
        <v>74</v>
      </c>
      <c r="S62" s="6"/>
    </row>
    <row r="63" spans="1:27" ht="15.6" x14ac:dyDescent="0.3">
      <c r="A63" s="1" t="s">
        <v>225</v>
      </c>
      <c r="B63" s="4" t="s">
        <v>70</v>
      </c>
      <c r="C63" s="1" t="s">
        <v>71</v>
      </c>
      <c r="D63" s="1" t="s">
        <v>72</v>
      </c>
      <c r="E63" s="2" t="s">
        <v>69</v>
      </c>
      <c r="F63" s="45"/>
      <c r="G63" s="56"/>
      <c r="H63" s="48">
        <v>0.53472222222222221</v>
      </c>
      <c r="I63" s="49">
        <v>0.54166666666666663</v>
      </c>
      <c r="J63" s="48">
        <f>+K63-I63</f>
        <v>6.9444444444444198E-3</v>
      </c>
      <c r="K63" s="48">
        <v>0.54861111111111105</v>
      </c>
      <c r="L63" s="48">
        <f>+I63-K62-G63</f>
        <v>2.430555555555558E-2</v>
      </c>
      <c r="M63" s="6" t="s">
        <v>75</v>
      </c>
    </row>
    <row r="64" spans="1:27" ht="15.6" x14ac:dyDescent="0.3">
      <c r="A64" s="1" t="s">
        <v>225</v>
      </c>
      <c r="B64" s="4" t="s">
        <v>70</v>
      </c>
      <c r="C64" s="1" t="s">
        <v>72</v>
      </c>
      <c r="D64" s="1" t="s">
        <v>71</v>
      </c>
      <c r="E64" s="2" t="s">
        <v>69</v>
      </c>
      <c r="F64" s="45"/>
      <c r="G64" s="56"/>
      <c r="H64" s="48">
        <v>0.60763888888888895</v>
      </c>
      <c r="I64" s="49">
        <v>0.61458333333333337</v>
      </c>
      <c r="J64" s="48">
        <f>+K64-I64</f>
        <v>6.9444444444444198E-3</v>
      </c>
      <c r="K64" s="48">
        <v>0.62152777777777779</v>
      </c>
      <c r="L64" s="48">
        <f>+I64-K63-G64</f>
        <v>6.5972222222222321E-2</v>
      </c>
      <c r="M64" s="6" t="s">
        <v>75</v>
      </c>
    </row>
    <row r="65" spans="1:27" ht="15.6" x14ac:dyDescent="0.3">
      <c r="A65" s="1" t="s">
        <v>225</v>
      </c>
      <c r="B65" s="4" t="s">
        <v>70</v>
      </c>
      <c r="E65" s="2" t="s">
        <v>69</v>
      </c>
      <c r="G65" s="52">
        <f>+K64-G2+J64</f>
        <v>0.28819444444444448</v>
      </c>
      <c r="H65" s="51"/>
      <c r="I65" s="51"/>
      <c r="J65" s="52">
        <f>SUM(J59:J64)</f>
        <v>4.1666666666666519E-2</v>
      </c>
      <c r="K65" s="51"/>
      <c r="L65" s="52">
        <f>SUM(L59:L64)</f>
        <v>0.22222222222222238</v>
      </c>
    </row>
    <row r="66" spans="1:27" s="21" customFormat="1" ht="15.6" x14ac:dyDescent="0.3">
      <c r="A66" s="1" t="s">
        <v>225</v>
      </c>
      <c r="B66" s="19"/>
      <c r="E66" s="19"/>
      <c r="F66" s="40" t="s">
        <v>45</v>
      </c>
      <c r="G66" s="55"/>
      <c r="H66" s="23"/>
      <c r="I66" s="23"/>
      <c r="J66" s="55"/>
      <c r="K66" s="23"/>
      <c r="L66" s="55"/>
    </row>
    <row r="67" spans="1:27" ht="15.6" x14ac:dyDescent="0.3">
      <c r="A67" s="1" t="s">
        <v>225</v>
      </c>
      <c r="B67" s="4" t="s">
        <v>42</v>
      </c>
      <c r="C67" s="1" t="s">
        <v>43</v>
      </c>
      <c r="D67" s="1" t="s">
        <v>44</v>
      </c>
      <c r="E67" s="2" t="s">
        <v>69</v>
      </c>
      <c r="F67" s="39" t="s">
        <v>77</v>
      </c>
      <c r="G67" s="16"/>
      <c r="H67" s="48">
        <v>0.35416666666666669</v>
      </c>
      <c r="I67" s="49">
        <v>0.3611111111111111</v>
      </c>
      <c r="J67" s="48">
        <f t="shared" ref="J67:J78" si="4">+K67-I67</f>
        <v>6.9444444444444753E-3</v>
      </c>
      <c r="K67" s="48">
        <v>0.36805555555555558</v>
      </c>
      <c r="L67" s="48">
        <f>+I67-H67</f>
        <v>6.9444444444444198E-3</v>
      </c>
      <c r="M67" s="10" t="s">
        <v>47</v>
      </c>
      <c r="N67" s="10" t="s">
        <v>48</v>
      </c>
      <c r="O67" s="10"/>
      <c r="U67" s="10"/>
    </row>
    <row r="68" spans="1:27" ht="15.6" x14ac:dyDescent="0.3">
      <c r="A68" s="1" t="s">
        <v>225</v>
      </c>
      <c r="B68" s="4" t="s">
        <v>42</v>
      </c>
      <c r="C68" s="1" t="s">
        <v>43</v>
      </c>
      <c r="D68" s="1" t="s">
        <v>44</v>
      </c>
      <c r="E68" s="2" t="s">
        <v>69</v>
      </c>
      <c r="F68" s="39" t="s">
        <v>51</v>
      </c>
      <c r="G68" s="48">
        <f>+I68-H68</f>
        <v>6.9444444444444198E-3</v>
      </c>
      <c r="H68" s="48">
        <v>0.3888888888888889</v>
      </c>
      <c r="I68" s="49">
        <v>0.39583333333333331</v>
      </c>
      <c r="J68" s="48">
        <f t="shared" si="4"/>
        <v>6.9444444444444198E-3</v>
      </c>
      <c r="K68" s="48">
        <v>0.40277777777777773</v>
      </c>
      <c r="L68" s="48">
        <f t="shared" ref="L68:L78" si="5">+I68-K67-G68</f>
        <v>2.0833333333333315E-2</v>
      </c>
      <c r="M68" s="10" t="s">
        <v>52</v>
      </c>
      <c r="N68" s="10" t="s">
        <v>48</v>
      </c>
      <c r="O68" s="10"/>
      <c r="U68" s="10"/>
    </row>
    <row r="69" spans="1:27" ht="15.6" x14ac:dyDescent="0.3">
      <c r="A69" s="1" t="s">
        <v>225</v>
      </c>
      <c r="B69" s="4" t="s">
        <v>42</v>
      </c>
      <c r="C69" s="1" t="s">
        <v>44</v>
      </c>
      <c r="D69" s="1" t="s">
        <v>43</v>
      </c>
      <c r="E69" s="2" t="s">
        <v>69</v>
      </c>
      <c r="G69" s="16"/>
      <c r="H69" s="48">
        <v>0.40277777777777773</v>
      </c>
      <c r="I69" s="49">
        <v>0.40972222222222227</v>
      </c>
      <c r="J69" s="48">
        <f t="shared" si="4"/>
        <v>6.9444444444444198E-3</v>
      </c>
      <c r="K69" s="48">
        <v>0.41666666666666669</v>
      </c>
      <c r="L69" s="48">
        <f t="shared" si="5"/>
        <v>6.9444444444445308E-3</v>
      </c>
      <c r="M69" s="10" t="s">
        <v>49</v>
      </c>
      <c r="N69" s="10" t="s">
        <v>50</v>
      </c>
      <c r="O69" s="10"/>
      <c r="S69" s="10"/>
      <c r="T69" s="10"/>
      <c r="U69" s="10"/>
    </row>
    <row r="70" spans="1:27" ht="15.6" x14ac:dyDescent="0.3">
      <c r="A70" s="1" t="s">
        <v>225</v>
      </c>
      <c r="B70" s="4" t="s">
        <v>42</v>
      </c>
      <c r="C70" s="1" t="s">
        <v>43</v>
      </c>
      <c r="D70" s="1" t="s">
        <v>44</v>
      </c>
      <c r="E70" s="2" t="s">
        <v>69</v>
      </c>
      <c r="F70" s="39" t="s">
        <v>54</v>
      </c>
      <c r="G70" s="16"/>
      <c r="H70" s="48">
        <v>0.4201388888888889</v>
      </c>
      <c r="I70" s="49">
        <v>0.42708333333333331</v>
      </c>
      <c r="J70" s="48">
        <f t="shared" si="4"/>
        <v>6.9444444444444198E-3</v>
      </c>
      <c r="K70" s="48">
        <v>0.43402777777777773</v>
      </c>
      <c r="L70" s="48">
        <f t="shared" si="5"/>
        <v>1.041666666666663E-2</v>
      </c>
      <c r="M70" s="10" t="s">
        <v>55</v>
      </c>
      <c r="N70" s="10" t="s">
        <v>48</v>
      </c>
      <c r="O70" s="10"/>
      <c r="U70" s="10"/>
    </row>
    <row r="71" spans="1:27" ht="15.6" x14ac:dyDescent="0.3">
      <c r="A71" s="1" t="s">
        <v>225</v>
      </c>
      <c r="B71" s="4" t="s">
        <v>42</v>
      </c>
      <c r="C71" s="1" t="s">
        <v>44</v>
      </c>
      <c r="D71" s="1" t="s">
        <v>43</v>
      </c>
      <c r="E71" s="2" t="s">
        <v>69</v>
      </c>
      <c r="G71" s="16"/>
      <c r="H71" s="48">
        <v>0.47569444444444442</v>
      </c>
      <c r="I71" s="49">
        <v>0.44097222222222227</v>
      </c>
      <c r="J71" s="48">
        <f t="shared" si="4"/>
        <v>6.9444444444444198E-3</v>
      </c>
      <c r="K71" s="48">
        <v>0.44791666666666669</v>
      </c>
      <c r="L71" s="48">
        <f t="shared" si="5"/>
        <v>6.9444444444445308E-3</v>
      </c>
      <c r="M71" s="10" t="s">
        <v>53</v>
      </c>
      <c r="N71" s="10" t="s">
        <v>50</v>
      </c>
      <c r="O71" s="10"/>
      <c r="S71" s="10"/>
      <c r="T71" s="10"/>
      <c r="U71" s="10"/>
    </row>
    <row r="72" spans="1:27" ht="15.6" x14ac:dyDescent="0.3">
      <c r="A72" s="1" t="s">
        <v>225</v>
      </c>
      <c r="B72" s="4" t="s">
        <v>42</v>
      </c>
      <c r="C72" s="1" t="s">
        <v>44</v>
      </c>
      <c r="D72" s="1" t="s">
        <v>43</v>
      </c>
      <c r="E72" s="2" t="s">
        <v>69</v>
      </c>
      <c r="G72" s="48">
        <f>+I72-H72</f>
        <v>6.9444444444445308E-3</v>
      </c>
      <c r="H72" s="48">
        <v>0.46527777777777773</v>
      </c>
      <c r="I72" s="49">
        <v>0.47222222222222227</v>
      </c>
      <c r="J72" s="48">
        <f t="shared" si="4"/>
        <v>6.9444444444444198E-3</v>
      </c>
      <c r="K72" s="48">
        <v>0.47916666666666669</v>
      </c>
      <c r="L72" s="48">
        <f t="shared" si="5"/>
        <v>1.7361111111111049E-2</v>
      </c>
      <c r="M72" s="10" t="s">
        <v>56</v>
      </c>
      <c r="N72" s="10" t="s">
        <v>50</v>
      </c>
      <c r="O72" s="10"/>
      <c r="S72" s="10"/>
      <c r="T72" s="10"/>
      <c r="U72" s="10"/>
    </row>
    <row r="73" spans="1:27" ht="15.6" x14ac:dyDescent="0.3">
      <c r="A73" s="1" t="s">
        <v>225</v>
      </c>
      <c r="B73" s="4" t="s">
        <v>42</v>
      </c>
      <c r="C73" s="1" t="s">
        <v>43</v>
      </c>
      <c r="D73" s="1" t="s">
        <v>44</v>
      </c>
      <c r="E73" s="2" t="s">
        <v>69</v>
      </c>
      <c r="F73" s="39" t="s">
        <v>57</v>
      </c>
      <c r="G73" s="16"/>
      <c r="H73" s="48">
        <v>0.47916666666666669</v>
      </c>
      <c r="I73" s="49">
        <v>0.4861111111111111</v>
      </c>
      <c r="J73" s="48">
        <f t="shared" si="4"/>
        <v>6.9444444444444753E-3</v>
      </c>
      <c r="K73" s="48">
        <v>0.49305555555555558</v>
      </c>
      <c r="L73" s="48">
        <f t="shared" si="5"/>
        <v>6.9444444444444198E-3</v>
      </c>
      <c r="M73" s="10" t="s">
        <v>58</v>
      </c>
      <c r="N73" s="10" t="s">
        <v>48</v>
      </c>
      <c r="O73" s="10"/>
      <c r="U73" s="10"/>
    </row>
    <row r="74" spans="1:27" ht="15.6" x14ac:dyDescent="0.3">
      <c r="A74" s="1" t="s">
        <v>225</v>
      </c>
      <c r="B74" s="4" t="s">
        <v>42</v>
      </c>
      <c r="C74" s="1" t="s">
        <v>43</v>
      </c>
      <c r="D74" s="1" t="s">
        <v>44</v>
      </c>
      <c r="E74" s="2" t="s">
        <v>69</v>
      </c>
      <c r="F74" s="39" t="s">
        <v>60</v>
      </c>
      <c r="G74" s="16"/>
      <c r="H74" s="48">
        <v>0.51388888888888895</v>
      </c>
      <c r="I74" s="49">
        <v>0.52083333333333337</v>
      </c>
      <c r="J74" s="48">
        <f t="shared" si="4"/>
        <v>6.9444444444444198E-3</v>
      </c>
      <c r="K74" s="48">
        <v>0.52777777777777779</v>
      </c>
      <c r="L74" s="48">
        <f t="shared" si="5"/>
        <v>2.777777777777779E-2</v>
      </c>
      <c r="M74" s="10" t="s">
        <v>61</v>
      </c>
      <c r="N74" s="10" t="s">
        <v>48</v>
      </c>
      <c r="O74" s="10"/>
      <c r="U74" s="10"/>
    </row>
    <row r="75" spans="1:27" ht="15.6" x14ac:dyDescent="0.3">
      <c r="A75" s="1" t="s">
        <v>225</v>
      </c>
      <c r="B75" s="4" t="s">
        <v>42</v>
      </c>
      <c r="C75" s="1" t="s">
        <v>44</v>
      </c>
      <c r="D75" s="1" t="s">
        <v>43</v>
      </c>
      <c r="E75" s="2" t="s">
        <v>69</v>
      </c>
      <c r="G75" s="16"/>
      <c r="H75" s="48">
        <v>0.52777777777777779</v>
      </c>
      <c r="I75" s="49">
        <v>0.53472222222222221</v>
      </c>
      <c r="J75" s="48">
        <f t="shared" si="4"/>
        <v>6.9444444444444198E-3</v>
      </c>
      <c r="K75" s="48">
        <v>0.54166666666666663</v>
      </c>
      <c r="L75" s="48">
        <f t="shared" si="5"/>
        <v>6.9444444444444198E-3</v>
      </c>
      <c r="M75" s="10" t="s">
        <v>59</v>
      </c>
      <c r="N75" s="10" t="s">
        <v>50</v>
      </c>
      <c r="O75" s="10"/>
      <c r="S75" s="10"/>
      <c r="T75" s="10"/>
      <c r="U75" s="10"/>
    </row>
    <row r="76" spans="1:27" ht="15.6" x14ac:dyDescent="0.3">
      <c r="A76" s="1" t="s">
        <v>225</v>
      </c>
      <c r="B76" s="4" t="s">
        <v>42</v>
      </c>
      <c r="C76" s="1" t="s">
        <v>43</v>
      </c>
      <c r="D76" s="1" t="s">
        <v>44</v>
      </c>
      <c r="E76" s="2" t="s">
        <v>69</v>
      </c>
      <c r="F76" s="39" t="s">
        <v>63</v>
      </c>
      <c r="G76" s="16"/>
      <c r="H76" s="48">
        <v>0.54513888888888895</v>
      </c>
      <c r="I76" s="49">
        <v>0.55208333333333337</v>
      </c>
      <c r="J76" s="48">
        <f t="shared" si="4"/>
        <v>6.9444444444444198E-3</v>
      </c>
      <c r="K76" s="48">
        <v>0.55902777777777779</v>
      </c>
      <c r="L76" s="48">
        <f t="shared" si="5"/>
        <v>1.0416666666666741E-2</v>
      </c>
      <c r="M76" s="10" t="s">
        <v>64</v>
      </c>
      <c r="N76" s="10" t="s">
        <v>48</v>
      </c>
      <c r="O76" s="10"/>
    </row>
    <row r="77" spans="1:27" ht="15.6" x14ac:dyDescent="0.3">
      <c r="A77" s="1" t="s">
        <v>225</v>
      </c>
      <c r="B77" s="4" t="s">
        <v>42</v>
      </c>
      <c r="C77" s="1" t="s">
        <v>44</v>
      </c>
      <c r="D77" s="1" t="s">
        <v>43</v>
      </c>
      <c r="E77" s="2" t="s">
        <v>69</v>
      </c>
      <c r="G77" s="16"/>
      <c r="H77" s="48">
        <v>0.55902777777777779</v>
      </c>
      <c r="I77" s="49">
        <v>0.56597222222222221</v>
      </c>
      <c r="J77" s="48">
        <f t="shared" si="4"/>
        <v>6.9444444444444198E-3</v>
      </c>
      <c r="K77" s="48">
        <v>0.57291666666666663</v>
      </c>
      <c r="L77" s="48">
        <f t="shared" si="5"/>
        <v>6.9444444444444198E-3</v>
      </c>
      <c r="M77" s="10" t="s">
        <v>62</v>
      </c>
      <c r="N77" s="10" t="s">
        <v>50</v>
      </c>
      <c r="O77" s="10"/>
      <c r="U77" s="10"/>
    </row>
    <row r="78" spans="1:27" ht="15.6" x14ac:dyDescent="0.3">
      <c r="A78" s="1" t="s">
        <v>225</v>
      </c>
      <c r="B78" s="4" t="s">
        <v>42</v>
      </c>
      <c r="C78" s="1" t="s">
        <v>44</v>
      </c>
      <c r="D78" s="1" t="s">
        <v>43</v>
      </c>
      <c r="E78" s="2" t="s">
        <v>69</v>
      </c>
      <c r="G78" s="48">
        <f>+I78-H78</f>
        <v>6.9444444444444198E-3</v>
      </c>
      <c r="H78" s="48">
        <v>0.59027777777777779</v>
      </c>
      <c r="I78" s="49">
        <v>0.59722222222222221</v>
      </c>
      <c r="J78" s="48">
        <f t="shared" si="4"/>
        <v>6.9444444444444198E-3</v>
      </c>
      <c r="K78" s="48">
        <v>0.60416666666666663</v>
      </c>
      <c r="L78" s="48">
        <f t="shared" si="5"/>
        <v>1.736111111111116E-2</v>
      </c>
      <c r="M78" s="10" t="s">
        <v>65</v>
      </c>
      <c r="N78" s="10" t="s">
        <v>50</v>
      </c>
      <c r="S78" s="10"/>
      <c r="T78" s="10"/>
      <c r="U78" s="10"/>
    </row>
    <row r="79" spans="1:27" ht="15.6" x14ac:dyDescent="0.3">
      <c r="A79" s="1" t="s">
        <v>225</v>
      </c>
      <c r="B79" s="4" t="s">
        <v>42</v>
      </c>
      <c r="E79" s="2" t="s">
        <v>69</v>
      </c>
      <c r="G79" s="50">
        <f>+K78-G2+J78</f>
        <v>0.27083333333333331</v>
      </c>
      <c r="H79" s="51"/>
      <c r="I79" s="51"/>
      <c r="J79" s="52">
        <f>SUM(J67:J78)</f>
        <v>8.3333333333333148E-2</v>
      </c>
      <c r="K79" s="51"/>
      <c r="L79" s="52">
        <f>SUM(L67:L78)</f>
        <v>0.14583333333333343</v>
      </c>
    </row>
    <row r="80" spans="1:27" ht="15.6" x14ac:dyDescent="0.3">
      <c r="A80" s="1" t="s">
        <v>225</v>
      </c>
      <c r="G80" s="16"/>
      <c r="H80" s="16"/>
      <c r="I80" s="16"/>
      <c r="J80" s="16"/>
      <c r="K80" s="16"/>
      <c r="L80" s="16"/>
      <c r="Y80" s="18"/>
      <c r="Z80" s="18"/>
      <c r="AA80" s="18"/>
    </row>
    <row r="81" spans="1:31" ht="15.6" x14ac:dyDescent="0.3">
      <c r="A81" s="1" t="s">
        <v>225</v>
      </c>
      <c r="F81" s="40" t="s">
        <v>76</v>
      </c>
      <c r="G81" s="60"/>
      <c r="H81" s="60"/>
      <c r="I81" s="60"/>
      <c r="J81" s="60"/>
      <c r="K81" s="60"/>
      <c r="L81" s="60"/>
      <c r="Q81" s="3"/>
    </row>
    <row r="82" spans="1:31" ht="15.6" x14ac:dyDescent="0.3">
      <c r="A82" s="1" t="s">
        <v>225</v>
      </c>
      <c r="B82" s="4" t="s">
        <v>66</v>
      </c>
      <c r="C82" s="1" t="s">
        <v>67</v>
      </c>
      <c r="D82" s="1" t="s">
        <v>68</v>
      </c>
      <c r="E82" s="2" t="s">
        <v>69</v>
      </c>
      <c r="F82" s="46" t="s">
        <v>79</v>
      </c>
      <c r="G82" s="16"/>
      <c r="H82" s="48">
        <v>0.34722222222222227</v>
      </c>
      <c r="I82" s="49">
        <v>0.35416666666666669</v>
      </c>
      <c r="J82" s="48">
        <f t="shared" ref="J82:J87" si="6">+K82-I82</f>
        <v>6.9444444444444198E-3</v>
      </c>
      <c r="K82" s="48">
        <v>0.3611111111111111</v>
      </c>
      <c r="L82" s="48">
        <f>+I82-H82</f>
        <v>6.9444444444444198E-3</v>
      </c>
      <c r="M82" s="10" t="s">
        <v>84</v>
      </c>
      <c r="N82" s="10" t="s">
        <v>85</v>
      </c>
      <c r="P82" s="10"/>
      <c r="S82" s="10"/>
      <c r="T82" s="10"/>
      <c r="U82" s="7"/>
      <c r="V82" s="7"/>
      <c r="W82" s="12" t="s">
        <v>98</v>
      </c>
      <c r="X82" s="13"/>
      <c r="Y82" s="13"/>
      <c r="Z82" s="13"/>
      <c r="AA82" s="13"/>
      <c r="AB82" s="13"/>
      <c r="AC82" s="3"/>
      <c r="AD82" s="3"/>
      <c r="AE82" s="3"/>
    </row>
    <row r="83" spans="1:31" ht="15.6" x14ac:dyDescent="0.3">
      <c r="A83" s="1" t="s">
        <v>225</v>
      </c>
      <c r="B83" s="4" t="s">
        <v>66</v>
      </c>
      <c r="C83" s="1" t="s">
        <v>151</v>
      </c>
      <c r="D83" s="1" t="s">
        <v>152</v>
      </c>
      <c r="E83" s="2" t="s">
        <v>69</v>
      </c>
      <c r="F83" s="46" t="s">
        <v>78</v>
      </c>
      <c r="G83" s="48">
        <f>+I83-H83</f>
        <v>6.9444444444444198E-3</v>
      </c>
      <c r="H83" s="48">
        <v>0.43055555555555558</v>
      </c>
      <c r="I83" s="49">
        <v>0.4375</v>
      </c>
      <c r="J83" s="48">
        <f t="shared" si="6"/>
        <v>6.9444444444444198E-3</v>
      </c>
      <c r="K83" s="48">
        <v>0.44444444444444442</v>
      </c>
      <c r="L83" s="48">
        <f>+I83-K82-G83</f>
        <v>6.9444444444444475E-2</v>
      </c>
      <c r="M83" s="10" t="s">
        <v>88</v>
      </c>
      <c r="N83" s="10" t="s">
        <v>89</v>
      </c>
      <c r="P83" s="10"/>
      <c r="S83" s="10"/>
      <c r="T83" s="10"/>
      <c r="U83" s="7"/>
      <c r="V83" s="7"/>
      <c r="W83" s="14">
        <v>46086</v>
      </c>
      <c r="X83" s="10" t="s">
        <v>111</v>
      </c>
      <c r="Y83" s="10"/>
      <c r="Z83" s="10"/>
      <c r="AA83" s="10"/>
      <c r="AB83" s="10"/>
    </row>
    <row r="84" spans="1:31" ht="15.6" x14ac:dyDescent="0.3">
      <c r="A84" s="1" t="s">
        <v>225</v>
      </c>
      <c r="B84" s="4" t="s">
        <v>66</v>
      </c>
      <c r="C84" s="1" t="s">
        <v>152</v>
      </c>
      <c r="D84" s="1" t="s">
        <v>151</v>
      </c>
      <c r="E84" s="2" t="s">
        <v>69</v>
      </c>
      <c r="F84" s="46" t="s">
        <v>80</v>
      </c>
      <c r="G84" s="16"/>
      <c r="H84" s="48">
        <v>0.44444444444444442</v>
      </c>
      <c r="I84" s="49">
        <v>0.4513888888888889</v>
      </c>
      <c r="J84" s="48">
        <f t="shared" si="6"/>
        <v>6.9444444444444198E-3</v>
      </c>
      <c r="K84" s="48">
        <v>0.45833333333333331</v>
      </c>
      <c r="L84" s="48">
        <f>+I84-K83</f>
        <v>6.9444444444444753E-3</v>
      </c>
      <c r="M84" s="10" t="s">
        <v>86</v>
      </c>
      <c r="N84" s="10" t="s">
        <v>87</v>
      </c>
      <c r="P84" s="10"/>
      <c r="S84" s="10"/>
      <c r="T84" s="10"/>
      <c r="U84" s="7"/>
      <c r="V84" s="7"/>
      <c r="W84" s="14">
        <v>46128</v>
      </c>
      <c r="X84" s="10" t="s">
        <v>96</v>
      </c>
      <c r="Y84" s="10"/>
      <c r="Z84" s="10"/>
      <c r="AA84" s="10"/>
      <c r="AB84" s="10"/>
    </row>
    <row r="85" spans="1:31" ht="15.6" x14ac:dyDescent="0.3">
      <c r="A85" s="1" t="s">
        <v>225</v>
      </c>
      <c r="B85" s="4" t="s">
        <v>66</v>
      </c>
      <c r="C85" s="1" t="s">
        <v>151</v>
      </c>
      <c r="D85" s="1" t="s">
        <v>152</v>
      </c>
      <c r="E85" s="2" t="s">
        <v>69</v>
      </c>
      <c r="F85" s="46" t="s">
        <v>81</v>
      </c>
      <c r="G85" s="16"/>
      <c r="H85" s="48">
        <v>0.51388888888888895</v>
      </c>
      <c r="I85" s="49">
        <v>0.52083333333333337</v>
      </c>
      <c r="J85" s="48">
        <f t="shared" si="6"/>
        <v>6.9444444444444198E-3</v>
      </c>
      <c r="K85" s="48">
        <v>0.52777777777777779</v>
      </c>
      <c r="L85" s="48">
        <f>+I85-K84</f>
        <v>6.2500000000000056E-2</v>
      </c>
      <c r="M85" s="11" t="s">
        <v>92</v>
      </c>
      <c r="N85" s="10" t="s">
        <v>93</v>
      </c>
      <c r="P85" s="10"/>
      <c r="S85" s="10"/>
      <c r="T85" s="10"/>
      <c r="U85" s="7"/>
      <c r="V85" s="7"/>
      <c r="W85" s="14">
        <v>46184</v>
      </c>
      <c r="X85" s="10" t="s">
        <v>97</v>
      </c>
      <c r="Y85" s="10"/>
      <c r="Z85" s="10"/>
      <c r="AA85" s="10"/>
      <c r="AB85" s="10"/>
    </row>
    <row r="86" spans="1:31" ht="15.6" x14ac:dyDescent="0.3">
      <c r="A86" s="1" t="s">
        <v>225</v>
      </c>
      <c r="B86" s="4" t="s">
        <v>66</v>
      </c>
      <c r="C86" s="1" t="s">
        <v>152</v>
      </c>
      <c r="D86" s="1" t="s">
        <v>151</v>
      </c>
      <c r="E86" s="2" t="s">
        <v>69</v>
      </c>
      <c r="F86" s="46" t="s">
        <v>82</v>
      </c>
      <c r="G86" s="16"/>
      <c r="H86" s="48">
        <v>0.52777777777777779</v>
      </c>
      <c r="I86" s="49">
        <v>0.53472222222222221</v>
      </c>
      <c r="J86" s="48">
        <f t="shared" si="6"/>
        <v>6.9444444444444198E-3</v>
      </c>
      <c r="K86" s="48">
        <v>0.54166666666666663</v>
      </c>
      <c r="L86" s="48">
        <f>+I86-K85</f>
        <v>6.9444444444444198E-3</v>
      </c>
      <c r="M86" s="11" t="s">
        <v>90</v>
      </c>
      <c r="N86" s="10" t="s">
        <v>91</v>
      </c>
      <c r="P86" s="10"/>
      <c r="S86" s="10"/>
      <c r="T86" s="10"/>
      <c r="U86" s="7"/>
      <c r="V86" s="7"/>
      <c r="W86" s="8"/>
      <c r="X86" s="7"/>
      <c r="Y86" s="7"/>
      <c r="Z86" s="7"/>
      <c r="AA86" s="7"/>
    </row>
    <row r="87" spans="1:31" ht="15.6" x14ac:dyDescent="0.3">
      <c r="A87" s="1" t="s">
        <v>225</v>
      </c>
      <c r="B87" s="4" t="s">
        <v>66</v>
      </c>
      <c r="C87" s="1" t="s">
        <v>152</v>
      </c>
      <c r="D87" s="1" t="s">
        <v>151</v>
      </c>
      <c r="E87" s="2" t="s">
        <v>69</v>
      </c>
      <c r="F87" s="46" t="s">
        <v>83</v>
      </c>
      <c r="G87" s="48">
        <f>+I87-H87</f>
        <v>6.9444444444445308E-3</v>
      </c>
      <c r="H87" s="48">
        <v>0.61111111111111105</v>
      </c>
      <c r="I87" s="49">
        <v>0.61805555555555558</v>
      </c>
      <c r="J87" s="48">
        <f t="shared" si="6"/>
        <v>6.9444444444444198E-3</v>
      </c>
      <c r="K87" s="48">
        <v>0.625</v>
      </c>
      <c r="L87" s="48">
        <f>+I87-K86</f>
        <v>7.6388888888888951E-2</v>
      </c>
      <c r="M87" s="10" t="s">
        <v>94</v>
      </c>
      <c r="N87" s="10" t="s">
        <v>95</v>
      </c>
      <c r="P87" s="10"/>
      <c r="S87" s="10"/>
      <c r="T87" s="10"/>
      <c r="U87" s="7"/>
      <c r="V87" s="7"/>
      <c r="Z87" s="7"/>
      <c r="AA87" s="7"/>
    </row>
    <row r="88" spans="1:31" ht="15.6" x14ac:dyDescent="0.3">
      <c r="A88" s="1" t="s">
        <v>225</v>
      </c>
      <c r="B88" s="4" t="s">
        <v>66</v>
      </c>
      <c r="E88" s="2" t="s">
        <v>69</v>
      </c>
      <c r="G88" s="50">
        <f>+K87-G2+J87</f>
        <v>0.29166666666666669</v>
      </c>
      <c r="H88" s="51"/>
      <c r="I88" s="51"/>
      <c r="J88" s="52">
        <f>SUM(J82:J87)</f>
        <v>4.1666666666666519E-2</v>
      </c>
      <c r="K88" s="51"/>
      <c r="L88" s="52">
        <f>SUM(L82:L87)</f>
        <v>0.2291666666666668</v>
      </c>
      <c r="Z88" s="7"/>
      <c r="AA88" s="7"/>
    </row>
    <row r="89" spans="1:31" ht="15.6" x14ac:dyDescent="0.3">
      <c r="A89" s="1" t="s">
        <v>226</v>
      </c>
      <c r="B89" s="30"/>
      <c r="E89" s="30"/>
      <c r="F89" s="41" t="s">
        <v>205</v>
      </c>
      <c r="G89" s="16"/>
      <c r="H89" s="16"/>
      <c r="I89" s="16"/>
      <c r="J89" s="16"/>
      <c r="K89" s="16"/>
      <c r="L89" s="61"/>
      <c r="M89" s="37"/>
      <c r="N89" s="37"/>
    </row>
    <row r="90" spans="1:31" ht="15.6" x14ac:dyDescent="0.3">
      <c r="A90" s="1" t="s">
        <v>226</v>
      </c>
      <c r="B90" s="30" t="s">
        <v>163</v>
      </c>
      <c r="C90" t="s">
        <v>206</v>
      </c>
      <c r="D90" t="s">
        <v>171</v>
      </c>
      <c r="E90" s="30" t="s">
        <v>69</v>
      </c>
      <c r="F90" s="39" t="s">
        <v>207</v>
      </c>
      <c r="G90" s="16"/>
      <c r="H90" s="16"/>
      <c r="I90" s="47">
        <v>0.3611111111111111</v>
      </c>
      <c r="J90" s="16"/>
      <c r="K90" s="16"/>
      <c r="L90" s="16"/>
      <c r="M90" s="34" t="b">
        <v>1</v>
      </c>
      <c r="N90" s="34" t="b">
        <v>1</v>
      </c>
      <c r="O90" s="34" t="b">
        <v>1</v>
      </c>
    </row>
    <row r="91" spans="1:31" ht="15.6" x14ac:dyDescent="0.3">
      <c r="A91" s="1" t="s">
        <v>226</v>
      </c>
      <c r="B91" s="30" t="s">
        <v>163</v>
      </c>
      <c r="C91" t="s">
        <v>171</v>
      </c>
      <c r="D91" t="s">
        <v>206</v>
      </c>
      <c r="E91" s="30" t="s">
        <v>69</v>
      </c>
      <c r="G91" s="16"/>
      <c r="H91" s="16"/>
      <c r="I91" s="16"/>
      <c r="J91" s="16"/>
      <c r="K91" s="16"/>
      <c r="L91" s="16"/>
      <c r="M91" s="34" t="b">
        <v>1</v>
      </c>
      <c r="N91" s="34" t="b">
        <v>1</v>
      </c>
      <c r="O91" s="34" t="b">
        <v>1</v>
      </c>
    </row>
    <row r="92" spans="1:31" ht="15.6" x14ac:dyDescent="0.3">
      <c r="A92" s="1" t="s">
        <v>226</v>
      </c>
      <c r="B92" s="30" t="s">
        <v>163</v>
      </c>
      <c r="C92" t="s">
        <v>206</v>
      </c>
      <c r="D92" t="s">
        <v>171</v>
      </c>
      <c r="E92" s="30" t="s">
        <v>69</v>
      </c>
      <c r="F92" s="39" t="s">
        <v>195</v>
      </c>
      <c r="G92" s="16"/>
      <c r="H92" s="16"/>
      <c r="I92" s="47">
        <v>0.4236111111111111</v>
      </c>
      <c r="J92" s="16"/>
      <c r="K92" s="16"/>
      <c r="L92" s="16"/>
      <c r="M92" s="34" t="b">
        <v>1</v>
      </c>
      <c r="N92" s="34" t="b">
        <v>1</v>
      </c>
      <c r="O92" s="34" t="b">
        <v>1</v>
      </c>
    </row>
    <row r="93" spans="1:31" ht="15.6" x14ac:dyDescent="0.3">
      <c r="A93" s="1" t="s">
        <v>226</v>
      </c>
      <c r="B93" s="30" t="s">
        <v>163</v>
      </c>
      <c r="C93" t="s">
        <v>171</v>
      </c>
      <c r="D93" t="s">
        <v>206</v>
      </c>
      <c r="E93" s="30" t="s">
        <v>69</v>
      </c>
      <c r="G93" s="16"/>
      <c r="H93" s="16"/>
      <c r="I93" s="16"/>
      <c r="J93" s="16"/>
      <c r="K93" s="16"/>
      <c r="L93" s="16"/>
      <c r="M93" s="34" t="b">
        <v>1</v>
      </c>
      <c r="N93" s="34" t="b">
        <v>1</v>
      </c>
      <c r="O93" s="34" t="b">
        <v>1</v>
      </c>
    </row>
    <row r="94" spans="1:31" ht="15.6" x14ac:dyDescent="0.3">
      <c r="A94" s="1" t="s">
        <v>226</v>
      </c>
      <c r="B94" s="30" t="s">
        <v>208</v>
      </c>
      <c r="C94" t="s">
        <v>209</v>
      </c>
      <c r="D94" t="s">
        <v>171</v>
      </c>
      <c r="E94" s="30" t="s">
        <v>69</v>
      </c>
      <c r="F94" s="39" t="s">
        <v>201</v>
      </c>
      <c r="G94" s="16"/>
      <c r="H94" s="16"/>
      <c r="I94" s="47">
        <v>0.44791666666666669</v>
      </c>
      <c r="J94" s="16"/>
      <c r="K94" s="16"/>
      <c r="L94" s="16"/>
      <c r="M94" s="34" t="b">
        <v>1</v>
      </c>
      <c r="N94" s="34" t="b">
        <v>1</v>
      </c>
      <c r="O94" s="34" t="b">
        <v>0</v>
      </c>
    </row>
    <row r="95" spans="1:31" ht="15.6" x14ac:dyDescent="0.3">
      <c r="A95" s="1" t="s">
        <v>226</v>
      </c>
      <c r="B95" s="30" t="s">
        <v>208</v>
      </c>
      <c r="C95" t="s">
        <v>171</v>
      </c>
      <c r="D95" t="s">
        <v>209</v>
      </c>
      <c r="E95" s="30" t="s">
        <v>69</v>
      </c>
      <c r="G95" s="16"/>
      <c r="H95" s="16"/>
      <c r="I95" s="16"/>
      <c r="J95" s="16"/>
      <c r="K95" s="16"/>
      <c r="L95" s="16"/>
      <c r="M95" s="34" t="b">
        <v>1</v>
      </c>
      <c r="N95" s="34" t="b">
        <v>1</v>
      </c>
      <c r="O95" s="34" t="b">
        <v>0</v>
      </c>
    </row>
    <row r="96" spans="1:31" ht="15.6" x14ac:dyDescent="0.3">
      <c r="A96" s="1" t="s">
        <v>226</v>
      </c>
      <c r="B96" s="30"/>
      <c r="E96" s="30"/>
      <c r="G96" s="16"/>
      <c r="H96" s="16"/>
      <c r="I96" s="16"/>
      <c r="J96" s="16"/>
      <c r="K96" s="16"/>
      <c r="L96" s="54"/>
      <c r="M96" s="34"/>
      <c r="N96" s="34"/>
    </row>
    <row r="97" spans="1:15" ht="15.6" x14ac:dyDescent="0.3">
      <c r="A97" s="1" t="s">
        <v>226</v>
      </c>
      <c r="B97" s="30"/>
      <c r="E97" s="30"/>
      <c r="F97" s="41" t="s">
        <v>210</v>
      </c>
      <c r="G97" s="16"/>
      <c r="H97" s="16"/>
      <c r="I97" s="16"/>
      <c r="J97" s="16"/>
      <c r="K97" s="16"/>
      <c r="L97" s="61"/>
      <c r="M97" s="37"/>
      <c r="N97" s="37"/>
    </row>
    <row r="98" spans="1:15" ht="15.6" x14ac:dyDescent="0.3">
      <c r="A98" s="1" t="s">
        <v>226</v>
      </c>
      <c r="B98" s="30" t="s">
        <v>162</v>
      </c>
      <c r="C98" t="s">
        <v>167</v>
      </c>
      <c r="D98" t="s">
        <v>172</v>
      </c>
      <c r="E98" s="30" t="s">
        <v>69</v>
      </c>
      <c r="F98" s="39" t="s">
        <v>211</v>
      </c>
      <c r="G98" s="16"/>
      <c r="H98" s="16"/>
      <c r="I98" s="47">
        <v>0.35416666666666669</v>
      </c>
      <c r="J98" s="16"/>
      <c r="K98" s="16"/>
      <c r="L98" s="16"/>
      <c r="M98" s="34" t="b">
        <v>0</v>
      </c>
      <c r="N98" s="32" t="s">
        <v>212</v>
      </c>
      <c r="O98" s="34" t="b">
        <v>1</v>
      </c>
    </row>
    <row r="99" spans="1:15" ht="15.6" x14ac:dyDescent="0.3">
      <c r="A99" s="1" t="s">
        <v>226</v>
      </c>
      <c r="B99" s="30" t="s">
        <v>162</v>
      </c>
      <c r="C99" t="s">
        <v>172</v>
      </c>
      <c r="D99" t="s">
        <v>167</v>
      </c>
      <c r="E99" s="30" t="s">
        <v>69</v>
      </c>
      <c r="G99" s="16"/>
      <c r="H99" s="16"/>
      <c r="I99" s="16"/>
      <c r="J99" s="16"/>
      <c r="K99" s="16"/>
      <c r="L99" s="16"/>
      <c r="M99" s="34" t="b">
        <v>0</v>
      </c>
      <c r="N99" s="32" t="s">
        <v>212</v>
      </c>
      <c r="O99" s="34" t="b">
        <v>1</v>
      </c>
    </row>
    <row r="100" spans="1:15" ht="15.6" x14ac:dyDescent="0.3">
      <c r="A100" s="1" t="s">
        <v>226</v>
      </c>
      <c r="B100" s="30" t="s">
        <v>162</v>
      </c>
      <c r="C100" t="s">
        <v>167</v>
      </c>
      <c r="D100" t="s">
        <v>172</v>
      </c>
      <c r="E100" s="30" t="s">
        <v>69</v>
      </c>
      <c r="F100" s="39" t="s">
        <v>213</v>
      </c>
      <c r="G100" s="16"/>
      <c r="H100" s="16"/>
      <c r="I100" s="47">
        <v>0.38541666666666669</v>
      </c>
      <c r="J100" s="16"/>
      <c r="K100" s="16"/>
      <c r="L100" s="16"/>
      <c r="M100" s="34" t="b">
        <v>1</v>
      </c>
      <c r="N100" s="34" t="b">
        <v>1</v>
      </c>
      <c r="O100" s="34" t="b">
        <v>1</v>
      </c>
    </row>
    <row r="101" spans="1:15" ht="15.6" x14ac:dyDescent="0.3">
      <c r="A101" s="1" t="s">
        <v>226</v>
      </c>
      <c r="B101" s="30" t="s">
        <v>162</v>
      </c>
      <c r="C101" t="s">
        <v>172</v>
      </c>
      <c r="D101" t="s">
        <v>167</v>
      </c>
      <c r="E101" s="30" t="s">
        <v>69</v>
      </c>
      <c r="G101" s="16"/>
      <c r="H101" s="16"/>
      <c r="I101" s="16"/>
      <c r="J101" s="16"/>
      <c r="K101" s="16"/>
      <c r="L101" s="16"/>
      <c r="M101" s="34" t="b">
        <v>1</v>
      </c>
      <c r="N101" s="34" t="b">
        <v>1</v>
      </c>
      <c r="O101" s="34" t="b">
        <v>1</v>
      </c>
    </row>
    <row r="102" spans="1:15" ht="15.6" x14ac:dyDescent="0.3">
      <c r="A102" s="1" t="s">
        <v>226</v>
      </c>
      <c r="B102" s="30"/>
      <c r="E102" s="30"/>
      <c r="G102" s="16"/>
      <c r="H102" s="16"/>
      <c r="I102" s="16"/>
      <c r="J102" s="16"/>
      <c r="K102" s="16"/>
      <c r="L102" s="16"/>
    </row>
    <row r="103" spans="1:15" ht="15.6" x14ac:dyDescent="0.3">
      <c r="A103" s="1" t="s">
        <v>225</v>
      </c>
      <c r="F103" s="40" t="s">
        <v>153</v>
      </c>
      <c r="G103" s="16"/>
      <c r="H103" s="16"/>
      <c r="I103" s="16"/>
      <c r="J103" s="16"/>
      <c r="K103" s="16"/>
      <c r="L103" s="16"/>
    </row>
    <row r="104" spans="1:15" ht="15.6" x14ac:dyDescent="0.3">
      <c r="A104" s="1" t="s">
        <v>225</v>
      </c>
      <c r="B104" s="4" t="s">
        <v>24</v>
      </c>
      <c r="C104" s="1" t="s">
        <v>25</v>
      </c>
      <c r="D104" s="1" t="s">
        <v>4</v>
      </c>
      <c r="E104" s="2" t="s">
        <v>41</v>
      </c>
      <c r="F104" s="39" t="s">
        <v>27</v>
      </c>
      <c r="G104" s="16"/>
      <c r="H104" s="48">
        <v>0.34722222222222227</v>
      </c>
      <c r="I104" s="49">
        <v>0.35416666666666669</v>
      </c>
      <c r="J104" s="48">
        <f t="shared" ref="J104:J117" si="7">+K104-I104</f>
        <v>6.9444444444444198E-3</v>
      </c>
      <c r="K104" s="48">
        <v>0.3611111111111111</v>
      </c>
      <c r="L104" s="48">
        <f>+I104-H104</f>
        <v>6.9444444444444198E-3</v>
      </c>
      <c r="M104" t="s">
        <v>28</v>
      </c>
    </row>
    <row r="105" spans="1:15" ht="15.6" x14ac:dyDescent="0.3">
      <c r="A105" s="1" t="s">
        <v>225</v>
      </c>
      <c r="B105" s="4" t="s">
        <v>24</v>
      </c>
      <c r="C105" s="1" t="s">
        <v>25</v>
      </c>
      <c r="D105" s="1" t="s">
        <v>4</v>
      </c>
      <c r="E105" s="2" t="s">
        <v>41</v>
      </c>
      <c r="F105" s="39" t="s">
        <v>29</v>
      </c>
      <c r="G105" s="48">
        <f>+I105-H105</f>
        <v>6.9444444444444198E-3</v>
      </c>
      <c r="H105" s="48">
        <v>0.375</v>
      </c>
      <c r="I105" s="49">
        <v>0.38194444444444442</v>
      </c>
      <c r="J105" s="48">
        <f t="shared" si="7"/>
        <v>6.9444444444444753E-3</v>
      </c>
      <c r="K105" s="48">
        <v>0.3888888888888889</v>
      </c>
      <c r="L105" s="48">
        <f>+I105-K104-G105</f>
        <v>1.3888888888888895E-2</v>
      </c>
      <c r="M105" t="s">
        <v>30</v>
      </c>
    </row>
    <row r="106" spans="1:15" ht="15.6" x14ac:dyDescent="0.3">
      <c r="A106" s="1" t="s">
        <v>225</v>
      </c>
      <c r="B106" s="4" t="s">
        <v>24</v>
      </c>
      <c r="C106" s="1" t="s">
        <v>4</v>
      </c>
      <c r="D106" s="1" t="s">
        <v>25</v>
      </c>
      <c r="E106" s="2" t="s">
        <v>41</v>
      </c>
      <c r="G106" s="48"/>
      <c r="H106" s="48">
        <v>0.3888888888888889</v>
      </c>
      <c r="I106" s="49">
        <v>0.39583333333333331</v>
      </c>
      <c r="J106" s="48">
        <f t="shared" si="7"/>
        <v>6.9444444444444198E-3</v>
      </c>
      <c r="K106" s="48">
        <v>0.40277777777777773</v>
      </c>
      <c r="L106" s="48">
        <f t="shared" ref="L106:L116" si="8">+I106-K105</f>
        <v>6.9444444444444198E-3</v>
      </c>
      <c r="M106" t="s">
        <v>144</v>
      </c>
    </row>
    <row r="107" spans="1:15" ht="15.6" x14ac:dyDescent="0.3">
      <c r="A107" s="1" t="s">
        <v>225</v>
      </c>
      <c r="B107" s="4" t="s">
        <v>24</v>
      </c>
      <c r="C107" s="1" t="s">
        <v>25</v>
      </c>
      <c r="D107" s="1" t="s">
        <v>4</v>
      </c>
      <c r="E107" s="2" t="s">
        <v>41</v>
      </c>
      <c r="F107" s="39" t="s">
        <v>31</v>
      </c>
      <c r="G107" s="48"/>
      <c r="H107" s="48">
        <v>0.40277777777777773</v>
      </c>
      <c r="I107" s="49">
        <v>0.40972222222222227</v>
      </c>
      <c r="J107" s="48">
        <f t="shared" si="7"/>
        <v>6.9444444444444198E-3</v>
      </c>
      <c r="K107" s="48">
        <v>0.41666666666666669</v>
      </c>
      <c r="L107" s="48">
        <f t="shared" si="8"/>
        <v>6.9444444444445308E-3</v>
      </c>
      <c r="M107" t="s">
        <v>32</v>
      </c>
    </row>
    <row r="108" spans="1:15" ht="15.6" x14ac:dyDescent="0.3">
      <c r="A108" s="1" t="s">
        <v>225</v>
      </c>
      <c r="B108" s="4" t="s">
        <v>24</v>
      </c>
      <c r="C108" s="1" t="s">
        <v>4</v>
      </c>
      <c r="D108" s="1" t="s">
        <v>25</v>
      </c>
      <c r="E108" s="2" t="s">
        <v>41</v>
      </c>
      <c r="G108" s="48"/>
      <c r="H108" s="48">
        <v>0.41666666666666669</v>
      </c>
      <c r="I108" s="49">
        <v>0.4236111111111111</v>
      </c>
      <c r="J108" s="48">
        <f t="shared" si="7"/>
        <v>6.9444444444444753E-3</v>
      </c>
      <c r="K108" s="48">
        <v>0.43055555555555558</v>
      </c>
      <c r="L108" s="48">
        <f t="shared" si="8"/>
        <v>6.9444444444444198E-3</v>
      </c>
      <c r="M108" t="s">
        <v>143</v>
      </c>
    </row>
    <row r="109" spans="1:15" ht="15.6" x14ac:dyDescent="0.3">
      <c r="A109" s="1" t="s">
        <v>225</v>
      </c>
      <c r="B109" s="4" t="s">
        <v>24</v>
      </c>
      <c r="C109" s="1" t="s">
        <v>25</v>
      </c>
      <c r="D109" s="1" t="s">
        <v>4</v>
      </c>
      <c r="E109" s="2" t="s">
        <v>41</v>
      </c>
      <c r="F109" s="39" t="s">
        <v>33</v>
      </c>
      <c r="G109" s="48"/>
      <c r="H109" s="48">
        <v>0.43055555555555558</v>
      </c>
      <c r="I109" s="49">
        <v>0.4375</v>
      </c>
      <c r="J109" s="48">
        <f t="shared" si="7"/>
        <v>6.9444444444444198E-3</v>
      </c>
      <c r="K109" s="48">
        <v>0.44444444444444442</v>
      </c>
      <c r="L109" s="48">
        <f t="shared" si="8"/>
        <v>6.9444444444444198E-3</v>
      </c>
      <c r="M109" t="s">
        <v>34</v>
      </c>
    </row>
    <row r="110" spans="1:15" ht="15.6" x14ac:dyDescent="0.3">
      <c r="A110" s="1" t="s">
        <v>225</v>
      </c>
      <c r="B110" s="4" t="s">
        <v>24</v>
      </c>
      <c r="C110" s="1" t="s">
        <v>4</v>
      </c>
      <c r="D110" s="1" t="s">
        <v>25</v>
      </c>
      <c r="E110" s="2" t="s">
        <v>41</v>
      </c>
      <c r="G110" s="48"/>
      <c r="H110" s="48">
        <v>0.44444444444444442</v>
      </c>
      <c r="I110" s="49">
        <v>0.4513888888888889</v>
      </c>
      <c r="J110" s="48">
        <f t="shared" si="7"/>
        <v>6.9444444444444198E-3</v>
      </c>
      <c r="K110" s="48">
        <v>0.45833333333333331</v>
      </c>
      <c r="L110" s="48">
        <f t="shared" si="8"/>
        <v>6.9444444444444753E-3</v>
      </c>
      <c r="M110" t="s">
        <v>150</v>
      </c>
    </row>
    <row r="111" spans="1:15" ht="15.6" x14ac:dyDescent="0.3">
      <c r="A111" s="1" t="s">
        <v>225</v>
      </c>
      <c r="B111" s="4" t="s">
        <v>24</v>
      </c>
      <c r="C111" s="1" t="s">
        <v>25</v>
      </c>
      <c r="D111" s="1" t="s">
        <v>4</v>
      </c>
      <c r="E111" s="2" t="s">
        <v>41</v>
      </c>
      <c r="F111" s="39" t="s">
        <v>35</v>
      </c>
      <c r="G111" s="48"/>
      <c r="H111" s="48">
        <v>0.45833333333333331</v>
      </c>
      <c r="I111" s="49">
        <v>0.46527777777777773</v>
      </c>
      <c r="J111" s="48">
        <f t="shared" si="7"/>
        <v>6.9444444444445308E-3</v>
      </c>
      <c r="K111" s="48">
        <v>0.47222222222222227</v>
      </c>
      <c r="L111" s="48">
        <f t="shared" si="8"/>
        <v>6.9444444444444198E-3</v>
      </c>
      <c r="M111" t="s">
        <v>36</v>
      </c>
    </row>
    <row r="112" spans="1:15" ht="15.6" x14ac:dyDescent="0.3">
      <c r="A112" s="1" t="s">
        <v>225</v>
      </c>
      <c r="B112" s="4" t="s">
        <v>24</v>
      </c>
      <c r="C112" s="1" t="s">
        <v>4</v>
      </c>
      <c r="D112" s="1" t="s">
        <v>25</v>
      </c>
      <c r="E112" s="2" t="s">
        <v>41</v>
      </c>
      <c r="G112" s="48"/>
      <c r="H112" s="48">
        <v>0.47222222222222227</v>
      </c>
      <c r="I112" s="49">
        <v>0.47916666666666669</v>
      </c>
      <c r="J112" s="48">
        <f t="shared" si="7"/>
        <v>6.9444444444444198E-3</v>
      </c>
      <c r="K112" s="48">
        <v>0.4861111111111111</v>
      </c>
      <c r="L112" s="48">
        <f t="shared" si="8"/>
        <v>6.9444444444444198E-3</v>
      </c>
      <c r="M112" t="s">
        <v>147</v>
      </c>
    </row>
    <row r="113" spans="1:27" ht="15.6" x14ac:dyDescent="0.3">
      <c r="A113" s="1" t="s">
        <v>225</v>
      </c>
      <c r="B113" s="4" t="s">
        <v>24</v>
      </c>
      <c r="C113" s="1" t="s">
        <v>4</v>
      </c>
      <c r="D113" s="1" t="s">
        <v>25</v>
      </c>
      <c r="E113" s="2" t="s">
        <v>41</v>
      </c>
      <c r="G113" s="48">
        <f>+I113-H113</f>
        <v>6.9444444444444198E-3</v>
      </c>
      <c r="H113" s="48">
        <v>0.5</v>
      </c>
      <c r="I113" s="49">
        <v>0.50694444444444442</v>
      </c>
      <c r="J113" s="48">
        <f t="shared" si="7"/>
        <v>6.9444444444445308E-3</v>
      </c>
      <c r="K113" s="48">
        <v>0.51388888888888895</v>
      </c>
      <c r="L113" s="48">
        <f t="shared" si="8"/>
        <v>2.0833333333333315E-2</v>
      </c>
      <c r="M113" t="s">
        <v>146</v>
      </c>
    </row>
    <row r="114" spans="1:27" ht="15.6" x14ac:dyDescent="0.3">
      <c r="A114" s="1" t="s">
        <v>225</v>
      </c>
      <c r="B114" s="4" t="s">
        <v>24</v>
      </c>
      <c r="C114" s="1" t="s">
        <v>25</v>
      </c>
      <c r="D114" s="1" t="s">
        <v>4</v>
      </c>
      <c r="E114" s="2" t="s">
        <v>41</v>
      </c>
      <c r="F114" s="39" t="s">
        <v>37</v>
      </c>
      <c r="G114" s="48"/>
      <c r="H114" s="48">
        <v>0.50694444444444442</v>
      </c>
      <c r="I114" s="49">
        <v>0.51388888888888895</v>
      </c>
      <c r="J114" s="48">
        <f t="shared" si="7"/>
        <v>6.9444444444444198E-3</v>
      </c>
      <c r="K114" s="48">
        <v>0.52083333333333337</v>
      </c>
      <c r="L114" s="48">
        <f t="shared" si="8"/>
        <v>0</v>
      </c>
      <c r="M114" t="s">
        <v>38</v>
      </c>
    </row>
    <row r="115" spans="1:27" ht="15.6" x14ac:dyDescent="0.3">
      <c r="A115" s="1" t="s">
        <v>225</v>
      </c>
      <c r="B115" s="4" t="s">
        <v>24</v>
      </c>
      <c r="C115" s="1" t="s">
        <v>25</v>
      </c>
      <c r="D115" s="1" t="s">
        <v>4</v>
      </c>
      <c r="E115" s="2" t="s">
        <v>41</v>
      </c>
      <c r="F115" s="39" t="s">
        <v>39</v>
      </c>
      <c r="G115" s="48">
        <f>+I115-H115</f>
        <v>6.9444444444444198E-3</v>
      </c>
      <c r="H115" s="48">
        <v>0.52777777777777779</v>
      </c>
      <c r="I115" s="49">
        <v>0.53472222222222221</v>
      </c>
      <c r="J115" s="48">
        <f t="shared" si="7"/>
        <v>6.9444444444444198E-3</v>
      </c>
      <c r="K115" s="48">
        <v>0.54166666666666663</v>
      </c>
      <c r="L115" s="48">
        <f t="shared" si="8"/>
        <v>1.388888888888884E-2</v>
      </c>
      <c r="M115" t="s">
        <v>40</v>
      </c>
    </row>
    <row r="116" spans="1:27" ht="15.6" x14ac:dyDescent="0.3">
      <c r="A116" s="1" t="s">
        <v>225</v>
      </c>
      <c r="B116" s="4" t="s">
        <v>24</v>
      </c>
      <c r="C116" s="1" t="s">
        <v>4</v>
      </c>
      <c r="D116" s="1" t="s">
        <v>25</v>
      </c>
      <c r="E116" s="2" t="s">
        <v>41</v>
      </c>
      <c r="G116" s="48"/>
      <c r="H116" s="48">
        <v>0.54861111111111105</v>
      </c>
      <c r="I116" s="49">
        <v>0.55555555555555558</v>
      </c>
      <c r="J116" s="48">
        <f t="shared" si="7"/>
        <v>6.9444444444444198E-3</v>
      </c>
      <c r="K116" s="48">
        <v>0.5625</v>
      </c>
      <c r="L116" s="48">
        <f t="shared" si="8"/>
        <v>1.3888888888888951E-2</v>
      </c>
      <c r="M116" t="s">
        <v>148</v>
      </c>
    </row>
    <row r="117" spans="1:27" ht="15.6" x14ac:dyDescent="0.3">
      <c r="A117" s="1" t="s">
        <v>225</v>
      </c>
      <c r="B117" s="4" t="s">
        <v>24</v>
      </c>
      <c r="C117" s="1" t="s">
        <v>4</v>
      </c>
      <c r="D117" s="1" t="s">
        <v>25</v>
      </c>
      <c r="E117" s="2" t="s">
        <v>41</v>
      </c>
      <c r="G117" s="48">
        <f>+I117-H117</f>
        <v>6.9444444444445308E-3</v>
      </c>
      <c r="H117" s="48">
        <v>0.57986111111111105</v>
      </c>
      <c r="I117" s="49">
        <v>0.58680555555555558</v>
      </c>
      <c r="J117" s="48">
        <f t="shared" si="7"/>
        <v>6.9444444444444198E-3</v>
      </c>
      <c r="K117" s="48">
        <v>0.59375</v>
      </c>
      <c r="L117" s="48">
        <f>+I117-K116-G117</f>
        <v>1.7361111111111049E-2</v>
      </c>
      <c r="M117" t="s">
        <v>149</v>
      </c>
      <c r="AA117" t="s">
        <v>1</v>
      </c>
    </row>
    <row r="118" spans="1:27" ht="16.8" customHeight="1" x14ac:dyDescent="0.3">
      <c r="A118" s="1" t="s">
        <v>225</v>
      </c>
      <c r="B118" s="4" t="s">
        <v>24</v>
      </c>
      <c r="C118" s="1"/>
      <c r="D118" s="1"/>
      <c r="E118" s="2" t="s">
        <v>41</v>
      </c>
      <c r="G118" s="50">
        <f>+K117-G2+J117</f>
        <v>0.26041666666666669</v>
      </c>
      <c r="H118" s="51"/>
      <c r="I118" s="51"/>
      <c r="J118" s="52">
        <f>SUM(J104:J117)</f>
        <v>9.722222222222221E-2</v>
      </c>
      <c r="K118" s="51"/>
      <c r="L118" s="52">
        <f>SUM(L104:L117)</f>
        <v>0.13541666666666657</v>
      </c>
    </row>
    <row r="119" spans="1:27" ht="15.6" x14ac:dyDescent="0.3">
      <c r="A119" s="1" t="s">
        <v>226</v>
      </c>
      <c r="B119" s="30"/>
      <c r="E119" s="30"/>
      <c r="F119" s="41" t="s">
        <v>214</v>
      </c>
      <c r="G119" s="16"/>
      <c r="H119" s="16"/>
      <c r="I119" s="16"/>
      <c r="J119" s="16"/>
      <c r="K119" s="16"/>
      <c r="L119" s="61"/>
      <c r="M119" s="37"/>
      <c r="N119" s="37"/>
    </row>
    <row r="120" spans="1:27" ht="15.6" x14ac:dyDescent="0.3">
      <c r="A120" s="1" t="s">
        <v>226</v>
      </c>
      <c r="B120" s="30" t="s">
        <v>164</v>
      </c>
      <c r="C120" t="s">
        <v>215</v>
      </c>
      <c r="D120" t="s">
        <v>171</v>
      </c>
      <c r="E120" s="30" t="s">
        <v>41</v>
      </c>
      <c r="F120" s="39" t="s">
        <v>216</v>
      </c>
      <c r="G120" s="16"/>
      <c r="H120" s="16"/>
      <c r="I120" s="47">
        <v>0.3611111111111111</v>
      </c>
      <c r="J120" s="16"/>
      <c r="K120" s="16"/>
      <c r="L120" s="16"/>
      <c r="M120" s="34" t="b">
        <v>1</v>
      </c>
      <c r="N120" s="34" t="b">
        <v>1</v>
      </c>
      <c r="O120" s="34" t="b">
        <v>1</v>
      </c>
    </row>
    <row r="121" spans="1:27" ht="15.6" x14ac:dyDescent="0.3">
      <c r="A121" s="1" t="s">
        <v>226</v>
      </c>
      <c r="B121" s="30" t="s">
        <v>164</v>
      </c>
      <c r="C121" t="s">
        <v>171</v>
      </c>
      <c r="D121" t="s">
        <v>215</v>
      </c>
      <c r="E121" s="30" t="s">
        <v>41</v>
      </c>
      <c r="G121" s="16"/>
      <c r="H121" s="16"/>
      <c r="I121" s="16"/>
      <c r="J121" s="16"/>
      <c r="K121" s="16"/>
      <c r="L121" s="16"/>
      <c r="M121" s="34" t="b">
        <v>1</v>
      </c>
      <c r="N121" s="34" t="b">
        <v>1</v>
      </c>
      <c r="O121" s="34" t="b">
        <v>1</v>
      </c>
    </row>
    <row r="122" spans="1:27" ht="15.6" x14ac:dyDescent="0.3">
      <c r="A122" s="1" t="s">
        <v>226</v>
      </c>
      <c r="B122" s="30" t="s">
        <v>165</v>
      </c>
      <c r="C122" t="s">
        <v>217</v>
      </c>
      <c r="D122" t="s">
        <v>171</v>
      </c>
      <c r="E122" s="30" t="s">
        <v>41</v>
      </c>
      <c r="F122" s="42" t="s">
        <v>218</v>
      </c>
      <c r="G122" s="16"/>
      <c r="H122" s="16"/>
      <c r="I122" s="47">
        <v>0.38194444444444442</v>
      </c>
      <c r="J122" s="16"/>
      <c r="K122" s="16"/>
      <c r="L122" s="16"/>
      <c r="M122" s="34" t="b">
        <v>1</v>
      </c>
      <c r="N122" s="34" t="b">
        <v>1</v>
      </c>
      <c r="O122" s="34" t="b">
        <v>1</v>
      </c>
    </row>
    <row r="123" spans="1:27" ht="15.6" x14ac:dyDescent="0.3">
      <c r="A123" s="1" t="s">
        <v>226</v>
      </c>
      <c r="B123" s="30" t="s">
        <v>165</v>
      </c>
      <c r="C123" t="s">
        <v>171</v>
      </c>
      <c r="D123" t="s">
        <v>217</v>
      </c>
      <c r="E123" s="30" t="s">
        <v>41</v>
      </c>
      <c r="G123" s="16"/>
      <c r="H123" s="16"/>
      <c r="I123" s="16"/>
      <c r="J123" s="16"/>
      <c r="K123" s="16"/>
      <c r="L123" s="16"/>
      <c r="M123" s="34" t="b">
        <v>1</v>
      </c>
      <c r="N123" s="34" t="b">
        <v>1</v>
      </c>
      <c r="O123" s="34" t="b">
        <v>1</v>
      </c>
    </row>
    <row r="124" spans="1:27" ht="15.6" x14ac:dyDescent="0.3">
      <c r="A124" s="1" t="s">
        <v>226</v>
      </c>
      <c r="B124" s="30" t="s">
        <v>166</v>
      </c>
      <c r="C124" t="s">
        <v>170</v>
      </c>
      <c r="D124" t="s">
        <v>171</v>
      </c>
      <c r="E124" s="30" t="s">
        <v>41</v>
      </c>
      <c r="F124" s="39" t="s">
        <v>219</v>
      </c>
      <c r="G124" s="16"/>
      <c r="H124" s="16"/>
      <c r="I124" s="47">
        <v>0.39583333333333331</v>
      </c>
      <c r="J124" s="16"/>
      <c r="K124" s="16"/>
      <c r="L124" s="16"/>
      <c r="M124" s="34" t="b">
        <v>1</v>
      </c>
      <c r="N124" s="34" t="b">
        <v>1</v>
      </c>
      <c r="O124" s="34" t="b">
        <v>0</v>
      </c>
    </row>
    <row r="125" spans="1:27" ht="15.6" x14ac:dyDescent="0.3">
      <c r="A125" s="1" t="s">
        <v>226</v>
      </c>
      <c r="B125" s="30" t="s">
        <v>166</v>
      </c>
      <c r="C125" t="s">
        <v>171</v>
      </c>
      <c r="D125" t="s">
        <v>170</v>
      </c>
      <c r="E125" s="30" t="s">
        <v>41</v>
      </c>
      <c r="G125" s="16"/>
      <c r="H125" s="16"/>
      <c r="I125" s="16"/>
      <c r="J125" s="16"/>
      <c r="K125" s="16"/>
      <c r="L125" s="16"/>
      <c r="M125" s="34" t="b">
        <v>1</v>
      </c>
      <c r="N125" s="34" t="b">
        <v>1</v>
      </c>
      <c r="O125" s="34" t="b">
        <v>0</v>
      </c>
    </row>
    <row r="126" spans="1:27" ht="15.6" x14ac:dyDescent="0.3">
      <c r="A126" s="1" t="s">
        <v>226</v>
      </c>
      <c r="B126" s="30" t="s">
        <v>165</v>
      </c>
      <c r="C126" t="s">
        <v>169</v>
      </c>
      <c r="D126" t="s">
        <v>171</v>
      </c>
      <c r="E126" s="30" t="s">
        <v>41</v>
      </c>
      <c r="F126" s="39" t="s">
        <v>220</v>
      </c>
      <c r="G126" s="16"/>
      <c r="H126" s="16"/>
      <c r="I126" s="47">
        <v>0.42708333333333331</v>
      </c>
      <c r="J126" s="16"/>
      <c r="K126" s="16"/>
      <c r="L126" s="16"/>
      <c r="M126" s="34" t="b">
        <v>1</v>
      </c>
      <c r="N126" s="34" t="b">
        <v>1</v>
      </c>
      <c r="O126" s="34" t="b">
        <v>1</v>
      </c>
    </row>
    <row r="127" spans="1:27" ht="15.6" x14ac:dyDescent="0.3">
      <c r="A127" s="1" t="s">
        <v>226</v>
      </c>
      <c r="B127" s="30" t="s">
        <v>165</v>
      </c>
      <c r="C127" t="s">
        <v>171</v>
      </c>
      <c r="D127" t="s">
        <v>169</v>
      </c>
      <c r="E127" s="30" t="s">
        <v>41</v>
      </c>
      <c r="G127" s="16"/>
      <c r="H127" s="16"/>
      <c r="I127" s="16"/>
      <c r="J127" s="16"/>
      <c r="K127" s="16"/>
      <c r="L127" s="16"/>
      <c r="M127" s="34" t="b">
        <v>1</v>
      </c>
      <c r="N127" s="34" t="b">
        <v>1</v>
      </c>
      <c r="O127" s="34" t="b">
        <v>1</v>
      </c>
    </row>
    <row r="128" spans="1:27" ht="15.6" x14ac:dyDescent="0.3">
      <c r="A128" s="1" t="s">
        <v>226</v>
      </c>
      <c r="B128" s="30"/>
      <c r="E128" s="30"/>
      <c r="F128" s="41" t="s">
        <v>221</v>
      </c>
      <c r="G128" s="16"/>
      <c r="H128" s="16"/>
      <c r="I128" s="16"/>
      <c r="J128" s="16"/>
      <c r="K128" s="16"/>
      <c r="L128" s="61"/>
      <c r="M128" s="37"/>
      <c r="N128" s="37"/>
    </row>
    <row r="129" spans="1:15" ht="15.6" x14ac:dyDescent="0.3">
      <c r="A129" s="1" t="s">
        <v>226</v>
      </c>
      <c r="B129" s="30" t="s">
        <v>222</v>
      </c>
      <c r="C129" t="s">
        <v>223</v>
      </c>
      <c r="D129" t="s">
        <v>172</v>
      </c>
      <c r="E129" s="30" t="s">
        <v>41</v>
      </c>
      <c r="F129" s="39" t="s">
        <v>207</v>
      </c>
      <c r="G129" s="16"/>
      <c r="H129" s="16"/>
      <c r="I129" s="47">
        <v>0.3576388888888889</v>
      </c>
      <c r="J129" s="16"/>
      <c r="K129" s="16"/>
      <c r="L129" s="16"/>
      <c r="M129" s="32" t="s">
        <v>224</v>
      </c>
      <c r="N129" s="34" t="b">
        <v>1</v>
      </c>
      <c r="O129" s="34" t="b">
        <v>1</v>
      </c>
    </row>
    <row r="130" spans="1:15" ht="15.6" x14ac:dyDescent="0.3">
      <c r="A130" s="1" t="s">
        <v>226</v>
      </c>
      <c r="B130" s="30" t="s">
        <v>222</v>
      </c>
      <c r="C130" t="s">
        <v>172</v>
      </c>
      <c r="D130" t="s">
        <v>223</v>
      </c>
      <c r="E130" s="30" t="s">
        <v>41</v>
      </c>
      <c r="G130" s="16"/>
      <c r="H130" s="16"/>
      <c r="I130" s="16"/>
      <c r="J130" s="16"/>
      <c r="K130" s="16"/>
      <c r="L130" s="16"/>
      <c r="M130" s="32" t="s">
        <v>224</v>
      </c>
      <c r="N130" s="34" t="b">
        <v>1</v>
      </c>
      <c r="O130" s="34" t="b">
        <v>1</v>
      </c>
    </row>
    <row r="131" spans="1:15" ht="15.6" x14ac:dyDescent="0.3">
      <c r="A131" s="1" t="s">
        <v>226</v>
      </c>
      <c r="B131" s="30" t="s">
        <v>200</v>
      </c>
      <c r="C131" t="s">
        <v>168</v>
      </c>
      <c r="D131" t="s">
        <v>172</v>
      </c>
      <c r="E131" s="30" t="s">
        <v>41</v>
      </c>
      <c r="F131" s="39" t="s">
        <v>201</v>
      </c>
      <c r="G131" s="16"/>
      <c r="H131" s="16"/>
      <c r="I131" s="47">
        <v>0.44791666666666669</v>
      </c>
      <c r="J131" s="16"/>
      <c r="K131" s="16"/>
      <c r="L131" s="16"/>
      <c r="M131" s="34" t="b">
        <v>1</v>
      </c>
      <c r="N131" s="34" t="b">
        <v>1</v>
      </c>
      <c r="O131" s="34" t="b">
        <v>1</v>
      </c>
    </row>
    <row r="132" spans="1:15" ht="15.6" x14ac:dyDescent="0.3">
      <c r="A132" s="1" t="s">
        <v>226</v>
      </c>
      <c r="B132" s="30" t="s">
        <v>200</v>
      </c>
      <c r="C132" t="s">
        <v>172</v>
      </c>
      <c r="D132" t="s">
        <v>168</v>
      </c>
      <c r="E132" s="30" t="s">
        <v>41</v>
      </c>
      <c r="G132" s="16"/>
      <c r="H132" s="16"/>
      <c r="I132" s="16"/>
      <c r="J132" s="16"/>
      <c r="K132" s="16"/>
      <c r="L132" s="16"/>
      <c r="M132" s="34" t="b">
        <v>1</v>
      </c>
      <c r="N132" s="34" t="b">
        <v>1</v>
      </c>
      <c r="O132" s="34" t="b">
        <v>1</v>
      </c>
    </row>
    <row r="133" spans="1:15" ht="15.6" x14ac:dyDescent="0.3">
      <c r="A133" s="1" t="s">
        <v>226</v>
      </c>
    </row>
  </sheetData>
  <autoFilter ref="B3:AE133" xr:uid="{A5126E14-9F10-4152-B18C-AD5732AB3E50}">
    <sortState xmlns:xlrd2="http://schemas.microsoft.com/office/spreadsheetml/2017/richdata2" ref="B4:AE120">
      <sortCondition ref="R3:R120"/>
    </sortState>
  </autoFilter>
  <mergeCells count="1">
    <mergeCell ref="G1:L1"/>
  </mergeCells>
  <phoneticPr fontId="14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ackager Shell-object" dvAspect="DVASPECT_ICON" shapeId="1025" r:id="rId4">
          <objectPr defaultSize="0" r:id="rId5">
            <anchor moveWithCells="1">
              <from>
                <xdr:col>26</xdr:col>
                <xdr:colOff>0</xdr:colOff>
                <xdr:row>1</xdr:row>
                <xdr:rowOff>0</xdr:rowOff>
              </from>
              <to>
                <xdr:col>30</xdr:col>
                <xdr:colOff>320040</xdr:colOff>
                <xdr:row>3</xdr:row>
                <xdr:rowOff>121920</xdr:rowOff>
              </to>
            </anchor>
          </objectPr>
        </oleObject>
      </mc:Choice>
      <mc:Fallback>
        <oleObject progId="Packager Shell-object" dvAspect="DVASPECT_ICON" shapeId="1025" r:id="rId4"/>
      </mc:Fallback>
    </mc:AlternateContent>
    <mc:AlternateContent xmlns:mc="http://schemas.openxmlformats.org/markup-compatibility/2006">
      <mc:Choice Requires="x14">
        <oleObject progId="Packager Shell-object" dvAspect="DVASPECT_ICON" shapeId="1026" r:id="rId6">
          <objectPr defaultSize="0" autoPict="0" r:id="rId7">
            <anchor moveWithCells="1">
              <from>
                <xdr:col>25</xdr:col>
                <xdr:colOff>152400</xdr:colOff>
                <xdr:row>5</xdr:row>
                <xdr:rowOff>137160</xdr:rowOff>
              </from>
              <to>
                <xdr:col>32</xdr:col>
                <xdr:colOff>121920</xdr:colOff>
                <xdr:row>8</xdr:row>
                <xdr:rowOff>60960</xdr:rowOff>
              </to>
            </anchor>
          </objectPr>
        </oleObject>
      </mc:Choice>
      <mc:Fallback>
        <oleObject progId="Packager Shell-object" dvAspect="DVASPECT_ICON" shapeId="1026" r:id="rId6"/>
      </mc:Fallback>
    </mc:AlternateContent>
    <mc:AlternateContent xmlns:mc="http://schemas.openxmlformats.org/markup-compatibility/2006">
      <mc:Choice Requires="x14">
        <oleObject progId="Packager Shell-object" dvAspect="DVASPECT_ICON" shapeId="1027" r:id="rId8">
          <objectPr defaultSize="0" autoPict="0" r:id="rId9">
            <anchor moveWithCells="1">
              <from>
                <xdr:col>26</xdr:col>
                <xdr:colOff>0</xdr:colOff>
                <xdr:row>57</xdr:row>
                <xdr:rowOff>0</xdr:rowOff>
              </from>
              <to>
                <xdr:col>31</xdr:col>
                <xdr:colOff>91440</xdr:colOff>
                <xdr:row>59</xdr:row>
                <xdr:rowOff>121920</xdr:rowOff>
              </to>
            </anchor>
          </objectPr>
        </oleObject>
      </mc:Choice>
      <mc:Fallback>
        <oleObject progId="Packager Shell-object" dvAspect="DVASPECT_ICON" shapeId="1027" r:id="rId8"/>
      </mc:Fallback>
    </mc:AlternateContent>
    <mc:AlternateContent xmlns:mc="http://schemas.openxmlformats.org/markup-compatibility/2006">
      <mc:Choice Requires="x14">
        <oleObject progId="Packager Shell-object" dvAspect="DVASPECT_ICON" shapeId="1029" r:id="rId10">
          <objectPr defaultSize="0" autoPict="0" r:id="rId11">
            <anchor moveWithCells="1">
              <from>
                <xdr:col>26</xdr:col>
                <xdr:colOff>0</xdr:colOff>
                <xdr:row>120</xdr:row>
                <xdr:rowOff>0</xdr:rowOff>
              </from>
              <to>
                <xdr:col>28</xdr:col>
                <xdr:colOff>30480</xdr:colOff>
                <xdr:row>122</xdr:row>
                <xdr:rowOff>114300</xdr:rowOff>
              </to>
            </anchor>
          </objectPr>
        </oleObject>
      </mc:Choice>
      <mc:Fallback>
        <oleObject progId="Packager Shell-object" dvAspect="DVASPECT_ICON" shapeId="1029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2976-68A7-44C3-BAC5-61B53FFE8A89}">
  <dimension ref="A1:B5"/>
  <sheetViews>
    <sheetView tabSelected="1" workbookViewId="0">
      <selection sqref="A1:B5"/>
    </sheetView>
  </sheetViews>
  <sheetFormatPr defaultRowHeight="12" x14ac:dyDescent="0.25"/>
  <cols>
    <col min="1" max="1" width="23.7109375" bestFit="1" customWidth="1"/>
  </cols>
  <sheetData>
    <row r="1" spans="1:2" x14ac:dyDescent="0.25">
      <c r="A1" s="33" t="s">
        <v>191</v>
      </c>
      <c r="B1" s="33" t="s">
        <v>192</v>
      </c>
    </row>
    <row r="2" spans="1:2" x14ac:dyDescent="0.25">
      <c r="A2" s="33" t="s">
        <v>196</v>
      </c>
      <c r="B2" s="33" t="s">
        <v>197</v>
      </c>
    </row>
    <row r="3" spans="1:2" x14ac:dyDescent="0.25">
      <c r="A3" s="33" t="s">
        <v>198</v>
      </c>
      <c r="B3" s="33" t="s">
        <v>199</v>
      </c>
    </row>
    <row r="4" spans="1:2" x14ac:dyDescent="0.25">
      <c r="A4" s="33" t="s">
        <v>202</v>
      </c>
      <c r="B4" s="33" t="s">
        <v>203</v>
      </c>
    </row>
    <row r="5" spans="1:2" x14ac:dyDescent="0.25">
      <c r="A5" s="36" t="s">
        <v>204</v>
      </c>
      <c r="B5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4590-E2B1-4AB9-89D4-68B03503D770}">
  <dimension ref="A1:C15"/>
  <sheetViews>
    <sheetView workbookViewId="0">
      <selection activeCell="B15" sqref="B15"/>
    </sheetView>
  </sheetViews>
  <sheetFormatPr defaultRowHeight="12" x14ac:dyDescent="0.25"/>
  <cols>
    <col min="1" max="1" width="30.140625" bestFit="1" customWidth="1"/>
    <col min="2" max="2" width="9.140625" style="29"/>
  </cols>
  <sheetData>
    <row r="1" spans="1:3" x14ac:dyDescent="0.25">
      <c r="A1" t="s">
        <v>228</v>
      </c>
      <c r="B1" s="29">
        <v>2025</v>
      </c>
      <c r="C1" s="29" t="s">
        <v>182</v>
      </c>
    </row>
    <row r="2" spans="1:3" x14ac:dyDescent="0.25">
      <c r="A2" t="s">
        <v>174</v>
      </c>
      <c r="B2" s="29">
        <v>301.29971988795523</v>
      </c>
      <c r="C2" s="38" t="s">
        <v>230</v>
      </c>
    </row>
    <row r="3" spans="1:3" x14ac:dyDescent="0.25">
      <c r="A3" t="s">
        <v>174</v>
      </c>
      <c r="B3" s="29">
        <v>302</v>
      </c>
      <c r="C3" s="38" t="s">
        <v>230</v>
      </c>
    </row>
    <row r="4" spans="1:3" x14ac:dyDescent="0.25">
      <c r="A4" t="s">
        <v>175</v>
      </c>
      <c r="B4" s="29">
        <v>224.98373983739839</v>
      </c>
      <c r="C4" s="38" t="s">
        <v>230</v>
      </c>
    </row>
    <row r="5" spans="1:3" x14ac:dyDescent="0.25">
      <c r="A5" t="s">
        <v>176</v>
      </c>
      <c r="B5" s="29">
        <v>281.97831978319783</v>
      </c>
      <c r="C5" s="38" t="s">
        <v>230</v>
      </c>
    </row>
    <row r="6" spans="1:3" x14ac:dyDescent="0.25">
      <c r="A6" t="s">
        <v>177</v>
      </c>
      <c r="B6" s="29">
        <v>164.98915989159892</v>
      </c>
      <c r="C6" s="38" t="s">
        <v>230</v>
      </c>
    </row>
    <row r="7" spans="1:3" x14ac:dyDescent="0.25">
      <c r="A7" t="s">
        <v>178</v>
      </c>
      <c r="B7" s="29">
        <v>232.98373983739839</v>
      </c>
      <c r="C7" s="38" t="s">
        <v>230</v>
      </c>
    </row>
    <row r="8" spans="1:3" x14ac:dyDescent="0.25">
      <c r="A8" t="s">
        <v>179</v>
      </c>
      <c r="B8" s="29">
        <v>276.97831978319783</v>
      </c>
      <c r="C8" s="38" t="s">
        <v>230</v>
      </c>
    </row>
    <row r="9" spans="1:3" x14ac:dyDescent="0.25">
      <c r="A9" t="s">
        <v>180</v>
      </c>
      <c r="B9" s="29">
        <v>73.994579945799458</v>
      </c>
      <c r="C9" s="38" t="s">
        <v>230</v>
      </c>
    </row>
    <row r="10" spans="1:3" x14ac:dyDescent="0.25">
      <c r="A10" t="s">
        <v>181</v>
      </c>
      <c r="B10" s="29">
        <v>73.994579945799458</v>
      </c>
      <c r="C10" t="s">
        <v>227</v>
      </c>
    </row>
    <row r="11" spans="1:3" x14ac:dyDescent="0.25">
      <c r="A11" t="s">
        <v>183</v>
      </c>
      <c r="B11" s="29">
        <v>302</v>
      </c>
      <c r="C11" t="s">
        <v>227</v>
      </c>
    </row>
    <row r="12" spans="1:3" x14ac:dyDescent="0.25">
      <c r="A12" t="s">
        <v>184</v>
      </c>
      <c r="B12" s="29">
        <v>224.98373983739839</v>
      </c>
      <c r="C12" t="s">
        <v>227</v>
      </c>
    </row>
    <row r="13" spans="1:3" x14ac:dyDescent="0.25">
      <c r="A13" t="s">
        <v>185</v>
      </c>
      <c r="B13" s="29">
        <v>302</v>
      </c>
      <c r="C13" t="s">
        <v>227</v>
      </c>
    </row>
    <row r="14" spans="1:3" x14ac:dyDescent="0.25">
      <c r="A14" t="s">
        <v>173</v>
      </c>
      <c r="B14" s="29">
        <v>217.97792137856757</v>
      </c>
      <c r="C14" t="s">
        <v>229</v>
      </c>
    </row>
    <row r="15" spans="1:3" ht="11.4" customHeight="1" x14ac:dyDescent="0.25">
      <c r="A15" t="s">
        <v>186</v>
      </c>
      <c r="B15" s="29">
        <v>2678.8641002403565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534A0645D4843A3E705C0A488E402" ma:contentTypeVersion="9" ma:contentTypeDescription="Een nieuw document maken." ma:contentTypeScope="" ma:versionID="4a6b290b9a600dfb4c7a2f29862f3a74">
  <xsd:schema xmlns:xsd="http://www.w3.org/2001/XMLSchema" xmlns:xs="http://www.w3.org/2001/XMLSchema" xmlns:p="http://schemas.microsoft.com/office/2006/metadata/properties" xmlns:ns3="fa8166a9-ce5d-4d18-8e7f-1a5e063c7a6c" targetNamespace="http://schemas.microsoft.com/office/2006/metadata/properties" ma:root="true" ma:fieldsID="a1d9b17815c8703849dd27b7b796efad" ns3:_="">
    <xsd:import namespace="fa8166a9-ce5d-4d18-8e7f-1a5e063c7a6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166a9-ce5d-4d18-8e7f-1a5e063c7a6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a8166a9-ce5d-4d18-8e7f-1a5e063c7a6c" xsi:nil="true"/>
  </documentManagement>
</p:properties>
</file>

<file path=customXml/itemProps1.xml><?xml version="1.0" encoding="utf-8"?>
<ds:datastoreItem xmlns:ds="http://schemas.openxmlformats.org/officeDocument/2006/customXml" ds:itemID="{E57AEDD3-7798-4518-8597-638318E387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A41E7-61AC-4EC0-A5F7-68A743610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166a9-ce5d-4d18-8e7f-1a5e063c7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204FFC-730A-45B4-8CC7-B131D640E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a8166a9-ce5d-4d18-8e7f-1a5e063c7a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2025 schema</vt:lpstr>
      <vt:lpstr>vakanties</vt:lpstr>
      <vt:lpstr>aantal ritten per maand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 Groen - de Bruijn</dc:creator>
  <cp:keywords/>
  <dc:description/>
  <cp:lastModifiedBy>Johan Groot</cp:lastModifiedBy>
  <cp:revision/>
  <dcterms:created xsi:type="dcterms:W3CDTF">2017-11-08T15:06:32Z</dcterms:created>
  <dcterms:modified xsi:type="dcterms:W3CDTF">2026-03-20T14:05:58Z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0x010100E3E534A0645D4843A3E705C0A488E402</vt:lpwstr>
  </property>
</Properties>
</file>