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O:\D-FC Inkoop\3. Inkooptrajecten\2025-018-HIRB-EA-Glasbewassing\b) Aanbestedingsdocumenten\Definitief\Bijlagen\"/>
    </mc:Choice>
  </mc:AlternateContent>
  <xr:revisionPtr revIDLastSave="0" documentId="8_{2B8ED4EC-D3E6-4D14-A522-D66ED355067D}" xr6:coauthVersionLast="47" xr6:coauthVersionMax="47" xr10:uidLastSave="{00000000-0000-0000-0000-000000000000}"/>
  <bookViews>
    <workbookView xWindow="-108" yWindow="-108" windowWidth="23256" windowHeight="12456" activeTab="2" xr2:uid="{6C240D58-597C-4F39-8057-142B3D28F377}"/>
  </bookViews>
  <sheets>
    <sheet name="Voorblad" sheetId="4" r:id="rId1"/>
    <sheet name="Perceel 1" sheetId="2" r:id="rId2"/>
    <sheet name="Perceel 2" sheetId="3" r:id="rId3"/>
    <sheet name="Setup" sheetId="5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3" l="1"/>
  <c r="G60" i="2"/>
  <c r="I60" i="2"/>
  <c r="G61" i="2"/>
  <c r="I61" i="2"/>
  <c r="G62" i="2"/>
  <c r="I62" i="2"/>
  <c r="G64" i="2"/>
  <c r="I64" i="2"/>
  <c r="G65" i="2"/>
  <c r="I65" i="2"/>
  <c r="G66" i="2"/>
  <c r="I66" i="2" s="1"/>
  <c r="G39" i="3"/>
  <c r="G67" i="2" l="1"/>
  <c r="G63" i="2"/>
  <c r="G40" i="3"/>
  <c r="I39" i="3"/>
  <c r="G35" i="3"/>
  <c r="I35" i="3" s="1"/>
  <c r="G36" i="3"/>
  <c r="I36" i="3" s="1"/>
  <c r="G34" i="3"/>
  <c r="I34" i="3" s="1"/>
  <c r="I38" i="3"/>
  <c r="G29" i="3"/>
  <c r="I29" i="3" s="1"/>
  <c r="I33" i="3"/>
  <c r="G31" i="3"/>
  <c r="I31" i="3" s="1"/>
  <c r="G30" i="3"/>
  <c r="I30" i="3" s="1"/>
  <c r="G28" i="3"/>
  <c r="I28" i="3" s="1"/>
  <c r="G27" i="3"/>
  <c r="I27" i="3" s="1"/>
  <c r="G26" i="3"/>
  <c r="I26" i="3" s="1"/>
  <c r="G25" i="3"/>
  <c r="I25" i="3" s="1"/>
  <c r="G24" i="3"/>
  <c r="I24" i="3" s="1"/>
  <c r="G23" i="3"/>
  <c r="G21" i="3"/>
  <c r="I21" i="3" s="1"/>
  <c r="G20" i="3"/>
  <c r="I20" i="3" s="1"/>
  <c r="G19" i="3"/>
  <c r="I19" i="3" s="1"/>
  <c r="I18" i="3"/>
  <c r="G16" i="3"/>
  <c r="I16" i="3" s="1"/>
  <c r="G15" i="3"/>
  <c r="I15" i="3" s="1"/>
  <c r="G14" i="3"/>
  <c r="I14" i="3" s="1"/>
  <c r="G13" i="3"/>
  <c r="I13" i="3" s="1"/>
  <c r="G12" i="3"/>
  <c r="G17" i="3" s="1"/>
  <c r="G8" i="3"/>
  <c r="G9" i="3"/>
  <c r="I9" i="3" s="1"/>
  <c r="G7" i="3"/>
  <c r="I7" i="3" s="1"/>
  <c r="I11" i="3"/>
  <c r="I6" i="3"/>
  <c r="G4" i="3"/>
  <c r="I4" i="3" s="1"/>
  <c r="G3" i="3"/>
  <c r="G52" i="2"/>
  <c r="I52" i="2" s="1"/>
  <c r="G53" i="2"/>
  <c r="I53" i="2" s="1"/>
  <c r="G54" i="2"/>
  <c r="I54" i="2" s="1"/>
  <c r="G55" i="2"/>
  <c r="I55" i="2" s="1"/>
  <c r="G56" i="2"/>
  <c r="I56" i="2" s="1"/>
  <c r="G57" i="2"/>
  <c r="I57" i="2" s="1"/>
  <c r="G51" i="2"/>
  <c r="I59" i="2"/>
  <c r="I30" i="2"/>
  <c r="G48" i="2"/>
  <c r="I48" i="2" s="1"/>
  <c r="G49" i="2"/>
  <c r="I49" i="2" s="1"/>
  <c r="G47" i="2"/>
  <c r="I47" i="2" s="1"/>
  <c r="I42" i="2"/>
  <c r="I41" i="2"/>
  <c r="I36" i="2"/>
  <c r="I35" i="2"/>
  <c r="I29" i="2"/>
  <c r="I21" i="2"/>
  <c r="I15" i="2"/>
  <c r="I10" i="2"/>
  <c r="G45" i="2"/>
  <c r="I45" i="2" s="1"/>
  <c r="G44" i="2"/>
  <c r="I44" i="2" s="1"/>
  <c r="G43" i="2"/>
  <c r="I43" i="2" s="1"/>
  <c r="G38" i="2"/>
  <c r="I38" i="2" s="1"/>
  <c r="G39" i="2"/>
  <c r="I39" i="2" s="1"/>
  <c r="G37" i="2"/>
  <c r="I37" i="2" s="1"/>
  <c r="G46" i="2" l="1"/>
  <c r="G40" i="2"/>
  <c r="G32" i="3"/>
  <c r="G37" i="3"/>
  <c r="G22" i="3"/>
  <c r="G10" i="3"/>
  <c r="I8" i="3"/>
  <c r="I23" i="3"/>
  <c r="I12" i="3"/>
  <c r="G5" i="3"/>
  <c r="I3" i="3"/>
  <c r="G58" i="2"/>
  <c r="I51" i="2"/>
  <c r="G50" i="2"/>
  <c r="G32" i="2"/>
  <c r="I32" i="2" s="1"/>
  <c r="G33" i="2"/>
  <c r="I33" i="2" s="1"/>
  <c r="G31" i="2"/>
  <c r="G3" i="2"/>
  <c r="G4" i="2"/>
  <c r="I4" i="2"/>
  <c r="G5" i="2"/>
  <c r="I5" i="2"/>
  <c r="G6" i="2"/>
  <c r="I6" i="2" s="1"/>
  <c r="G7" i="2"/>
  <c r="I7" i="2" s="1"/>
  <c r="G8" i="2"/>
  <c r="I8" i="2" s="1"/>
  <c r="G11" i="2"/>
  <c r="I11" i="2" s="1"/>
  <c r="G12" i="2"/>
  <c r="I12" i="2" s="1"/>
  <c r="G13" i="2"/>
  <c r="I13" i="2"/>
  <c r="G16" i="2"/>
  <c r="G17" i="2"/>
  <c r="I17" i="2" s="1"/>
  <c r="G18" i="2"/>
  <c r="I18" i="2" s="1"/>
  <c r="G19" i="2"/>
  <c r="I19" i="2" s="1"/>
  <c r="G22" i="2"/>
  <c r="G23" i="2"/>
  <c r="I23" i="2" s="1"/>
  <c r="G24" i="2"/>
  <c r="I24" i="2" s="1"/>
  <c r="G25" i="2"/>
  <c r="I25" i="2" s="1"/>
  <c r="G26" i="2"/>
  <c r="I26" i="2" s="1"/>
  <c r="G27" i="2"/>
  <c r="I27" i="2" s="1"/>
  <c r="G28" i="2" l="1"/>
  <c r="I31" i="2"/>
  <c r="G34" i="2"/>
  <c r="I22" i="2"/>
  <c r="I16" i="2"/>
  <c r="G20" i="2"/>
  <c r="G14" i="2"/>
  <c r="I3" i="2"/>
  <c r="I70" i="2" s="1"/>
  <c r="G9" i="2"/>
  <c r="E26" i="4"/>
  <c r="E25" i="4"/>
</calcChain>
</file>

<file path=xl/sharedStrings.xml><?xml version="1.0" encoding="utf-8"?>
<sst xmlns="http://schemas.openxmlformats.org/spreadsheetml/2006/main" count="221" uniqueCount="100">
  <si>
    <t>Aanbesteding Glasbewassing (2025-018-HIRB-EA-Glasbewassing)</t>
  </si>
  <si>
    <t>Naam inschrijver (bedrijfsnaam):</t>
  </si>
  <si>
    <t xml:space="preserve">Vul de gevraagde gegevens in de lichtgroene velden in.
</t>
  </si>
  <si>
    <t>Naam bevoegde ondertekenaar:</t>
  </si>
  <si>
    <t>Datum ondertekening:</t>
  </si>
  <si>
    <t>Handtekening bevoegde ondertekenaar:</t>
  </si>
  <si>
    <t>Invulinstructies voor prijsblad</t>
  </si>
  <si>
    <t>Inschrijvers dienen alle groen gearceerde velden in te vullen</t>
  </si>
  <si>
    <t>Alle ingevulde prijzen dienen all-in prijzen te zijn (inclusief niet limitatief; overhead, uitvoeringskosten, algemene kosten, winst en risico en afschrijvingskosten).</t>
  </si>
  <si>
    <t>Alle prijzen dienen ingevuld te worden exclusief BTW.</t>
  </si>
  <si>
    <t>Manipulatief inschrijven is niet toegestaan. Deze inschrijvingen worden uitgesloten van verdere deelname en komen niet in aanmerking voor gunning.</t>
  </si>
  <si>
    <t>Alle eventuele bijkomende kosten voor de uitvoering van de werkzaamheden dienen opgenomen te zijn in de aangeboden prijs.</t>
  </si>
  <si>
    <t>De ingevulde prijzen staan vast tot de eerste indexatie, zoals beschreven in de leidraad, van toepassing is.</t>
  </si>
  <si>
    <t>Na het correct invullen van alle gevraagde prijzen op het tabblad 'Perceel 1' en 'Perceel 2' wordt een totale jaarprijs per perceel getoond.</t>
  </si>
  <si>
    <t>In het tabblad "Voorblad" dient in Cel E19 en E20 ingevuld te worden voor welke percelen inschrijver een inschrijving wenst te doen.</t>
  </si>
  <si>
    <t>Als op het voorblad in Cel E19 en/of E20 "Ja" is ingevuld, verschijnt de uiteindelijke inschrijfprijs in cel E23 en E24 na het correct invullen van de prijsbladen.</t>
  </si>
  <si>
    <t>Na invulling van alle informatie graag dit voorblad ondertekeken en het bestand opslaan  en alle pagina's bijvoegen bij de inschrijving als PDF-document.</t>
  </si>
  <si>
    <t>Rood gemarkeerde panden worden voorafgaand aan de 1e Nota ingemeten door een externe partij. De exacte afmetingen worden tijdens de 1e Nota kenbaar gemaakt.</t>
  </si>
  <si>
    <t>Inschrijver schrijft in voor:</t>
  </si>
  <si>
    <t>Perceel 1</t>
  </si>
  <si>
    <t>Perceel 2</t>
  </si>
  <si>
    <t>Inschrijfprijs</t>
  </si>
  <si>
    <t>Locatie adres</t>
  </si>
  <si>
    <t>Postcode</t>
  </si>
  <si>
    <t>Plaats</t>
  </si>
  <si>
    <t>Type glas</t>
  </si>
  <si>
    <t>oppervlak in m2</t>
  </si>
  <si>
    <t>Prijs per m2</t>
  </si>
  <si>
    <t>Totale prijs per ronde</t>
  </si>
  <si>
    <t>Aantal wasrondes per jaar</t>
  </si>
  <si>
    <t>Totaalprijs per jaar</t>
  </si>
  <si>
    <t>Sterrenlaan 4</t>
  </si>
  <si>
    <t>5631KA</t>
  </si>
  <si>
    <t>Eindhoven</t>
  </si>
  <si>
    <t>Separatieglas</t>
  </si>
  <si>
    <t>Separatieglas geribbeld</t>
  </si>
  <si>
    <t>Separatieglas melkglas</t>
  </si>
  <si>
    <t>Gevelglas binnenzijde</t>
  </si>
  <si>
    <t>Gevelglas buitenzijde</t>
  </si>
  <si>
    <t>Abri</t>
  </si>
  <si>
    <t>Totaal per wasronde</t>
  </si>
  <si>
    <t>Extra was ronde entreepartij</t>
  </si>
  <si>
    <t>op aanvraag</t>
  </si>
  <si>
    <t>Sterrenlaan 6</t>
  </si>
  <si>
    <t>Sterrenlaan 8</t>
  </si>
  <si>
    <t>Sterrenlaan 10</t>
  </si>
  <si>
    <t>Gevel binnenzijde</t>
  </si>
  <si>
    <t>Gevel buitenzijde</t>
  </si>
  <si>
    <t xml:space="preserve">Lichtstraat binnenzijde </t>
  </si>
  <si>
    <t>Lichtstraat buitenzijde</t>
  </si>
  <si>
    <t>Abri's</t>
  </si>
  <si>
    <t>Sterrenlaan 4 t/m 10</t>
  </si>
  <si>
    <t>Frames voor Banners 9 stuks</t>
  </si>
  <si>
    <t>Vijfkamplaan 4</t>
  </si>
  <si>
    <t>5624 EB</t>
  </si>
  <si>
    <t>Frames voor Banners 3 stuks</t>
  </si>
  <si>
    <t>Furkapas 1</t>
  </si>
  <si>
    <t>5624 MD</t>
  </si>
  <si>
    <t>Gevelglas binnezijde</t>
  </si>
  <si>
    <t>Frame voor Banner 1 stuks</t>
  </si>
  <si>
    <t>5282 RL</t>
  </si>
  <si>
    <t>Boxtel</t>
  </si>
  <si>
    <t>Automotive Campus 250</t>
  </si>
  <si>
    <t>5708 JZ</t>
  </si>
  <si>
    <t>Helmond</t>
  </si>
  <si>
    <t>Seperatieglas</t>
  </si>
  <si>
    <t>Croy 49</t>
  </si>
  <si>
    <t>5653 LC</t>
  </si>
  <si>
    <t>Lichtstraat binnenzijde</t>
  </si>
  <si>
    <t>Dakkoepel binnenzijde</t>
  </si>
  <si>
    <t>Dakkoepel buitenzijde</t>
  </si>
  <si>
    <t>De Run 4250 - R2</t>
  </si>
  <si>
    <t>5503 LL</t>
  </si>
  <si>
    <t>Veldhoven</t>
  </si>
  <si>
    <t>Totaalprijs per wasronde</t>
  </si>
  <si>
    <t>De Run 4250 - R3</t>
  </si>
  <si>
    <t>Totale jaarprijs perceel 1</t>
  </si>
  <si>
    <t xml:space="preserve">Limburglaan 41 en 43 </t>
  </si>
  <si>
    <t>5616 HR</t>
  </si>
  <si>
    <t>Habsburglaan 1</t>
  </si>
  <si>
    <t xml:space="preserve">de Blécourstraat </t>
  </si>
  <si>
    <t>5652 GB</t>
  </si>
  <si>
    <t xml:space="preserve">Gevelglas buitenzijde </t>
  </si>
  <si>
    <t>Gevelglas donker binnenzijde</t>
  </si>
  <si>
    <t>Gevelglas donker buitenzijde</t>
  </si>
  <si>
    <t>Koenraadlaan 102</t>
  </si>
  <si>
    <t>5651 EZ</t>
  </si>
  <si>
    <t>Willem de Rijkelaan 3</t>
  </si>
  <si>
    <t>5616 EA</t>
  </si>
  <si>
    <t xml:space="preserve">Antispin behandeling personeelskamer   </t>
  </si>
  <si>
    <t>Noodunits WDR</t>
  </si>
  <si>
    <t>Het Eeuwsel 2</t>
  </si>
  <si>
    <t>5612 AS</t>
  </si>
  <si>
    <t>Totale jaarprijs perceel 2</t>
  </si>
  <si>
    <t>Ja</t>
  </si>
  <si>
    <t>Nee</t>
  </si>
  <si>
    <t>De Tijvert 2</t>
  </si>
  <si>
    <t>5616 HV</t>
  </si>
  <si>
    <t>Prof. Dr. Dorgelolaan 2</t>
  </si>
  <si>
    <t>5611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</si>
</sst>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4" fontId="0" fillId="0" borderId="4" xfId="0" applyNumberFormat="1" applyBorder="1"/>
    <xf numFmtId="44" fontId="0" fillId="0" borderId="1" xfId="0" applyNumberFormat="1" applyBorder="1"/>
    <xf numFmtId="44" fontId="0" fillId="0" borderId="9" xfId="0" applyNumberFormat="1" applyBorder="1"/>
    <xf numFmtId="44" fontId="0" fillId="0" borderId="0" xfId="0" applyNumberFormat="1"/>
    <xf numFmtId="44" fontId="0" fillId="0" borderId="5" xfId="0" applyNumberFormat="1" applyBorder="1"/>
    <xf numFmtId="44" fontId="0" fillId="0" borderId="7" xfId="0" applyNumberFormat="1" applyBorder="1"/>
    <xf numFmtId="44" fontId="0" fillId="0" borderId="10" xfId="0" applyNumberFormat="1" applyBorder="1"/>
    <xf numFmtId="0" fontId="0" fillId="0" borderId="11" xfId="0" applyBorder="1"/>
    <xf numFmtId="44" fontId="0" fillId="0" borderId="11" xfId="0" applyNumberFormat="1" applyBorder="1"/>
    <xf numFmtId="44" fontId="0" fillId="0" borderId="19" xfId="0" applyNumberFormat="1" applyBorder="1"/>
    <xf numFmtId="0" fontId="0" fillId="0" borderId="4" xfId="0" applyBorder="1" applyAlignment="1">
      <alignment horizontal="center"/>
    </xf>
    <xf numFmtId="44" fontId="0" fillId="0" borderId="22" xfId="0" applyNumberFormat="1" applyBorder="1"/>
    <xf numFmtId="0" fontId="0" fillId="0" borderId="15" xfId="0" applyBorder="1"/>
    <xf numFmtId="0" fontId="0" fillId="0" borderId="20" xfId="0" applyBorder="1"/>
    <xf numFmtId="44" fontId="0" fillId="0" borderId="25" xfId="0" applyNumberFormat="1" applyBorder="1"/>
    <xf numFmtId="0" fontId="0" fillId="0" borderId="28" xfId="0" applyBorder="1"/>
    <xf numFmtId="44" fontId="0" fillId="0" borderId="28" xfId="0" applyNumberFormat="1" applyBorder="1"/>
    <xf numFmtId="0" fontId="0" fillId="0" borderId="28" xfId="0" applyBorder="1" applyAlignment="1">
      <alignment horizontal="center"/>
    </xf>
    <xf numFmtId="44" fontId="0" fillId="0" borderId="29" xfId="0" applyNumberFormat="1" applyBorder="1"/>
    <xf numFmtId="44" fontId="1" fillId="0" borderId="31" xfId="0" applyNumberFormat="1" applyFont="1" applyBorder="1"/>
    <xf numFmtId="0" fontId="1" fillId="0" borderId="31" xfId="0" applyFont="1" applyBorder="1" applyAlignment="1">
      <alignment horizontal="center"/>
    </xf>
    <xf numFmtId="0" fontId="0" fillId="0" borderId="18" xfId="0" applyBorder="1"/>
    <xf numFmtId="0" fontId="0" fillId="0" borderId="34" xfId="0" applyBorder="1"/>
    <xf numFmtId="44" fontId="0" fillId="0" borderId="18" xfId="0" applyNumberFormat="1" applyBorder="1"/>
    <xf numFmtId="44" fontId="0" fillId="0" borderId="34" xfId="0" applyNumberFormat="1" applyBorder="1"/>
    <xf numFmtId="0" fontId="0" fillId="0" borderId="41" xfId="0" applyBorder="1"/>
    <xf numFmtId="44" fontId="0" fillId="0" borderId="33" xfId="0" applyNumberFormat="1" applyBorder="1"/>
    <xf numFmtId="0" fontId="0" fillId="0" borderId="21" xfId="0" applyBorder="1"/>
    <xf numFmtId="44" fontId="0" fillId="0" borderId="27" xfId="0" applyNumberFormat="1" applyBorder="1"/>
    <xf numFmtId="0" fontId="0" fillId="3" borderId="1" xfId="0" applyFill="1" applyBorder="1"/>
    <xf numFmtId="44" fontId="0" fillId="0" borderId="3" xfId="0" applyNumberFormat="1" applyBorder="1"/>
    <xf numFmtId="44" fontId="0" fillId="0" borderId="6" xfId="0" applyNumberFormat="1" applyBorder="1"/>
    <xf numFmtId="44" fontId="0" fillId="0" borderId="14" xfId="0" applyNumberFormat="1" applyBorder="1"/>
    <xf numFmtId="0" fontId="0" fillId="3" borderId="4" xfId="0" applyFill="1" applyBorder="1"/>
    <xf numFmtId="0" fontId="0" fillId="0" borderId="14" xfId="0" applyBorder="1"/>
    <xf numFmtId="0" fontId="0" fillId="3" borderId="11" xfId="0" applyFill="1" applyBorder="1"/>
    <xf numFmtId="0" fontId="0" fillId="0" borderId="48" xfId="0" applyBorder="1"/>
    <xf numFmtId="0" fontId="0" fillId="3" borderId="28" xfId="0" applyFill="1" applyBorder="1"/>
    <xf numFmtId="44" fontId="1" fillId="0" borderId="55" xfId="0" applyNumberFormat="1" applyFont="1" applyBorder="1"/>
    <xf numFmtId="44" fontId="1" fillId="0" borderId="30" xfId="0" applyNumberFormat="1" applyFont="1" applyBorder="1"/>
    <xf numFmtId="0" fontId="0" fillId="4" borderId="56" xfId="0" applyFill="1" applyBorder="1"/>
    <xf numFmtId="0" fontId="0" fillId="4" borderId="46" xfId="0" applyFill="1" applyBorder="1"/>
    <xf numFmtId="44" fontId="1" fillId="0" borderId="2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44" fontId="1" fillId="0" borderId="31" xfId="0" applyNumberFormat="1" applyFont="1" applyBorder="1" applyAlignment="1">
      <alignment horizontal="center"/>
    </xf>
    <xf numFmtId="44" fontId="1" fillId="0" borderId="32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4" fontId="1" fillId="0" borderId="20" xfId="0" applyNumberFormat="1" applyFont="1" applyBorder="1" applyAlignment="1">
      <alignment horizontal="center"/>
    </xf>
    <xf numFmtId="44" fontId="1" fillId="0" borderId="36" xfId="0" applyNumberFormat="1" applyFont="1" applyBorder="1" applyAlignment="1">
      <alignment horizontal="center"/>
    </xf>
    <xf numFmtId="44" fontId="0" fillId="4" borderId="46" xfId="0" applyNumberFormat="1" applyFill="1" applyBorder="1"/>
    <xf numFmtId="0" fontId="0" fillId="4" borderId="56" xfId="0" applyFill="1" applyBorder="1" applyAlignment="1">
      <alignment horizontal="center"/>
    </xf>
    <xf numFmtId="44" fontId="0" fillId="4" borderId="54" xfId="0" applyNumberFormat="1" applyFill="1" applyBorder="1"/>
    <xf numFmtId="44" fontId="1" fillId="0" borderId="45" xfId="0" applyNumberFormat="1" applyFont="1" applyBorder="1"/>
    <xf numFmtId="0" fontId="0" fillId="4" borderId="42" xfId="0" applyFill="1" applyBorder="1" applyAlignment="1">
      <alignment horizontal="center"/>
    </xf>
    <xf numFmtId="44" fontId="1" fillId="0" borderId="44" xfId="0" applyNumberFormat="1" applyFont="1" applyBorder="1"/>
    <xf numFmtId="0" fontId="0" fillId="0" borderId="27" xfId="0" applyBorder="1"/>
    <xf numFmtId="44" fontId="1" fillId="0" borderId="57" xfId="0" applyNumberFormat="1" applyFont="1" applyBorder="1"/>
    <xf numFmtId="0" fontId="0" fillId="4" borderId="41" xfId="0" applyFill="1" applyBorder="1" applyAlignment="1">
      <alignment horizontal="center"/>
    </xf>
    <xf numFmtId="44" fontId="0" fillId="4" borderId="58" xfId="0" applyNumberFormat="1" applyFill="1" applyBorder="1"/>
    <xf numFmtId="0" fontId="0" fillId="2" borderId="37" xfId="0" applyFill="1" applyBorder="1"/>
    <xf numFmtId="0" fontId="0" fillId="2" borderId="18" xfId="0" applyFill="1" applyBorder="1"/>
    <xf numFmtId="44" fontId="1" fillId="0" borderId="47" xfId="0" applyNumberFormat="1" applyFont="1" applyBorder="1"/>
    <xf numFmtId="0" fontId="0" fillId="3" borderId="9" xfId="0" applyFill="1" applyBorder="1"/>
    <xf numFmtId="0" fontId="0" fillId="0" borderId="23" xfId="0" applyBorder="1"/>
    <xf numFmtId="44" fontId="0" fillId="6" borderId="43" xfId="0" applyNumberFormat="1" applyFill="1" applyBorder="1" applyProtection="1">
      <protection locked="0"/>
    </xf>
    <xf numFmtId="44" fontId="0" fillId="6" borderId="17" xfId="0" applyNumberFormat="1" applyFill="1" applyBorder="1" applyProtection="1">
      <protection locked="0"/>
    </xf>
    <xf numFmtId="44" fontId="0" fillId="6" borderId="5" xfId="0" applyNumberFormat="1" applyFill="1" applyBorder="1" applyProtection="1">
      <protection locked="0"/>
    </xf>
    <xf numFmtId="44" fontId="0" fillId="6" borderId="7" xfId="0" applyNumberFormat="1" applyFill="1" applyBorder="1" applyProtection="1">
      <protection locked="0"/>
    </xf>
    <xf numFmtId="44" fontId="0" fillId="6" borderId="47" xfId="0" applyNumberFormat="1" applyFill="1" applyBorder="1" applyProtection="1">
      <protection locked="0"/>
    </xf>
    <xf numFmtId="44" fontId="0" fillId="6" borderId="5" xfId="0" applyNumberFormat="1" applyFill="1" applyBorder="1" applyAlignment="1" applyProtection="1">
      <alignment horizontal="center"/>
      <protection locked="0"/>
    </xf>
    <xf numFmtId="44" fontId="0" fillId="6" borderId="7" xfId="0" applyNumberFormat="1" applyFill="1" applyBorder="1" applyAlignment="1" applyProtection="1">
      <alignment horizontal="center"/>
      <protection locked="0"/>
    </xf>
    <xf numFmtId="44" fontId="0" fillId="6" borderId="19" xfId="0" applyNumberFormat="1" applyFill="1" applyBorder="1" applyAlignment="1" applyProtection="1">
      <alignment horizontal="center"/>
      <protection locked="0"/>
    </xf>
    <xf numFmtId="44" fontId="0" fillId="6" borderId="16" xfId="0" applyNumberFormat="1" applyFill="1" applyBorder="1" applyProtection="1">
      <protection locked="0"/>
    </xf>
    <xf numFmtId="44" fontId="0" fillId="6" borderId="33" xfId="0" applyNumberFormat="1" applyFill="1" applyBorder="1" applyProtection="1">
      <protection locked="0"/>
    </xf>
    <xf numFmtId="44" fontId="0" fillId="6" borderId="19" xfId="0" applyNumberFormat="1" applyFill="1" applyBorder="1" applyProtection="1">
      <protection locked="0"/>
    </xf>
    <xf numFmtId="44" fontId="0" fillId="6" borderId="35" xfId="0" applyNumberFormat="1" applyFill="1" applyBorder="1" applyProtection="1">
      <protection locked="0"/>
    </xf>
    <xf numFmtId="44" fontId="1" fillId="0" borderId="68" xfId="0" applyNumberFormat="1" applyFont="1" applyBorder="1" applyAlignment="1">
      <alignment horizontal="center"/>
    </xf>
    <xf numFmtId="44" fontId="1" fillId="0" borderId="69" xfId="0" applyNumberFormat="1" applyFont="1" applyBorder="1" applyAlignment="1">
      <alignment horizontal="center"/>
    </xf>
    <xf numFmtId="0" fontId="1" fillId="0" borderId="68" xfId="0" applyFont="1" applyBorder="1"/>
    <xf numFmtId="0" fontId="1" fillId="0" borderId="69" xfId="0" applyFont="1" applyBorder="1"/>
    <xf numFmtId="0" fontId="1" fillId="0" borderId="66" xfId="0" applyFont="1" applyBorder="1"/>
    <xf numFmtId="0" fontId="1" fillId="0" borderId="67" xfId="0" applyFont="1" applyBorder="1"/>
    <xf numFmtId="0" fontId="0" fillId="0" borderId="74" xfId="0" applyBorder="1"/>
    <xf numFmtId="0" fontId="0" fillId="3" borderId="75" xfId="0" applyFill="1" applyBorder="1"/>
    <xf numFmtId="44" fontId="0" fillId="0" borderId="77" xfId="0" applyNumberFormat="1" applyBorder="1"/>
    <xf numFmtId="0" fontId="0" fillId="0" borderId="75" xfId="0" applyBorder="1" applyAlignment="1">
      <alignment horizontal="center"/>
    </xf>
    <xf numFmtId="44" fontId="0" fillId="0" borderId="78" xfId="0" applyNumberFormat="1" applyBorder="1"/>
    <xf numFmtId="44" fontId="0" fillId="0" borderId="80" xfId="0" applyNumberFormat="1" applyBorder="1"/>
    <xf numFmtId="44" fontId="0" fillId="0" borderId="81" xfId="0" applyNumberFormat="1" applyBorder="1"/>
    <xf numFmtId="44" fontId="0" fillId="4" borderId="82" xfId="0" applyNumberFormat="1" applyFill="1" applyBorder="1"/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33" xfId="0" applyBorder="1"/>
    <xf numFmtId="0" fontId="0" fillId="6" borderId="68" xfId="0" applyFill="1" applyBorder="1" applyAlignment="1" applyProtection="1">
      <alignment horizontal="center"/>
      <protection locked="0"/>
    </xf>
    <xf numFmtId="0" fontId="0" fillId="6" borderId="69" xfId="0" applyFill="1" applyBorder="1" applyAlignment="1" applyProtection="1">
      <alignment horizontal="center"/>
      <protection locked="0"/>
    </xf>
    <xf numFmtId="44" fontId="0" fillId="6" borderId="36" xfId="0" applyNumberFormat="1" applyFill="1" applyBorder="1" applyProtection="1">
      <protection locked="0"/>
    </xf>
    <xf numFmtId="44" fontId="0" fillId="6" borderId="27" xfId="0" applyNumberFormat="1" applyFill="1" applyBorder="1" applyProtection="1">
      <protection locked="0"/>
    </xf>
    <xf numFmtId="44" fontId="0" fillId="6" borderId="26" xfId="0" applyNumberFormat="1" applyFill="1" applyBorder="1" applyProtection="1">
      <protection locked="0"/>
    </xf>
    <xf numFmtId="44" fontId="0" fillId="6" borderId="28" xfId="0" applyNumberFormat="1" applyFill="1" applyBorder="1" applyProtection="1">
      <protection locked="0"/>
    </xf>
    <xf numFmtId="44" fontId="0" fillId="6" borderId="1" xfId="0" applyNumberFormat="1" applyFill="1" applyBorder="1" applyProtection="1">
      <protection locked="0"/>
    </xf>
    <xf numFmtId="44" fontId="0" fillId="6" borderId="11" xfId="0" applyNumberFormat="1" applyFill="1" applyBorder="1" applyProtection="1">
      <protection locked="0"/>
    </xf>
    <xf numFmtId="44" fontId="0" fillId="6" borderId="29" xfId="0" applyNumberFormat="1" applyFill="1" applyBorder="1" applyProtection="1">
      <protection locked="0"/>
    </xf>
    <xf numFmtId="44" fontId="0" fillId="6" borderId="76" xfId="0" applyNumberFormat="1" applyFill="1" applyBorder="1" applyProtection="1">
      <protection locked="0"/>
    </xf>
    <xf numFmtId="44" fontId="0" fillId="6" borderId="4" xfId="0" applyNumberFormat="1" applyFill="1" applyBorder="1" applyProtection="1">
      <protection locked="0"/>
    </xf>
    <xf numFmtId="44" fontId="0" fillId="6" borderId="9" xfId="0" applyNumberFormat="1" applyFill="1" applyBorder="1" applyProtection="1">
      <protection locked="0"/>
    </xf>
    <xf numFmtId="44" fontId="1" fillId="0" borderId="44" xfId="0" applyNumberFormat="1" applyFont="1" applyBorder="1" applyAlignment="1">
      <alignment horizontal="center"/>
    </xf>
    <xf numFmtId="44" fontId="1" fillId="0" borderId="4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" fillId="0" borderId="30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" fillId="0" borderId="32" xfId="0" applyFont="1" applyBorder="1" applyAlignment="1">
      <alignment horizontal="righ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2" borderId="52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1" fillId="0" borderId="44" xfId="0" applyFont="1" applyBorder="1" applyAlignment="1">
      <alignment horizontal="right"/>
    </xf>
    <xf numFmtId="0" fontId="1" fillId="0" borderId="45" xfId="0" applyFont="1" applyBorder="1" applyAlignment="1">
      <alignment horizontal="right"/>
    </xf>
    <xf numFmtId="0" fontId="1" fillId="0" borderId="46" xfId="0" applyFont="1" applyBorder="1" applyAlignment="1">
      <alignment horizontal="right"/>
    </xf>
    <xf numFmtId="0" fontId="0" fillId="0" borderId="3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" fillId="0" borderId="5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55" xfId="0" applyFont="1" applyBorder="1" applyAlignment="1">
      <alignment horizontal="right"/>
    </xf>
    <xf numFmtId="0" fontId="1" fillId="0" borderId="53" xfId="0" applyFont="1" applyBorder="1" applyAlignment="1">
      <alignment horizontal="right"/>
    </xf>
    <xf numFmtId="0" fontId="1" fillId="0" borderId="54" xfId="0" applyFont="1" applyBorder="1" applyAlignment="1">
      <alignment horizontal="right"/>
    </xf>
    <xf numFmtId="0" fontId="0" fillId="2" borderId="47" xfId="0" applyFill="1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70" xfId="0" applyBorder="1" applyAlignment="1">
      <alignment horizontal="left"/>
    </xf>
    <xf numFmtId="0" fontId="0" fillId="0" borderId="87" xfId="0" applyBorder="1" applyAlignment="1">
      <alignment horizontal="left"/>
    </xf>
    <xf numFmtId="49" fontId="4" fillId="6" borderId="63" xfId="0" applyNumberFormat="1" applyFont="1" applyFill="1" applyBorder="1" applyAlignment="1">
      <alignment vertical="center" wrapText="1"/>
    </xf>
    <xf numFmtId="0" fontId="4" fillId="6" borderId="64" xfId="0" applyFont="1" applyFill="1" applyBorder="1" applyAlignment="1">
      <alignment vertical="center"/>
    </xf>
    <xf numFmtId="0" fontId="4" fillId="6" borderId="65" xfId="0" applyFont="1" applyFill="1" applyBorder="1" applyAlignment="1">
      <alignment vertical="center"/>
    </xf>
    <xf numFmtId="0" fontId="3" fillId="6" borderId="61" xfId="0" applyFont="1" applyFill="1" applyBorder="1" applyAlignment="1" applyProtection="1">
      <alignment horizontal="center"/>
      <protection locked="0"/>
    </xf>
    <xf numFmtId="0" fontId="3" fillId="6" borderId="0" xfId="0" applyFont="1" applyFill="1" applyAlignment="1" applyProtection="1">
      <alignment horizontal="center"/>
      <protection locked="0"/>
    </xf>
    <xf numFmtId="0" fontId="3" fillId="6" borderId="62" xfId="0" applyFont="1" applyFill="1" applyBorder="1" applyAlignment="1" applyProtection="1">
      <alignment horizontal="center"/>
      <protection locked="0"/>
    </xf>
    <xf numFmtId="0" fontId="3" fillId="6" borderId="52" xfId="0" applyFont="1" applyFill="1" applyBorder="1" applyAlignment="1" applyProtection="1">
      <alignment horizontal="center" vertical="center"/>
      <protection locked="0"/>
    </xf>
    <xf numFmtId="0" fontId="3" fillId="6" borderId="53" xfId="0" applyFont="1" applyFill="1" applyBorder="1" applyAlignment="1" applyProtection="1">
      <alignment horizontal="center" vertical="center"/>
      <protection locked="0"/>
    </xf>
    <xf numFmtId="0" fontId="3" fillId="6" borderId="54" xfId="0" applyFont="1" applyFill="1" applyBorder="1" applyAlignment="1" applyProtection="1">
      <alignment horizontal="center" vertical="center"/>
      <protection locked="0"/>
    </xf>
    <xf numFmtId="0" fontId="0" fillId="0" borderId="90" xfId="0" applyBorder="1" applyAlignment="1">
      <alignment horizontal="left" wrapText="1"/>
    </xf>
    <xf numFmtId="0" fontId="0" fillId="0" borderId="88" xfId="0" applyBorder="1" applyAlignment="1">
      <alignment horizontal="left" wrapText="1"/>
    </xf>
    <xf numFmtId="0" fontId="0" fillId="0" borderId="89" xfId="0" applyBorder="1" applyAlignment="1">
      <alignment horizontal="left" wrapText="1"/>
    </xf>
    <xf numFmtId="0" fontId="1" fillId="0" borderId="44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2" fillId="5" borderId="44" xfId="0" applyFont="1" applyFill="1" applyBorder="1" applyAlignment="1">
      <alignment horizontal="center" wrapText="1"/>
    </xf>
    <xf numFmtId="0" fontId="2" fillId="5" borderId="45" xfId="0" applyFont="1" applyFill="1" applyBorder="1" applyAlignment="1">
      <alignment horizontal="center" wrapText="1"/>
    </xf>
    <xf numFmtId="0" fontId="2" fillId="5" borderId="46" xfId="0" applyFont="1" applyFill="1" applyBorder="1" applyAlignment="1">
      <alignment horizontal="center" wrapText="1"/>
    </xf>
    <xf numFmtId="0" fontId="0" fillId="0" borderId="4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6" borderId="60" xfId="0" applyFont="1" applyFill="1" applyBorder="1" applyAlignment="1" applyProtection="1">
      <alignment horizontal="center"/>
      <protection locked="0"/>
    </xf>
    <xf numFmtId="0" fontId="3" fillId="6" borderId="57" xfId="0" applyFont="1" applyFill="1" applyBorder="1" applyAlignment="1" applyProtection="1">
      <alignment horizontal="center"/>
      <protection locked="0"/>
    </xf>
    <xf numFmtId="0" fontId="3" fillId="6" borderId="58" xfId="0" applyFont="1" applyFill="1" applyBorder="1" applyAlignment="1" applyProtection="1">
      <alignment horizontal="center"/>
      <protection locked="0"/>
    </xf>
    <xf numFmtId="0" fontId="5" fillId="5" borderId="21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0" fillId="0" borderId="77" xfId="0" applyBorder="1" applyAlignment="1">
      <alignment horizontal="left"/>
    </xf>
    <xf numFmtId="0" fontId="0" fillId="0" borderId="75" xfId="0" applyBorder="1" applyAlignment="1">
      <alignment horizontal="left"/>
    </xf>
    <xf numFmtId="0" fontId="0" fillId="0" borderId="78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81" xfId="0" applyBorder="1" applyAlignment="1">
      <alignment horizontal="left"/>
    </xf>
    <xf numFmtId="0" fontId="0" fillId="0" borderId="41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2" borderId="4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1" fillId="0" borderId="56" xfId="0" applyFont="1" applyBorder="1" applyAlignment="1">
      <alignment horizontal="right"/>
    </xf>
    <xf numFmtId="0" fontId="0" fillId="2" borderId="38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0" borderId="73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</cellXfs>
  <cellStyles count="1">
    <cellStyle name="Standaard" xfId="0" builtinId="0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A550-0AAA-4197-8501-D1D568C78151}">
  <dimension ref="A1:I26"/>
  <sheetViews>
    <sheetView workbookViewId="0">
      <selection activeCell="E21" sqref="E21"/>
    </sheetView>
  </sheetViews>
  <sheetFormatPr defaultRowHeight="14.4" x14ac:dyDescent="0.3"/>
  <cols>
    <col min="1" max="1" width="8.44140625" customWidth="1"/>
    <col min="2" max="2" width="26.5546875" customWidth="1"/>
    <col min="3" max="3" width="67.88671875" customWidth="1"/>
    <col min="4" max="4" width="13.77734375" customWidth="1"/>
    <col min="5" max="5" width="33.88671875" customWidth="1"/>
    <col min="6" max="6" width="4.6640625" style="14" customWidth="1"/>
    <col min="7" max="7" width="26.44140625" style="14" customWidth="1"/>
    <col min="8" max="8" width="23.88671875" style="1" bestFit="1" customWidth="1"/>
    <col min="9" max="9" width="17.6640625" style="14" bestFit="1" customWidth="1"/>
  </cols>
  <sheetData>
    <row r="1" spans="1:7" ht="16.2" customHeight="1" thickBot="1" x14ac:dyDescent="0.35">
      <c r="A1" s="184" t="s">
        <v>0</v>
      </c>
      <c r="B1" s="185"/>
      <c r="C1" s="185"/>
      <c r="D1" s="185"/>
      <c r="E1" s="186"/>
      <c r="F1"/>
      <c r="G1"/>
    </row>
    <row r="2" spans="1:7" ht="27.6" customHeight="1" x14ac:dyDescent="0.3">
      <c r="A2" s="187" t="s">
        <v>1</v>
      </c>
      <c r="B2" s="188"/>
      <c r="C2" s="189"/>
      <c r="D2" s="190"/>
      <c r="E2" s="191"/>
      <c r="F2"/>
      <c r="G2" s="169" t="s">
        <v>2</v>
      </c>
    </row>
    <row r="3" spans="1:7" ht="25.95" customHeight="1" x14ac:dyDescent="0.3">
      <c r="A3" s="140" t="s">
        <v>3</v>
      </c>
      <c r="B3" s="132"/>
      <c r="C3" s="172"/>
      <c r="D3" s="173"/>
      <c r="E3" s="174"/>
      <c r="F3"/>
      <c r="G3" s="170"/>
    </row>
    <row r="4" spans="1:7" ht="27.6" customHeight="1" x14ac:dyDescent="0.3">
      <c r="A4" s="140" t="s">
        <v>4</v>
      </c>
      <c r="B4" s="132"/>
      <c r="C4" s="172"/>
      <c r="D4" s="173"/>
      <c r="E4" s="174"/>
      <c r="F4"/>
      <c r="G4" s="170"/>
    </row>
    <row r="5" spans="1:7" ht="72" customHeight="1" thickBot="1" x14ac:dyDescent="0.35">
      <c r="A5" s="166" t="s">
        <v>5</v>
      </c>
      <c r="B5" s="133"/>
      <c r="C5" s="175"/>
      <c r="D5" s="176"/>
      <c r="E5" s="177"/>
      <c r="F5"/>
      <c r="G5" s="171"/>
    </row>
    <row r="7" spans="1:7" ht="18" x14ac:dyDescent="0.35">
      <c r="A7" s="192" t="s">
        <v>6</v>
      </c>
      <c r="B7" s="193"/>
      <c r="C7" s="193"/>
      <c r="D7" s="193"/>
      <c r="E7" s="194"/>
    </row>
    <row r="8" spans="1:7" x14ac:dyDescent="0.3">
      <c r="A8" s="102">
        <v>1</v>
      </c>
      <c r="B8" s="195" t="s">
        <v>7</v>
      </c>
      <c r="C8" s="196"/>
      <c r="D8" s="196"/>
      <c r="E8" s="197"/>
    </row>
    <row r="9" spans="1:7" x14ac:dyDescent="0.3">
      <c r="A9" s="103">
        <v>2</v>
      </c>
      <c r="B9" s="198" t="s">
        <v>8</v>
      </c>
      <c r="C9" s="199"/>
      <c r="D9" s="199"/>
      <c r="E9" s="200"/>
    </row>
    <row r="10" spans="1:7" x14ac:dyDescent="0.3">
      <c r="A10" s="103">
        <v>3</v>
      </c>
      <c r="B10" s="198" t="s">
        <v>9</v>
      </c>
      <c r="C10" s="199"/>
      <c r="D10" s="199"/>
      <c r="E10" s="200"/>
    </row>
    <row r="11" spans="1:7" x14ac:dyDescent="0.3">
      <c r="A11" s="103">
        <v>4</v>
      </c>
      <c r="B11" s="167" t="s">
        <v>10</v>
      </c>
      <c r="C11" s="167"/>
      <c r="D11" s="167"/>
      <c r="E11" s="168"/>
    </row>
    <row r="12" spans="1:7" x14ac:dyDescent="0.3">
      <c r="A12" s="103">
        <v>5</v>
      </c>
      <c r="B12" s="167" t="s">
        <v>11</v>
      </c>
      <c r="C12" s="167"/>
      <c r="D12" s="167"/>
      <c r="E12" s="168"/>
    </row>
    <row r="13" spans="1:7" x14ac:dyDescent="0.3">
      <c r="A13" s="103">
        <v>6</v>
      </c>
      <c r="B13" s="198" t="s">
        <v>12</v>
      </c>
      <c r="C13" s="199"/>
      <c r="D13" s="199"/>
      <c r="E13" s="200"/>
    </row>
    <row r="14" spans="1:7" x14ac:dyDescent="0.3">
      <c r="A14" s="103">
        <v>7</v>
      </c>
      <c r="B14" s="167" t="s">
        <v>13</v>
      </c>
      <c r="C14" s="167"/>
      <c r="D14" s="167"/>
      <c r="E14" s="168"/>
    </row>
    <row r="15" spans="1:7" x14ac:dyDescent="0.3">
      <c r="A15" s="103">
        <v>8</v>
      </c>
      <c r="B15" s="167" t="s">
        <v>14</v>
      </c>
      <c r="C15" s="167"/>
      <c r="D15" s="167"/>
      <c r="E15" s="168"/>
    </row>
    <row r="16" spans="1:7" x14ac:dyDescent="0.3">
      <c r="A16" s="103">
        <v>9</v>
      </c>
      <c r="B16" s="198" t="s">
        <v>15</v>
      </c>
      <c r="C16" s="199"/>
      <c r="D16" s="199"/>
      <c r="E16" s="200"/>
    </row>
    <row r="17" spans="1:5" x14ac:dyDescent="0.3">
      <c r="A17" s="104">
        <v>10</v>
      </c>
      <c r="B17" s="201" t="s">
        <v>16</v>
      </c>
      <c r="C17" s="202"/>
      <c r="D17" s="202"/>
      <c r="E17" s="203"/>
    </row>
    <row r="18" spans="1:5" x14ac:dyDescent="0.3">
      <c r="A18" s="105">
        <v>11</v>
      </c>
      <c r="B18" s="178" t="s">
        <v>17</v>
      </c>
      <c r="C18" s="179"/>
      <c r="D18" s="179"/>
      <c r="E18" s="180"/>
    </row>
    <row r="20" spans="1:5" ht="15" thickBot="1" x14ac:dyDescent="0.35">
      <c r="D20" s="181" t="s">
        <v>18</v>
      </c>
      <c r="E20" s="183"/>
    </row>
    <row r="21" spans="1:5" x14ac:dyDescent="0.3">
      <c r="D21" s="90" t="s">
        <v>19</v>
      </c>
      <c r="E21" s="107"/>
    </row>
    <row r="22" spans="1:5" ht="15" thickBot="1" x14ac:dyDescent="0.35">
      <c r="D22" s="91" t="s">
        <v>20</v>
      </c>
      <c r="E22" s="108"/>
    </row>
    <row r="23" spans="1:5" ht="15" thickBot="1" x14ac:dyDescent="0.35"/>
    <row r="24" spans="1:5" ht="15" thickBot="1" x14ac:dyDescent="0.35">
      <c r="D24" s="181" t="s">
        <v>21</v>
      </c>
      <c r="E24" s="182"/>
    </row>
    <row r="25" spans="1:5" x14ac:dyDescent="0.3">
      <c r="D25" s="92" t="s">
        <v>19</v>
      </c>
      <c r="E25" s="88" t="str">
        <f>IF(E21="Ja",'Perceel 1'!I70,"Geen inschrijving")</f>
        <v>Geen inschrijving</v>
      </c>
    </row>
    <row r="26" spans="1:5" ht="15" thickBot="1" x14ac:dyDescent="0.35">
      <c r="D26" s="93" t="s">
        <v>20</v>
      </c>
      <c r="E26" s="89" t="str">
        <f>IF(E22="Ja",'Perceel 2'!I43,"Geen inschrijving")</f>
        <v>Geen inschrijving</v>
      </c>
    </row>
  </sheetData>
  <sheetProtection algorithmName="SHA-512" hashValue="s9OjO/h79XIkgSgxSJ4rqjF/pwgKi6jnBtVmSnhFBNSNiWzbGJQFNgCZ1kvT4oyQqCnc883SURf1zWvWwljXcA==" saltValue="JjxquK8oBhQyRtouDU/LIw==" spinCount="100000" sheet="1" objects="1" scenarios="1" selectLockedCells="1"/>
  <mergeCells count="24">
    <mergeCell ref="B18:E18"/>
    <mergeCell ref="D24:E24"/>
    <mergeCell ref="D20:E20"/>
    <mergeCell ref="A1:E1"/>
    <mergeCell ref="A2:B2"/>
    <mergeCell ref="C2:E2"/>
    <mergeCell ref="A7:E7"/>
    <mergeCell ref="B8:E8"/>
    <mergeCell ref="B9:E9"/>
    <mergeCell ref="B10:E10"/>
    <mergeCell ref="B13:E13"/>
    <mergeCell ref="B11:E11"/>
    <mergeCell ref="B16:E16"/>
    <mergeCell ref="B15:E15"/>
    <mergeCell ref="B17:E17"/>
    <mergeCell ref="B12:E12"/>
    <mergeCell ref="B14:E14"/>
    <mergeCell ref="G2:G5"/>
    <mergeCell ref="A3:B3"/>
    <mergeCell ref="C3:E3"/>
    <mergeCell ref="A4:B4"/>
    <mergeCell ref="C4:E4"/>
    <mergeCell ref="A5:B5"/>
    <mergeCell ref="C5:E5"/>
  </mergeCells>
  <conditionalFormatting sqref="E25:E26">
    <cfRule type="cellIs" dxfId="6" priority="1" operator="equal">
      <formula>"Geen inschrijving"</formula>
    </cfRule>
    <cfRule type="cellIs" dxfId="5" priority="2" operator="notEqual">
      <formula>"ONJUIST"</formula>
    </cfRule>
    <cfRule type="cellIs" dxfId="4" priority="3" operator="equal">
      <formula>"ONJUIST"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5BD40F-DC03-493A-A73B-7FC8014FB560}">
          <x14:formula1>
            <xm:f>Setup!$A$1:$A$2</xm:f>
          </x14:formula1>
          <xm:sqref>E21:E22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5135-4AD1-4AE9-825C-2F776D71FCAA}">
  <dimension ref="A1:I70"/>
  <sheetViews>
    <sheetView topLeftCell="A51" workbookViewId="0">
      <selection activeCell="F61" sqref="F61"/>
    </sheetView>
  </sheetViews>
  <sheetFormatPr defaultRowHeight="14.4" x14ac:dyDescent="0.3"/>
  <cols>
    <col min="1" max="1" width="21.6640625" bestFit="1" customWidth="1"/>
    <col min="3" max="3" width="9.88671875" bestFit="1" customWidth="1"/>
    <col min="4" max="4" width="26" bestFit="1" customWidth="1"/>
    <col min="5" max="5" width="14.6640625" bestFit="1" customWidth="1"/>
    <col min="6" max="6" width="11.88671875" style="14" bestFit="1" customWidth="1"/>
    <col min="7" max="7" width="20.33203125" style="14" bestFit="1" customWidth="1"/>
    <col min="8" max="8" width="23.88671875" style="1" bestFit="1" customWidth="1"/>
    <col min="9" max="9" width="18.44140625" style="14" bestFit="1" customWidth="1"/>
  </cols>
  <sheetData>
    <row r="1" spans="1:9" x14ac:dyDescent="0.3">
      <c r="A1" s="121" t="s">
        <v>19</v>
      </c>
      <c r="B1" s="121"/>
      <c r="C1" s="121"/>
      <c r="D1" s="121"/>
      <c r="E1" s="121"/>
      <c r="F1" s="121"/>
      <c r="G1" s="121"/>
      <c r="H1" s="121"/>
      <c r="I1" s="121"/>
    </row>
    <row r="2" spans="1:9" x14ac:dyDescent="0.3">
      <c r="A2" s="54" t="s">
        <v>22</v>
      </c>
      <c r="B2" s="31" t="s">
        <v>23</v>
      </c>
      <c r="C2" s="31" t="s">
        <v>24</v>
      </c>
      <c r="D2" s="31" t="s">
        <v>25</v>
      </c>
      <c r="E2" s="31" t="s">
        <v>26</v>
      </c>
      <c r="F2" s="55" t="s">
        <v>27</v>
      </c>
      <c r="G2" s="55" t="s">
        <v>28</v>
      </c>
      <c r="H2" s="31" t="s">
        <v>29</v>
      </c>
      <c r="I2" s="56" t="s">
        <v>30</v>
      </c>
    </row>
    <row r="3" spans="1:9" x14ac:dyDescent="0.3">
      <c r="A3" s="134" t="s">
        <v>31</v>
      </c>
      <c r="B3" s="151" t="s">
        <v>32</v>
      </c>
      <c r="C3" s="204" t="s">
        <v>33</v>
      </c>
      <c r="D3" s="38" t="s">
        <v>34</v>
      </c>
      <c r="E3" s="24">
        <v>1287.24</v>
      </c>
      <c r="F3" s="109"/>
      <c r="G3" s="37">
        <f t="shared" ref="G3:G8" si="0">F3*E3</f>
        <v>0</v>
      </c>
      <c r="H3" s="28">
        <v>1</v>
      </c>
      <c r="I3" s="29">
        <f t="shared" ref="I3:I8" si="1">G3*H3</f>
        <v>0</v>
      </c>
    </row>
    <row r="4" spans="1:9" x14ac:dyDescent="0.3">
      <c r="A4" s="135"/>
      <c r="B4" s="152"/>
      <c r="C4" s="205"/>
      <c r="D4" s="5" t="s">
        <v>35</v>
      </c>
      <c r="E4" s="2">
        <v>153.69999999999999</v>
      </c>
      <c r="F4" s="79"/>
      <c r="G4" s="34">
        <f t="shared" si="0"/>
        <v>0</v>
      </c>
      <c r="H4" s="6">
        <v>1</v>
      </c>
      <c r="I4" s="16">
        <f t="shared" si="1"/>
        <v>0</v>
      </c>
    </row>
    <row r="5" spans="1:9" x14ac:dyDescent="0.3">
      <c r="A5" s="135"/>
      <c r="B5" s="152"/>
      <c r="C5" s="205"/>
      <c r="D5" s="5" t="s">
        <v>36</v>
      </c>
      <c r="E5" s="2">
        <v>11.14</v>
      </c>
      <c r="F5" s="79"/>
      <c r="G5" s="34">
        <f t="shared" si="0"/>
        <v>0</v>
      </c>
      <c r="H5" s="6">
        <v>1</v>
      </c>
      <c r="I5" s="16">
        <f t="shared" si="1"/>
        <v>0</v>
      </c>
    </row>
    <row r="6" spans="1:9" x14ac:dyDescent="0.3">
      <c r="A6" s="135"/>
      <c r="B6" s="152"/>
      <c r="C6" s="205"/>
      <c r="D6" s="5" t="s">
        <v>37</v>
      </c>
      <c r="E6" s="2">
        <v>1523.1900000000005</v>
      </c>
      <c r="F6" s="79"/>
      <c r="G6" s="34">
        <f t="shared" si="0"/>
        <v>0</v>
      </c>
      <c r="H6" s="6">
        <v>1</v>
      </c>
      <c r="I6" s="16">
        <f t="shared" si="1"/>
        <v>0</v>
      </c>
    </row>
    <row r="7" spans="1:9" x14ac:dyDescent="0.3">
      <c r="A7" s="135"/>
      <c r="B7" s="152"/>
      <c r="C7" s="205"/>
      <c r="D7" s="5" t="s">
        <v>38</v>
      </c>
      <c r="E7" s="2">
        <v>1757.27</v>
      </c>
      <c r="F7" s="79"/>
      <c r="G7" s="34">
        <f t="shared" si="0"/>
        <v>0</v>
      </c>
      <c r="H7" s="6">
        <v>2</v>
      </c>
      <c r="I7" s="16">
        <f t="shared" si="1"/>
        <v>0</v>
      </c>
    </row>
    <row r="8" spans="1:9" ht="15" thickBot="1" x14ac:dyDescent="0.35">
      <c r="A8" s="135"/>
      <c r="B8" s="152"/>
      <c r="C8" s="205"/>
      <c r="D8" s="45" t="s">
        <v>39</v>
      </c>
      <c r="E8" s="18">
        <v>66</v>
      </c>
      <c r="F8" s="86"/>
      <c r="G8" s="39">
        <f t="shared" si="0"/>
        <v>0</v>
      </c>
      <c r="H8" s="8">
        <v>1</v>
      </c>
      <c r="I8" s="20">
        <f t="shared" si="1"/>
        <v>0</v>
      </c>
    </row>
    <row r="9" spans="1:9" ht="15" thickBot="1" x14ac:dyDescent="0.35">
      <c r="A9" s="135"/>
      <c r="B9" s="152"/>
      <c r="C9" s="205"/>
      <c r="D9" s="145" t="s">
        <v>40</v>
      </c>
      <c r="E9" s="146"/>
      <c r="F9" s="147"/>
      <c r="G9" s="49">
        <f>SUM(G3:G8)</f>
        <v>0</v>
      </c>
      <c r="H9" s="51"/>
      <c r="I9" s="52"/>
    </row>
    <row r="10" spans="1:9" ht="15" thickBot="1" x14ac:dyDescent="0.35">
      <c r="A10" s="135"/>
      <c r="B10" s="152"/>
      <c r="C10" s="205"/>
      <c r="D10" s="142" t="s">
        <v>41</v>
      </c>
      <c r="E10" s="143"/>
      <c r="F10" s="144"/>
      <c r="G10" s="87"/>
      <c r="H10" s="9" t="s">
        <v>42</v>
      </c>
      <c r="I10" s="25">
        <f>G10</f>
        <v>0</v>
      </c>
    </row>
    <row r="11" spans="1:9" x14ac:dyDescent="0.3">
      <c r="A11" s="134" t="s">
        <v>43</v>
      </c>
      <c r="B11" s="151" t="s">
        <v>32</v>
      </c>
      <c r="C11" s="204" t="s">
        <v>33</v>
      </c>
      <c r="D11" s="3" t="s">
        <v>34</v>
      </c>
      <c r="E11" s="4">
        <v>980.25999999999976</v>
      </c>
      <c r="F11" s="78"/>
      <c r="G11" s="35">
        <f>F11*E11</f>
        <v>0</v>
      </c>
      <c r="H11" s="21">
        <v>1</v>
      </c>
      <c r="I11" s="15">
        <f>G11*H11</f>
        <v>0</v>
      </c>
    </row>
    <row r="12" spans="1:9" x14ac:dyDescent="0.3">
      <c r="A12" s="135"/>
      <c r="B12" s="152"/>
      <c r="C12" s="205"/>
      <c r="D12" s="5" t="s">
        <v>37</v>
      </c>
      <c r="E12" s="2">
        <v>623.09999999999991</v>
      </c>
      <c r="F12" s="79"/>
      <c r="G12" s="34">
        <f>F12*E12</f>
        <v>0</v>
      </c>
      <c r="H12" s="6">
        <v>1</v>
      </c>
      <c r="I12" s="16">
        <f>G12*H12</f>
        <v>0</v>
      </c>
    </row>
    <row r="13" spans="1:9" ht="15" thickBot="1" x14ac:dyDescent="0.35">
      <c r="A13" s="135"/>
      <c r="B13" s="152"/>
      <c r="C13" s="205"/>
      <c r="D13" s="45" t="s">
        <v>38</v>
      </c>
      <c r="E13" s="18">
        <v>623.09999999999991</v>
      </c>
      <c r="F13" s="86"/>
      <c r="G13" s="39">
        <f>F13*E13</f>
        <v>0</v>
      </c>
      <c r="H13" s="8">
        <v>2</v>
      </c>
      <c r="I13" s="20">
        <f>G13*H13</f>
        <v>0</v>
      </c>
    </row>
    <row r="14" spans="1:9" ht="15" thickBot="1" x14ac:dyDescent="0.35">
      <c r="A14" s="135"/>
      <c r="B14" s="152"/>
      <c r="C14" s="205"/>
      <c r="D14" s="125" t="s">
        <v>40</v>
      </c>
      <c r="E14" s="126"/>
      <c r="F14" s="127"/>
      <c r="G14" s="49">
        <f>SUM(G11:G13)</f>
        <v>0</v>
      </c>
      <c r="H14" s="51"/>
      <c r="I14" s="52"/>
    </row>
    <row r="15" spans="1:9" ht="15" thickBot="1" x14ac:dyDescent="0.35">
      <c r="A15" s="135"/>
      <c r="B15" s="152"/>
      <c r="C15" s="205"/>
      <c r="D15" s="142" t="s">
        <v>41</v>
      </c>
      <c r="E15" s="143"/>
      <c r="F15" s="144"/>
      <c r="G15" s="87"/>
      <c r="H15" s="9" t="s">
        <v>42</v>
      </c>
      <c r="I15" s="25">
        <f>G15</f>
        <v>0</v>
      </c>
    </row>
    <row r="16" spans="1:9" x14ac:dyDescent="0.3">
      <c r="A16" s="134" t="s">
        <v>44</v>
      </c>
      <c r="B16" s="151" t="s">
        <v>32</v>
      </c>
      <c r="C16" s="204" t="s">
        <v>33</v>
      </c>
      <c r="D16" s="3" t="s">
        <v>34</v>
      </c>
      <c r="E16" s="4">
        <v>970.79999999999984</v>
      </c>
      <c r="F16" s="78"/>
      <c r="G16" s="35">
        <f>F16*E16</f>
        <v>0</v>
      </c>
      <c r="H16" s="21">
        <v>1</v>
      </c>
      <c r="I16" s="15">
        <f>H16*G16</f>
        <v>0</v>
      </c>
    </row>
    <row r="17" spans="1:9" x14ac:dyDescent="0.3">
      <c r="A17" s="135"/>
      <c r="B17" s="152"/>
      <c r="C17" s="205"/>
      <c r="D17" s="5" t="s">
        <v>37</v>
      </c>
      <c r="E17" s="2">
        <v>940.5200000000001</v>
      </c>
      <c r="F17" s="79"/>
      <c r="G17" s="34">
        <f>F17*E17</f>
        <v>0</v>
      </c>
      <c r="H17" s="6">
        <v>1</v>
      </c>
      <c r="I17" s="16">
        <f>H17*G17</f>
        <v>0</v>
      </c>
    </row>
    <row r="18" spans="1:9" x14ac:dyDescent="0.3">
      <c r="A18" s="135"/>
      <c r="B18" s="152"/>
      <c r="C18" s="205"/>
      <c r="D18" s="5" t="s">
        <v>38</v>
      </c>
      <c r="E18" s="2">
        <v>940.5200000000001</v>
      </c>
      <c r="F18" s="79"/>
      <c r="G18" s="34">
        <f>F18*E18</f>
        <v>0</v>
      </c>
      <c r="H18" s="6">
        <v>2</v>
      </c>
      <c r="I18" s="16">
        <f>H18*G18</f>
        <v>0</v>
      </c>
    </row>
    <row r="19" spans="1:9" ht="15" thickBot="1" x14ac:dyDescent="0.35">
      <c r="A19" s="135"/>
      <c r="B19" s="152"/>
      <c r="C19" s="205"/>
      <c r="D19" s="45" t="s">
        <v>39</v>
      </c>
      <c r="E19" s="18">
        <v>79.400000000000006</v>
      </c>
      <c r="F19" s="86"/>
      <c r="G19" s="39">
        <f>F19*E19</f>
        <v>0</v>
      </c>
      <c r="H19" s="8">
        <v>1</v>
      </c>
      <c r="I19" s="20">
        <f>H19*G19</f>
        <v>0</v>
      </c>
    </row>
    <row r="20" spans="1:9" ht="15" thickBot="1" x14ac:dyDescent="0.35">
      <c r="A20" s="135"/>
      <c r="B20" s="152"/>
      <c r="C20" s="205"/>
      <c r="D20" s="125" t="s">
        <v>40</v>
      </c>
      <c r="E20" s="126"/>
      <c r="F20" s="127"/>
      <c r="G20" s="49">
        <f>SUM(G16:G19)</f>
        <v>0</v>
      </c>
      <c r="H20" s="51"/>
      <c r="I20" s="52"/>
    </row>
    <row r="21" spans="1:9" ht="15" thickBot="1" x14ac:dyDescent="0.35">
      <c r="A21" s="135"/>
      <c r="B21" s="152"/>
      <c r="C21" s="205"/>
      <c r="D21" s="142" t="s">
        <v>41</v>
      </c>
      <c r="E21" s="143"/>
      <c r="F21" s="144"/>
      <c r="G21" s="87"/>
      <c r="H21" s="9" t="s">
        <v>42</v>
      </c>
      <c r="I21" s="25">
        <f>G21</f>
        <v>0</v>
      </c>
    </row>
    <row r="22" spans="1:9" x14ac:dyDescent="0.3">
      <c r="A22" s="134" t="s">
        <v>45</v>
      </c>
      <c r="B22" s="151" t="s">
        <v>32</v>
      </c>
      <c r="C22" s="204" t="s">
        <v>33</v>
      </c>
      <c r="D22" s="3" t="s">
        <v>34</v>
      </c>
      <c r="E22" s="4">
        <v>2553.6000000000004</v>
      </c>
      <c r="F22" s="78"/>
      <c r="G22" s="35">
        <f t="shared" ref="G22:G27" si="2">F22*E22</f>
        <v>0</v>
      </c>
      <c r="H22" s="21">
        <v>1</v>
      </c>
      <c r="I22" s="15">
        <f t="shared" ref="I22:I27" si="3">G22*H22</f>
        <v>0</v>
      </c>
    </row>
    <row r="23" spans="1:9" x14ac:dyDescent="0.3">
      <c r="A23" s="135"/>
      <c r="B23" s="152"/>
      <c r="C23" s="205"/>
      <c r="D23" s="5" t="s">
        <v>46</v>
      </c>
      <c r="E23" s="2">
        <v>984.7</v>
      </c>
      <c r="F23" s="79"/>
      <c r="G23" s="34">
        <f t="shared" si="2"/>
        <v>0</v>
      </c>
      <c r="H23" s="6">
        <v>1</v>
      </c>
      <c r="I23" s="16">
        <f t="shared" si="3"/>
        <v>0</v>
      </c>
    </row>
    <row r="24" spans="1:9" x14ac:dyDescent="0.3">
      <c r="A24" s="135"/>
      <c r="B24" s="152"/>
      <c r="C24" s="205"/>
      <c r="D24" s="5" t="s">
        <v>47</v>
      </c>
      <c r="E24" s="2">
        <v>872.2</v>
      </c>
      <c r="F24" s="79"/>
      <c r="G24" s="34">
        <f t="shared" si="2"/>
        <v>0</v>
      </c>
      <c r="H24" s="6">
        <v>2</v>
      </c>
      <c r="I24" s="16">
        <f t="shared" si="3"/>
        <v>0</v>
      </c>
    </row>
    <row r="25" spans="1:9" x14ac:dyDescent="0.3">
      <c r="A25" s="135"/>
      <c r="B25" s="152"/>
      <c r="C25" s="205"/>
      <c r="D25" s="5" t="s">
        <v>48</v>
      </c>
      <c r="E25" s="2">
        <v>422.4</v>
      </c>
      <c r="F25" s="79"/>
      <c r="G25" s="34">
        <f t="shared" si="2"/>
        <v>0</v>
      </c>
      <c r="H25" s="6">
        <v>1</v>
      </c>
      <c r="I25" s="16">
        <f t="shared" si="3"/>
        <v>0</v>
      </c>
    </row>
    <row r="26" spans="1:9" x14ac:dyDescent="0.3">
      <c r="A26" s="135"/>
      <c r="B26" s="152"/>
      <c r="C26" s="205"/>
      <c r="D26" s="5" t="s">
        <v>49</v>
      </c>
      <c r="E26" s="2">
        <v>422.4</v>
      </c>
      <c r="F26" s="79"/>
      <c r="G26" s="34">
        <f t="shared" si="2"/>
        <v>0</v>
      </c>
      <c r="H26" s="6">
        <v>2</v>
      </c>
      <c r="I26" s="16">
        <f t="shared" si="3"/>
        <v>0</v>
      </c>
    </row>
    <row r="27" spans="1:9" x14ac:dyDescent="0.3">
      <c r="A27" s="135"/>
      <c r="B27" s="152"/>
      <c r="C27" s="205"/>
      <c r="D27" s="45" t="s">
        <v>50</v>
      </c>
      <c r="E27" s="18">
        <v>396.40000000000003</v>
      </c>
      <c r="F27" s="86"/>
      <c r="G27" s="39">
        <f t="shared" si="2"/>
        <v>0</v>
      </c>
      <c r="H27" s="8">
        <v>1</v>
      </c>
      <c r="I27" s="20">
        <f t="shared" si="3"/>
        <v>0</v>
      </c>
    </row>
    <row r="28" spans="1:9" x14ac:dyDescent="0.3">
      <c r="A28" s="135"/>
      <c r="B28" s="152"/>
      <c r="C28" s="205"/>
      <c r="D28" s="125" t="s">
        <v>40</v>
      </c>
      <c r="E28" s="126"/>
      <c r="F28" s="127"/>
      <c r="G28" s="49">
        <f>SUM(G22:G27)</f>
        <v>0</v>
      </c>
      <c r="H28" s="51"/>
      <c r="I28" s="52"/>
    </row>
    <row r="29" spans="1:9" x14ac:dyDescent="0.3">
      <c r="A29" s="136"/>
      <c r="B29" s="153"/>
      <c r="C29" s="206"/>
      <c r="D29" s="142" t="s">
        <v>41</v>
      </c>
      <c r="E29" s="143"/>
      <c r="F29" s="144"/>
      <c r="G29" s="80"/>
      <c r="H29" s="10" t="s">
        <v>42</v>
      </c>
      <c r="I29" s="22">
        <f>G29</f>
        <v>0</v>
      </c>
    </row>
    <row r="30" spans="1:9" x14ac:dyDescent="0.3">
      <c r="A30" s="23" t="s">
        <v>51</v>
      </c>
      <c r="B30" s="24" t="s">
        <v>32</v>
      </c>
      <c r="C30" s="36" t="s">
        <v>33</v>
      </c>
      <c r="D30" s="207" t="s">
        <v>52</v>
      </c>
      <c r="E30" s="208"/>
      <c r="F30" s="209"/>
      <c r="G30" s="87"/>
      <c r="H30" s="9"/>
      <c r="I30" s="25">
        <f>G30</f>
        <v>0</v>
      </c>
    </row>
    <row r="31" spans="1:9" x14ac:dyDescent="0.3">
      <c r="A31" s="134" t="s">
        <v>53</v>
      </c>
      <c r="B31" s="151" t="s">
        <v>54</v>
      </c>
      <c r="C31" s="204" t="s">
        <v>33</v>
      </c>
      <c r="D31" s="3" t="s">
        <v>34</v>
      </c>
      <c r="E31" s="4">
        <v>778.38</v>
      </c>
      <c r="F31" s="78"/>
      <c r="G31" s="35">
        <f>F31*E31</f>
        <v>0</v>
      </c>
      <c r="H31" s="21">
        <v>1</v>
      </c>
      <c r="I31" s="15">
        <f>G31*H31</f>
        <v>0</v>
      </c>
    </row>
    <row r="32" spans="1:9" x14ac:dyDescent="0.3">
      <c r="A32" s="135"/>
      <c r="B32" s="152"/>
      <c r="C32" s="205"/>
      <c r="D32" s="5" t="s">
        <v>37</v>
      </c>
      <c r="E32" s="2">
        <v>1246.25</v>
      </c>
      <c r="F32" s="79"/>
      <c r="G32" s="34">
        <f t="shared" ref="G32:G33" si="4">F32*E32</f>
        <v>0</v>
      </c>
      <c r="H32" s="6">
        <v>1</v>
      </c>
      <c r="I32" s="16">
        <f t="shared" ref="I32:I33" si="5">G32*H32</f>
        <v>0</v>
      </c>
    </row>
    <row r="33" spans="1:9" x14ac:dyDescent="0.3">
      <c r="A33" s="135"/>
      <c r="B33" s="152"/>
      <c r="C33" s="205"/>
      <c r="D33" s="45" t="s">
        <v>38</v>
      </c>
      <c r="E33" s="18">
        <v>1246.25</v>
      </c>
      <c r="F33" s="86"/>
      <c r="G33" s="39">
        <f t="shared" si="4"/>
        <v>0</v>
      </c>
      <c r="H33" s="8">
        <v>2</v>
      </c>
      <c r="I33" s="20">
        <f t="shared" si="5"/>
        <v>0</v>
      </c>
    </row>
    <row r="34" spans="1:9" x14ac:dyDescent="0.3">
      <c r="A34" s="135"/>
      <c r="B34" s="152"/>
      <c r="C34" s="205"/>
      <c r="D34" s="125" t="s">
        <v>40</v>
      </c>
      <c r="E34" s="126"/>
      <c r="F34" s="127"/>
      <c r="G34" s="49">
        <f>SUM(G31:G33)</f>
        <v>0</v>
      </c>
      <c r="H34" s="51"/>
      <c r="I34" s="52"/>
    </row>
    <row r="35" spans="1:9" x14ac:dyDescent="0.3">
      <c r="A35" s="135"/>
      <c r="B35" s="152"/>
      <c r="C35" s="205"/>
      <c r="D35" s="220" t="s">
        <v>41</v>
      </c>
      <c r="E35" s="221"/>
      <c r="F35" s="222"/>
      <c r="G35" s="85"/>
      <c r="H35" s="28" t="s">
        <v>42</v>
      </c>
      <c r="I35" s="29">
        <f>G35</f>
        <v>0</v>
      </c>
    </row>
    <row r="36" spans="1:9" ht="15" thickBot="1" x14ac:dyDescent="0.35">
      <c r="A36" s="135"/>
      <c r="B36" s="152"/>
      <c r="C36" s="205"/>
      <c r="D36" s="217" t="s">
        <v>55</v>
      </c>
      <c r="E36" s="218"/>
      <c r="F36" s="219"/>
      <c r="G36" s="110"/>
      <c r="H36" s="8"/>
      <c r="I36" s="20">
        <f>G36</f>
        <v>0</v>
      </c>
    </row>
    <row r="37" spans="1:9" x14ac:dyDescent="0.3">
      <c r="A37" s="134" t="s">
        <v>56</v>
      </c>
      <c r="B37" s="151" t="s">
        <v>57</v>
      </c>
      <c r="C37" s="204" t="s">
        <v>33</v>
      </c>
      <c r="D37" s="3" t="s">
        <v>34</v>
      </c>
      <c r="E37" s="4">
        <v>1093.3399999999997</v>
      </c>
      <c r="F37" s="78"/>
      <c r="G37" s="35">
        <f>F37*E37</f>
        <v>0</v>
      </c>
      <c r="H37" s="21">
        <v>1</v>
      </c>
      <c r="I37" s="15">
        <f>H37*G37</f>
        <v>0</v>
      </c>
    </row>
    <row r="38" spans="1:9" x14ac:dyDescent="0.3">
      <c r="A38" s="135"/>
      <c r="B38" s="152"/>
      <c r="C38" s="205"/>
      <c r="D38" s="5" t="s">
        <v>58</v>
      </c>
      <c r="E38" s="2">
        <v>820.23</v>
      </c>
      <c r="F38" s="79"/>
      <c r="G38" s="34">
        <f t="shared" ref="G38:G39" si="6">F38*E38</f>
        <v>0</v>
      </c>
      <c r="H38" s="6">
        <v>1</v>
      </c>
      <c r="I38" s="16">
        <f t="shared" ref="I38:I39" si="7">H38*G38</f>
        <v>0</v>
      </c>
    </row>
    <row r="39" spans="1:9" ht="15" thickBot="1" x14ac:dyDescent="0.35">
      <c r="A39" s="135"/>
      <c r="B39" s="152"/>
      <c r="C39" s="205"/>
      <c r="D39" s="45" t="s">
        <v>38</v>
      </c>
      <c r="E39" s="18">
        <v>820.23</v>
      </c>
      <c r="F39" s="86"/>
      <c r="G39" s="39">
        <f t="shared" si="6"/>
        <v>0</v>
      </c>
      <c r="H39" s="8">
        <v>2</v>
      </c>
      <c r="I39" s="20">
        <f t="shared" si="7"/>
        <v>0</v>
      </c>
    </row>
    <row r="40" spans="1:9" ht="15" thickBot="1" x14ac:dyDescent="0.35">
      <c r="A40" s="135"/>
      <c r="B40" s="152"/>
      <c r="C40" s="205"/>
      <c r="D40" s="125" t="s">
        <v>40</v>
      </c>
      <c r="E40" s="126"/>
      <c r="F40" s="127"/>
      <c r="G40" s="49">
        <f>SUM(G37:G39)</f>
        <v>0</v>
      </c>
      <c r="H40" s="51"/>
      <c r="I40" s="52"/>
    </row>
    <row r="41" spans="1:9" x14ac:dyDescent="0.3">
      <c r="A41" s="135"/>
      <c r="B41" s="152"/>
      <c r="C41" s="205"/>
      <c r="D41" s="213" t="s">
        <v>41</v>
      </c>
      <c r="E41" s="214"/>
      <c r="F41" s="215"/>
      <c r="G41" s="85"/>
      <c r="H41" s="28" t="s">
        <v>42</v>
      </c>
      <c r="I41" s="29">
        <f>G41</f>
        <v>0</v>
      </c>
    </row>
    <row r="42" spans="1:9" ht="15" thickBot="1" x14ac:dyDescent="0.35">
      <c r="A42" s="135"/>
      <c r="B42" s="152"/>
      <c r="C42" s="205"/>
      <c r="D42" s="210" t="s">
        <v>59</v>
      </c>
      <c r="E42" s="211"/>
      <c r="F42" s="212"/>
      <c r="G42" s="110"/>
      <c r="H42" s="8"/>
      <c r="I42" s="20">
        <f>G42</f>
        <v>0</v>
      </c>
    </row>
    <row r="43" spans="1:9" x14ac:dyDescent="0.3">
      <c r="A43" s="134" t="s">
        <v>96</v>
      </c>
      <c r="B43" s="151" t="s">
        <v>60</v>
      </c>
      <c r="C43" s="148" t="s">
        <v>61</v>
      </c>
      <c r="D43" s="33" t="s">
        <v>34</v>
      </c>
      <c r="E43" s="4">
        <v>155.82000000000002</v>
      </c>
      <c r="F43" s="76"/>
      <c r="G43" s="41">
        <f t="shared" ref="G43:G44" si="8">E43*F43</f>
        <v>0</v>
      </c>
      <c r="H43" s="21">
        <v>1</v>
      </c>
      <c r="I43" s="15">
        <f t="shared" ref="I43:I44" si="9">G43*H43</f>
        <v>0</v>
      </c>
    </row>
    <row r="44" spans="1:9" x14ac:dyDescent="0.3">
      <c r="A44" s="135"/>
      <c r="B44" s="152"/>
      <c r="C44" s="149"/>
      <c r="D44" s="32" t="s">
        <v>46</v>
      </c>
      <c r="E44" s="2">
        <v>198.82</v>
      </c>
      <c r="F44" s="77"/>
      <c r="G44" s="42">
        <f t="shared" si="8"/>
        <v>0</v>
      </c>
      <c r="H44" s="6">
        <v>1</v>
      </c>
      <c r="I44" s="16">
        <f t="shared" si="9"/>
        <v>0</v>
      </c>
    </row>
    <row r="45" spans="1:9" ht="15" thickBot="1" x14ac:dyDescent="0.35">
      <c r="A45" s="135"/>
      <c r="B45" s="152"/>
      <c r="C45" s="149"/>
      <c r="D45" s="67" t="s">
        <v>47</v>
      </c>
      <c r="E45" s="46"/>
      <c r="F45" s="111"/>
      <c r="G45" s="43">
        <f t="shared" ref="G45" si="10">E45*F45</f>
        <v>0</v>
      </c>
      <c r="H45" s="8">
        <v>2</v>
      </c>
      <c r="I45" s="20">
        <f t="shared" ref="I45" si="11">G45*H45</f>
        <v>0</v>
      </c>
    </row>
    <row r="46" spans="1:9" ht="15" thickBot="1" x14ac:dyDescent="0.35">
      <c r="A46" s="135"/>
      <c r="B46" s="152"/>
      <c r="C46" s="149"/>
      <c r="D46" s="125" t="s">
        <v>40</v>
      </c>
      <c r="E46" s="126"/>
      <c r="F46" s="216"/>
      <c r="G46" s="50">
        <f>SUM(G43:G45)</f>
        <v>0</v>
      </c>
      <c r="H46" s="62"/>
      <c r="I46" s="61"/>
    </row>
    <row r="47" spans="1:9" x14ac:dyDescent="0.3">
      <c r="A47" s="134" t="s">
        <v>62</v>
      </c>
      <c r="B47" s="151" t="s">
        <v>63</v>
      </c>
      <c r="C47" s="148" t="s">
        <v>64</v>
      </c>
      <c r="D47" s="106" t="s">
        <v>65</v>
      </c>
      <c r="E47" s="48"/>
      <c r="F47" s="112"/>
      <c r="G47" s="27">
        <f>F47*E47</f>
        <v>0</v>
      </c>
      <c r="H47" s="28">
        <v>1</v>
      </c>
      <c r="I47" s="29">
        <f>H47*G47</f>
        <v>0</v>
      </c>
    </row>
    <row r="48" spans="1:9" x14ac:dyDescent="0.3">
      <c r="A48" s="135"/>
      <c r="B48" s="152"/>
      <c r="C48" s="149"/>
      <c r="D48" s="32" t="s">
        <v>46</v>
      </c>
      <c r="E48" s="40"/>
      <c r="F48" s="113"/>
      <c r="G48" s="12">
        <f t="shared" ref="G48:G49" si="12">F48*E48</f>
        <v>0</v>
      </c>
      <c r="H48" s="6">
        <v>1</v>
      </c>
      <c r="I48" s="16">
        <f t="shared" ref="I48:I49" si="13">H48*G48</f>
        <v>0</v>
      </c>
    </row>
    <row r="49" spans="1:9" ht="15" thickBot="1" x14ac:dyDescent="0.35">
      <c r="A49" s="135"/>
      <c r="B49" s="152"/>
      <c r="C49" s="149"/>
      <c r="D49" s="67" t="s">
        <v>47</v>
      </c>
      <c r="E49" s="46"/>
      <c r="F49" s="114"/>
      <c r="G49" s="19">
        <f t="shared" si="12"/>
        <v>0</v>
      </c>
      <c r="H49" s="8">
        <v>2</v>
      </c>
      <c r="I49" s="20">
        <f t="shared" si="13"/>
        <v>0</v>
      </c>
    </row>
    <row r="50" spans="1:9" ht="15" thickBot="1" x14ac:dyDescent="0.35">
      <c r="A50" s="135"/>
      <c r="B50" s="152"/>
      <c r="C50" s="149"/>
      <c r="D50" s="125" t="s">
        <v>40</v>
      </c>
      <c r="E50" s="126"/>
      <c r="F50" s="126"/>
      <c r="G50" s="30">
        <f>SUM(G47:G49)</f>
        <v>0</v>
      </c>
      <c r="H50" s="62"/>
      <c r="I50" s="61"/>
    </row>
    <row r="51" spans="1:9" x14ac:dyDescent="0.3">
      <c r="A51" s="134" t="s">
        <v>66</v>
      </c>
      <c r="B51" s="151" t="s">
        <v>67</v>
      </c>
      <c r="C51" s="148" t="s">
        <v>33</v>
      </c>
      <c r="D51" s="47" t="s">
        <v>34</v>
      </c>
      <c r="E51" s="26">
        <v>106.47999999999999</v>
      </c>
      <c r="F51" s="115"/>
      <c r="G51" s="37">
        <f t="shared" ref="G51:G57" si="14">F51*E51</f>
        <v>0</v>
      </c>
      <c r="H51" s="28">
        <v>1</v>
      </c>
      <c r="I51" s="29">
        <f t="shared" ref="I51:I57" si="15">G51*H51</f>
        <v>0</v>
      </c>
    </row>
    <row r="52" spans="1:9" x14ac:dyDescent="0.3">
      <c r="A52" s="135"/>
      <c r="B52" s="152"/>
      <c r="C52" s="149"/>
      <c r="D52" s="5" t="s">
        <v>37</v>
      </c>
      <c r="E52" s="2">
        <v>78.150000000000006</v>
      </c>
      <c r="F52" s="79"/>
      <c r="G52" s="34">
        <f t="shared" si="14"/>
        <v>0</v>
      </c>
      <c r="H52" s="6">
        <v>1</v>
      </c>
      <c r="I52" s="16">
        <f t="shared" si="15"/>
        <v>0</v>
      </c>
    </row>
    <row r="53" spans="1:9" x14ac:dyDescent="0.3">
      <c r="A53" s="135"/>
      <c r="B53" s="152"/>
      <c r="C53" s="149"/>
      <c r="D53" s="5" t="s">
        <v>38</v>
      </c>
      <c r="E53" s="2">
        <v>78.150000000000006</v>
      </c>
      <c r="F53" s="79"/>
      <c r="G53" s="34">
        <f t="shared" si="14"/>
        <v>0</v>
      </c>
      <c r="H53" s="6">
        <v>2</v>
      </c>
      <c r="I53" s="16">
        <f t="shared" si="15"/>
        <v>0</v>
      </c>
    </row>
    <row r="54" spans="1:9" x14ac:dyDescent="0.3">
      <c r="A54" s="135"/>
      <c r="B54" s="152"/>
      <c r="C54" s="149"/>
      <c r="D54" s="5" t="s">
        <v>68</v>
      </c>
      <c r="E54" s="2">
        <v>127.76</v>
      </c>
      <c r="F54" s="79"/>
      <c r="G54" s="34">
        <f t="shared" si="14"/>
        <v>0</v>
      </c>
      <c r="H54" s="6">
        <v>1</v>
      </c>
      <c r="I54" s="16">
        <f t="shared" si="15"/>
        <v>0</v>
      </c>
    </row>
    <row r="55" spans="1:9" x14ac:dyDescent="0.3">
      <c r="A55" s="135"/>
      <c r="B55" s="152"/>
      <c r="C55" s="149"/>
      <c r="D55" s="5" t="s">
        <v>49</v>
      </c>
      <c r="E55" s="2">
        <v>127.76</v>
      </c>
      <c r="F55" s="79"/>
      <c r="G55" s="34">
        <f t="shared" si="14"/>
        <v>0</v>
      </c>
      <c r="H55" s="6">
        <v>2</v>
      </c>
      <c r="I55" s="16">
        <f t="shared" si="15"/>
        <v>0</v>
      </c>
    </row>
    <row r="56" spans="1:9" x14ac:dyDescent="0.3">
      <c r="A56" s="135"/>
      <c r="B56" s="152"/>
      <c r="C56" s="149"/>
      <c r="D56" s="5" t="s">
        <v>69</v>
      </c>
      <c r="E56" s="2">
        <v>4.5</v>
      </c>
      <c r="F56" s="79"/>
      <c r="G56" s="34">
        <f t="shared" si="14"/>
        <v>0</v>
      </c>
      <c r="H56" s="6">
        <v>1</v>
      </c>
      <c r="I56" s="16">
        <f t="shared" si="15"/>
        <v>0</v>
      </c>
    </row>
    <row r="57" spans="1:9" ht="15" thickBot="1" x14ac:dyDescent="0.35">
      <c r="A57" s="135"/>
      <c r="B57" s="152"/>
      <c r="C57" s="149"/>
      <c r="D57" s="45" t="s">
        <v>70</v>
      </c>
      <c r="E57" s="18">
        <v>4.5</v>
      </c>
      <c r="F57" s="86"/>
      <c r="G57" s="39">
        <f t="shared" si="14"/>
        <v>0</v>
      </c>
      <c r="H57" s="8">
        <v>2</v>
      </c>
      <c r="I57" s="20">
        <f t="shared" si="15"/>
        <v>0</v>
      </c>
    </row>
    <row r="58" spans="1:9" x14ac:dyDescent="0.3">
      <c r="A58" s="135"/>
      <c r="B58" s="152"/>
      <c r="C58" s="149"/>
      <c r="D58" s="125" t="s">
        <v>40</v>
      </c>
      <c r="E58" s="126"/>
      <c r="F58" s="127"/>
      <c r="G58" s="49">
        <f>SUM(G51:G57)</f>
        <v>0</v>
      </c>
      <c r="H58" s="62"/>
      <c r="I58" s="61"/>
    </row>
    <row r="59" spans="1:9" x14ac:dyDescent="0.3">
      <c r="A59" s="135"/>
      <c r="B59" s="152"/>
      <c r="C59" s="149"/>
      <c r="D59" s="157" t="s">
        <v>41</v>
      </c>
      <c r="E59" s="158"/>
      <c r="F59" s="159"/>
      <c r="G59" s="87"/>
      <c r="H59" s="9" t="s">
        <v>42</v>
      </c>
      <c r="I59" s="25">
        <f>G59</f>
        <v>0</v>
      </c>
    </row>
    <row r="60" spans="1:9" x14ac:dyDescent="0.3">
      <c r="A60" s="225" t="s">
        <v>71</v>
      </c>
      <c r="B60" s="224" t="s">
        <v>72</v>
      </c>
      <c r="C60" s="223" t="s">
        <v>73</v>
      </c>
      <c r="D60" s="94" t="s">
        <v>34</v>
      </c>
      <c r="E60" s="95"/>
      <c r="F60" s="116"/>
      <c r="G60" s="96">
        <f>F60*E60</f>
        <v>0</v>
      </c>
      <c r="H60" s="97">
        <v>1</v>
      </c>
      <c r="I60" s="98">
        <f>H60*G60</f>
        <v>0</v>
      </c>
    </row>
    <row r="61" spans="1:9" x14ac:dyDescent="0.3">
      <c r="A61" s="226"/>
      <c r="B61" s="152"/>
      <c r="C61" s="149"/>
      <c r="D61" s="5" t="s">
        <v>46</v>
      </c>
      <c r="E61" s="40"/>
      <c r="F61" s="79"/>
      <c r="G61" s="34">
        <f>F61*E61</f>
        <v>0</v>
      </c>
      <c r="H61" s="6">
        <v>1</v>
      </c>
      <c r="I61" s="99">
        <f>H61*G61</f>
        <v>0</v>
      </c>
    </row>
    <row r="62" spans="1:9" x14ac:dyDescent="0.3">
      <c r="A62" s="226"/>
      <c r="B62" s="152"/>
      <c r="C62" s="149"/>
      <c r="D62" s="45" t="s">
        <v>47</v>
      </c>
      <c r="E62" s="46"/>
      <c r="F62" s="86"/>
      <c r="G62" s="39">
        <f>F62*E62</f>
        <v>0</v>
      </c>
      <c r="H62" s="8">
        <v>2</v>
      </c>
      <c r="I62" s="100">
        <f>H62*G62</f>
        <v>0</v>
      </c>
    </row>
    <row r="63" spans="1:9" ht="15" thickBot="1" x14ac:dyDescent="0.35">
      <c r="A63" s="226"/>
      <c r="B63" s="152"/>
      <c r="C63" s="149"/>
      <c r="D63" s="125" t="s">
        <v>74</v>
      </c>
      <c r="E63" s="126"/>
      <c r="F63" s="127"/>
      <c r="G63" s="49">
        <f>SUM(G60:G62)</f>
        <v>0</v>
      </c>
      <c r="H63" s="62"/>
      <c r="I63" s="101"/>
    </row>
    <row r="64" spans="1:9" x14ac:dyDescent="0.3">
      <c r="A64" s="134" t="s">
        <v>75</v>
      </c>
      <c r="B64" s="151" t="s">
        <v>72</v>
      </c>
      <c r="C64" s="148" t="s">
        <v>73</v>
      </c>
      <c r="D64" s="3" t="s">
        <v>34</v>
      </c>
      <c r="E64" s="44"/>
      <c r="F64" s="78"/>
      <c r="G64" s="35">
        <f>F64*E64</f>
        <v>0</v>
      </c>
      <c r="H64" s="21">
        <v>1</v>
      </c>
      <c r="I64" s="15">
        <f>H64*G64</f>
        <v>0</v>
      </c>
    </row>
    <row r="65" spans="1:9" x14ac:dyDescent="0.3">
      <c r="A65" s="135"/>
      <c r="B65" s="152"/>
      <c r="C65" s="149"/>
      <c r="D65" s="5" t="s">
        <v>46</v>
      </c>
      <c r="E65" s="40"/>
      <c r="F65" s="79"/>
      <c r="G65" s="34">
        <f>F65*E65</f>
        <v>0</v>
      </c>
      <c r="H65" s="6">
        <v>1</v>
      </c>
      <c r="I65" s="16">
        <f>H65*G65</f>
        <v>0</v>
      </c>
    </row>
    <row r="66" spans="1:9" ht="15" thickBot="1" x14ac:dyDescent="0.35">
      <c r="A66" s="135"/>
      <c r="B66" s="152"/>
      <c r="C66" s="149"/>
      <c r="D66" s="45" t="s">
        <v>47</v>
      </c>
      <c r="E66" s="46"/>
      <c r="F66" s="86"/>
      <c r="G66" s="39">
        <f>F66*E66</f>
        <v>0</v>
      </c>
      <c r="H66" s="8">
        <v>2</v>
      </c>
      <c r="I66" s="20">
        <f>H66*G66</f>
        <v>0</v>
      </c>
    </row>
    <row r="67" spans="1:9" ht="15" thickBot="1" x14ac:dyDescent="0.35">
      <c r="A67" s="136"/>
      <c r="B67" s="153"/>
      <c r="C67" s="150"/>
      <c r="D67" s="125" t="s">
        <v>74</v>
      </c>
      <c r="E67" s="126"/>
      <c r="F67" s="127"/>
      <c r="G67" s="49">
        <f>SUM(G64:G66)</f>
        <v>0</v>
      </c>
      <c r="H67" s="62"/>
      <c r="I67" s="61"/>
    </row>
    <row r="69" spans="1:9" ht="15" thickBot="1" x14ac:dyDescent="0.35"/>
    <row r="70" spans="1:9" ht="15" thickBot="1" x14ac:dyDescent="0.35">
      <c r="G70" s="119" t="s">
        <v>76</v>
      </c>
      <c r="H70" s="120"/>
      <c r="I70" s="53" t="str">
        <f>IF(COUNTIF(I3:I67,0)&gt;0,"ONJUIST",SUM(I3:I67))</f>
        <v>ONJUIST</v>
      </c>
    </row>
  </sheetData>
  <sheetProtection algorithmName="SHA-512" hashValue="Fsd1EZEb6yrMOkhAK9PSMwx1tWjh+Q8d6iGg8FWz2UmvuAWtf2/wtmvV//4PosQmTgQHmZq4Ww5XFXDgVVRa6w==" saltValue="5VjC4ski5Y1PcPwcOd00ew==" spinCount="100000" sheet="1" objects="1" scenarios="1" selectLockedCells="1"/>
  <mergeCells count="56">
    <mergeCell ref="C51:C59"/>
    <mergeCell ref="B51:B59"/>
    <mergeCell ref="A51:A59"/>
    <mergeCell ref="G70:H70"/>
    <mergeCell ref="D58:F58"/>
    <mergeCell ref="D63:F63"/>
    <mergeCell ref="C60:C63"/>
    <mergeCell ref="B60:B63"/>
    <mergeCell ref="A60:A63"/>
    <mergeCell ref="A64:A67"/>
    <mergeCell ref="B64:B67"/>
    <mergeCell ref="C64:C67"/>
    <mergeCell ref="D67:F67"/>
    <mergeCell ref="D59:F59"/>
    <mergeCell ref="D50:F50"/>
    <mergeCell ref="C47:C50"/>
    <mergeCell ref="A47:A50"/>
    <mergeCell ref="B47:B50"/>
    <mergeCell ref="D30:F30"/>
    <mergeCell ref="D42:F42"/>
    <mergeCell ref="D41:F41"/>
    <mergeCell ref="C37:C42"/>
    <mergeCell ref="B37:B42"/>
    <mergeCell ref="A37:A42"/>
    <mergeCell ref="D46:F46"/>
    <mergeCell ref="C43:C46"/>
    <mergeCell ref="B43:B46"/>
    <mergeCell ref="A43:A46"/>
    <mergeCell ref="D36:F36"/>
    <mergeCell ref="D35:F35"/>
    <mergeCell ref="C31:C36"/>
    <mergeCell ref="B31:B36"/>
    <mergeCell ref="A31:A36"/>
    <mergeCell ref="D40:F40"/>
    <mergeCell ref="A1:I1"/>
    <mergeCell ref="C3:C10"/>
    <mergeCell ref="B3:B10"/>
    <mergeCell ref="A3:A10"/>
    <mergeCell ref="D9:F9"/>
    <mergeCell ref="D34:F34"/>
    <mergeCell ref="B11:B15"/>
    <mergeCell ref="A11:A15"/>
    <mergeCell ref="C16:C21"/>
    <mergeCell ref="B16:B21"/>
    <mergeCell ref="A16:A21"/>
    <mergeCell ref="C22:C29"/>
    <mergeCell ref="B22:B29"/>
    <mergeCell ref="A22:A29"/>
    <mergeCell ref="D29:F29"/>
    <mergeCell ref="D10:F10"/>
    <mergeCell ref="D15:F15"/>
    <mergeCell ref="D21:F21"/>
    <mergeCell ref="D14:F14"/>
    <mergeCell ref="D20:F20"/>
    <mergeCell ref="D28:F28"/>
    <mergeCell ref="C11:C15"/>
  </mergeCells>
  <conditionalFormatting sqref="I70">
    <cfRule type="cellIs" dxfId="3" priority="1" operator="notEqual">
      <formula>"ONJUIST"</formula>
    </cfRule>
    <cfRule type="cellIs" dxfId="2" priority="2" operator="equal">
      <formula>"ONJUIST"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397A7-580A-4B0B-A30E-D28E893D40EB}">
  <dimension ref="A1:I43"/>
  <sheetViews>
    <sheetView tabSelected="1" workbookViewId="0">
      <selection activeCell="F8" sqref="F8"/>
    </sheetView>
  </sheetViews>
  <sheetFormatPr defaultRowHeight="14.4" x14ac:dyDescent="0.3"/>
  <cols>
    <col min="1" max="1" width="21.6640625" bestFit="1" customWidth="1"/>
    <col min="3" max="3" width="9.88671875" bestFit="1" customWidth="1"/>
    <col min="4" max="4" width="26" bestFit="1" customWidth="1"/>
    <col min="5" max="5" width="14.6640625" bestFit="1" customWidth="1"/>
    <col min="6" max="6" width="11.88671875" style="14" bestFit="1" customWidth="1"/>
    <col min="7" max="7" width="20.33203125" bestFit="1" customWidth="1"/>
    <col min="8" max="8" width="23.88671875" bestFit="1" customWidth="1"/>
    <col min="9" max="9" width="18.44140625" bestFit="1" customWidth="1"/>
  </cols>
  <sheetData>
    <row r="1" spans="1:9" ht="15" thickBot="1" x14ac:dyDescent="0.35">
      <c r="A1" s="121" t="s">
        <v>20</v>
      </c>
      <c r="B1" s="121"/>
      <c r="C1" s="121"/>
      <c r="D1" s="121"/>
      <c r="E1" s="121"/>
      <c r="F1" s="121"/>
      <c r="G1" s="121"/>
      <c r="H1" s="121"/>
      <c r="I1" s="121"/>
    </row>
    <row r="2" spans="1:9" ht="15" thickBot="1" x14ac:dyDescent="0.35">
      <c r="A2" s="57" t="s">
        <v>22</v>
      </c>
      <c r="B2" s="58" t="s">
        <v>23</v>
      </c>
      <c r="C2" s="58" t="s">
        <v>24</v>
      </c>
      <c r="D2" s="58" t="s">
        <v>25</v>
      </c>
      <c r="E2" s="58" t="s">
        <v>26</v>
      </c>
      <c r="F2" s="59" t="s">
        <v>27</v>
      </c>
      <c r="G2" s="59" t="s">
        <v>28</v>
      </c>
      <c r="H2" s="58" t="s">
        <v>29</v>
      </c>
      <c r="I2" s="60" t="s">
        <v>30</v>
      </c>
    </row>
    <row r="3" spans="1:9" x14ac:dyDescent="0.3">
      <c r="A3" s="134" t="s">
        <v>77</v>
      </c>
      <c r="B3" s="128" t="s">
        <v>78</v>
      </c>
      <c r="C3" s="131" t="s">
        <v>33</v>
      </c>
      <c r="D3" s="3" t="s">
        <v>34</v>
      </c>
      <c r="E3" s="4">
        <v>82.84</v>
      </c>
      <c r="F3" s="78"/>
      <c r="G3" s="35">
        <f>E3*F3</f>
        <v>0</v>
      </c>
      <c r="H3" s="21">
        <v>1</v>
      </c>
      <c r="I3" s="15">
        <f>G3*H3</f>
        <v>0</v>
      </c>
    </row>
    <row r="4" spans="1:9" ht="15" thickBot="1" x14ac:dyDescent="0.35">
      <c r="A4" s="135"/>
      <c r="B4" s="129"/>
      <c r="C4" s="132"/>
      <c r="D4" s="5" t="s">
        <v>37</v>
      </c>
      <c r="E4" s="2">
        <v>938.07</v>
      </c>
      <c r="F4" s="79"/>
      <c r="G4" s="34">
        <f t="shared" ref="G4" si="0">E4*F4</f>
        <v>0</v>
      </c>
      <c r="H4" s="6">
        <v>1</v>
      </c>
      <c r="I4" s="16">
        <f t="shared" ref="I4" si="1">G4*H4</f>
        <v>0</v>
      </c>
    </row>
    <row r="5" spans="1:9" ht="15" thickBot="1" x14ac:dyDescent="0.35">
      <c r="A5" s="135"/>
      <c r="B5" s="129"/>
      <c r="C5" s="132"/>
      <c r="D5" s="125" t="s">
        <v>74</v>
      </c>
      <c r="E5" s="126"/>
      <c r="F5" s="127"/>
      <c r="G5" s="64">
        <f>SUM(G3:G4)</f>
        <v>0</v>
      </c>
      <c r="H5" s="62"/>
      <c r="I5" s="61"/>
    </row>
    <row r="6" spans="1:9" ht="15" thickBot="1" x14ac:dyDescent="0.35">
      <c r="A6" s="136"/>
      <c r="B6" s="130"/>
      <c r="C6" s="133"/>
      <c r="D6" s="122" t="s">
        <v>41</v>
      </c>
      <c r="E6" s="123"/>
      <c r="F6" s="124"/>
      <c r="G6" s="80"/>
      <c r="H6" s="10" t="s">
        <v>42</v>
      </c>
      <c r="I6" s="22">
        <f>G6</f>
        <v>0</v>
      </c>
    </row>
    <row r="7" spans="1:9" x14ac:dyDescent="0.3">
      <c r="A7" s="134" t="s">
        <v>79</v>
      </c>
      <c r="B7" s="151" t="s">
        <v>97</v>
      </c>
      <c r="C7" s="148" t="s">
        <v>33</v>
      </c>
      <c r="D7" s="3" t="s">
        <v>34</v>
      </c>
      <c r="E7" s="44"/>
      <c r="F7" s="78"/>
      <c r="G7" s="35">
        <f>F7*E7</f>
        <v>0</v>
      </c>
      <c r="H7" s="21">
        <v>1</v>
      </c>
      <c r="I7" s="15">
        <f>H7*G7</f>
        <v>0</v>
      </c>
    </row>
    <row r="8" spans="1:9" x14ac:dyDescent="0.3">
      <c r="A8" s="135"/>
      <c r="B8" s="152"/>
      <c r="C8" s="149"/>
      <c r="D8" s="5" t="s">
        <v>46</v>
      </c>
      <c r="E8" s="40"/>
      <c r="F8" s="79"/>
      <c r="G8" s="34">
        <f t="shared" ref="G8:G9" si="2">F8*E8</f>
        <v>0</v>
      </c>
      <c r="H8" s="6">
        <v>1</v>
      </c>
      <c r="I8" s="16">
        <f t="shared" ref="I8:I9" si="3">H8*G8</f>
        <v>0</v>
      </c>
    </row>
    <row r="9" spans="1:9" ht="15" thickBot="1" x14ac:dyDescent="0.35">
      <c r="A9" s="135"/>
      <c r="B9" s="152"/>
      <c r="C9" s="149"/>
      <c r="D9" s="45" t="s">
        <v>47</v>
      </c>
      <c r="E9" s="46"/>
      <c r="F9" s="86"/>
      <c r="G9" s="39">
        <f t="shared" si="2"/>
        <v>0</v>
      </c>
      <c r="H9" s="8">
        <v>2</v>
      </c>
      <c r="I9" s="20">
        <f t="shared" si="3"/>
        <v>0</v>
      </c>
    </row>
    <row r="10" spans="1:9" ht="15" thickBot="1" x14ac:dyDescent="0.35">
      <c r="A10" s="135"/>
      <c r="B10" s="152"/>
      <c r="C10" s="149"/>
      <c r="D10" s="125" t="s">
        <v>74</v>
      </c>
      <c r="E10" s="126"/>
      <c r="F10" s="127"/>
      <c r="G10" s="64">
        <f>SUM(G7:G9)</f>
        <v>0</v>
      </c>
      <c r="H10" s="62"/>
      <c r="I10" s="61"/>
    </row>
    <row r="11" spans="1:9" ht="15" thickBot="1" x14ac:dyDescent="0.35">
      <c r="A11" s="136"/>
      <c r="B11" s="153"/>
      <c r="C11" s="150"/>
      <c r="D11" s="122" t="s">
        <v>41</v>
      </c>
      <c r="E11" s="123"/>
      <c r="F11" s="124"/>
      <c r="G11" s="80"/>
      <c r="H11" s="10" t="s">
        <v>42</v>
      </c>
      <c r="I11" s="22">
        <f>G11</f>
        <v>0</v>
      </c>
    </row>
    <row r="12" spans="1:9" x14ac:dyDescent="0.3">
      <c r="A12" s="139" t="s">
        <v>80</v>
      </c>
      <c r="B12" s="128" t="s">
        <v>81</v>
      </c>
      <c r="C12" s="131" t="s">
        <v>33</v>
      </c>
      <c r="D12" s="3" t="s">
        <v>34</v>
      </c>
      <c r="E12" s="4">
        <v>428.13</v>
      </c>
      <c r="F12" s="81"/>
      <c r="G12" s="41">
        <f t="shared" ref="G12:G16" si="4">E12*F12</f>
        <v>0</v>
      </c>
      <c r="H12" s="21">
        <v>1</v>
      </c>
      <c r="I12" s="15">
        <f t="shared" ref="I12:I16" si="5">G12*H12</f>
        <v>0</v>
      </c>
    </row>
    <row r="13" spans="1:9" x14ac:dyDescent="0.3">
      <c r="A13" s="140"/>
      <c r="B13" s="129"/>
      <c r="C13" s="132"/>
      <c r="D13" s="5" t="s">
        <v>37</v>
      </c>
      <c r="E13" s="2">
        <v>868.64</v>
      </c>
      <c r="F13" s="82"/>
      <c r="G13" s="42">
        <f t="shared" si="4"/>
        <v>0</v>
      </c>
      <c r="H13" s="6">
        <v>1</v>
      </c>
      <c r="I13" s="16">
        <f t="shared" si="5"/>
        <v>0</v>
      </c>
    </row>
    <row r="14" spans="1:9" x14ac:dyDescent="0.3">
      <c r="A14" s="140"/>
      <c r="B14" s="129"/>
      <c r="C14" s="132"/>
      <c r="D14" s="5" t="s">
        <v>82</v>
      </c>
      <c r="E14" s="2">
        <v>868.64</v>
      </c>
      <c r="F14" s="82"/>
      <c r="G14" s="42">
        <f t="shared" si="4"/>
        <v>0</v>
      </c>
      <c r="H14" s="6">
        <v>2</v>
      </c>
      <c r="I14" s="16">
        <f t="shared" si="5"/>
        <v>0</v>
      </c>
    </row>
    <row r="15" spans="1:9" x14ac:dyDescent="0.3">
      <c r="A15" s="140"/>
      <c r="B15" s="129"/>
      <c r="C15" s="132"/>
      <c r="D15" s="5" t="s">
        <v>83</v>
      </c>
      <c r="E15" s="2">
        <v>177.12</v>
      </c>
      <c r="F15" s="82"/>
      <c r="G15" s="42">
        <f t="shared" si="4"/>
        <v>0</v>
      </c>
      <c r="H15" s="6">
        <v>1</v>
      </c>
      <c r="I15" s="16">
        <f t="shared" si="5"/>
        <v>0</v>
      </c>
    </row>
    <row r="16" spans="1:9" ht="15" thickBot="1" x14ac:dyDescent="0.35">
      <c r="A16" s="140"/>
      <c r="B16" s="129"/>
      <c r="C16" s="132"/>
      <c r="D16" s="45" t="s">
        <v>84</v>
      </c>
      <c r="E16" s="18">
        <v>177.12</v>
      </c>
      <c r="F16" s="83"/>
      <c r="G16" s="43">
        <f t="shared" si="4"/>
        <v>0</v>
      </c>
      <c r="H16" s="8">
        <v>2</v>
      </c>
      <c r="I16" s="20">
        <f t="shared" si="5"/>
        <v>0</v>
      </c>
    </row>
    <row r="17" spans="1:9" ht="15" thickBot="1" x14ac:dyDescent="0.35">
      <c r="A17" s="140"/>
      <c r="B17" s="129"/>
      <c r="C17" s="132"/>
      <c r="D17" s="145" t="s">
        <v>74</v>
      </c>
      <c r="E17" s="146"/>
      <c r="F17" s="147"/>
      <c r="G17" s="66">
        <f>SUM(G12:G16)</f>
        <v>0</v>
      </c>
      <c r="H17" s="62"/>
      <c r="I17" s="61"/>
    </row>
    <row r="18" spans="1:9" ht="15" thickBot="1" x14ac:dyDescent="0.35">
      <c r="A18" s="141"/>
      <c r="B18" s="138"/>
      <c r="C18" s="137"/>
      <c r="D18" s="142" t="s">
        <v>41</v>
      </c>
      <c r="E18" s="143"/>
      <c r="F18" s="144"/>
      <c r="G18" s="84"/>
      <c r="H18" s="10" t="s">
        <v>42</v>
      </c>
      <c r="I18" s="22">
        <f>G18</f>
        <v>0</v>
      </c>
    </row>
    <row r="19" spans="1:9" x14ac:dyDescent="0.3">
      <c r="A19" s="139" t="s">
        <v>85</v>
      </c>
      <c r="B19" s="128" t="s">
        <v>86</v>
      </c>
      <c r="C19" s="131" t="s">
        <v>33</v>
      </c>
      <c r="D19" s="33" t="s">
        <v>34</v>
      </c>
      <c r="E19" s="44"/>
      <c r="F19" s="78"/>
      <c r="G19" s="35">
        <f>F19*E19</f>
        <v>0</v>
      </c>
      <c r="H19" s="21">
        <v>1</v>
      </c>
      <c r="I19" s="15">
        <f>H19*G19</f>
        <v>0</v>
      </c>
    </row>
    <row r="20" spans="1:9" x14ac:dyDescent="0.3">
      <c r="A20" s="140"/>
      <c r="B20" s="129"/>
      <c r="C20" s="132"/>
      <c r="D20" s="32" t="s">
        <v>46</v>
      </c>
      <c r="E20" s="40"/>
      <c r="F20" s="79"/>
      <c r="G20" s="34">
        <f t="shared" ref="G20:G21" si="6">F20*E20</f>
        <v>0</v>
      </c>
      <c r="H20" s="6">
        <v>1</v>
      </c>
      <c r="I20" s="16">
        <f t="shared" ref="I20:I21" si="7">H20*G20</f>
        <v>0</v>
      </c>
    </row>
    <row r="21" spans="1:9" ht="15" thickBot="1" x14ac:dyDescent="0.35">
      <c r="A21" s="140"/>
      <c r="B21" s="129"/>
      <c r="C21" s="132"/>
      <c r="D21" s="67" t="s">
        <v>47</v>
      </c>
      <c r="E21" s="46"/>
      <c r="F21" s="86"/>
      <c r="G21" s="39">
        <f t="shared" si="6"/>
        <v>0</v>
      </c>
      <c r="H21" s="8">
        <v>2</v>
      </c>
      <c r="I21" s="20">
        <f t="shared" si="7"/>
        <v>0</v>
      </c>
    </row>
    <row r="22" spans="1:9" x14ac:dyDescent="0.3">
      <c r="A22" s="141"/>
      <c r="B22" s="138"/>
      <c r="C22" s="137"/>
      <c r="D22" s="154" t="s">
        <v>74</v>
      </c>
      <c r="E22" s="155"/>
      <c r="F22" s="156"/>
      <c r="G22" s="68">
        <f>SUM(G19:G21)</f>
        <v>0</v>
      </c>
      <c r="H22" s="69"/>
      <c r="I22" s="70"/>
    </row>
    <row r="23" spans="1:9" x14ac:dyDescent="0.3">
      <c r="A23" s="139" t="s">
        <v>87</v>
      </c>
      <c r="B23" s="128" t="s">
        <v>88</v>
      </c>
      <c r="C23" s="131" t="s">
        <v>33</v>
      </c>
      <c r="D23" s="3" t="s">
        <v>34</v>
      </c>
      <c r="E23" s="4">
        <v>4488.9800000000005</v>
      </c>
      <c r="F23" s="78"/>
      <c r="G23" s="35">
        <f>E23*F23</f>
        <v>0</v>
      </c>
      <c r="H23" s="21">
        <v>1</v>
      </c>
      <c r="I23" s="15">
        <f>G23*H23</f>
        <v>0</v>
      </c>
    </row>
    <row r="24" spans="1:9" x14ac:dyDescent="0.3">
      <c r="A24" s="140"/>
      <c r="B24" s="129"/>
      <c r="C24" s="132"/>
      <c r="D24" s="5" t="s">
        <v>37</v>
      </c>
      <c r="E24" s="2">
        <v>4105.91</v>
      </c>
      <c r="F24" s="79"/>
      <c r="G24" s="34">
        <f t="shared" ref="G24:G31" si="8">E24*F24</f>
        <v>0</v>
      </c>
      <c r="H24" s="6">
        <v>1</v>
      </c>
      <c r="I24" s="16">
        <f t="shared" ref="I24:I31" si="9">G24*H24</f>
        <v>0</v>
      </c>
    </row>
    <row r="25" spans="1:9" x14ac:dyDescent="0.3">
      <c r="A25" s="140"/>
      <c r="B25" s="129"/>
      <c r="C25" s="132"/>
      <c r="D25" s="5" t="s">
        <v>38</v>
      </c>
      <c r="E25" s="2">
        <v>4105.91</v>
      </c>
      <c r="F25" s="79"/>
      <c r="G25" s="34">
        <f t="shared" si="8"/>
        <v>0</v>
      </c>
      <c r="H25" s="6">
        <v>2</v>
      </c>
      <c r="I25" s="16">
        <f t="shared" si="9"/>
        <v>0</v>
      </c>
    </row>
    <row r="26" spans="1:9" x14ac:dyDescent="0.3">
      <c r="A26" s="140"/>
      <c r="B26" s="129"/>
      <c r="C26" s="132"/>
      <c r="D26" s="5" t="s">
        <v>68</v>
      </c>
      <c r="E26" s="2">
        <v>357</v>
      </c>
      <c r="F26" s="79"/>
      <c r="G26" s="34">
        <f t="shared" si="8"/>
        <v>0</v>
      </c>
      <c r="H26" s="6">
        <v>1</v>
      </c>
      <c r="I26" s="16">
        <f t="shared" si="9"/>
        <v>0</v>
      </c>
    </row>
    <row r="27" spans="1:9" x14ac:dyDescent="0.3">
      <c r="A27" s="140"/>
      <c r="B27" s="129"/>
      <c r="C27" s="132"/>
      <c r="D27" s="5" t="s">
        <v>49</v>
      </c>
      <c r="E27" s="2">
        <v>357</v>
      </c>
      <c r="F27" s="79"/>
      <c r="G27" s="34">
        <f t="shared" si="8"/>
        <v>0</v>
      </c>
      <c r="H27" s="6">
        <v>2</v>
      </c>
      <c r="I27" s="16">
        <f t="shared" si="9"/>
        <v>0</v>
      </c>
    </row>
    <row r="28" spans="1:9" x14ac:dyDescent="0.3">
      <c r="A28" s="140"/>
      <c r="B28" s="129"/>
      <c r="C28" s="132"/>
      <c r="D28" s="5" t="s">
        <v>39</v>
      </c>
      <c r="E28" s="2">
        <v>57.6</v>
      </c>
      <c r="F28" s="79"/>
      <c r="G28" s="34">
        <f t="shared" si="8"/>
        <v>0</v>
      </c>
      <c r="H28" s="6">
        <v>1</v>
      </c>
      <c r="I28" s="16">
        <f t="shared" si="9"/>
        <v>0</v>
      </c>
    </row>
    <row r="29" spans="1:9" x14ac:dyDescent="0.3">
      <c r="A29" s="140"/>
      <c r="B29" s="129"/>
      <c r="C29" s="132"/>
      <c r="D29" s="71" t="s">
        <v>89</v>
      </c>
      <c r="E29" s="72"/>
      <c r="F29" s="79"/>
      <c r="G29" s="34">
        <f>F29</f>
        <v>0</v>
      </c>
      <c r="H29" s="6">
        <v>2</v>
      </c>
      <c r="I29" s="16">
        <f t="shared" si="9"/>
        <v>0</v>
      </c>
    </row>
    <row r="30" spans="1:9" x14ac:dyDescent="0.3">
      <c r="A30" s="140" t="s">
        <v>90</v>
      </c>
      <c r="B30" s="129"/>
      <c r="C30" s="132"/>
      <c r="D30" s="5" t="s">
        <v>37</v>
      </c>
      <c r="E30" s="2">
        <v>64.320000000000007</v>
      </c>
      <c r="F30" s="79"/>
      <c r="G30" s="34">
        <f t="shared" si="8"/>
        <v>0</v>
      </c>
      <c r="H30" s="6">
        <v>1</v>
      </c>
      <c r="I30" s="16">
        <f t="shared" si="9"/>
        <v>0</v>
      </c>
    </row>
    <row r="31" spans="1:9" ht="15" thickBot="1" x14ac:dyDescent="0.35">
      <c r="A31" s="140"/>
      <c r="B31" s="129"/>
      <c r="C31" s="132"/>
      <c r="D31" s="45" t="s">
        <v>38</v>
      </c>
      <c r="E31" s="18">
        <v>64.320000000000007</v>
      </c>
      <c r="F31" s="86"/>
      <c r="G31" s="39">
        <f t="shared" si="8"/>
        <v>0</v>
      </c>
      <c r="H31" s="8">
        <v>2</v>
      </c>
      <c r="I31" s="20">
        <f t="shared" si="9"/>
        <v>0</v>
      </c>
    </row>
    <row r="32" spans="1:9" ht="15" thickBot="1" x14ac:dyDescent="0.35">
      <c r="A32" s="160"/>
      <c r="B32" s="129"/>
      <c r="C32" s="132"/>
      <c r="D32" s="145" t="s">
        <v>74</v>
      </c>
      <c r="E32" s="146"/>
      <c r="F32" s="147"/>
      <c r="G32" s="49">
        <f>SUM(G23:G31)</f>
        <v>0</v>
      </c>
      <c r="H32" s="62"/>
      <c r="I32" s="61"/>
    </row>
    <row r="33" spans="1:9" ht="15" thickBot="1" x14ac:dyDescent="0.35">
      <c r="A33" s="161"/>
      <c r="B33" s="138"/>
      <c r="C33" s="137"/>
      <c r="D33" s="157" t="s">
        <v>41</v>
      </c>
      <c r="E33" s="158"/>
      <c r="F33" s="159"/>
      <c r="G33" s="87"/>
      <c r="H33" s="9" t="s">
        <v>42</v>
      </c>
      <c r="I33" s="25">
        <f>G33</f>
        <v>0</v>
      </c>
    </row>
    <row r="34" spans="1:9" x14ac:dyDescent="0.3">
      <c r="A34" s="139" t="s">
        <v>91</v>
      </c>
      <c r="B34" s="128" t="s">
        <v>92</v>
      </c>
      <c r="C34" s="131" t="s">
        <v>33</v>
      </c>
      <c r="D34" s="33" t="s">
        <v>34</v>
      </c>
      <c r="E34" s="44"/>
      <c r="F34" s="117"/>
      <c r="G34" s="11">
        <f>F34*E34</f>
        <v>0</v>
      </c>
      <c r="H34" s="21">
        <v>1</v>
      </c>
      <c r="I34" s="15">
        <f>H34*G34</f>
        <v>0</v>
      </c>
    </row>
    <row r="35" spans="1:9" x14ac:dyDescent="0.3">
      <c r="A35" s="140"/>
      <c r="B35" s="129"/>
      <c r="C35" s="132"/>
      <c r="D35" s="32" t="s">
        <v>37</v>
      </c>
      <c r="E35" s="40"/>
      <c r="F35" s="113"/>
      <c r="G35" s="12">
        <f t="shared" ref="G35:G36" si="10">F35*E35</f>
        <v>0</v>
      </c>
      <c r="H35" s="6">
        <v>1</v>
      </c>
      <c r="I35" s="16">
        <f t="shared" ref="I35:I36" si="11">H35*G35</f>
        <v>0</v>
      </c>
    </row>
    <row r="36" spans="1:9" ht="15" thickBot="1" x14ac:dyDescent="0.35">
      <c r="A36" s="140"/>
      <c r="B36" s="129"/>
      <c r="C36" s="132"/>
      <c r="D36" s="75" t="s">
        <v>38</v>
      </c>
      <c r="E36" s="74"/>
      <c r="F36" s="118"/>
      <c r="G36" s="13">
        <f t="shared" si="10"/>
        <v>0</v>
      </c>
      <c r="H36" s="7">
        <v>2</v>
      </c>
      <c r="I36" s="17">
        <f t="shared" si="11"/>
        <v>0</v>
      </c>
    </row>
    <row r="37" spans="1:9" ht="15" thickBot="1" x14ac:dyDescent="0.35">
      <c r="A37" s="140"/>
      <c r="B37" s="129"/>
      <c r="C37" s="132"/>
      <c r="D37" s="163" t="s">
        <v>74</v>
      </c>
      <c r="E37" s="163"/>
      <c r="F37" s="164"/>
      <c r="G37" s="73">
        <f>SUM(G34:G36)</f>
        <v>0</v>
      </c>
      <c r="H37" s="65"/>
      <c r="I37" s="63"/>
    </row>
    <row r="38" spans="1:9" x14ac:dyDescent="0.3">
      <c r="A38" s="166"/>
      <c r="B38" s="130"/>
      <c r="C38" s="133"/>
      <c r="D38" s="165" t="s">
        <v>41</v>
      </c>
      <c r="E38" s="123"/>
      <c r="F38" s="124"/>
      <c r="G38" s="80"/>
      <c r="H38" s="10" t="s">
        <v>42</v>
      </c>
      <c r="I38" s="22">
        <f>G38</f>
        <v>0</v>
      </c>
    </row>
    <row r="39" spans="1:9" x14ac:dyDescent="0.3">
      <c r="A39" s="134" t="s">
        <v>98</v>
      </c>
      <c r="B39" s="151" t="s">
        <v>99</v>
      </c>
      <c r="C39" s="148" t="s">
        <v>33</v>
      </c>
      <c r="D39" s="33" t="s">
        <v>34</v>
      </c>
      <c r="E39" s="44"/>
      <c r="F39" s="78"/>
      <c r="G39" s="35">
        <f>E39*F39</f>
        <v>0</v>
      </c>
      <c r="H39" s="21">
        <v>1</v>
      </c>
      <c r="I39" s="15">
        <f>G39*H39</f>
        <v>0</v>
      </c>
    </row>
    <row r="40" spans="1:9" x14ac:dyDescent="0.3">
      <c r="A40" s="136"/>
      <c r="B40" s="153"/>
      <c r="C40" s="150"/>
      <c r="D40" s="162" t="s">
        <v>74</v>
      </c>
      <c r="E40" s="126"/>
      <c r="F40" s="127"/>
      <c r="G40" s="64">
        <f>SUM(G39:G39)</f>
        <v>0</v>
      </c>
      <c r="H40" s="62"/>
      <c r="I40" s="61"/>
    </row>
    <row r="42" spans="1:9" ht="15" thickBot="1" x14ac:dyDescent="0.35"/>
    <row r="43" spans="1:9" ht="15" thickBot="1" x14ac:dyDescent="0.35">
      <c r="G43" s="119" t="s">
        <v>93</v>
      </c>
      <c r="H43" s="120"/>
      <c r="I43" s="53" t="str">
        <f>IF(COUNTIF(I3:I39,0)&gt;0,"ONJUIST",SUM(I3:I39))</f>
        <v>ONJUIST</v>
      </c>
    </row>
  </sheetData>
  <sheetProtection algorithmName="SHA-512" hashValue="0FfUPNbgK1eHTu6NSDpN7sPX2s5dDtZAoE67UxnMAhApVRBFbMcOAF6R6tGS79DKaPsDXMa3Tfp+bNJDCPP2zw==" saltValue="zfDnz6NnHpNPnyp3CVNTyA==" spinCount="100000" sheet="1" objects="1" scenarios="1" selectLockedCells="1"/>
  <mergeCells count="37">
    <mergeCell ref="C39:C40"/>
    <mergeCell ref="B39:B40"/>
    <mergeCell ref="A39:A40"/>
    <mergeCell ref="D40:F40"/>
    <mergeCell ref="D37:F37"/>
    <mergeCell ref="D38:F38"/>
    <mergeCell ref="C34:C38"/>
    <mergeCell ref="B34:B38"/>
    <mergeCell ref="A34:A38"/>
    <mergeCell ref="D33:F33"/>
    <mergeCell ref="A30:A31"/>
    <mergeCell ref="C23:C33"/>
    <mergeCell ref="B23:B33"/>
    <mergeCell ref="A23:A29"/>
    <mergeCell ref="A32:A33"/>
    <mergeCell ref="D32:F32"/>
    <mergeCell ref="A7:A11"/>
    <mergeCell ref="D22:F22"/>
    <mergeCell ref="C19:C22"/>
    <mergeCell ref="B19:B22"/>
    <mergeCell ref="A19:A22"/>
    <mergeCell ref="G43:H43"/>
    <mergeCell ref="A1:I1"/>
    <mergeCell ref="D6:F6"/>
    <mergeCell ref="D5:F5"/>
    <mergeCell ref="B3:B6"/>
    <mergeCell ref="C3:C6"/>
    <mergeCell ref="A3:A6"/>
    <mergeCell ref="C12:C18"/>
    <mergeCell ref="B12:B18"/>
    <mergeCell ref="A12:A18"/>
    <mergeCell ref="D18:F18"/>
    <mergeCell ref="D17:F17"/>
    <mergeCell ref="D10:F10"/>
    <mergeCell ref="D11:F11"/>
    <mergeCell ref="C7:C11"/>
    <mergeCell ref="B7:B11"/>
  </mergeCells>
  <conditionalFormatting sqref="I43">
    <cfRule type="cellIs" dxfId="1" priority="1" operator="notEqual">
      <formula>"ONJUIST"</formula>
    </cfRule>
    <cfRule type="cellIs" dxfId="0" priority="2" operator="equal">
      <formula>"ONJUIST"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A6285-673D-477D-A2B6-6B993CB7AFBA}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28DD251FCEBA47AC0274E1E0E242BD" ma:contentTypeVersion="3" ma:contentTypeDescription="Een nieuw document maken." ma:contentTypeScope="" ma:versionID="7c09ed49b9a6dd058492e2f483dd4210">
  <xsd:schema xmlns:xsd="http://www.w3.org/2001/XMLSchema" xmlns:xs="http://www.w3.org/2001/XMLSchema" xmlns:p="http://schemas.microsoft.com/office/2006/metadata/properties" xmlns:ns2="f8268851-e7de-493d-8160-5c20970d8fb2" targetNamespace="http://schemas.microsoft.com/office/2006/metadata/properties" ma:root="true" ma:fieldsID="1a83cc12701b16929bf563d9f572eabb" ns2:_="">
    <xsd:import namespace="f8268851-e7de-493d-8160-5c20970d8f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68851-e7de-493d-8160-5c20970d8f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CDCAD7-26DC-4DFA-A9A8-6F80F46B067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996A36-0666-4648-840F-CFBACE8EC7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A4C7EF-F984-446D-AFC9-551702CBB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268851-e7de-493d-8160-5c20970d8f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Perceel 1</vt:lpstr>
      <vt:lpstr>Perceel 2</vt:lpstr>
      <vt:lpstr>Setup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Heijden, Rob van der</dc:creator>
  <cp:keywords/>
  <dc:description/>
  <cp:lastModifiedBy>Heijden, Rob van der</cp:lastModifiedBy>
  <cp:revision/>
  <dcterms:created xsi:type="dcterms:W3CDTF">2026-02-20T13:52:32Z</dcterms:created>
  <dcterms:modified xsi:type="dcterms:W3CDTF">2026-03-20T08:42:21Z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0x0101001E28DD251FCEBA47AC0274E1E0E242BD</vt:lpwstr>
  </property>
</Properties>
</file>