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ureworkspace-my.sharepoint.com/personal/ruud_sassen_heydayfm_nl/Documents/Documents/Bouwkundig onderhoud/Tenderdocumenten/"/>
    </mc:Choice>
  </mc:AlternateContent>
  <xr:revisionPtr revIDLastSave="983" documentId="13_ncr:1_{3F0174D1-8C6A-47AB-A435-51E89A11DE9E}" xr6:coauthVersionLast="47" xr6:coauthVersionMax="47" xr10:uidLastSave="{72DC97ED-3849-4702-8C13-5780CD11A60E}"/>
  <bookViews>
    <workbookView xWindow="-120" yWindow="-120" windowWidth="29040" windowHeight="157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7" i="1" l="1"/>
  <c r="L36" i="1" s="1"/>
  <c r="H13" i="1"/>
  <c r="H12" i="1"/>
  <c r="C19" i="1"/>
  <c r="H14" i="1" s="1"/>
  <c r="C47" i="1"/>
  <c r="C48" i="1" s="1"/>
  <c r="L12" i="1"/>
  <c r="H15" i="1" l="1"/>
  <c r="L13" i="1"/>
  <c r="C32" i="1"/>
  <c r="L15" i="1" s="1"/>
  <c r="L14" i="1" l="1"/>
  <c r="L17" i="1" s="1"/>
  <c r="L19" i="1" s="1"/>
  <c r="L20" i="1" l="1"/>
  <c r="H25" i="1" s="1"/>
  <c r="H16" i="1"/>
  <c r="H24" i="1" s="1"/>
  <c r="H26" i="1" l="1"/>
  <c r="L35" i="1" s="1"/>
  <c r="L37" i="1" s="1"/>
</calcChain>
</file>

<file path=xl/sharedStrings.xml><?xml version="1.0" encoding="utf-8"?>
<sst xmlns="http://schemas.openxmlformats.org/spreadsheetml/2006/main" count="91" uniqueCount="58">
  <si>
    <t xml:space="preserve">Naam inschrijver: </t>
  </si>
  <si>
    <t>(1)Tarieven op regiebasis (deelopdrachten tot € 5.000,-)</t>
  </si>
  <si>
    <t>Functionaris</t>
  </si>
  <si>
    <t xml:space="preserve">Uurtarief (excl. Btw) 
maandag t/m vrijdag 07.00 tot 18.00 uur. </t>
  </si>
  <si>
    <t>Aansturing</t>
  </si>
  <si>
    <t>(1) Kosten op regiebasis</t>
  </si>
  <si>
    <t>Projectleider/ Uitvoeringscoördinator</t>
  </si>
  <si>
    <t>Fuctionaris</t>
  </si>
  <si>
    <t>uren</t>
  </si>
  <si>
    <t>Kosten</t>
  </si>
  <si>
    <t>Voorbereiding</t>
  </si>
  <si>
    <t>Werkvoorbereider/ calculator/ Adviseur</t>
  </si>
  <si>
    <t>Uitvoering</t>
  </si>
  <si>
    <t>Toeslag werktijden</t>
  </si>
  <si>
    <t>Uitvoerend medewerker (bouwvakker/ timmerman)</t>
  </si>
  <si>
    <t>Totaal (1)</t>
  </si>
  <si>
    <t>Schilder</t>
  </si>
  <si>
    <t>Subtotaal uurkosten</t>
  </si>
  <si>
    <t>Dakdekker, platte en hellende daken</t>
  </si>
  <si>
    <t>Subtotaal materiaalkosten</t>
  </si>
  <si>
    <t>Gemiddeld tarief uitvoering</t>
  </si>
  <si>
    <t>Staartkosten</t>
  </si>
  <si>
    <t xml:space="preserve">Totaal (2) </t>
  </si>
  <si>
    <t>Totaal (2)</t>
  </si>
  <si>
    <t>Toeslagpercentage afwijkende werktijden</t>
  </si>
  <si>
    <t>Soort dag</t>
  </si>
  <si>
    <t>Toeslagpercentage (geheel getal invullen)</t>
  </si>
  <si>
    <t xml:space="preserve">A) Maandag t/m vrijdag van 18.00 tot 07.00 uur </t>
  </si>
  <si>
    <t xml:space="preserve">B) Zaterdag van 00.00 tot 24.00 uur </t>
  </si>
  <si>
    <t xml:space="preserve">C) Zon- en feestdag van 00.00 tot 24.00 uur </t>
  </si>
  <si>
    <t xml:space="preserve"> </t>
  </si>
  <si>
    <t>Gemiddelde toeslag% afwijkende werktijden o.b.v. de verhouding A:B:C / 70:20:5
(afgerond op geheel getal)</t>
  </si>
  <si>
    <t xml:space="preserve">(2) Tarieven deelopdrachten € 5.000 - € 50.000 </t>
  </si>
  <si>
    <t xml:space="preserve">Percentage winst &amp; risico </t>
  </si>
  <si>
    <t>(2) Kosten deelopdrachten € 5.000 - € 50.000</t>
  </si>
  <si>
    <t xml:space="preserve">Bandbreedte tarieven
min. - max. </t>
  </si>
  <si>
    <t>€ 80,00 - € 115,-</t>
  </si>
  <si>
    <t>€ 60,00 - € 90,-</t>
  </si>
  <si>
    <t>Storingsdienst medewerker (service monteur)</t>
  </si>
  <si>
    <t>€ 50,00 - € 70,-</t>
  </si>
  <si>
    <t>Tekenaar</t>
  </si>
  <si>
    <t>Staartkosten projecten</t>
  </si>
  <si>
    <t>max. 6%</t>
  </si>
  <si>
    <t>Beheerkosten/ Vergoeding managementkosten</t>
  </si>
  <si>
    <t xml:space="preserve">Percentage beheerskosten over aanneemsom preventief onderhoud </t>
  </si>
  <si>
    <t xml:space="preserve">Totaal (1) + (2) </t>
  </si>
  <si>
    <t>Fictieve inschrijfsom uurtarieven</t>
  </si>
  <si>
    <t xml:space="preserve">Aanneemsom preventief onderhoud </t>
  </si>
  <si>
    <t>Beheerskosten</t>
  </si>
  <si>
    <t xml:space="preserve">Totaal (3) </t>
  </si>
  <si>
    <t xml:space="preserve">Totale inschrijfsom </t>
  </si>
  <si>
    <t>Totaal (1) + (2)</t>
  </si>
  <si>
    <t xml:space="preserve">Inschrijfsom totaal </t>
  </si>
  <si>
    <t xml:space="preserve">Bijlage 5.2   Prijzenblad P2 </t>
  </si>
  <si>
    <t>Totaal preventief onderhoud volgens ingevuld assetlijst P2</t>
  </si>
  <si>
    <t>max. 20%</t>
  </si>
  <si>
    <r>
      <t xml:space="preserve">Uitgangspunten invulling prijzenblad:
</t>
    </r>
    <r>
      <rPr>
        <sz val="10"/>
        <rFont val="Verdana"/>
        <family val="2"/>
      </rPr>
      <t>* Inschrijver dient de groen gearceerde velden in te vullen
* Alle bedragen zijn bedragen exclusief btw
* Tarieven zijn all-in tarieven, welke voldoen aan de gevraagde dienstverlening conform aanbestedingsdocumenten
* Tarieven kennen een bandbreedte; er geldt een minimum en een maximum tarief. 
* Er kunnen géén voorrijkosten en reisuren in rekening gebracht worden</t>
    </r>
    <r>
      <rPr>
        <b/>
        <sz val="10"/>
        <rFont val="Verdana"/>
        <family val="2"/>
      </rPr>
      <t xml:space="preserve">
</t>
    </r>
    <r>
      <rPr>
        <sz val="10"/>
        <rFont val="Verdana"/>
        <family val="2"/>
      </rPr>
      <t xml:space="preserve">* Staartkosten (%) zijn enkel te voeren over offertewerkzaamheden en dus niet over regiewerkzaamheden
* Beheerskosten zijn enkel van toepassing op de aanneemsom van het preventief onderhoud. 
* De post 'subtotaal materiaalkosten' van € 1.000.000 is fictief en geldt enkel voor de doorrekening van het prijzenblad
</t>
    </r>
  </si>
  <si>
    <t>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</si>
</sst>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164" formatCode="0.0%"/>
  </numFmts>
  <fonts count="10" x14ac:knownFonts="1">
    <font>
      <sz val="10"/>
      <color theme="1"/>
      <name val="Arial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i/>
      <sz val="10"/>
      <color rgb="FF0070C0"/>
      <name val="Verdana"/>
      <family val="2"/>
    </font>
    <font>
      <b/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color rgb="FF0070C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7" fontId="3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7" fontId="3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7" fontId="2" fillId="5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7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7" fontId="3" fillId="4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7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3" fontId="3" fillId="7" borderId="0" xfId="0" applyNumberFormat="1" applyFont="1" applyFill="1" applyAlignment="1">
      <alignment horizontal="right" vertical="center"/>
    </xf>
    <xf numFmtId="7" fontId="3" fillId="7" borderId="0" xfId="0" applyNumberFormat="1" applyFont="1" applyFill="1" applyAlignment="1">
      <alignment horizontal="right" vertical="center"/>
    </xf>
    <xf numFmtId="0" fontId="3" fillId="7" borderId="0" xfId="0" applyFont="1" applyFill="1" applyAlignment="1">
      <alignment vertical="center"/>
    </xf>
    <xf numFmtId="164" fontId="7" fillId="0" borderId="1" xfId="0" applyNumberFormat="1" applyFont="1" applyBorder="1" applyAlignment="1">
      <alignment horizontal="center" vertical="center" wrapText="1"/>
    </xf>
    <xf numFmtId="7" fontId="2" fillId="6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7" fontId="3" fillId="4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right" vertical="center"/>
    </xf>
    <xf numFmtId="0" fontId="8" fillId="6" borderId="11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12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10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8"/>
  <sheetViews>
    <sheetView showGridLines="0" tabSelected="1" zoomScale="80" zoomScaleNormal="80" workbookViewId="0">
      <selection activeCell="O7" sqref="O7"/>
    </sheetView>
  </sheetViews>
  <sheetFormatPr defaultColWidth="9.140625" defaultRowHeight="12.75" x14ac:dyDescent="0.2"/>
  <cols>
    <col min="1" max="1" width="9.140625" style="7"/>
    <col min="2" max="2" width="49.140625" style="7" customWidth="1"/>
    <col min="3" max="3" width="47.42578125" style="7" customWidth="1"/>
    <col min="4" max="4" width="21.85546875" style="7" customWidth="1"/>
    <col min="5" max="5" width="3.7109375" style="7" customWidth="1"/>
    <col min="6" max="6" width="23.5703125" style="7" customWidth="1"/>
    <col min="7" max="7" width="13.28515625" style="7" customWidth="1"/>
    <col min="8" max="8" width="20.7109375" style="7" customWidth="1"/>
    <col min="9" max="9" width="5.42578125" style="7" customWidth="1"/>
    <col min="10" max="10" width="20.7109375" style="7" customWidth="1"/>
    <col min="11" max="11" width="10.7109375" style="7" customWidth="1"/>
    <col min="12" max="12" width="20.7109375" style="7" customWidth="1"/>
    <col min="13" max="13" width="9.140625" style="7"/>
    <col min="14" max="14" width="16.28515625" style="7" customWidth="1"/>
    <col min="15" max="16" width="17.7109375" style="7" customWidth="1"/>
    <col min="17" max="16384" width="9.140625" style="7"/>
  </cols>
  <sheetData>
    <row r="2" spans="2:17" x14ac:dyDescent="0.2">
      <c r="F2" s="56" t="s">
        <v>56</v>
      </c>
      <c r="G2" s="57"/>
      <c r="H2" s="57"/>
      <c r="I2" s="57"/>
      <c r="J2" s="57"/>
      <c r="K2" s="57"/>
      <c r="L2" s="57"/>
      <c r="M2" s="57"/>
      <c r="N2" s="58"/>
    </row>
    <row r="3" spans="2:17" ht="18" customHeight="1" x14ac:dyDescent="0.2">
      <c r="B3" s="44" t="s">
        <v>53</v>
      </c>
      <c r="F3" s="59"/>
      <c r="G3" s="60"/>
      <c r="H3" s="60"/>
      <c r="I3" s="60"/>
      <c r="J3" s="60"/>
      <c r="K3" s="60"/>
      <c r="L3" s="60"/>
      <c r="M3" s="60"/>
      <c r="N3" s="61"/>
      <c r="O3" s="17"/>
      <c r="P3" s="17"/>
      <c r="Q3" s="17"/>
    </row>
    <row r="4" spans="2:17" ht="15" customHeight="1" x14ac:dyDescent="0.2">
      <c r="F4" s="59"/>
      <c r="G4" s="60"/>
      <c r="H4" s="60"/>
      <c r="I4" s="60"/>
      <c r="J4" s="60"/>
      <c r="K4" s="60"/>
      <c r="L4" s="60"/>
      <c r="M4" s="60"/>
      <c r="N4" s="61"/>
      <c r="O4" s="17"/>
      <c r="P4" s="17"/>
      <c r="Q4" s="17"/>
    </row>
    <row r="5" spans="2:17" ht="20.25" customHeight="1" x14ac:dyDescent="0.2">
      <c r="B5" s="1" t="s">
        <v>0</v>
      </c>
      <c r="C5" s="21" t="s">
        <v>57</v>
      </c>
      <c r="D5" s="26"/>
      <c r="F5" s="59"/>
      <c r="G5" s="60"/>
      <c r="H5" s="60"/>
      <c r="I5" s="60"/>
      <c r="J5" s="60"/>
      <c r="K5" s="60"/>
      <c r="L5" s="60"/>
      <c r="M5" s="60"/>
      <c r="N5" s="61"/>
      <c r="O5" s="17"/>
      <c r="P5" s="17"/>
      <c r="Q5" s="17"/>
    </row>
    <row r="6" spans="2:17" ht="20.25" customHeight="1" x14ac:dyDescent="0.2">
      <c r="B6" s="4"/>
      <c r="C6" s="4"/>
      <c r="D6" s="4"/>
      <c r="F6" s="59"/>
      <c r="G6" s="60"/>
      <c r="H6" s="60"/>
      <c r="I6" s="60"/>
      <c r="J6" s="60"/>
      <c r="K6" s="60"/>
      <c r="L6" s="60"/>
      <c r="M6" s="60"/>
      <c r="N6" s="61"/>
      <c r="O6" s="17"/>
      <c r="P6" s="17"/>
      <c r="Q6" s="17"/>
    </row>
    <row r="7" spans="2:17" ht="21" customHeight="1" x14ac:dyDescent="0.2">
      <c r="F7" s="59"/>
      <c r="G7" s="60"/>
      <c r="H7" s="60"/>
      <c r="I7" s="60"/>
      <c r="J7" s="60"/>
      <c r="K7" s="60"/>
      <c r="L7" s="60"/>
      <c r="M7" s="60"/>
      <c r="N7" s="61"/>
    </row>
    <row r="8" spans="2:17" ht="20.100000000000001" customHeight="1" x14ac:dyDescent="0.2">
      <c r="B8" s="52" t="s">
        <v>1</v>
      </c>
      <c r="C8" s="53"/>
      <c r="D8" s="27"/>
      <c r="F8" s="62"/>
      <c r="G8" s="63"/>
      <c r="H8" s="63"/>
      <c r="I8" s="63"/>
      <c r="J8" s="63"/>
      <c r="K8" s="63"/>
      <c r="L8" s="63"/>
      <c r="M8" s="63"/>
      <c r="N8" s="64"/>
    </row>
    <row r="9" spans="2:17" ht="38.25" x14ac:dyDescent="0.2">
      <c r="B9" s="9" t="s">
        <v>2</v>
      </c>
      <c r="C9" s="32" t="s">
        <v>3</v>
      </c>
      <c r="D9" s="36" t="s">
        <v>35</v>
      </c>
    </row>
    <row r="10" spans="2:17" ht="15" customHeight="1" x14ac:dyDescent="0.2">
      <c r="B10" s="68" t="s">
        <v>4</v>
      </c>
      <c r="C10" s="69"/>
      <c r="D10" s="34"/>
      <c r="F10" s="66" t="s">
        <v>5</v>
      </c>
      <c r="G10" s="66"/>
      <c r="H10" s="66"/>
      <c r="J10" s="66" t="s">
        <v>34</v>
      </c>
      <c r="K10" s="66"/>
      <c r="L10" s="66"/>
      <c r="N10" s="54"/>
      <c r="O10" s="54"/>
      <c r="P10" s="54"/>
    </row>
    <row r="11" spans="2:17" ht="15" customHeight="1" x14ac:dyDescent="0.2">
      <c r="B11" s="3" t="s">
        <v>6</v>
      </c>
      <c r="C11" s="33">
        <v>0</v>
      </c>
      <c r="D11" s="35" t="s">
        <v>36</v>
      </c>
      <c r="F11" s="13" t="s">
        <v>7</v>
      </c>
      <c r="G11" s="13" t="s">
        <v>8</v>
      </c>
      <c r="H11" s="13" t="s">
        <v>9</v>
      </c>
      <c r="J11" s="13" t="s">
        <v>7</v>
      </c>
      <c r="K11" s="13" t="s">
        <v>8</v>
      </c>
      <c r="L11" s="13" t="s">
        <v>9</v>
      </c>
      <c r="N11" s="37"/>
      <c r="O11" s="37"/>
      <c r="P11" s="37"/>
    </row>
    <row r="12" spans="2:17" ht="15" customHeight="1" x14ac:dyDescent="0.2">
      <c r="B12" s="68" t="s">
        <v>10</v>
      </c>
      <c r="C12" s="69"/>
      <c r="D12" s="35"/>
      <c r="F12" s="3" t="s">
        <v>4</v>
      </c>
      <c r="G12" s="11">
        <v>500</v>
      </c>
      <c r="H12" s="12">
        <f>G12*C11</f>
        <v>0</v>
      </c>
      <c r="J12" s="3" t="s">
        <v>4</v>
      </c>
      <c r="K12" s="11">
        <v>500</v>
      </c>
      <c r="L12" s="12">
        <f>K12*C24</f>
        <v>0</v>
      </c>
      <c r="N12" s="38"/>
      <c r="O12" s="39"/>
      <c r="P12" s="40"/>
    </row>
    <row r="13" spans="2:17" ht="15" customHeight="1" x14ac:dyDescent="0.2">
      <c r="B13" s="3" t="s">
        <v>11</v>
      </c>
      <c r="C13" s="33">
        <v>0</v>
      </c>
      <c r="D13" s="35" t="s">
        <v>37</v>
      </c>
      <c r="F13" s="3" t="s">
        <v>10</v>
      </c>
      <c r="G13" s="11">
        <v>1000</v>
      </c>
      <c r="H13" s="12">
        <f>G13*C13</f>
        <v>0</v>
      </c>
      <c r="J13" s="3" t="s">
        <v>10</v>
      </c>
      <c r="K13" s="11">
        <v>1000</v>
      </c>
      <c r="L13" s="12">
        <f>K13*C26</f>
        <v>0</v>
      </c>
      <c r="N13" s="38"/>
      <c r="O13" s="39"/>
      <c r="P13" s="40"/>
    </row>
    <row r="14" spans="2:17" ht="15" customHeight="1" x14ac:dyDescent="0.2">
      <c r="B14" s="68" t="s">
        <v>12</v>
      </c>
      <c r="C14" s="69"/>
      <c r="D14" s="35"/>
      <c r="F14" s="3" t="s">
        <v>12</v>
      </c>
      <c r="G14" s="11">
        <v>10000</v>
      </c>
      <c r="H14" s="12">
        <f>G14*C19</f>
        <v>0</v>
      </c>
      <c r="J14" s="3" t="s">
        <v>12</v>
      </c>
      <c r="K14" s="11">
        <v>10000</v>
      </c>
      <c r="L14" s="12">
        <f>K14*C32</f>
        <v>0</v>
      </c>
      <c r="N14" s="38"/>
      <c r="O14" s="39"/>
      <c r="P14" s="40"/>
    </row>
    <row r="15" spans="2:17" ht="15" customHeight="1" x14ac:dyDescent="0.2">
      <c r="B15" s="3" t="s">
        <v>38</v>
      </c>
      <c r="C15" s="33">
        <v>0</v>
      </c>
      <c r="D15" s="35" t="s">
        <v>39</v>
      </c>
      <c r="F15" s="3" t="s">
        <v>13</v>
      </c>
      <c r="G15" s="11">
        <v>3000</v>
      </c>
      <c r="H15" s="12">
        <f>G15*C19*(C48/100)</f>
        <v>0</v>
      </c>
      <c r="J15" s="3" t="s">
        <v>13</v>
      </c>
      <c r="K15" s="11">
        <v>1000</v>
      </c>
      <c r="L15" s="12">
        <f>K15*C32*(C48/100)</f>
        <v>0</v>
      </c>
      <c r="N15" s="38"/>
      <c r="O15" s="39"/>
      <c r="P15" s="40"/>
    </row>
    <row r="16" spans="2:17" ht="15" customHeight="1" x14ac:dyDescent="0.2">
      <c r="B16" s="3" t="s">
        <v>14</v>
      </c>
      <c r="C16" s="33">
        <v>0</v>
      </c>
      <c r="D16" s="35" t="s">
        <v>39</v>
      </c>
      <c r="F16" s="65" t="s">
        <v>15</v>
      </c>
      <c r="G16" s="65"/>
      <c r="H16" s="14">
        <f>SUM(H12:H15)</f>
        <v>0</v>
      </c>
      <c r="J16" s="48"/>
      <c r="K16" s="48"/>
      <c r="L16" s="15"/>
      <c r="N16" s="55"/>
      <c r="O16" s="55"/>
      <c r="P16" s="41"/>
    </row>
    <row r="17" spans="2:16" ht="15" customHeight="1" x14ac:dyDescent="0.2">
      <c r="B17" s="3" t="s">
        <v>16</v>
      </c>
      <c r="C17" s="33">
        <v>0</v>
      </c>
      <c r="D17" s="35" t="s">
        <v>39</v>
      </c>
      <c r="J17" s="67" t="s">
        <v>17</v>
      </c>
      <c r="K17" s="67"/>
      <c r="L17" s="12">
        <f>SUM(L12:L15)</f>
        <v>0</v>
      </c>
      <c r="N17" s="50"/>
      <c r="O17" s="50"/>
      <c r="P17" s="40"/>
    </row>
    <row r="18" spans="2:16" ht="15" customHeight="1" x14ac:dyDescent="0.2">
      <c r="B18" s="3" t="s">
        <v>18</v>
      </c>
      <c r="C18" s="33">
        <v>0</v>
      </c>
      <c r="D18" s="35" t="s">
        <v>39</v>
      </c>
      <c r="J18" s="67" t="s">
        <v>19</v>
      </c>
      <c r="K18" s="67"/>
      <c r="L18" s="12">
        <v>1000000</v>
      </c>
      <c r="N18" s="50"/>
      <c r="O18" s="50"/>
      <c r="P18" s="40"/>
    </row>
    <row r="19" spans="2:16" ht="15" customHeight="1" x14ac:dyDescent="0.2">
      <c r="B19" s="24" t="s">
        <v>20</v>
      </c>
      <c r="C19" s="10">
        <f>(C15+C16+C17+C18)/4</f>
        <v>0</v>
      </c>
      <c r="D19" s="29"/>
      <c r="J19" s="67" t="s">
        <v>21</v>
      </c>
      <c r="K19" s="67"/>
      <c r="L19" s="12">
        <f>(L17+L18)*C39</f>
        <v>0</v>
      </c>
      <c r="N19" s="50"/>
      <c r="O19" s="50"/>
      <c r="P19" s="40"/>
    </row>
    <row r="20" spans="2:16" ht="15" customHeight="1" x14ac:dyDescent="0.2">
      <c r="J20" s="65" t="s">
        <v>22</v>
      </c>
      <c r="K20" s="65"/>
      <c r="L20" s="14">
        <f>SUM(L17:L19)</f>
        <v>1000000</v>
      </c>
      <c r="N20" s="51"/>
      <c r="O20" s="51"/>
      <c r="P20" s="40"/>
    </row>
    <row r="21" spans="2:16" ht="20.100000000000001" customHeight="1" x14ac:dyDescent="0.2">
      <c r="B21" s="52" t="s">
        <v>32</v>
      </c>
      <c r="C21" s="53"/>
      <c r="D21" s="27"/>
    </row>
    <row r="22" spans="2:16" ht="38.25" x14ac:dyDescent="0.2">
      <c r="B22" s="9" t="s">
        <v>2</v>
      </c>
      <c r="C22" s="32" t="s">
        <v>3</v>
      </c>
      <c r="D22" s="36" t="s">
        <v>35</v>
      </c>
    </row>
    <row r="23" spans="2:16" ht="15" customHeight="1" x14ac:dyDescent="0.2">
      <c r="B23" s="68" t="s">
        <v>4</v>
      </c>
      <c r="C23" s="69"/>
      <c r="D23" s="34"/>
      <c r="F23" s="70" t="s">
        <v>46</v>
      </c>
      <c r="G23" s="70"/>
      <c r="H23" s="70"/>
    </row>
    <row r="24" spans="2:16" ht="15" customHeight="1" x14ac:dyDescent="0.2">
      <c r="B24" s="3" t="s">
        <v>6</v>
      </c>
      <c r="C24" s="33">
        <v>0</v>
      </c>
      <c r="D24" s="35" t="s">
        <v>36</v>
      </c>
      <c r="F24" s="48" t="s">
        <v>15</v>
      </c>
      <c r="G24" s="48"/>
      <c r="H24" s="12">
        <f>H16</f>
        <v>0</v>
      </c>
    </row>
    <row r="25" spans="2:16" ht="15" customHeight="1" x14ac:dyDescent="0.2">
      <c r="B25" s="68" t="s">
        <v>10</v>
      </c>
      <c r="C25" s="69"/>
      <c r="D25" s="35"/>
      <c r="F25" s="48" t="s">
        <v>23</v>
      </c>
      <c r="G25" s="48"/>
      <c r="H25" s="12">
        <f>L20</f>
        <v>1000000</v>
      </c>
    </row>
    <row r="26" spans="2:16" ht="15" customHeight="1" x14ac:dyDescent="0.2">
      <c r="B26" s="3" t="s">
        <v>11</v>
      </c>
      <c r="C26" s="33">
        <v>0</v>
      </c>
      <c r="D26" s="35" t="s">
        <v>37</v>
      </c>
      <c r="F26" s="65" t="s">
        <v>45</v>
      </c>
      <c r="G26" s="65"/>
      <c r="H26" s="43">
        <f>H24+H25</f>
        <v>1000000</v>
      </c>
    </row>
    <row r="27" spans="2:16" ht="15" customHeight="1" x14ac:dyDescent="0.2">
      <c r="B27" s="68" t="s">
        <v>12</v>
      </c>
      <c r="C27" s="69"/>
      <c r="D27" s="35"/>
      <c r="F27" s="25"/>
    </row>
    <row r="28" spans="2:16" ht="15" customHeight="1" x14ac:dyDescent="0.2">
      <c r="B28" s="3" t="s">
        <v>40</v>
      </c>
      <c r="C28" s="33">
        <v>0</v>
      </c>
      <c r="D28" s="35" t="s">
        <v>37</v>
      </c>
    </row>
    <row r="29" spans="2:16" ht="15" customHeight="1" x14ac:dyDescent="0.2">
      <c r="B29" s="3" t="s">
        <v>14</v>
      </c>
      <c r="C29" s="33">
        <v>0</v>
      </c>
      <c r="D29" s="35" t="s">
        <v>39</v>
      </c>
    </row>
    <row r="30" spans="2:16" ht="15" customHeight="1" x14ac:dyDescent="0.2">
      <c r="B30" s="3" t="s">
        <v>16</v>
      </c>
      <c r="C30" s="33">
        <v>0</v>
      </c>
      <c r="D30" s="35" t="s">
        <v>39</v>
      </c>
    </row>
    <row r="31" spans="2:16" ht="15" customHeight="1" x14ac:dyDescent="0.2">
      <c r="B31" s="3" t="s">
        <v>18</v>
      </c>
      <c r="C31" s="33">
        <v>0</v>
      </c>
      <c r="D31" s="35" t="s">
        <v>39</v>
      </c>
    </row>
    <row r="32" spans="2:16" ht="15" customHeight="1" x14ac:dyDescent="0.2">
      <c r="B32" s="24" t="s">
        <v>20</v>
      </c>
      <c r="C32" s="10">
        <f>(C28+C29+C30+C31)/4</f>
        <v>0</v>
      </c>
      <c r="D32" s="29"/>
    </row>
    <row r="33" spans="2:12" ht="15" customHeight="1" x14ac:dyDescent="0.2">
      <c r="B33" s="22"/>
      <c r="C33" s="22"/>
      <c r="D33" s="29"/>
    </row>
    <row r="34" spans="2:12" ht="15" customHeight="1" x14ac:dyDescent="0.2">
      <c r="B34" s="22" t="s">
        <v>43</v>
      </c>
      <c r="D34" s="29"/>
      <c r="F34" s="70" t="s">
        <v>47</v>
      </c>
      <c r="G34" s="70"/>
      <c r="H34" s="70"/>
      <c r="J34" s="46" t="s">
        <v>50</v>
      </c>
      <c r="K34" s="46"/>
      <c r="L34" s="46"/>
    </row>
    <row r="35" spans="2:12" ht="30" customHeight="1" x14ac:dyDescent="0.2">
      <c r="B35" s="8" t="s">
        <v>44</v>
      </c>
      <c r="C35" s="5">
        <v>0</v>
      </c>
      <c r="D35" s="35" t="s">
        <v>55</v>
      </c>
      <c r="F35" s="71" t="s">
        <v>54</v>
      </c>
      <c r="G35" s="71"/>
      <c r="H35" s="45">
        <v>0</v>
      </c>
      <c r="J35" s="47" t="s">
        <v>51</v>
      </c>
      <c r="K35" s="47"/>
      <c r="L35" s="12">
        <f>H26</f>
        <v>1000000</v>
      </c>
    </row>
    <row r="36" spans="2:12" ht="15" customHeight="1" x14ac:dyDescent="0.2">
      <c r="D36" s="29"/>
      <c r="F36" s="48" t="s">
        <v>48</v>
      </c>
      <c r="G36" s="48"/>
      <c r="H36" s="12">
        <f>H35*C35</f>
        <v>0</v>
      </c>
      <c r="J36" s="48" t="s">
        <v>49</v>
      </c>
      <c r="K36" s="48"/>
      <c r="L36" s="12">
        <f>H37</f>
        <v>0</v>
      </c>
    </row>
    <row r="37" spans="2:12" ht="15" customHeight="1" x14ac:dyDescent="0.2">
      <c r="B37" s="22"/>
      <c r="C37" s="22"/>
      <c r="D37" s="29"/>
      <c r="F37" s="65" t="s">
        <v>49</v>
      </c>
      <c r="G37" s="65"/>
      <c r="H37" s="43">
        <f>H35+H36</f>
        <v>0</v>
      </c>
      <c r="J37" s="49" t="s">
        <v>52</v>
      </c>
      <c r="K37" s="49"/>
      <c r="L37" s="16">
        <f>L35+L36</f>
        <v>1000000</v>
      </c>
    </row>
    <row r="38" spans="2:12" ht="15" customHeight="1" x14ac:dyDescent="0.2">
      <c r="B38" s="22" t="s">
        <v>41</v>
      </c>
    </row>
    <row r="39" spans="2:12" ht="15" customHeight="1" x14ac:dyDescent="0.2">
      <c r="B39" s="3" t="s">
        <v>33</v>
      </c>
      <c r="C39" s="5">
        <v>0</v>
      </c>
      <c r="D39" s="42" t="s">
        <v>42</v>
      </c>
    </row>
    <row r="40" spans="2:12" ht="15" customHeight="1" x14ac:dyDescent="0.2"/>
    <row r="41" spans="2:12" ht="15" customHeight="1" x14ac:dyDescent="0.2"/>
    <row r="42" spans="2:12" ht="20.100000000000001" customHeight="1" x14ac:dyDescent="0.2">
      <c r="B42" s="52" t="s">
        <v>24</v>
      </c>
      <c r="C42" s="53"/>
      <c r="D42" s="27"/>
    </row>
    <row r="43" spans="2:12" x14ac:dyDescent="0.2">
      <c r="B43" s="6" t="s">
        <v>25</v>
      </c>
      <c r="C43" s="6" t="s">
        <v>26</v>
      </c>
      <c r="D43" s="28"/>
      <c r="F43" s="2"/>
    </row>
    <row r="44" spans="2:12" x14ac:dyDescent="0.2">
      <c r="B44" s="8" t="s">
        <v>27</v>
      </c>
      <c r="C44" s="18">
        <v>0</v>
      </c>
      <c r="D44" s="30"/>
    </row>
    <row r="45" spans="2:12" x14ac:dyDescent="0.2">
      <c r="B45" s="8" t="s">
        <v>28</v>
      </c>
      <c r="C45" s="18">
        <v>0</v>
      </c>
      <c r="D45" s="30"/>
    </row>
    <row r="46" spans="2:12" x14ac:dyDescent="0.2">
      <c r="B46" s="8" t="s">
        <v>29</v>
      </c>
      <c r="C46" s="18">
        <v>0</v>
      </c>
      <c r="D46" s="30"/>
      <c r="F46" s="7" t="s">
        <v>30</v>
      </c>
    </row>
    <row r="47" spans="2:12" ht="42.75" customHeight="1" x14ac:dyDescent="0.2">
      <c r="B47" s="23" t="s">
        <v>31</v>
      </c>
      <c r="C47" s="19">
        <f>(((C44*70)+(C45*20)+(C46*5))/95)</f>
        <v>0</v>
      </c>
      <c r="D47" s="31"/>
    </row>
    <row r="48" spans="2:12" hidden="1" x14ac:dyDescent="0.2">
      <c r="C48" s="20">
        <f>ROUND(C47*100,0)</f>
        <v>0</v>
      </c>
      <c r="D48" s="20"/>
    </row>
  </sheetData>
  <sheetProtection algorithmName="SHA-512" hashValue="iZhT+o5XopfyuDX1JHEgCLG91zHTZFKTXZLkhC3I4fNZZkrDW6Q+4zrAUF8wY9IygqqsLCiv1WPJbAJAdhsxug==" saltValue="t+YR9e0UryebRJNUDaQhkQ==" spinCount="100000" sheet="1" objects="1" scenarios="1"/>
  <protectedRanges>
    <protectedRange sqref="H35" name="Bereik5"/>
    <protectedRange sqref="C24 C26 C28:C31" name="Bereik3"/>
    <protectedRange sqref="C5" name="Bereik1"/>
    <protectedRange sqref="C11 C13 C15:C18" name="Bereik2"/>
    <protectedRange sqref="C35 C39 C44 C45 C46" name="Bereik4"/>
  </protectedRanges>
  <mergeCells count="36">
    <mergeCell ref="F23:H23"/>
    <mergeCell ref="F24:G24"/>
    <mergeCell ref="F25:G25"/>
    <mergeCell ref="B42:C42"/>
    <mergeCell ref="B23:C23"/>
    <mergeCell ref="B25:C25"/>
    <mergeCell ref="B27:C27"/>
    <mergeCell ref="F26:G26"/>
    <mergeCell ref="F34:H34"/>
    <mergeCell ref="F35:G35"/>
    <mergeCell ref="F36:G36"/>
    <mergeCell ref="F37:G37"/>
    <mergeCell ref="B21:C21"/>
    <mergeCell ref="F16:G16"/>
    <mergeCell ref="J10:L10"/>
    <mergeCell ref="J16:K16"/>
    <mergeCell ref="J17:K17"/>
    <mergeCell ref="J18:K18"/>
    <mergeCell ref="B10:C10"/>
    <mergeCell ref="B12:C12"/>
    <mergeCell ref="B14:C14"/>
    <mergeCell ref="F10:H10"/>
    <mergeCell ref="J19:K19"/>
    <mergeCell ref="J20:K20"/>
    <mergeCell ref="B8:C8"/>
    <mergeCell ref="N10:P10"/>
    <mergeCell ref="N16:O16"/>
    <mergeCell ref="N17:O17"/>
    <mergeCell ref="F2:N8"/>
    <mergeCell ref="J34:L34"/>
    <mergeCell ref="J35:K35"/>
    <mergeCell ref="J36:K36"/>
    <mergeCell ref="J37:K37"/>
    <mergeCell ref="N18:O18"/>
    <mergeCell ref="N19:O19"/>
    <mergeCell ref="N20:O20"/>
  </mergeCells>
  <phoneticPr fontId="4" type="noConversion"/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d1fe1f-0d8b-493d-a1ce-e2d25ba54325" xsi:nil="true"/>
    <Beroepsproducten xmlns="e98dbc91-5e97-4bca-b73d-c61067c63f88" xsi:nil="true"/>
    <lcf76f155ced4ddcb4097134ff3c332f xmlns="e98dbc91-5e97-4bca-b73d-c61067c63f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76E8983F6C642843550556D1A7C8A" ma:contentTypeVersion="20" ma:contentTypeDescription="Create a new document." ma:contentTypeScope="" ma:versionID="b66b07a5c02feb79bbce8ab4815deb82">
  <xsd:schema xmlns:xsd="http://www.w3.org/2001/XMLSchema" xmlns:xs="http://www.w3.org/2001/XMLSchema" xmlns:p="http://schemas.microsoft.com/office/2006/metadata/properties" xmlns:ns2="e98dbc91-5e97-4bca-b73d-c61067c63f88" xmlns:ns3="b8d1fe1f-0d8b-493d-a1ce-e2d25ba54325" targetNamespace="http://schemas.microsoft.com/office/2006/metadata/properties" ma:root="true" ma:fieldsID="13fe23d7c55a1ff9946c54f489f33386" ns2:_="" ns3:_="">
    <xsd:import namespace="e98dbc91-5e97-4bca-b73d-c61067c63f88"/>
    <xsd:import namespace="b8d1fe1f-0d8b-493d-a1ce-e2d25ba54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Beroepsproduct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dbc91-5e97-4bca-b73d-c61067c63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7cccc9-d100-4f69-962f-cbaf45346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Beroepsproducten" ma:index="27" nillable="true" ma:displayName="Beroepsproducten" ma:format="Dropdown" ma:internalName="Beroepsproduct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1fe1f-0d8b-493d-a1ce-e2d25ba543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3abcf0-0e3b-4ca2-9f21-84600f075a37}" ma:internalName="TaxCatchAll" ma:showField="CatchAllData" ma:web="b8d1fe1f-0d8b-493d-a1ce-e2d25ba54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C150F6-CEEC-4924-B92F-4F98965263E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98dbc91-5e97-4bca-b73d-c61067c63f88"/>
    <ds:schemaRef ds:uri="http://schemas.microsoft.com/office/2006/documentManagement/types"/>
    <ds:schemaRef ds:uri="b8d1fe1f-0d8b-493d-a1ce-e2d25ba5432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F6991E-CB6F-457F-B0C3-10B060115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D818C-9535-42CA-A510-71E38FCB47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dbc91-5e97-4bca-b73d-c61067c63f88"/>
    <ds:schemaRef ds:uri="b8d1fe1f-0d8b-493d-a1ce-e2d25ba54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Gemeente Venlo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</dc:title>
  <dc:subject/>
  <dc:creator>Sassen, Ruud (RLM)</dc:creator>
  <cp:keywords/>
  <dc:description/>
  <cp:lastModifiedBy>Sassen, Ruud</cp:lastModifiedBy>
  <cp:revision/>
  <dcterms:created xsi:type="dcterms:W3CDTF">2020-04-02T14:20:47Z</dcterms:created>
  <dcterms:modified xsi:type="dcterms:W3CDTF">2026-03-19T08:14:10Z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0x010100B8976E8983F6C642843550556D1A7C8A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16da2d88-b9b1-4a76-88bb-2eeaabb19d15</vt:lpwstr>
  </property>
  <property fmtid="{D5CDD505-2E9C-101B-9397-08002B2CF9AE}" pid="6" name="_docset_NoMedatataSyncRequired">
    <vt:lpwstr>False</vt:lpwstr>
  </property>
  <property fmtid="{D5CDD505-2E9C-101B-9397-08002B2CF9AE}" pid="7" name="MediaServiceImageTags">
    <vt:lpwstr/>
  </property>
</Properties>
</file>