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amsterdamumc.sharepoint.com/sites/inkoopjci/Gedeelde documenten/04_Projecten/09_ICT/Vervanging genome variant interpretation software_2025_EA/map definitief/"/>
    </mc:Choice>
  </mc:AlternateContent>
  <xr:revisionPtr revIDLastSave="2" documentId="8_{3610A7B6-B9D4-48E5-AD5B-E801D92436A3}" xr6:coauthVersionLast="47" xr6:coauthVersionMax="47" xr10:uidLastSave="{2A3365A1-D088-4D72-9867-269AFD769A7A}"/>
  <bookViews>
    <workbookView xWindow="28680" yWindow="-120" windowWidth="29040" windowHeight="15720" xr2:uid="{00000000-000D-0000-FFFF-FFFF00000000}"/>
  </bookViews>
  <sheets>
    <sheet name="Quotation overvieuw" sheetId="10" r:id="rId1"/>
    <sheet name="Quotation" sheetId="13" r:id="rId2"/>
    <sheet name="Rates" sheetId="11" r:id="rId3"/>
    <sheet name="Blad1" sheetId="3" state="hidden" r:id="rId4"/>
  </sheets>
  <calcPr calcId="191028" concurrentCalc="0"/>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10" l="1"/>
  <c r="E28" i="10"/>
  <c r="G28" i="10"/>
  <c r="J28" i="10"/>
  <c r="E31" i="10"/>
  <c r="G31" i="10"/>
  <c r="J31" i="10"/>
  <c r="E33" i="10"/>
  <c r="G33" i="10"/>
  <c r="J33" i="10"/>
  <c r="G35" i="10"/>
  <c r="H35" i="10"/>
  <c r="I35" i="10"/>
  <c r="H33" i="10"/>
  <c r="I33" i="10"/>
  <c r="H31" i="10"/>
  <c r="I31" i="10"/>
  <c r="H28" i="10"/>
  <c r="I28" i="10"/>
  <c r="E38" i="10"/>
  <c r="G38" i="10"/>
  <c r="I38" i="10"/>
  <c r="E39" i="10"/>
  <c r="G39" i="10"/>
  <c r="H39" i="10"/>
  <c r="I39" i="10"/>
  <c r="E40" i="10"/>
  <c r="G40" i="10"/>
  <c r="H40" i="10"/>
  <c r="I40" i="10"/>
  <c r="E41" i="10"/>
  <c r="G41" i="10"/>
  <c r="H41" i="10"/>
  <c r="I41" i="10"/>
  <c r="E42" i="10"/>
  <c r="G42" i="10"/>
  <c r="H42" i="10"/>
  <c r="I42" i="10"/>
  <c r="E43" i="10"/>
  <c r="G43" i="10"/>
  <c r="H43" i="10"/>
  <c r="I43" i="10"/>
  <c r="I55" i="10"/>
  <c r="E46" i="10"/>
  <c r="E47" i="10"/>
  <c r="E48" i="10"/>
  <c r="E45" i="10"/>
  <c r="G48" i="10"/>
  <c r="J48" i="10"/>
  <c r="G47" i="10"/>
  <c r="J47" i="10"/>
  <c r="G46" i="10"/>
  <c r="J46" i="10"/>
  <c r="G45" i="10"/>
  <c r="J45" i="10"/>
  <c r="H48" i="10"/>
  <c r="H46" i="10"/>
  <c r="H45" i="10"/>
  <c r="I56" i="10"/>
  <c r="E44" i="10"/>
  <c r="G44" i="10"/>
  <c r="H44" i="10"/>
  <c r="I44" i="10"/>
  <c r="I54" i="10"/>
  <c r="H47" i="10"/>
  <c r="H38" i="10"/>
  <c r="J44" i="10"/>
  <c r="T45" i="13"/>
  <c r="V45" i="13"/>
  <c r="L45" i="13"/>
  <c r="N45" i="13"/>
  <c r="T25" i="13"/>
  <c r="V25" i="13"/>
  <c r="T57" i="13"/>
  <c r="V57" i="13"/>
  <c r="T40" i="13"/>
  <c r="V40" i="13"/>
  <c r="L57" i="13"/>
  <c r="N57" i="13"/>
  <c r="T55" i="13"/>
  <c r="V55" i="13"/>
  <c r="L55" i="13"/>
  <c r="N55" i="13"/>
  <c r="L56" i="13"/>
  <c r="N56" i="13"/>
  <c r="T56" i="13"/>
  <c r="V56" i="13"/>
  <c r="L58" i="13"/>
  <c r="N58" i="13"/>
  <c r="T58" i="13"/>
  <c r="V58" i="13"/>
  <c r="L40" i="13"/>
  <c r="N40" i="13"/>
  <c r="L38" i="13"/>
  <c r="L25" i="13"/>
  <c r="N25" i="13"/>
  <c r="T54" i="13"/>
  <c r="V54" i="13"/>
  <c r="L54" i="13"/>
  <c r="N54" i="13"/>
  <c r="T53" i="13"/>
  <c r="V53" i="13"/>
  <c r="L53" i="13"/>
  <c r="N53" i="13"/>
  <c r="T52" i="13"/>
  <c r="V52" i="13"/>
  <c r="L52" i="13"/>
  <c r="N52" i="13"/>
  <c r="T51" i="13"/>
  <c r="V51" i="13"/>
  <c r="L51" i="13"/>
  <c r="N51" i="13"/>
  <c r="T50" i="13"/>
  <c r="V50" i="13"/>
  <c r="L50" i="13"/>
  <c r="N50" i="13"/>
  <c r="T49" i="13"/>
  <c r="V49" i="13"/>
  <c r="L49" i="13"/>
  <c r="N49" i="13"/>
  <c r="T13" i="13"/>
  <c r="V13" i="13"/>
  <c r="L13" i="13"/>
  <c r="N13" i="13"/>
  <c r="T48" i="13"/>
  <c r="V48" i="13"/>
  <c r="L48" i="13"/>
  <c r="N48" i="13"/>
  <c r="T47" i="13"/>
  <c r="V47" i="13"/>
  <c r="L47" i="13"/>
  <c r="N47" i="13"/>
  <c r="T46" i="13"/>
  <c r="V46" i="13"/>
  <c r="L46" i="13"/>
  <c r="N46" i="13"/>
  <c r="T44" i="13"/>
  <c r="V44" i="13"/>
  <c r="L44" i="13"/>
  <c r="N44" i="13"/>
  <c r="T43" i="13"/>
  <c r="V43" i="13"/>
  <c r="L43" i="13"/>
  <c r="N43" i="13"/>
  <c r="T42" i="13"/>
  <c r="V42" i="13"/>
  <c r="L42" i="13"/>
  <c r="N42" i="13"/>
  <c r="T41" i="13"/>
  <c r="V41" i="13"/>
  <c r="L41" i="13"/>
  <c r="N41" i="13"/>
  <c r="T39" i="13"/>
  <c r="V39" i="13"/>
  <c r="L39" i="13"/>
  <c r="N39" i="13"/>
  <c r="T38" i="13"/>
  <c r="V38" i="13"/>
  <c r="N38" i="13"/>
  <c r="T37" i="13"/>
  <c r="V37" i="13"/>
  <c r="L37" i="13"/>
  <c r="N37" i="13"/>
  <c r="T36" i="13"/>
  <c r="V36" i="13"/>
  <c r="L36" i="13"/>
  <c r="N36" i="13"/>
  <c r="T35" i="13"/>
  <c r="V35" i="13"/>
  <c r="L35" i="13"/>
  <c r="N35" i="13"/>
  <c r="T34" i="13"/>
  <c r="V34" i="13"/>
  <c r="L34" i="13"/>
  <c r="N34" i="13"/>
  <c r="T33" i="13"/>
  <c r="V33" i="13"/>
  <c r="L33" i="13"/>
  <c r="N33" i="13"/>
  <c r="T32" i="13"/>
  <c r="V32" i="13"/>
  <c r="L32" i="13"/>
  <c r="N32" i="13"/>
  <c r="T31" i="13"/>
  <c r="V31" i="13"/>
  <c r="L31" i="13"/>
  <c r="N31" i="13"/>
  <c r="T30" i="13"/>
  <c r="V30" i="13"/>
  <c r="L30" i="13"/>
  <c r="N30" i="13"/>
  <c r="T29" i="13"/>
  <c r="V29" i="13"/>
  <c r="L29" i="13"/>
  <c r="N29" i="13"/>
  <c r="T28" i="13"/>
  <c r="V28" i="13"/>
  <c r="L28" i="13"/>
  <c r="N28" i="13"/>
  <c r="T27" i="13"/>
  <c r="V27" i="13"/>
  <c r="L27" i="13"/>
  <c r="N27" i="13"/>
  <c r="T26" i="13"/>
  <c r="V26" i="13"/>
  <c r="L26" i="13"/>
  <c r="N26" i="13"/>
  <c r="T24" i="13"/>
  <c r="V24" i="13"/>
  <c r="L24" i="13"/>
  <c r="N24" i="13"/>
  <c r="T23" i="13"/>
  <c r="V23" i="13"/>
  <c r="L23" i="13"/>
  <c r="N23" i="13"/>
  <c r="T22" i="13"/>
  <c r="V22" i="13"/>
  <c r="L22" i="13"/>
  <c r="N22" i="13"/>
  <c r="T21" i="13"/>
  <c r="V21" i="13"/>
  <c r="L21" i="13"/>
  <c r="N21" i="13"/>
  <c r="T20" i="13"/>
  <c r="V20" i="13"/>
  <c r="L20" i="13"/>
  <c r="N20" i="13"/>
  <c r="T19" i="13"/>
  <c r="V19" i="13"/>
  <c r="L19" i="13"/>
  <c r="N19" i="13"/>
  <c r="T18" i="13"/>
  <c r="V18" i="13"/>
  <c r="L18" i="13"/>
  <c r="N18" i="13"/>
  <c r="T17" i="13"/>
  <c r="V17" i="13"/>
  <c r="L17" i="13"/>
  <c r="N17" i="13"/>
  <c r="T16" i="13"/>
  <c r="V16" i="13"/>
  <c r="L16" i="13"/>
  <c r="N16" i="13"/>
  <c r="T15" i="13"/>
  <c r="V15" i="13"/>
  <c r="L15" i="13"/>
  <c r="N15" i="13"/>
  <c r="T14" i="13"/>
  <c r="V14" i="13"/>
  <c r="L14" i="13"/>
  <c r="N14" i="13"/>
  <c r="T12" i="13"/>
  <c r="V12" i="13"/>
  <c r="L12" i="13"/>
  <c r="N12" i="13"/>
  <c r="T11" i="13"/>
  <c r="V11" i="13"/>
  <c r="L11" i="13"/>
  <c r="N11" i="13"/>
  <c r="T10" i="13"/>
  <c r="V10" i="13"/>
  <c r="L10" i="13"/>
  <c r="N10" i="13"/>
  <c r="T9" i="13"/>
  <c r="V9" i="13"/>
  <c r="L9" i="13"/>
  <c r="N9" i="13"/>
  <c r="T8" i="13"/>
  <c r="V8" i="13"/>
  <c r="L8" i="13"/>
  <c r="N8" i="13"/>
  <c r="T7" i="13"/>
  <c r="V7" i="13"/>
  <c r="L7" i="13"/>
  <c r="N7" i="13"/>
  <c r="T6" i="13"/>
  <c r="V6" i="13"/>
  <c r="L6" i="13"/>
  <c r="N6" i="13"/>
  <c r="T5" i="13"/>
  <c r="V5" i="13"/>
  <c r="L5" i="13"/>
  <c r="N5" i="13"/>
  <c r="I46" i="10"/>
  <c r="I45" i="10"/>
  <c r="J39" i="10"/>
  <c r="J40" i="10"/>
  <c r="J41" i="10"/>
  <c r="J42" i="10"/>
  <c r="J43" i="10"/>
  <c r="I48" i="10"/>
  <c r="I47" i="10"/>
  <c r="J38" i="10"/>
  <c r="J35" i="10"/>
  <c r="F12" i="11"/>
  <c r="H12" i="11"/>
  <c r="F11" i="11"/>
  <c r="H11" i="11"/>
  <c r="F10" i="11"/>
  <c r="H10" i="11"/>
  <c r="F9" i="11"/>
  <c r="H9" i="11"/>
  <c r="F8" i="11"/>
  <c r="H8" i="11"/>
  <c r="F7" i="11"/>
  <c r="H7" i="11"/>
  <c r="F6" i="11"/>
  <c r="H6" i="11"/>
  <c r="F5" i="11"/>
  <c r="H5" i="11"/>
</calcChain>
</file>

<file path=xl/sharedStrings.xml><?xml version="1.0" encoding="utf-8"?>
<sst xmlns="http://schemas.openxmlformats.org/spreadsheetml/2006/main" count="393" uniqueCount="102">
  <si>
    <t>UMC</t>
  </si>
  <si>
    <t>-</t>
  </si>
  <si>
    <t>A. Software</t>
  </si>
  <si>
    <t>B. Support</t>
  </si>
  <si>
    <t>1. Support</t>
  </si>
  <si>
    <t>C. Hosting</t>
  </si>
  <si>
    <t>1. Hardware</t>
  </si>
  <si>
    <t>3. Support</t>
  </si>
  <si>
    <t>Opties en kansen</t>
  </si>
  <si>
    <t>Users</t>
  </si>
  <si>
    <t>Architect</t>
  </si>
  <si>
    <t>ja</t>
  </si>
  <si>
    <t>ja (alternatievenn leverbaar)</t>
  </si>
  <si>
    <t>nee</t>
  </si>
  <si>
    <t>nee (geen alternatieven)</t>
  </si>
  <si>
    <t>n.v.t.</t>
  </si>
  <si>
    <t>Rijlabels</t>
  </si>
  <si>
    <t>Eindtotaal</t>
  </si>
  <si>
    <t>Quotation overview:</t>
  </si>
  <si>
    <t>Company name:</t>
  </si>
  <si>
    <t>Conditions:</t>
  </si>
  <si>
    <t>All prices include all costs associated with fulfilling the Performance and Obligations and include, among other things, all additional costs. This includes (but is not limited to): travel and accommodation expenses, taxes, ordering costs, aftercare or other costs, rework costs, migration/data migration, integration, installation, turnkey delivery, availability and further development (development), required database and VMware licenses, education and training of functional administrators and key users where applicable, project and contract management, periodic reporting of the Performance, etc. (whether or not through third-party subcontractors).</t>
  </si>
  <si>
    <t>When determining the number of licenses required for the TCO calculation, you should use the key figures provided in the quote request. These figures are subject to change. No rights can be derived from them.</t>
  </si>
  <si>
    <t>Connections: In your quote, you must provide a list price for the connection, the connection type, and a discount (e.g., a general discount or per connection type). New connections not on the list must be offered during the agreement period based on the list price minus the discount specified in this quote. Discount percentages remain the same for the entire contract period. List prices may be indexed (see the agreement's provisions regarding indexation).
Connection licenses are billed from the moment the connection in question is put into use. Connection licenses can be scaled up or down based on usage (i.e., from the time the connection is put into use until it is no longer in use) and are paid for the period during which they were in use. Licenses include maintenance, i.e., updates and upgrades (minor and major releases) during the contract period, including option years. Note: See the ICT requirements for further license terms and conditions.</t>
  </si>
  <si>
    <t xml:space="preserve">
Indexation: Prices are fixed for the first 24 months (after final contract award). Prices may then be indexed once every 12 months based on "Collective Labor Agreement Wages, Contractual Wage Costs, and Working Hours" for the "M-N Business Services" sector, pertaining to the Statistics Netherlands (CBS) index "Collective Labor Agreement Wages per Hour, including Special Rewards," with a maximum of 3% of the increase over the preceding 12 months, provided that the price increase is substantiated with verifiable figures and approved by Amsterdam UMC. See the agreement for the exact terms and conditions</t>
  </si>
  <si>
    <t>Hourly rates: The hourly rates apply to all work performed under the tender, including ad hoc Additional Services and Retransition, and work carried out to implement the Implementation Plan. The rates stated herein are binding for the duration of these Agreements; no additional surcharges may be invoiced.</t>
  </si>
  <si>
    <t>It is not permitted to “shift prices” in such a way that unrealistically high prices are offered for one price component and unrealistically low prices for another price component.</t>
  </si>
  <si>
    <t>When entering prices, you must assume that products/services meet the requirements and are offered by you in accordance with the wishes, for all matters that fall within the scope of the Contractor.</t>
  </si>
  <si>
    <t>It is not permitted to set conditions.</t>
  </si>
  <si>
    <t>Fill in instructions:</t>
  </si>
  <si>
    <t>Only the yellow highlighted columns/cells need to be filled in completely. Formulas may not be modified</t>
  </si>
  <si>
    <t xml:space="preserve">
Complete the rates and quote sheets in full. If a price isn't applicable (e.g., no purchase price for licenses or included in another amount), enter 0 (zero) for price and discount and clearly indicate where this amount is included. If you need additional lines, add a new line and copy the appropriate formulas below.</t>
  </si>
  <si>
    <t>Once you have filled in everything, you need to "refresh" the pivot table below (right mouse button + click on refresh)</t>
  </si>
  <si>
    <t>Prices are in Euros.</t>
  </si>
  <si>
    <t>Explanation:</t>
  </si>
  <si>
    <t>The green columns in the "quotation" sheet are included in the pivot table below (sum of one-off and annual amounts).</t>
  </si>
  <si>
    <t>Amounts per year / one-off:</t>
  </si>
  <si>
    <t>Total cost of ownership (TCO) based on 8 years, including VAT and excluding indexation:</t>
  </si>
  <si>
    <t>One-time</t>
  </si>
  <si>
    <t>Project discount</t>
  </si>
  <si>
    <t>One time incl. project discount</t>
  </si>
  <si>
    <t>4 years</t>
  </si>
  <si>
    <t>total of 4 years</t>
  </si>
  <si>
    <t>inc. options 8 years</t>
  </si>
  <si>
    <t>Contractsum</t>
  </si>
  <si>
    <t>Implementatation</t>
  </si>
  <si>
    <t xml:space="preserve">Total incl. Optionyears </t>
  </si>
  <si>
    <t>Projectleader</t>
  </si>
  <si>
    <t>Technical consultant</t>
  </si>
  <si>
    <t xml:space="preserve">
Test coordinator</t>
  </si>
  <si>
    <t xml:space="preserve">
Application manager</t>
  </si>
  <si>
    <t xml:space="preserve">
Functional manager</t>
  </si>
  <si>
    <t>Trainer</t>
  </si>
  <si>
    <t>Rates: rates and discounts for hiring staff</t>
  </si>
  <si>
    <t>per hour</t>
  </si>
  <si>
    <t>Job title</t>
  </si>
  <si>
    <t>Description</t>
  </si>
  <si>
    <t>rate excl. VAT excl. discount</t>
  </si>
  <si>
    <t>Unit</t>
  </si>
  <si>
    <t>Discount</t>
  </si>
  <si>
    <t>rate incl. discount and excl. VAT</t>
  </si>
  <si>
    <t>VAT</t>
  </si>
  <si>
    <t>rate incl. discount and VAT</t>
  </si>
  <si>
    <t>E. Implementation</t>
  </si>
  <si>
    <t xml:space="preserve"> D. Equipment</t>
  </si>
  <si>
    <t>G. options / opportunities</t>
  </si>
  <si>
    <t>1. Licenses and maintenance</t>
  </si>
  <si>
    <t>2. Links</t>
  </si>
  <si>
    <t>1. Cloud-services</t>
  </si>
  <si>
    <t>1. Concretization phase</t>
  </si>
  <si>
    <t xml:space="preserve"> 3. Installation</t>
  </si>
  <si>
    <t>4. Testing and acceptance phase</t>
  </si>
  <si>
    <t>5. aftercare</t>
  </si>
  <si>
    <t>Training</t>
  </si>
  <si>
    <t>Documentation</t>
  </si>
  <si>
    <t>4. other</t>
  </si>
  <si>
    <t>pieces, hours or user</t>
  </si>
  <si>
    <t>Hours</t>
  </si>
  <si>
    <t>pieces</t>
  </si>
  <si>
    <t>Months</t>
  </si>
  <si>
    <t>Pieces</t>
  </si>
  <si>
    <t>Employees with an active employment contract</t>
  </si>
  <si>
    <t>per year</t>
  </si>
  <si>
    <t>part</t>
  </si>
  <si>
    <t>Category</t>
  </si>
  <si>
    <t>Quotation: prices, discounts and amounts for products and services</t>
  </si>
  <si>
    <t>One-time price (excl. discount and VAT)</t>
  </si>
  <si>
    <t>unit</t>
  </si>
  <si>
    <t>discount</t>
  </si>
  <si>
    <t>Price per year
(including discount and excluding VAT)</t>
  </si>
  <si>
    <t>One-time fee
(including discount and VAT)</t>
  </si>
  <si>
    <t>Annual amount
(including discount and VAT)</t>
  </si>
  <si>
    <t>One-time costs (purchase)</t>
  </si>
  <si>
    <t>who</t>
  </si>
  <si>
    <t xml:space="preserve">
Product/service/phase</t>
  </si>
  <si>
    <t>Amount</t>
  </si>
  <si>
    <t>Vat</t>
  </si>
  <si>
    <t>Costs per year</t>
  </si>
  <si>
    <t>Price per year (excl. discount and VAT)</t>
  </si>
  <si>
    <t>Som van Annual amount
(including discount and VAT)</t>
  </si>
  <si>
    <t>One-time price (incl. discount and excl. VAT)</t>
  </si>
  <si>
    <t>Som van One-time price (incl. discount and excl.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</si>
</sst>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0.0%"/>
    <numFmt numFmtId="165" formatCode="[$-409]mmmm\ d\,\ yyyy;@"/>
  </numFmts>
  <fonts count="24">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i/>
      <sz val="14"/>
      <name val="Calibri"/>
      <family val="2"/>
      <scheme val="minor"/>
    </font>
    <font>
      <sz val="11"/>
      <name val="Trebuchet MS"/>
      <family val="2"/>
    </font>
    <font>
      <b/>
      <sz val="10"/>
      <color theme="0" tint="-0.499984740745262"/>
      <name val="Trebuchet MS"/>
      <family val="2"/>
    </font>
    <font>
      <sz val="10"/>
      <color theme="0" tint="-0.499984740745262"/>
      <name val="Trebuchet MS"/>
      <family val="2"/>
    </font>
    <font>
      <sz val="14"/>
      <color theme="1"/>
      <name val="Arial"/>
      <family val="2"/>
    </font>
    <font>
      <sz val="11"/>
      <name val="Calibri"/>
      <family val="2"/>
      <scheme val="minor"/>
    </font>
    <font>
      <b/>
      <sz val="14"/>
      <color theme="1"/>
      <name val="Calibri"/>
      <family val="2"/>
      <scheme val="minor"/>
    </font>
    <font>
      <sz val="10"/>
      <name val="Trebuchet MS"/>
      <family val="2"/>
    </font>
    <font>
      <b/>
      <sz val="10"/>
      <name val="Trebuchet MS"/>
      <family val="2"/>
    </font>
    <font>
      <sz val="11"/>
      <color rgb="FF000000"/>
      <name val="Calibri"/>
      <family val="2"/>
      <scheme val="minor"/>
    </font>
    <font>
      <b/>
      <sz val="11"/>
      <color rgb="FF000000"/>
      <name val="Calibri"/>
      <family val="2"/>
      <scheme val="minor"/>
    </font>
    <font>
      <b/>
      <sz val="14"/>
      <color rgb="FF000000"/>
      <name val="Calibri"/>
      <family val="2"/>
    </font>
    <font>
      <sz val="10"/>
      <color rgb="FF000000"/>
      <name val="Trebuchet MS"/>
      <family val="2"/>
    </font>
    <font>
      <b/>
      <sz val="11"/>
      <color rgb="FF000000"/>
      <name val="Calibri"/>
      <family val="2"/>
    </font>
    <font>
      <sz val="8"/>
      <name val="Calibri"/>
      <family val="2"/>
      <scheme val="minor"/>
    </font>
    <font>
      <sz val="10"/>
      <name val="Arial"/>
      <family val="2"/>
    </font>
    <font>
      <b/>
      <sz val="12"/>
      <color theme="1"/>
      <name val="Calibri"/>
      <family val="2"/>
      <scheme val="minor"/>
    </font>
    <font>
      <sz val="8"/>
      <name val="FuturaBT Light"/>
      <family val="2"/>
    </font>
    <font>
      <sz val="11"/>
      <name val="Cailbri"/>
    </font>
    <font>
      <sz val="10"/>
      <color theme="1"/>
      <name val="Trebuchet MS"/>
      <family val="2"/>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2F2F2"/>
        <bgColor indexed="64"/>
      </patternFill>
    </fill>
    <fill>
      <patternFill patternType="solid">
        <fgColor rgb="FFE2EFD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165" fontId="19" fillId="0" borderId="0"/>
    <xf numFmtId="0" fontId="19" fillId="0" borderId="0"/>
  </cellStyleXfs>
  <cellXfs count="113">
    <xf numFmtId="0" fontId="0" fillId="0" borderId="0" xfId="0"/>
    <xf numFmtId="44" fontId="0" fillId="0" borderId="0" xfId="0" applyNumberFormat="1"/>
    <xf numFmtId="0" fontId="0" fillId="2" borderId="1" xfId="0" applyFill="1" applyBorder="1" applyAlignment="1">
      <alignment vertical="top"/>
    </xf>
    <xf numFmtId="44" fontId="0" fillId="2" borderId="1" xfId="0" applyNumberFormat="1" applyFill="1" applyBorder="1" applyAlignment="1">
      <alignment vertical="top"/>
    </xf>
    <xf numFmtId="9" fontId="0" fillId="2" borderId="1" xfId="0" applyNumberFormat="1" applyFill="1" applyBorder="1" applyAlignment="1">
      <alignment vertical="top"/>
    </xf>
    <xf numFmtId="0" fontId="3" fillId="0" borderId="0" xfId="0" applyFont="1"/>
    <xf numFmtId="0" fontId="5" fillId="0" borderId="0" xfId="0" applyFont="1" applyAlignment="1">
      <alignment horizontal="left"/>
    </xf>
    <xf numFmtId="0" fontId="5" fillId="0" borderId="0" xfId="0" applyFont="1" applyAlignment="1">
      <alignment horizontal="center"/>
    </xf>
    <xf numFmtId="0" fontId="7" fillId="0" borderId="0" xfId="0" applyFont="1" applyAlignment="1">
      <alignment vertical="top" wrapText="1"/>
    </xf>
    <xf numFmtId="0" fontId="7" fillId="0" borderId="0" xfId="0" applyFont="1" applyAlignment="1">
      <alignment horizontal="right" vertical="top" wrapText="1"/>
    </xf>
    <xf numFmtId="0" fontId="2" fillId="4" borderId="1" xfId="0" applyFont="1" applyFill="1" applyBorder="1" applyAlignment="1">
      <alignment vertical="top" wrapText="1"/>
    </xf>
    <xf numFmtId="0" fontId="8" fillId="0" borderId="0" xfId="0" applyFont="1"/>
    <xf numFmtId="0" fontId="7" fillId="0" borderId="0" xfId="0" applyFont="1" applyAlignment="1">
      <alignment horizontal="left" vertical="top" wrapText="1"/>
    </xf>
    <xf numFmtId="9" fontId="0" fillId="0" borderId="1" xfId="0" applyNumberFormat="1" applyBorder="1" applyAlignment="1">
      <alignment vertical="top"/>
    </xf>
    <xf numFmtId="44" fontId="0" fillId="0" borderId="1" xfId="0" applyNumberFormat="1" applyBorder="1" applyAlignment="1">
      <alignment vertical="top"/>
    </xf>
    <xf numFmtId="0" fontId="4" fillId="0" borderId="0" xfId="0" applyFont="1" applyAlignment="1">
      <alignment horizontal="right"/>
    </xf>
    <xf numFmtId="44" fontId="0" fillId="2" borderId="1" xfId="0" applyNumberFormat="1" applyFill="1" applyBorder="1"/>
    <xf numFmtId="0" fontId="6" fillId="0" borderId="0" xfId="0" applyFont="1" applyAlignment="1">
      <alignment horizontal="left" vertical="top"/>
    </xf>
    <xf numFmtId="0" fontId="12" fillId="0" borderId="0" xfId="0" applyFont="1" applyAlignment="1">
      <alignment horizontal="right"/>
    </xf>
    <xf numFmtId="0" fontId="12" fillId="0" borderId="0" xfId="0" applyFont="1"/>
    <xf numFmtId="0" fontId="12" fillId="0" borderId="0" xfId="0" applyFont="1" applyAlignment="1">
      <alignment horizontal="left"/>
    </xf>
    <xf numFmtId="0" fontId="9" fillId="0" borderId="0" xfId="0" applyFont="1"/>
    <xf numFmtId="0" fontId="11" fillId="0" borderId="0" xfId="0" applyFont="1" applyAlignment="1">
      <alignment horizontal="right" vertical="top" wrapText="1"/>
    </xf>
    <xf numFmtId="0" fontId="11" fillId="0" borderId="0" xfId="0" applyFont="1" applyAlignment="1">
      <alignment vertical="top" wrapText="1"/>
    </xf>
    <xf numFmtId="42" fontId="0" fillId="2" borderId="1" xfId="0" applyNumberFormat="1" applyFill="1" applyBorder="1"/>
    <xf numFmtId="42" fontId="0" fillId="0" borderId="0" xfId="0" applyNumberFormat="1"/>
    <xf numFmtId="0" fontId="0" fillId="6" borderId="1" xfId="0" applyFill="1" applyBorder="1" applyAlignment="1">
      <alignment horizontal="left" vertical="top"/>
    </xf>
    <xf numFmtId="0" fontId="13" fillId="0" borderId="0" xfId="0" applyFont="1"/>
    <xf numFmtId="0" fontId="15" fillId="0" borderId="0" xfId="0" applyFont="1"/>
    <xf numFmtId="0" fontId="16" fillId="0" borderId="0" xfId="0" applyFont="1" applyAlignment="1">
      <alignment horizontal="right" vertical="top" wrapText="1"/>
    </xf>
    <xf numFmtId="0" fontId="17" fillId="4" borderId="1" xfId="0" applyFont="1" applyFill="1" applyBorder="1" applyAlignment="1">
      <alignment vertical="top" wrapText="1"/>
    </xf>
    <xf numFmtId="0" fontId="11" fillId="0" borderId="0" xfId="0" applyFont="1" applyAlignment="1">
      <alignment horizontal="left" vertical="top" wrapText="1"/>
    </xf>
    <xf numFmtId="0" fontId="0" fillId="3" borderId="1"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44" fontId="0" fillId="3" borderId="1" xfId="0" applyNumberFormat="1" applyFill="1" applyBorder="1" applyAlignment="1" applyProtection="1">
      <alignment vertical="top"/>
      <protection locked="0"/>
    </xf>
    <xf numFmtId="164" fontId="0" fillId="3" borderId="1" xfId="0" applyNumberFormat="1" applyFill="1" applyBorder="1" applyAlignment="1" applyProtection="1">
      <alignment vertical="top"/>
      <protection locked="0"/>
    </xf>
    <xf numFmtId="9" fontId="0" fillId="3" borderId="1" xfId="0" applyNumberFormat="1" applyFill="1" applyBorder="1" applyAlignment="1" applyProtection="1">
      <alignment vertical="top"/>
      <protection locked="0"/>
    </xf>
    <xf numFmtId="0" fontId="0" fillId="3" borderId="1" xfId="0" applyFill="1" applyBorder="1" applyAlignment="1" applyProtection="1">
      <alignment vertical="top"/>
      <protection locked="0"/>
    </xf>
    <xf numFmtId="3" fontId="0" fillId="3" borderId="1" xfId="0" applyNumberFormat="1" applyFill="1" applyBorder="1" applyAlignment="1">
      <alignment vertical="top"/>
    </xf>
    <xf numFmtId="0" fontId="2" fillId="4" borderId="0" xfId="0" applyFont="1" applyFill="1" applyAlignment="1">
      <alignment vertical="top"/>
    </xf>
    <xf numFmtId="0" fontId="2" fillId="4" borderId="0" xfId="0" applyFont="1" applyFill="1" applyAlignment="1">
      <alignment vertical="top" wrapText="1"/>
    </xf>
    <xf numFmtId="10" fontId="0" fillId="0" borderId="0" xfId="0" applyNumberFormat="1"/>
    <xf numFmtId="10" fontId="0" fillId="3" borderId="1" xfId="0" applyNumberFormat="1" applyFill="1" applyBorder="1"/>
    <xf numFmtId="2" fontId="0" fillId="0" borderId="0" xfId="0" applyNumberFormat="1"/>
    <xf numFmtId="44" fontId="0" fillId="2" borderId="6" xfId="0" applyNumberFormat="1" applyFill="1" applyBorder="1"/>
    <xf numFmtId="10" fontId="0" fillId="3" borderId="7" xfId="0" applyNumberFormat="1" applyFill="1" applyBorder="1"/>
    <xf numFmtId="44" fontId="0" fillId="2" borderId="7" xfId="0" applyNumberFormat="1" applyFill="1" applyBorder="1"/>
    <xf numFmtId="42" fontId="0" fillId="2" borderId="7" xfId="0" applyNumberFormat="1" applyFill="1" applyBorder="1"/>
    <xf numFmtId="42" fontId="0" fillId="2" borderId="8" xfId="0" applyNumberFormat="1" applyFill="1" applyBorder="1"/>
    <xf numFmtId="0" fontId="0" fillId="0" borderId="12" xfId="0" applyBorder="1"/>
    <xf numFmtId="44" fontId="20" fillId="0" borderId="0" xfId="0" applyNumberFormat="1" applyFont="1"/>
    <xf numFmtId="0" fontId="20" fillId="0" borderId="0" xfId="0" applyFont="1"/>
    <xf numFmtId="0" fontId="6" fillId="0" borderId="0" xfId="0" applyFont="1" applyAlignment="1">
      <alignment horizontal="left" vertical="top" wrapText="1"/>
    </xf>
    <xf numFmtId="0" fontId="2" fillId="4" borderId="13" xfId="0" applyFont="1" applyFill="1" applyBorder="1" applyAlignment="1">
      <alignment vertical="top" wrapText="1"/>
    </xf>
    <xf numFmtId="0" fontId="0" fillId="3" borderId="13" xfId="0" applyFill="1" applyBorder="1" applyAlignment="1" applyProtection="1">
      <alignment vertical="top" wrapText="1"/>
      <protection locked="0"/>
    </xf>
    <xf numFmtId="0" fontId="0" fillId="0" borderId="17" xfId="0" applyBorder="1"/>
    <xf numFmtId="9" fontId="0" fillId="0" borderId="0" xfId="0" applyNumberFormat="1"/>
    <xf numFmtId="0" fontId="13" fillId="0" borderId="18" xfId="0" applyFont="1" applyBorder="1"/>
    <xf numFmtId="0" fontId="2" fillId="4" borderId="19" xfId="0" applyFont="1" applyFill="1" applyBorder="1" applyAlignment="1">
      <alignment vertical="top" wrapText="1"/>
    </xf>
    <xf numFmtId="0" fontId="14" fillId="7" borderId="20" xfId="0" applyFont="1" applyFill="1" applyBorder="1" applyAlignment="1">
      <alignment vertical="top" wrapText="1"/>
    </xf>
    <xf numFmtId="3" fontId="0" fillId="3" borderId="19" xfId="0" applyNumberFormat="1" applyFill="1" applyBorder="1" applyAlignment="1">
      <alignment vertical="top"/>
    </xf>
    <xf numFmtId="44" fontId="13" fillId="7" borderId="20" xfId="0" applyNumberFormat="1" applyFont="1" applyFill="1" applyBorder="1" applyAlignment="1">
      <alignment vertical="top"/>
    </xf>
    <xf numFmtId="3" fontId="0" fillId="3" borderId="21" xfId="0" applyNumberFormat="1" applyFill="1" applyBorder="1" applyAlignment="1">
      <alignment vertical="top"/>
    </xf>
    <xf numFmtId="0" fontId="0" fillId="2" borderId="22" xfId="0" applyFill="1" applyBorder="1" applyAlignment="1">
      <alignment vertical="top"/>
    </xf>
    <xf numFmtId="3" fontId="0" fillId="3" borderId="22" xfId="0" applyNumberFormat="1" applyFill="1" applyBorder="1" applyAlignment="1">
      <alignment vertical="top"/>
    </xf>
    <xf numFmtId="44" fontId="0" fillId="2" borderId="22" xfId="0" applyNumberFormat="1" applyFill="1" applyBorder="1" applyAlignment="1">
      <alignment vertical="top"/>
    </xf>
    <xf numFmtId="9" fontId="0" fillId="3" borderId="22" xfId="0" applyNumberFormat="1" applyFill="1" applyBorder="1" applyAlignment="1" applyProtection="1">
      <alignment vertical="top"/>
      <protection locked="0"/>
    </xf>
    <xf numFmtId="9" fontId="0" fillId="2" borderId="22" xfId="0" applyNumberFormat="1" applyFill="1" applyBorder="1" applyAlignment="1">
      <alignment vertical="top"/>
    </xf>
    <xf numFmtId="44" fontId="13" fillId="7" borderId="23" xfId="0" applyNumberFormat="1" applyFont="1" applyFill="1" applyBorder="1" applyAlignment="1">
      <alignment vertical="top"/>
    </xf>
    <xf numFmtId="0" fontId="13" fillId="0" borderId="18" xfId="0" applyFont="1" applyBorder="1" applyAlignment="1">
      <alignment horizontal="right"/>
    </xf>
    <xf numFmtId="0" fontId="0" fillId="3" borderId="22" xfId="0" applyFill="1" applyBorder="1" applyAlignment="1" applyProtection="1">
      <alignment vertical="top"/>
      <protection locked="0"/>
    </xf>
    <xf numFmtId="44" fontId="0" fillId="2" borderId="5" xfId="0" applyNumberFormat="1" applyFill="1" applyBorder="1"/>
    <xf numFmtId="10" fontId="0" fillId="3" borderId="5" xfId="0" applyNumberFormat="1" applyFill="1" applyBorder="1"/>
    <xf numFmtId="42" fontId="0" fillId="2" borderId="5" xfId="0" applyNumberFormat="1" applyFill="1" applyBorder="1"/>
    <xf numFmtId="0" fontId="2" fillId="0" borderId="0" xfId="0" applyFont="1"/>
    <xf numFmtId="164" fontId="0" fillId="3" borderId="1" xfId="0" applyNumberFormat="1" applyFill="1" applyBorder="1" applyAlignment="1">
      <alignment vertical="top"/>
    </xf>
    <xf numFmtId="164" fontId="0" fillId="3" borderId="22" xfId="0" applyNumberFormat="1" applyFill="1" applyBorder="1" applyAlignment="1">
      <alignment vertical="top"/>
    </xf>
    <xf numFmtId="0" fontId="0" fillId="3" borderId="1" xfId="0" applyFill="1" applyBorder="1" applyAlignment="1">
      <alignment vertical="top"/>
    </xf>
    <xf numFmtId="0" fontId="0" fillId="3" borderId="22"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vertical="top" wrapText="1"/>
    </xf>
    <xf numFmtId="0" fontId="0" fillId="3" borderId="1" xfId="0" applyFill="1" applyBorder="1"/>
    <xf numFmtId="49" fontId="9" fillId="3" borderId="1" xfId="0" applyNumberFormat="1" applyFont="1" applyFill="1" applyBorder="1" applyAlignment="1">
      <alignment vertical="top" wrapText="1"/>
    </xf>
    <xf numFmtId="49" fontId="9" fillId="3" borderId="13" xfId="0" applyNumberFormat="1" applyFont="1" applyFill="1" applyBorder="1" applyAlignment="1">
      <alignment vertical="top" wrapText="1"/>
    </xf>
    <xf numFmtId="0" fontId="0" fillId="3" borderId="1" xfId="0" applyFill="1" applyBorder="1" applyAlignment="1">
      <alignment horizontal="left" vertical="top" wrapText="1"/>
    </xf>
    <xf numFmtId="0" fontId="9" fillId="3" borderId="1" xfId="0" applyFont="1" applyFill="1" applyBorder="1" applyAlignment="1">
      <alignment vertical="top" wrapText="1"/>
    </xf>
    <xf numFmtId="0" fontId="21" fillId="3" borderId="19" xfId="0" applyFont="1" applyFill="1" applyBorder="1" applyAlignment="1">
      <alignment vertical="top" wrapText="1"/>
    </xf>
    <xf numFmtId="0" fontId="9" fillId="3" borderId="13" xfId="0" applyFont="1" applyFill="1" applyBorder="1" applyAlignment="1">
      <alignment vertical="top" wrapText="1"/>
    </xf>
    <xf numFmtId="0" fontId="22" fillId="3" borderId="19" xfId="0" applyFont="1" applyFill="1" applyBorder="1" applyAlignment="1">
      <alignment vertical="top" wrapText="1"/>
    </xf>
    <xf numFmtId="0" fontId="23" fillId="3" borderId="1" xfId="0" applyFont="1" applyFill="1" applyBorder="1"/>
    <xf numFmtId="3" fontId="0" fillId="3" borderId="24" xfId="0" applyNumberFormat="1" applyFill="1" applyBorder="1" applyAlignment="1">
      <alignment vertical="top"/>
    </xf>
    <xf numFmtId="3" fontId="0" fillId="3" borderId="9" xfId="0" applyNumberFormat="1" applyFill="1" applyBorder="1" applyAlignment="1">
      <alignment vertical="top"/>
    </xf>
    <xf numFmtId="44" fontId="0" fillId="2" borderId="9" xfId="0" applyNumberFormat="1" applyFill="1" applyBorder="1" applyAlignment="1">
      <alignment vertical="top"/>
    </xf>
    <xf numFmtId="9" fontId="0" fillId="3" borderId="9" xfId="0" applyNumberFormat="1" applyFill="1" applyBorder="1" applyAlignment="1" applyProtection="1">
      <alignment vertical="top"/>
      <protection locked="0"/>
    </xf>
    <xf numFmtId="0" fontId="0" fillId="3" borderId="9" xfId="0" applyFill="1" applyBorder="1" applyAlignment="1" applyProtection="1">
      <alignment vertical="top"/>
      <protection locked="0"/>
    </xf>
    <xf numFmtId="3" fontId="0" fillId="3" borderId="19" xfId="0" applyNumberFormat="1" applyFill="1" applyBorder="1" applyAlignment="1">
      <alignment horizontal="right" vertical="top"/>
    </xf>
    <xf numFmtId="0" fontId="0" fillId="0" borderId="0" xfId="0" pivotButton="1"/>
    <xf numFmtId="0" fontId="0" fillId="0" borderId="0" xfId="0" applyAlignment="1">
      <alignment horizontal="left"/>
    </xf>
    <xf numFmtId="0" fontId="0" fillId="0" borderId="0" xfId="0" applyAlignment="1">
      <alignment horizontal="left" indent="1"/>
    </xf>
    <xf numFmtId="0" fontId="15" fillId="0" borderId="0" xfId="0" applyFont="1" applyAlignment="1">
      <alignment wrapText="1"/>
    </xf>
    <xf numFmtId="0" fontId="10" fillId="0" borderId="0" xfId="0" applyFont="1" applyAlignment="1">
      <alignment horizontal="center" wrapText="1"/>
    </xf>
    <xf numFmtId="0" fontId="10" fillId="0" borderId="18" xfId="0" applyFont="1" applyBorder="1" applyAlignment="1">
      <alignment horizontal="center" wrapText="1"/>
    </xf>
    <xf numFmtId="44" fontId="10" fillId="5" borderId="10" xfId="0" applyNumberFormat="1" applyFont="1" applyFill="1" applyBorder="1" applyAlignment="1">
      <alignment horizontal="center" vertical="center"/>
    </xf>
    <xf numFmtId="44" fontId="10" fillId="5" borderId="11" xfId="0" applyNumberFormat="1" applyFont="1" applyFill="1" applyBorder="1" applyAlignment="1">
      <alignment horizontal="center" vertical="center"/>
    </xf>
    <xf numFmtId="0" fontId="7" fillId="0" borderId="0" xfId="0" applyFont="1" applyAlignment="1">
      <alignment horizontal="center" vertical="top" wrapText="1"/>
    </xf>
    <xf numFmtId="0" fontId="11" fillId="0" borderId="0" xfId="0" applyFont="1" applyAlignment="1">
      <alignment horizontal="left" vertical="top" wrapText="1"/>
    </xf>
    <xf numFmtId="0" fontId="4" fillId="3" borderId="2" xfId="0" applyFont="1" applyFill="1" applyBorder="1" applyAlignment="1" applyProtection="1">
      <alignment horizontal="left"/>
      <protection locked="0"/>
    </xf>
    <xf numFmtId="0" fontId="4" fillId="3" borderId="3" xfId="0" applyFont="1" applyFill="1" applyBorder="1" applyAlignment="1" applyProtection="1">
      <alignment horizontal="left"/>
      <protection locked="0"/>
    </xf>
    <xf numFmtId="0" fontId="4" fillId="3" borderId="4" xfId="0" applyFont="1" applyFill="1" applyBorder="1" applyAlignment="1" applyProtection="1">
      <alignment horizontal="left"/>
      <protection locked="0"/>
    </xf>
    <xf numFmtId="0" fontId="16" fillId="0" borderId="0" xfId="0" applyFont="1" applyAlignment="1">
      <alignment horizontal="left" vertical="top" wrapText="1"/>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cellXfs>
  <cellStyles count="4">
    <cellStyle name="Normal 3" xfId="2" xr:uid="{CD38FCFC-2EBB-4236-BE4B-1C4659DE53EA}"/>
    <cellStyle name="Standaard" xfId="0" builtinId="0"/>
    <cellStyle name="Standaard 2" xfId="3" xr:uid="{71DDA0DF-4855-4C4E-B6D5-135755453EDE}"/>
    <cellStyle name="Valuta 2" xfId="1" xr:uid="{00000000-0005-0000-0000-000001000000}"/>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older, R. van den (Rick)" refreshedDate="46087.652276157409" createdVersion="8" refreshedVersion="8" minRefreshableVersion="3" recordCount="54" xr:uid="{83D86A8D-62C2-4A76-B8D6-98ECE517EA81}">
  <cacheSource type="worksheet">
    <worksheetSource ref="A4:V58" sheet="Quotation"/>
  </cacheSource>
  <cacheFields count="22">
    <cacheField name="part" numFmtId="0">
      <sharedItems count="6">
        <s v="A. Software"/>
        <s v="B. Support"/>
        <s v="C. Hosting"/>
        <s v=" D. Equipment"/>
        <s v="E. Implementation"/>
        <s v="G. options / opportunities"/>
      </sharedItems>
    </cacheField>
    <cacheField name="Category" numFmtId="0">
      <sharedItems count="13">
        <s v="1. Licenses and maintenance"/>
        <s v="2. Links"/>
        <s v="1. Support"/>
        <s v="1. Cloud-services"/>
        <s v="1. Hardware"/>
        <s v="1. Concretization phase"/>
        <s v=" 3. Installation"/>
        <s v="4. Testing and acceptance phase"/>
        <s v="5. aftercare"/>
        <s v="Training"/>
        <s v="Documentation"/>
        <s v="3. Support"/>
        <s v="4. other"/>
      </sharedItems>
    </cacheField>
    <cacheField name="Description" numFmtId="0">
      <sharedItems containsNonDate="0" containsString="0" containsBlank="1"/>
    </cacheField>
    <cacheField name="_x000a_Product/service/phase" numFmtId="0">
      <sharedItems containsNonDate="0" containsString="0" containsBlank="1"/>
    </cacheField>
    <cacheField name="Description2" numFmtId="0">
      <sharedItems containsNonDate="0" containsString="0" containsBlank="1"/>
    </cacheField>
    <cacheField name="who" numFmtId="0">
      <sharedItems containsNonDate="0" containsString="0" containsBlank="1"/>
    </cacheField>
    <cacheField name="Amount" numFmtId="0">
      <sharedItems containsNonDate="0" containsString="0" containsBlank="1"/>
    </cacheField>
    <cacheField name="Unit" numFmtId="0">
      <sharedItems/>
    </cacheField>
    <cacheField name="One-time price (excl. discount and VAT)" numFmtId="3">
      <sharedItems containsNonDate="0" containsString="0" containsBlank="1"/>
    </cacheField>
    <cacheField name="Unit2" numFmtId="44">
      <sharedItems containsNonDate="0" containsString="0" containsBlank="1"/>
    </cacheField>
    <cacheField name="discount" numFmtId="9">
      <sharedItems containsNonDate="0" containsString="0" containsBlank="1"/>
    </cacheField>
    <cacheField name="One-time price (incl. discount and excl. VAT)" numFmtId="44">
      <sharedItems containsSemiMixedTypes="0" containsString="0" containsNumber="1" containsInteger="1" minValue="0" maxValue="0"/>
    </cacheField>
    <cacheField name="VAT" numFmtId="9">
      <sharedItems containsSemiMixedTypes="0" containsString="0" containsNumber="1" minValue="0.21" maxValue="0.21"/>
    </cacheField>
    <cacheField name="One-time fee_x000a_(including discount and VAT)" numFmtId="44">
      <sharedItems containsSemiMixedTypes="0" containsString="0" containsNumber="1" containsInteger="1" minValue="0" maxValue="0"/>
    </cacheField>
    <cacheField name="Amount2" numFmtId="3">
      <sharedItems containsNonDate="0" containsString="0" containsBlank="1"/>
    </cacheField>
    <cacheField name="unit3" numFmtId="0">
      <sharedItems/>
    </cacheField>
    <cacheField name="Price per year (excl. discount and VAT)" numFmtId="0">
      <sharedItems containsNonDate="0" containsString="0" containsBlank="1"/>
    </cacheField>
    <cacheField name="Unit4" numFmtId="0">
      <sharedItems/>
    </cacheField>
    <cacheField name="discount2" numFmtId="164">
      <sharedItems containsNonDate="0" containsString="0" containsBlank="1"/>
    </cacheField>
    <cacheField name="Price per year_x000a_(including discount and excluding VAT)" numFmtId="44">
      <sharedItems containsSemiMixedTypes="0" containsString="0" containsNumber="1" containsInteger="1" minValue="0" maxValue="0"/>
    </cacheField>
    <cacheField name="Vat2" numFmtId="9">
      <sharedItems containsSemiMixedTypes="0" containsString="0" containsNumber="1" minValue="0.21" maxValue="0.21"/>
    </cacheField>
    <cacheField name="Annual amount_x000a_(including discount and VAT)" numFmtId="4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
  <r>
    <x v="0"/>
    <x v="0"/>
    <m/>
    <m/>
    <m/>
    <m/>
    <m/>
    <s v="pieces, hours or user"/>
    <m/>
    <m/>
    <m/>
    <n v="0"/>
    <n v="0.21"/>
    <n v="0"/>
    <m/>
    <s v="Employees with an active employment contract"/>
    <m/>
    <s v="per year"/>
    <m/>
    <n v="0"/>
    <n v="0.21"/>
    <n v="0"/>
  </r>
  <r>
    <x v="0"/>
    <x v="0"/>
    <m/>
    <m/>
    <m/>
    <m/>
    <m/>
    <s v="Months"/>
    <m/>
    <m/>
    <m/>
    <n v="0"/>
    <n v="0.21"/>
    <n v="0"/>
    <m/>
    <s v="pieces, hours or user"/>
    <m/>
    <s v="per year"/>
    <m/>
    <n v="0"/>
    <n v="0.21"/>
    <n v="0"/>
  </r>
  <r>
    <x v="0"/>
    <x v="0"/>
    <m/>
    <m/>
    <m/>
    <m/>
    <m/>
    <s v="pieces, hours or user"/>
    <m/>
    <m/>
    <m/>
    <n v="0"/>
    <n v="0.21"/>
    <n v="0"/>
    <m/>
    <s v="Employees with an active employment contract"/>
    <m/>
    <s v="per year"/>
    <m/>
    <n v="0"/>
    <n v="0.21"/>
    <n v="0"/>
  </r>
  <r>
    <x v="0"/>
    <x v="0"/>
    <m/>
    <m/>
    <m/>
    <m/>
    <m/>
    <s v="pieces, hours or user"/>
    <m/>
    <m/>
    <m/>
    <n v="0"/>
    <n v="0.21"/>
    <n v="0"/>
    <m/>
    <s v="Employees with an active employment contract"/>
    <m/>
    <s v="per year"/>
    <m/>
    <n v="0"/>
    <n v="0.21"/>
    <n v="0"/>
  </r>
  <r>
    <x v="0"/>
    <x v="0"/>
    <m/>
    <m/>
    <m/>
    <m/>
    <m/>
    <s v="pieces, hours or user"/>
    <m/>
    <m/>
    <m/>
    <n v="0"/>
    <n v="0.21"/>
    <n v="0"/>
    <m/>
    <s v="Employees with an active employment contract"/>
    <m/>
    <s v="per year"/>
    <m/>
    <n v="0"/>
    <n v="0.21"/>
    <n v="0"/>
  </r>
  <r>
    <x v="0"/>
    <x v="0"/>
    <m/>
    <m/>
    <m/>
    <m/>
    <m/>
    <s v="pieces, hours or user"/>
    <m/>
    <m/>
    <m/>
    <n v="0"/>
    <n v="0.21"/>
    <n v="0"/>
    <m/>
    <s v="Employees with an active employment contract"/>
    <m/>
    <s v="per year"/>
    <m/>
    <n v="0"/>
    <n v="0.21"/>
    <n v="0"/>
  </r>
  <r>
    <x v="0"/>
    <x v="0"/>
    <m/>
    <m/>
    <m/>
    <m/>
    <m/>
    <s v="pieces, hours or user"/>
    <m/>
    <m/>
    <m/>
    <n v="0"/>
    <n v="0.21"/>
    <n v="0"/>
    <m/>
    <s v="Employees with an active employment contract"/>
    <m/>
    <s v="per year"/>
    <m/>
    <n v="0"/>
    <n v="0.21"/>
    <n v="0"/>
  </r>
  <r>
    <x v="0"/>
    <x v="0"/>
    <m/>
    <m/>
    <m/>
    <m/>
    <m/>
    <s v="pieces, hours or user"/>
    <m/>
    <m/>
    <m/>
    <n v="0"/>
    <n v="0.21"/>
    <n v="0"/>
    <m/>
    <s v="Pieces"/>
    <m/>
    <s v="per year"/>
    <m/>
    <n v="0"/>
    <n v="0.21"/>
    <n v="0"/>
  </r>
  <r>
    <x v="0"/>
    <x v="0"/>
    <m/>
    <m/>
    <m/>
    <m/>
    <m/>
    <s v="pieces, hours or user"/>
    <m/>
    <m/>
    <m/>
    <n v="0"/>
    <n v="0.21"/>
    <n v="0"/>
    <m/>
    <s v="pieces, hours or user"/>
    <m/>
    <s v="per year"/>
    <m/>
    <n v="0"/>
    <n v="0.21"/>
    <n v="0"/>
  </r>
  <r>
    <x v="0"/>
    <x v="0"/>
    <m/>
    <m/>
    <m/>
    <m/>
    <m/>
    <s v="pieces, hours or user"/>
    <m/>
    <m/>
    <m/>
    <n v="0"/>
    <n v="0.21"/>
    <n v="0"/>
    <m/>
    <s v="Employees with an active employment contract"/>
    <m/>
    <s v="per year"/>
    <m/>
    <n v="0"/>
    <n v="0.21"/>
    <n v="0"/>
  </r>
  <r>
    <x v="0"/>
    <x v="0"/>
    <m/>
    <m/>
    <m/>
    <m/>
    <m/>
    <s v="pieces, hours or user"/>
    <m/>
    <m/>
    <m/>
    <n v="0"/>
    <n v="0.21"/>
    <n v="0"/>
    <m/>
    <s v="Users"/>
    <m/>
    <s v="per year"/>
    <m/>
    <n v="0"/>
    <n v="0.21"/>
    <n v="0"/>
  </r>
  <r>
    <x v="0"/>
    <x v="0"/>
    <m/>
    <m/>
    <m/>
    <m/>
    <m/>
    <s v="pieces, hours or user"/>
    <m/>
    <m/>
    <m/>
    <n v="0"/>
    <n v="0.21"/>
    <n v="0"/>
    <m/>
    <s v="Employees with an active employment contract"/>
    <m/>
    <s v="per year"/>
    <m/>
    <n v="0"/>
    <n v="0.21"/>
    <n v="0"/>
  </r>
  <r>
    <x v="0"/>
    <x v="0"/>
    <m/>
    <m/>
    <m/>
    <m/>
    <m/>
    <s v="pieces, hours or user"/>
    <m/>
    <m/>
    <m/>
    <n v="0"/>
    <n v="0.21"/>
    <n v="0"/>
    <m/>
    <s v="Users"/>
    <m/>
    <s v="per year"/>
    <m/>
    <n v="0"/>
    <n v="0.21"/>
    <n v="0"/>
  </r>
  <r>
    <x v="0"/>
    <x v="1"/>
    <m/>
    <m/>
    <m/>
    <m/>
    <m/>
    <s v="pieces, hours or user"/>
    <m/>
    <m/>
    <m/>
    <n v="0"/>
    <n v="0.21"/>
    <n v="0"/>
    <m/>
    <s v="Pieces"/>
    <m/>
    <s v="per year"/>
    <m/>
    <n v="0"/>
    <n v="0.21"/>
    <n v="0"/>
  </r>
  <r>
    <x v="0"/>
    <x v="1"/>
    <m/>
    <m/>
    <m/>
    <m/>
    <m/>
    <s v="pieces, hours or user"/>
    <m/>
    <m/>
    <m/>
    <n v="0"/>
    <n v="0.21"/>
    <n v="0"/>
    <m/>
    <s v="Pieces"/>
    <m/>
    <s v="per year"/>
    <m/>
    <n v="0"/>
    <n v="0.21"/>
    <n v="0"/>
  </r>
  <r>
    <x v="0"/>
    <x v="1"/>
    <m/>
    <m/>
    <m/>
    <m/>
    <m/>
    <s v="pieces, hours or user"/>
    <m/>
    <m/>
    <m/>
    <n v="0"/>
    <n v="0.21"/>
    <n v="0"/>
    <m/>
    <s v="Pieces"/>
    <m/>
    <s v="per year"/>
    <m/>
    <n v="0"/>
    <n v="0.21"/>
    <n v="0"/>
  </r>
  <r>
    <x v="1"/>
    <x v="2"/>
    <m/>
    <m/>
    <m/>
    <m/>
    <m/>
    <s v="pieces, hours or user"/>
    <m/>
    <m/>
    <m/>
    <n v="0"/>
    <n v="0.21"/>
    <n v="0"/>
    <m/>
    <s v="Pieces"/>
    <m/>
    <s v="per year"/>
    <m/>
    <n v="0"/>
    <n v="0.21"/>
    <n v="0"/>
  </r>
  <r>
    <x v="2"/>
    <x v="3"/>
    <m/>
    <m/>
    <m/>
    <m/>
    <m/>
    <s v="pieces, hours or user"/>
    <m/>
    <m/>
    <m/>
    <n v="0"/>
    <n v="0.21"/>
    <n v="0"/>
    <m/>
    <s v="Pieces"/>
    <m/>
    <s v="per year"/>
    <m/>
    <n v="0"/>
    <n v="0.21"/>
    <n v="0"/>
  </r>
  <r>
    <x v="3"/>
    <x v="4"/>
    <m/>
    <m/>
    <m/>
    <m/>
    <m/>
    <s v="pieces, hours or user"/>
    <m/>
    <m/>
    <m/>
    <n v="0"/>
    <n v="0.21"/>
    <n v="0"/>
    <m/>
    <s v="pieces, hours or user"/>
    <m/>
    <s v="per year"/>
    <m/>
    <n v="0"/>
    <n v="0.21"/>
    <n v="0"/>
  </r>
  <r>
    <x v="4"/>
    <x v="5"/>
    <m/>
    <m/>
    <m/>
    <m/>
    <m/>
    <s v="Hours"/>
    <m/>
    <m/>
    <m/>
    <n v="0"/>
    <n v="0.21"/>
    <n v="0"/>
    <m/>
    <s v="pieces, hours or user"/>
    <m/>
    <s v="per year"/>
    <m/>
    <n v="0"/>
    <n v="0.21"/>
    <n v="0"/>
  </r>
  <r>
    <x v="4"/>
    <x v="5"/>
    <m/>
    <m/>
    <m/>
    <m/>
    <m/>
    <s v="Hours"/>
    <m/>
    <m/>
    <m/>
    <n v="0"/>
    <n v="0.21"/>
    <n v="0"/>
    <m/>
    <s v="pieces, hours or user"/>
    <m/>
    <s v="per year"/>
    <m/>
    <n v="0"/>
    <n v="0.21"/>
    <n v="0"/>
  </r>
  <r>
    <x v="4"/>
    <x v="6"/>
    <m/>
    <m/>
    <m/>
    <m/>
    <m/>
    <s v="Hours"/>
    <m/>
    <m/>
    <m/>
    <n v="0"/>
    <n v="0.21"/>
    <n v="0"/>
    <m/>
    <s v="pieces, hours or user"/>
    <m/>
    <s v="per year"/>
    <m/>
    <n v="0"/>
    <n v="0.21"/>
    <n v="0"/>
  </r>
  <r>
    <x v="4"/>
    <x v="6"/>
    <m/>
    <m/>
    <m/>
    <m/>
    <m/>
    <s v="Hours"/>
    <m/>
    <m/>
    <m/>
    <n v="0"/>
    <n v="0.21"/>
    <n v="0"/>
    <m/>
    <s v="pieces, hours or user"/>
    <m/>
    <s v="per year"/>
    <m/>
    <n v="0"/>
    <n v="0.21"/>
    <n v="0"/>
  </r>
  <r>
    <x v="4"/>
    <x v="6"/>
    <m/>
    <m/>
    <m/>
    <m/>
    <m/>
    <s v="Hours"/>
    <m/>
    <m/>
    <m/>
    <n v="0"/>
    <n v="0.21"/>
    <n v="0"/>
    <m/>
    <s v="pieces, hours or user"/>
    <m/>
    <s v="per year"/>
    <m/>
    <n v="0"/>
    <n v="0.21"/>
    <n v="0"/>
  </r>
  <r>
    <x v="4"/>
    <x v="6"/>
    <m/>
    <m/>
    <m/>
    <m/>
    <m/>
    <s v="pieces, hours or user"/>
    <m/>
    <m/>
    <m/>
    <n v="0"/>
    <n v="0.21"/>
    <n v="0"/>
    <m/>
    <s v="pieces, hours or user"/>
    <m/>
    <s v="per year"/>
    <m/>
    <n v="0"/>
    <n v="0.21"/>
    <n v="0"/>
  </r>
  <r>
    <x v="4"/>
    <x v="6"/>
    <m/>
    <m/>
    <m/>
    <m/>
    <m/>
    <s v="pieces, hours or user"/>
    <m/>
    <m/>
    <m/>
    <n v="0"/>
    <n v="0.21"/>
    <n v="0"/>
    <m/>
    <s v="pieces, hours or user"/>
    <m/>
    <s v="per year"/>
    <m/>
    <n v="0"/>
    <n v="0.21"/>
    <n v="0"/>
  </r>
  <r>
    <x v="4"/>
    <x v="6"/>
    <m/>
    <m/>
    <m/>
    <m/>
    <m/>
    <s v="pieces, hours or user"/>
    <m/>
    <m/>
    <m/>
    <n v="0"/>
    <n v="0.21"/>
    <n v="0"/>
    <m/>
    <s v="pieces, hours or user"/>
    <m/>
    <s v="per year"/>
    <m/>
    <n v="0"/>
    <n v="0.21"/>
    <n v="0"/>
  </r>
  <r>
    <x v="4"/>
    <x v="6"/>
    <m/>
    <m/>
    <m/>
    <m/>
    <m/>
    <s v="pieces, hours or user"/>
    <m/>
    <m/>
    <m/>
    <n v="0"/>
    <n v="0.21"/>
    <n v="0"/>
    <m/>
    <s v="pieces, hours or user"/>
    <m/>
    <s v="per year"/>
    <m/>
    <n v="0"/>
    <n v="0.21"/>
    <n v="0"/>
  </r>
  <r>
    <x v="4"/>
    <x v="6"/>
    <m/>
    <m/>
    <m/>
    <m/>
    <m/>
    <s v="pieces, hours or user"/>
    <m/>
    <m/>
    <m/>
    <n v="0"/>
    <n v="0.21"/>
    <n v="0"/>
    <m/>
    <s v="pieces, hours or user"/>
    <m/>
    <s v="per year"/>
    <m/>
    <n v="0"/>
    <n v="0.21"/>
    <n v="0"/>
  </r>
  <r>
    <x v="4"/>
    <x v="6"/>
    <m/>
    <m/>
    <m/>
    <m/>
    <m/>
    <s v="pieces, hours or user"/>
    <m/>
    <m/>
    <m/>
    <n v="0"/>
    <n v="0.21"/>
    <n v="0"/>
    <m/>
    <s v="pieces, hours or user"/>
    <m/>
    <s v="per year"/>
    <m/>
    <n v="0"/>
    <n v="0.21"/>
    <n v="0"/>
  </r>
  <r>
    <x v="4"/>
    <x v="6"/>
    <m/>
    <m/>
    <m/>
    <m/>
    <m/>
    <s v="pieces, hours or user"/>
    <m/>
    <m/>
    <m/>
    <n v="0"/>
    <n v="0.21"/>
    <n v="0"/>
    <m/>
    <s v="pieces, hours or user"/>
    <m/>
    <s v="per year"/>
    <m/>
    <n v="0"/>
    <n v="0.21"/>
    <n v="0"/>
  </r>
  <r>
    <x v="4"/>
    <x v="6"/>
    <m/>
    <m/>
    <m/>
    <m/>
    <m/>
    <s v="pieces, hours or user"/>
    <m/>
    <m/>
    <m/>
    <n v="0"/>
    <n v="0.21"/>
    <n v="0"/>
    <m/>
    <s v="pieces, hours or user"/>
    <m/>
    <s v="per year"/>
    <m/>
    <n v="0"/>
    <n v="0.21"/>
    <n v="0"/>
  </r>
  <r>
    <x v="4"/>
    <x v="6"/>
    <m/>
    <m/>
    <m/>
    <m/>
    <m/>
    <s v="pieces, hours or user"/>
    <m/>
    <m/>
    <m/>
    <n v="0"/>
    <n v="0.21"/>
    <n v="0"/>
    <m/>
    <s v="pieces, hours or user"/>
    <m/>
    <s v="per year"/>
    <m/>
    <n v="0"/>
    <n v="0.21"/>
    <n v="0"/>
  </r>
  <r>
    <x v="4"/>
    <x v="7"/>
    <m/>
    <m/>
    <m/>
    <m/>
    <m/>
    <s v="Hours"/>
    <m/>
    <m/>
    <m/>
    <n v="0"/>
    <n v="0.21"/>
    <n v="0"/>
    <m/>
    <s v="pieces, hours or user"/>
    <m/>
    <s v="per year"/>
    <m/>
    <n v="0"/>
    <n v="0.21"/>
    <n v="0"/>
  </r>
  <r>
    <x v="4"/>
    <x v="7"/>
    <m/>
    <m/>
    <m/>
    <m/>
    <m/>
    <s v="Hours"/>
    <m/>
    <m/>
    <m/>
    <n v="0"/>
    <n v="0.21"/>
    <n v="0"/>
    <m/>
    <s v="pieces, hours or user"/>
    <m/>
    <s v="per year"/>
    <m/>
    <n v="0"/>
    <n v="0.21"/>
    <n v="0"/>
  </r>
  <r>
    <x v="4"/>
    <x v="8"/>
    <m/>
    <m/>
    <m/>
    <m/>
    <m/>
    <s v="Hours"/>
    <m/>
    <m/>
    <m/>
    <n v="0"/>
    <n v="0.21"/>
    <n v="0"/>
    <m/>
    <s v="pieces, hours or user"/>
    <m/>
    <s v="per year"/>
    <m/>
    <n v="0"/>
    <n v="0.21"/>
    <n v="0"/>
  </r>
  <r>
    <x v="4"/>
    <x v="8"/>
    <m/>
    <m/>
    <m/>
    <m/>
    <m/>
    <s v="Hours"/>
    <m/>
    <m/>
    <m/>
    <n v="0"/>
    <n v="0.21"/>
    <n v="0"/>
    <m/>
    <s v="pieces, hours or user"/>
    <m/>
    <s v="per year"/>
    <m/>
    <n v="0"/>
    <n v="0.21"/>
    <n v="0"/>
  </r>
  <r>
    <x v="4"/>
    <x v="9"/>
    <m/>
    <m/>
    <m/>
    <m/>
    <m/>
    <s v="Hours"/>
    <m/>
    <m/>
    <m/>
    <n v="0"/>
    <n v="0.21"/>
    <n v="0"/>
    <m/>
    <s v="pieces, hours or user"/>
    <m/>
    <s v="per year"/>
    <m/>
    <n v="0"/>
    <n v="0.21"/>
    <n v="0"/>
  </r>
  <r>
    <x v="4"/>
    <x v="9"/>
    <m/>
    <m/>
    <m/>
    <m/>
    <m/>
    <s v="Hours"/>
    <m/>
    <m/>
    <m/>
    <n v="0"/>
    <n v="0.21"/>
    <n v="0"/>
    <m/>
    <s v="pieces, hours or user"/>
    <m/>
    <s v="per year"/>
    <m/>
    <n v="0"/>
    <n v="0.21"/>
    <n v="0"/>
  </r>
  <r>
    <x v="4"/>
    <x v="9"/>
    <m/>
    <m/>
    <m/>
    <m/>
    <m/>
    <s v="Hours"/>
    <m/>
    <m/>
    <m/>
    <n v="0"/>
    <n v="0.21"/>
    <n v="0"/>
    <m/>
    <s v="pieces, hours or user"/>
    <m/>
    <s v="per year"/>
    <m/>
    <n v="0"/>
    <n v="0.21"/>
    <n v="0"/>
  </r>
  <r>
    <x v="4"/>
    <x v="10"/>
    <m/>
    <m/>
    <m/>
    <m/>
    <m/>
    <s v="Hours"/>
    <m/>
    <m/>
    <m/>
    <n v="0"/>
    <n v="0.21"/>
    <n v="0"/>
    <m/>
    <s v="pieces, hours or user"/>
    <m/>
    <s v="per year"/>
    <m/>
    <n v="0"/>
    <n v="0.21"/>
    <n v="0"/>
  </r>
  <r>
    <x v="4"/>
    <x v="10"/>
    <m/>
    <m/>
    <m/>
    <m/>
    <m/>
    <s v="pieces, hours or user"/>
    <m/>
    <m/>
    <m/>
    <n v="0"/>
    <n v="0.21"/>
    <n v="0"/>
    <m/>
    <s v="pieces, hours or user"/>
    <m/>
    <s v="per year"/>
    <m/>
    <n v="0"/>
    <n v="0.21"/>
    <n v="0"/>
  </r>
  <r>
    <x v="4"/>
    <x v="10"/>
    <m/>
    <m/>
    <m/>
    <m/>
    <m/>
    <s v="pieces, hours or user"/>
    <m/>
    <m/>
    <m/>
    <n v="0"/>
    <n v="0.21"/>
    <n v="0"/>
    <m/>
    <s v="pieces, hours or user"/>
    <m/>
    <s v="per year"/>
    <m/>
    <n v="0"/>
    <n v="0.21"/>
    <n v="0"/>
  </r>
  <r>
    <x v="5"/>
    <x v="0"/>
    <m/>
    <m/>
    <m/>
    <m/>
    <m/>
    <s v="pieces, hours or user"/>
    <m/>
    <m/>
    <m/>
    <n v="0"/>
    <n v="0.21"/>
    <n v="0"/>
    <m/>
    <s v="pieces, hours or user"/>
    <m/>
    <s v="per year"/>
    <m/>
    <n v="0"/>
    <n v="0.21"/>
    <n v="0"/>
  </r>
  <r>
    <x v="5"/>
    <x v="0"/>
    <m/>
    <m/>
    <m/>
    <m/>
    <m/>
    <s v="pieces, hours or user"/>
    <m/>
    <m/>
    <m/>
    <n v="0"/>
    <n v="0.21"/>
    <n v="0"/>
    <m/>
    <s v="pieces, hours or user"/>
    <m/>
    <s v="per year"/>
    <m/>
    <n v="0"/>
    <n v="0.21"/>
    <n v="0"/>
  </r>
  <r>
    <x v="5"/>
    <x v="0"/>
    <m/>
    <m/>
    <m/>
    <m/>
    <m/>
    <s v="pieces, hours or user"/>
    <m/>
    <m/>
    <m/>
    <n v="0"/>
    <n v="0.21"/>
    <n v="0"/>
    <m/>
    <s v="pieces, hours or user"/>
    <m/>
    <s v="per year"/>
    <m/>
    <n v="0"/>
    <n v="0.21"/>
    <n v="0"/>
  </r>
  <r>
    <x v="5"/>
    <x v="0"/>
    <m/>
    <m/>
    <m/>
    <m/>
    <m/>
    <s v="pieces, hours or user"/>
    <m/>
    <m/>
    <m/>
    <n v="0"/>
    <n v="0.21"/>
    <n v="0"/>
    <m/>
    <s v="pieces, hours or user"/>
    <m/>
    <s v="per year"/>
    <m/>
    <n v="0"/>
    <n v="0.21"/>
    <n v="0"/>
  </r>
  <r>
    <x v="5"/>
    <x v="1"/>
    <m/>
    <m/>
    <m/>
    <m/>
    <m/>
    <s v="pieces, hours or user"/>
    <m/>
    <m/>
    <m/>
    <n v="0"/>
    <n v="0.21"/>
    <n v="0"/>
    <m/>
    <s v="pieces, hours or user"/>
    <m/>
    <s v="per year"/>
    <m/>
    <n v="0"/>
    <n v="0.21"/>
    <n v="0"/>
  </r>
  <r>
    <x v="5"/>
    <x v="1"/>
    <m/>
    <m/>
    <m/>
    <m/>
    <m/>
    <s v="pieces, hours or user"/>
    <m/>
    <m/>
    <m/>
    <n v="0"/>
    <n v="0.21"/>
    <n v="0"/>
    <m/>
    <s v="pieces, hours or user"/>
    <m/>
    <s v="per year"/>
    <m/>
    <n v="0"/>
    <n v="0.21"/>
    <n v="0"/>
  </r>
  <r>
    <x v="5"/>
    <x v="1"/>
    <m/>
    <m/>
    <m/>
    <m/>
    <m/>
    <s v="pieces, hours or user"/>
    <m/>
    <m/>
    <m/>
    <n v="0"/>
    <n v="0.21"/>
    <n v="0"/>
    <m/>
    <s v="pieces, hours or user"/>
    <m/>
    <s v="per year"/>
    <m/>
    <n v="0"/>
    <n v="0.21"/>
    <n v="0"/>
  </r>
  <r>
    <x v="5"/>
    <x v="11"/>
    <m/>
    <m/>
    <m/>
    <m/>
    <m/>
    <s v="pieces"/>
    <m/>
    <m/>
    <m/>
    <n v="0"/>
    <n v="0.21"/>
    <n v="0"/>
    <m/>
    <s v="pieces, hours or user"/>
    <m/>
    <s v="per year"/>
    <m/>
    <n v="0"/>
    <n v="0.21"/>
    <n v="0"/>
  </r>
  <r>
    <x v="5"/>
    <x v="11"/>
    <m/>
    <m/>
    <m/>
    <m/>
    <m/>
    <s v="pieces, hours or user"/>
    <m/>
    <m/>
    <m/>
    <n v="0"/>
    <n v="0.21"/>
    <n v="0"/>
    <m/>
    <s v="Hours"/>
    <m/>
    <s v="per year"/>
    <m/>
    <n v="0"/>
    <n v="0.21"/>
    <n v="0"/>
  </r>
  <r>
    <x v="5"/>
    <x v="11"/>
    <m/>
    <m/>
    <m/>
    <m/>
    <m/>
    <s v="pieces, hours or user"/>
    <m/>
    <m/>
    <m/>
    <n v="0"/>
    <n v="0.21"/>
    <n v="0"/>
    <m/>
    <s v="pieces, hours or user"/>
    <m/>
    <s v="per year"/>
    <m/>
    <n v="0"/>
    <n v="0.21"/>
    <n v="0"/>
  </r>
  <r>
    <x v="5"/>
    <x v="12"/>
    <m/>
    <m/>
    <m/>
    <m/>
    <m/>
    <s v="pieces, hours or user"/>
    <m/>
    <m/>
    <m/>
    <n v="0"/>
    <n v="0.21"/>
    <n v="0"/>
    <m/>
    <s v="pieces, hours or user"/>
    <m/>
    <s v="per year"/>
    <m/>
    <n v="0"/>
    <n v="0.2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1E98A11-A97F-436E-B827-A2E232852846}" name="Draaitabel1" cacheId="0"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A27:C49" firstHeaderRow="0" firstDataRow="1" firstDataCol="1"/>
  <pivotFields count="22">
    <pivotField axis="axisRow" showAll="0">
      <items count="7">
        <item x="3"/>
        <item x="0"/>
        <item x="1"/>
        <item x="2"/>
        <item x="4"/>
        <item x="5"/>
        <item t="default"/>
      </items>
    </pivotField>
    <pivotField axis="axisRow" showAll="0">
      <items count="14">
        <item x="6"/>
        <item x="3"/>
        <item x="5"/>
        <item x="4"/>
        <item x="0"/>
        <item x="2"/>
        <item x="1"/>
        <item x="11"/>
        <item x="12"/>
        <item x="7"/>
        <item x="8"/>
        <item x="10"/>
        <item x="9"/>
        <item t="default"/>
      </items>
    </pivotField>
    <pivotField showAll="0"/>
    <pivotField showAll="0"/>
    <pivotField showAll="0"/>
    <pivotField showAll="0"/>
    <pivotField showAll="0"/>
    <pivotField showAll="0"/>
    <pivotField showAll="0"/>
    <pivotField showAll="0"/>
    <pivotField showAll="0"/>
    <pivotField dataField="1" numFmtId="44" showAll="0"/>
    <pivotField numFmtId="9" showAll="0"/>
    <pivotField numFmtId="44" showAll="0"/>
    <pivotField showAll="0"/>
    <pivotField showAll="0"/>
    <pivotField showAll="0"/>
    <pivotField showAll="0"/>
    <pivotField showAll="0"/>
    <pivotField numFmtId="44" showAll="0"/>
    <pivotField numFmtId="9" showAll="0"/>
    <pivotField dataField="1" numFmtId="44" showAll="0"/>
  </pivotFields>
  <rowFields count="2">
    <field x="0"/>
    <field x="1"/>
  </rowFields>
  <rowItems count="22">
    <i>
      <x/>
    </i>
    <i r="1">
      <x v="3"/>
    </i>
    <i>
      <x v="1"/>
    </i>
    <i r="1">
      <x v="4"/>
    </i>
    <i r="1">
      <x v="6"/>
    </i>
    <i>
      <x v="2"/>
    </i>
    <i r="1">
      <x v="5"/>
    </i>
    <i>
      <x v="3"/>
    </i>
    <i r="1">
      <x v="1"/>
    </i>
    <i>
      <x v="4"/>
    </i>
    <i r="1">
      <x/>
    </i>
    <i r="1">
      <x v="2"/>
    </i>
    <i r="1">
      <x v="9"/>
    </i>
    <i r="1">
      <x v="10"/>
    </i>
    <i r="1">
      <x v="11"/>
    </i>
    <i r="1">
      <x v="12"/>
    </i>
    <i>
      <x v="5"/>
    </i>
    <i r="1">
      <x v="4"/>
    </i>
    <i r="1">
      <x v="6"/>
    </i>
    <i r="1">
      <x v="7"/>
    </i>
    <i r="1">
      <x v="8"/>
    </i>
    <i t="grand">
      <x/>
    </i>
  </rowItems>
  <colFields count="1">
    <field x="-2"/>
  </colFields>
  <colItems count="2">
    <i>
      <x/>
    </i>
    <i i="1">
      <x v="1"/>
    </i>
  </colItems>
  <dataFields count="2">
    <dataField name="Som van One-time price (incl. discount and excl. VAT)" fld="11" baseField="0" baseItem="0" numFmtId="44"/>
    <dataField name="Som van Annual amount_x000a_(including discount and VAT)" fld="21"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4"/>
  <sheetViews>
    <sheetView tabSelected="1" topLeftCell="A27" zoomScale="90" zoomScaleNormal="90" workbookViewId="0">
      <selection activeCell="C59" sqref="C59"/>
    </sheetView>
  </sheetViews>
  <sheetFormatPr defaultRowHeight="15"/>
  <cols>
    <col min="1" max="1" width="33.5703125" bestFit="1" customWidth="1"/>
    <col min="2" max="2" width="49.42578125" bestFit="1" customWidth="1"/>
    <col min="3" max="3" width="50.140625" bestFit="1" customWidth="1"/>
    <col min="4" max="4" width="2.7109375" customWidth="1"/>
    <col min="5" max="5" width="27.5703125" customWidth="1"/>
    <col min="6" max="7" width="15" customWidth="1"/>
    <col min="8" max="8" width="16" bestFit="1" customWidth="1"/>
    <col min="9" max="10" width="19.7109375" bestFit="1" customWidth="1"/>
    <col min="11" max="11" width="2.7109375" customWidth="1"/>
    <col min="12" max="13" width="16" customWidth="1"/>
    <col min="14" max="14" width="15.140625" bestFit="1" customWidth="1"/>
    <col min="15" max="15" width="15.28515625" bestFit="1" customWidth="1"/>
  </cols>
  <sheetData>
    <row r="1" spans="1:15" ht="18">
      <c r="A1" s="5" t="s">
        <v>18</v>
      </c>
      <c r="B1" s="11" t="s">
        <v>0</v>
      </c>
    </row>
    <row r="2" spans="1:15" ht="18.75" thickBot="1">
      <c r="A2" s="5"/>
      <c r="B2" s="5"/>
    </row>
    <row r="3" spans="1:15" ht="19.5" thickBot="1">
      <c r="A3" s="15" t="s">
        <v>19</v>
      </c>
      <c r="B3" s="106"/>
      <c r="C3" s="107"/>
      <c r="D3" s="107"/>
      <c r="E3" s="107"/>
      <c r="F3" s="107"/>
      <c r="G3" s="107"/>
      <c r="H3" s="107"/>
      <c r="I3" s="107"/>
      <c r="J3" s="107"/>
      <c r="K3" s="107"/>
      <c r="L3" s="107"/>
      <c r="M3" s="107"/>
      <c r="N3" s="108"/>
    </row>
    <row r="4" spans="1:15" ht="16.5">
      <c r="A4" s="6"/>
      <c r="B4" s="6"/>
      <c r="C4" s="6"/>
      <c r="D4" s="6"/>
      <c r="E4" s="7"/>
      <c r="F4" s="7"/>
      <c r="G4" s="7"/>
    </row>
    <row r="5" spans="1:15" ht="15.75">
      <c r="A5" s="18" t="s">
        <v>20</v>
      </c>
      <c r="B5" s="18"/>
      <c r="C5" s="19"/>
      <c r="D5" s="19"/>
      <c r="E5" s="20"/>
      <c r="F5" s="20"/>
      <c r="G5" s="20"/>
      <c r="H5" s="21"/>
      <c r="I5" s="21"/>
      <c r="J5" s="21"/>
      <c r="K5" s="21"/>
      <c r="L5" s="21"/>
      <c r="M5" s="21"/>
      <c r="N5" s="21"/>
    </row>
    <row r="6" spans="1:15" ht="62.25" customHeight="1">
      <c r="A6" s="29" t="s">
        <v>1</v>
      </c>
      <c r="B6" s="105" t="s">
        <v>21</v>
      </c>
      <c r="C6" s="105"/>
      <c r="D6" s="105"/>
      <c r="E6" s="105"/>
      <c r="F6" s="105"/>
      <c r="G6" s="105"/>
      <c r="H6" s="105"/>
      <c r="I6" s="105"/>
      <c r="J6" s="105"/>
      <c r="K6" s="105"/>
      <c r="L6" s="105"/>
      <c r="M6" s="105"/>
      <c r="N6" s="105"/>
      <c r="O6" s="8"/>
    </row>
    <row r="7" spans="1:15" ht="30" customHeight="1">
      <c r="A7" s="29" t="s">
        <v>1</v>
      </c>
      <c r="B7" s="105" t="s">
        <v>22</v>
      </c>
      <c r="C7" s="105"/>
      <c r="D7" s="105"/>
      <c r="E7" s="105"/>
      <c r="F7" s="105"/>
      <c r="G7" s="105"/>
      <c r="H7" s="105"/>
      <c r="I7" s="105"/>
      <c r="J7" s="105"/>
      <c r="K7" s="105"/>
      <c r="L7" s="105"/>
      <c r="M7" s="105"/>
      <c r="N7" s="105"/>
    </row>
    <row r="8" spans="1:15" ht="112.5" customHeight="1">
      <c r="A8" s="29" t="s">
        <v>1</v>
      </c>
      <c r="B8" s="105" t="s">
        <v>23</v>
      </c>
      <c r="C8" s="105"/>
      <c r="D8" s="105"/>
      <c r="E8" s="105"/>
      <c r="F8" s="105"/>
      <c r="G8" s="105"/>
      <c r="H8" s="105"/>
      <c r="I8" s="105"/>
      <c r="J8" s="105"/>
      <c r="K8" s="105"/>
      <c r="L8" s="105"/>
      <c r="M8" s="105"/>
      <c r="N8" s="105"/>
    </row>
    <row r="9" spans="1:15" ht="49.5" customHeight="1">
      <c r="A9" s="29" t="s">
        <v>1</v>
      </c>
      <c r="B9" s="105" t="s">
        <v>24</v>
      </c>
      <c r="C9" s="105"/>
      <c r="D9" s="105"/>
      <c r="E9" s="105"/>
      <c r="F9" s="105"/>
      <c r="G9" s="105"/>
      <c r="H9" s="105"/>
      <c r="I9" s="105"/>
      <c r="J9" s="105"/>
      <c r="K9" s="105"/>
      <c r="L9" s="105"/>
      <c r="M9" s="105"/>
      <c r="N9" s="105"/>
      <c r="O9" s="23"/>
    </row>
    <row r="10" spans="1:15" ht="45.75" customHeight="1">
      <c r="A10" s="29" t="s">
        <v>1</v>
      </c>
      <c r="B10" s="105" t="s">
        <v>25</v>
      </c>
      <c r="C10" s="105"/>
      <c r="D10" s="105"/>
      <c r="E10" s="105"/>
      <c r="F10" s="105"/>
      <c r="G10" s="105"/>
      <c r="H10" s="105"/>
      <c r="I10" s="105"/>
      <c r="J10" s="105"/>
      <c r="K10" s="105"/>
      <c r="L10" s="105"/>
      <c r="M10" s="105"/>
      <c r="N10" s="105"/>
      <c r="O10" s="23"/>
    </row>
    <row r="11" spans="1:15">
      <c r="A11" s="29" t="s">
        <v>1</v>
      </c>
      <c r="B11" s="105" t="s">
        <v>26</v>
      </c>
      <c r="C11" s="105"/>
      <c r="D11" s="105"/>
      <c r="E11" s="105"/>
      <c r="F11" s="105"/>
      <c r="G11" s="105"/>
      <c r="H11" s="105"/>
      <c r="I11" s="105"/>
      <c r="J11" s="105"/>
      <c r="K11" s="105"/>
      <c r="L11" s="105"/>
      <c r="M11" s="105"/>
      <c r="N11" s="105"/>
    </row>
    <row r="12" spans="1:15" ht="29.25" customHeight="1">
      <c r="A12" s="29" t="s">
        <v>1</v>
      </c>
      <c r="B12" s="105" t="s">
        <v>27</v>
      </c>
      <c r="C12" s="105"/>
      <c r="D12" s="105"/>
      <c r="E12" s="105"/>
      <c r="F12" s="105"/>
      <c r="G12" s="105"/>
      <c r="H12" s="105"/>
      <c r="I12" s="105"/>
      <c r="J12" s="105"/>
      <c r="K12" s="105"/>
      <c r="L12" s="105"/>
      <c r="M12" s="105"/>
      <c r="N12" s="105"/>
      <c r="O12" s="8"/>
    </row>
    <row r="13" spans="1:15" ht="14.25" customHeight="1">
      <c r="A13" s="29" t="s">
        <v>1</v>
      </c>
      <c r="B13" s="105" t="s">
        <v>28</v>
      </c>
      <c r="C13" s="105"/>
      <c r="D13" s="105"/>
      <c r="E13" s="105"/>
      <c r="F13" s="105"/>
      <c r="G13" s="105"/>
      <c r="H13" s="105"/>
      <c r="I13" s="105"/>
      <c r="J13" s="105"/>
      <c r="K13" s="105"/>
      <c r="L13" s="105"/>
      <c r="M13" s="105"/>
      <c r="N13" s="105"/>
    </row>
    <row r="14" spans="1:15" ht="14.25" customHeight="1">
      <c r="A14" s="29"/>
      <c r="B14" s="105"/>
      <c r="C14" s="105"/>
      <c r="D14" s="105"/>
      <c r="E14" s="105"/>
      <c r="F14" s="105"/>
      <c r="G14" s="105"/>
      <c r="H14" s="105"/>
      <c r="I14" s="105"/>
      <c r="J14" s="105"/>
      <c r="K14" s="105"/>
      <c r="L14" s="105"/>
      <c r="M14" s="105"/>
      <c r="N14" s="105"/>
    </row>
    <row r="15" spans="1:15" ht="14.25" customHeight="1">
      <c r="A15" s="29"/>
      <c r="C15" s="31"/>
      <c r="D15" s="31"/>
      <c r="E15" s="31"/>
      <c r="F15" s="31"/>
      <c r="G15" s="31"/>
      <c r="H15" s="31"/>
      <c r="I15" s="31"/>
      <c r="J15" s="31"/>
      <c r="K15" s="31"/>
      <c r="L15" s="31"/>
      <c r="M15" s="31"/>
      <c r="N15" s="31"/>
    </row>
    <row r="16" spans="1:15" ht="15" customHeight="1">
      <c r="A16" s="18" t="s">
        <v>29</v>
      </c>
      <c r="B16" s="18"/>
      <c r="C16" s="19"/>
      <c r="D16" s="19"/>
      <c r="E16" s="20"/>
      <c r="F16" s="20"/>
      <c r="G16" s="20"/>
      <c r="H16" s="21"/>
      <c r="I16" s="21"/>
      <c r="J16" s="21"/>
      <c r="K16" s="21"/>
      <c r="L16" s="21"/>
      <c r="M16" s="21"/>
      <c r="N16" s="21"/>
    </row>
    <row r="17" spans="1:22" ht="15" customHeight="1">
      <c r="A17" s="22" t="s">
        <v>1</v>
      </c>
      <c r="B17" s="105" t="s">
        <v>30</v>
      </c>
      <c r="C17" s="105"/>
      <c r="D17" s="105"/>
      <c r="E17" s="105"/>
      <c r="F17" s="105"/>
      <c r="G17" s="105"/>
      <c r="H17" s="105"/>
      <c r="I17" s="105"/>
      <c r="J17" s="105"/>
      <c r="K17" s="105"/>
      <c r="L17" s="105"/>
      <c r="M17" s="105"/>
      <c r="N17" s="105"/>
      <c r="O17" s="8"/>
    </row>
    <row r="18" spans="1:22" ht="30.75" customHeight="1">
      <c r="A18" s="22" t="s">
        <v>1</v>
      </c>
      <c r="B18" s="105" t="s">
        <v>31</v>
      </c>
      <c r="C18" s="105"/>
      <c r="D18" s="105"/>
      <c r="E18" s="105"/>
      <c r="F18" s="105"/>
      <c r="G18" s="105"/>
      <c r="H18" s="105"/>
      <c r="I18" s="105"/>
      <c r="J18" s="105"/>
      <c r="K18" s="105"/>
      <c r="L18" s="105"/>
      <c r="M18" s="105"/>
      <c r="N18" s="105"/>
      <c r="O18" s="8"/>
    </row>
    <row r="19" spans="1:22">
      <c r="A19" s="22" t="s">
        <v>1</v>
      </c>
      <c r="B19" s="105" t="s">
        <v>32</v>
      </c>
      <c r="C19" s="105"/>
      <c r="D19" s="105"/>
      <c r="E19" s="105"/>
      <c r="F19" s="105"/>
      <c r="G19" s="105"/>
      <c r="H19" s="105"/>
      <c r="I19" s="105"/>
      <c r="J19" s="105"/>
      <c r="K19" s="105"/>
      <c r="L19" s="105"/>
      <c r="M19" s="105"/>
      <c r="N19" s="105"/>
      <c r="O19" s="8"/>
    </row>
    <row r="20" spans="1:22">
      <c r="A20" s="22" t="s">
        <v>1</v>
      </c>
      <c r="B20" s="105" t="s">
        <v>33</v>
      </c>
      <c r="C20" s="105"/>
      <c r="D20" s="105"/>
      <c r="E20" s="105"/>
      <c r="F20" s="105"/>
      <c r="G20" s="105"/>
      <c r="H20" s="105"/>
      <c r="I20" s="105"/>
      <c r="J20" s="105"/>
      <c r="K20" s="105"/>
      <c r="L20" s="105"/>
      <c r="M20" s="105"/>
      <c r="N20" s="105"/>
    </row>
    <row r="21" spans="1:22" ht="15" customHeight="1">
      <c r="A21" s="9"/>
      <c r="B21" s="12"/>
      <c r="C21" s="12"/>
      <c r="D21" s="12"/>
      <c r="E21" s="12"/>
      <c r="F21" s="12"/>
      <c r="G21" s="12"/>
      <c r="H21" s="12"/>
      <c r="I21" s="12"/>
      <c r="J21" s="12"/>
      <c r="K21" s="12"/>
      <c r="L21" s="12"/>
      <c r="M21" s="12"/>
      <c r="N21" s="12"/>
      <c r="O21" s="8"/>
    </row>
    <row r="22" spans="1:22" ht="15" customHeight="1">
      <c r="A22" s="29" t="s">
        <v>34</v>
      </c>
      <c r="B22" s="27"/>
      <c r="C22" s="27"/>
      <c r="D22" s="27"/>
      <c r="E22" s="27"/>
      <c r="F22" s="27"/>
      <c r="G22" s="27"/>
      <c r="H22" s="27"/>
      <c r="I22" s="27"/>
      <c r="J22" s="27"/>
      <c r="K22" s="27"/>
      <c r="L22" s="27"/>
      <c r="M22" s="27"/>
      <c r="N22" s="27"/>
      <c r="O22" s="8"/>
    </row>
    <row r="23" spans="1:22" ht="15" customHeight="1">
      <c r="A23" s="29" t="s">
        <v>1</v>
      </c>
      <c r="B23" s="109" t="s">
        <v>35</v>
      </c>
      <c r="C23" s="109"/>
      <c r="D23" s="109"/>
      <c r="E23" s="109"/>
      <c r="F23" s="109"/>
      <c r="G23" s="109"/>
      <c r="H23" s="109"/>
      <c r="I23" s="109"/>
      <c r="J23" s="109"/>
      <c r="K23" s="109"/>
      <c r="L23" s="109"/>
      <c r="M23" s="109"/>
      <c r="N23" s="109"/>
      <c r="O23" s="8"/>
    </row>
    <row r="24" spans="1:22" ht="15" customHeight="1">
      <c r="A24" s="9"/>
      <c r="B24" s="104"/>
      <c r="C24" s="104"/>
      <c r="D24" s="104"/>
      <c r="E24" s="104"/>
      <c r="F24" s="104"/>
      <c r="G24" s="104"/>
      <c r="H24" s="104"/>
      <c r="I24" s="104"/>
      <c r="J24" s="104"/>
      <c r="K24" s="104"/>
      <c r="L24" s="104"/>
      <c r="M24" s="104"/>
      <c r="N24" s="104"/>
      <c r="O24" s="104"/>
      <c r="P24" s="104"/>
      <c r="Q24" s="104"/>
      <c r="R24" s="104"/>
      <c r="S24" s="104"/>
      <c r="T24" s="104"/>
      <c r="U24" s="104"/>
      <c r="V24" s="104"/>
    </row>
    <row r="25" spans="1:22" ht="15" customHeight="1">
      <c r="C25" s="12"/>
      <c r="D25" s="12"/>
      <c r="E25" s="12"/>
      <c r="F25" s="12"/>
      <c r="G25" s="12"/>
      <c r="H25" s="12"/>
      <c r="I25" s="12"/>
      <c r="J25" s="12"/>
      <c r="K25" s="12"/>
      <c r="L25" s="12"/>
      <c r="M25" s="12"/>
      <c r="N25" s="12"/>
      <c r="O25" s="8"/>
    </row>
    <row r="26" spans="1:22" ht="75.75" customHeight="1">
      <c r="A26" s="17" t="s">
        <v>36</v>
      </c>
      <c r="B26" s="12"/>
      <c r="C26" s="12"/>
      <c r="D26" s="12"/>
      <c r="E26" s="52" t="s">
        <v>37</v>
      </c>
      <c r="F26" s="17"/>
      <c r="G26" s="17"/>
      <c r="H26" s="12"/>
      <c r="I26" s="12"/>
      <c r="J26" s="12"/>
      <c r="M26" s="12"/>
    </row>
    <row r="27" spans="1:22" ht="45.75" thickBot="1">
      <c r="A27" s="96" t="s">
        <v>16</v>
      </c>
      <c r="B27" t="s">
        <v>101</v>
      </c>
      <c r="C27" t="s">
        <v>99</v>
      </c>
      <c r="E27" s="39" t="s">
        <v>38</v>
      </c>
      <c r="F27" s="39" t="s">
        <v>39</v>
      </c>
      <c r="G27" s="40" t="s">
        <v>40</v>
      </c>
      <c r="H27" s="39" t="s">
        <v>41</v>
      </c>
      <c r="I27" s="39" t="s">
        <v>42</v>
      </c>
      <c r="J27" s="39" t="s">
        <v>43</v>
      </c>
      <c r="M27" s="1"/>
    </row>
    <row r="28" spans="1:22" ht="15.75" thickBot="1">
      <c r="A28" s="97" t="s">
        <v>64</v>
      </c>
      <c r="B28" s="1">
        <v>0</v>
      </c>
      <c r="C28" s="1">
        <v>0</v>
      </c>
      <c r="E28" s="44">
        <f>B28</f>
        <v>0</v>
      </c>
      <c r="F28" s="45"/>
      <c r="G28" s="46">
        <f>E28*(1-F28)</f>
        <v>0</v>
      </c>
      <c r="H28" s="47">
        <f>C28*5</f>
        <v>0</v>
      </c>
      <c r="I28" s="46">
        <f>G28+H28</f>
        <v>0</v>
      </c>
      <c r="J28" s="48">
        <f>G28+C28*6</f>
        <v>0</v>
      </c>
    </row>
    <row r="29" spans="1:22">
      <c r="A29" s="98" t="s">
        <v>6</v>
      </c>
      <c r="B29" s="1">
        <v>0</v>
      </c>
      <c r="C29" s="1">
        <v>0</v>
      </c>
    </row>
    <row r="30" spans="1:22" ht="15.75" thickBot="1">
      <c r="A30" s="97" t="s">
        <v>2</v>
      </c>
      <c r="B30" s="1">
        <v>0</v>
      </c>
      <c r="C30" s="1">
        <v>0</v>
      </c>
    </row>
    <row r="31" spans="1:22" ht="15.75" thickBot="1">
      <c r="A31" s="98" t="s">
        <v>66</v>
      </c>
      <c r="B31" s="1">
        <v>0</v>
      </c>
      <c r="C31" s="1">
        <v>0</v>
      </c>
      <c r="E31" s="44">
        <f>B32</f>
        <v>0</v>
      </c>
      <c r="F31" s="45"/>
      <c r="G31" s="46">
        <f>E31*(1-F31)</f>
        <v>0</v>
      </c>
      <c r="H31" s="47">
        <f>C32*5</f>
        <v>0</v>
      </c>
      <c r="I31" s="46">
        <f>G31+H31</f>
        <v>0</v>
      </c>
      <c r="J31" s="48">
        <f>G31+C32*6</f>
        <v>0</v>
      </c>
    </row>
    <row r="32" spans="1:22" ht="15.75" thickBot="1">
      <c r="A32" s="98" t="s">
        <v>67</v>
      </c>
      <c r="B32" s="1">
        <v>0</v>
      </c>
      <c r="C32" s="1">
        <v>0</v>
      </c>
    </row>
    <row r="33" spans="1:12" ht="15.75" thickBot="1">
      <c r="A33" s="97" t="s">
        <v>3</v>
      </c>
      <c r="B33" s="1">
        <v>0</v>
      </c>
      <c r="C33" s="1">
        <v>0</v>
      </c>
      <c r="E33" s="44">
        <f>B35</f>
        <v>0</v>
      </c>
      <c r="F33" s="45"/>
      <c r="G33" s="46">
        <f>E33*(1-F33)</f>
        <v>0</v>
      </c>
      <c r="H33" s="47">
        <f>C35*5</f>
        <v>0</v>
      </c>
      <c r="I33" s="46">
        <f>G33+H33</f>
        <v>0</v>
      </c>
      <c r="J33" s="48">
        <f>G33+C35*6</f>
        <v>0</v>
      </c>
    </row>
    <row r="34" spans="1:12" ht="15.75" thickBot="1">
      <c r="A34" s="98" t="s">
        <v>4</v>
      </c>
      <c r="B34" s="1">
        <v>0</v>
      </c>
      <c r="C34" s="1">
        <v>0</v>
      </c>
    </row>
    <row r="35" spans="1:12" ht="15.75" thickBot="1">
      <c r="A35" s="97" t="s">
        <v>5</v>
      </c>
      <c r="B35" s="1">
        <v>0</v>
      </c>
      <c r="C35" s="1">
        <v>0</v>
      </c>
      <c r="E35" s="44"/>
      <c r="F35" s="45"/>
      <c r="G35" s="46">
        <f>E35*(1-F35)</f>
        <v>0</v>
      </c>
      <c r="H35" s="47">
        <f>C38*5</f>
        <v>0</v>
      </c>
      <c r="I35" s="46">
        <f>G35+H35</f>
        <v>0</v>
      </c>
      <c r="J35" s="48">
        <f>G35+C38*6</f>
        <v>0</v>
      </c>
    </row>
    <row r="36" spans="1:12">
      <c r="A36" s="98" t="s">
        <v>68</v>
      </c>
      <c r="B36" s="1">
        <v>0</v>
      </c>
      <c r="C36" s="1">
        <v>0</v>
      </c>
      <c r="E36" s="1"/>
      <c r="F36" s="41"/>
      <c r="G36" s="1"/>
      <c r="H36" s="25"/>
      <c r="I36" s="1"/>
      <c r="J36" s="1"/>
    </row>
    <row r="37" spans="1:12">
      <c r="A37" s="97" t="s">
        <v>63</v>
      </c>
      <c r="B37" s="1">
        <v>0</v>
      </c>
      <c r="C37" s="1">
        <v>0</v>
      </c>
    </row>
    <row r="38" spans="1:12">
      <c r="A38" s="98" t="s">
        <v>70</v>
      </c>
      <c r="B38" s="1">
        <v>0</v>
      </c>
      <c r="C38" s="1">
        <v>0</v>
      </c>
      <c r="E38" s="16">
        <f t="shared" ref="E38:E45" si="0">B38</f>
        <v>0</v>
      </c>
      <c r="F38" s="42"/>
      <c r="G38" s="16">
        <f t="shared" ref="G38:G48" si="1">E38*(1-F38)</f>
        <v>0</v>
      </c>
      <c r="H38" s="24">
        <f>C38*5</f>
        <v>0</v>
      </c>
      <c r="I38" s="16">
        <f>G38+H4</f>
        <v>0</v>
      </c>
      <c r="J38" s="24">
        <f t="shared" ref="J38:J43" si="2">G38+C42*6</f>
        <v>0</v>
      </c>
    </row>
    <row r="39" spans="1:12">
      <c r="A39" s="98" t="s">
        <v>69</v>
      </c>
      <c r="B39" s="1">
        <v>0</v>
      </c>
      <c r="C39" s="1">
        <v>0</v>
      </c>
      <c r="E39" s="16">
        <f t="shared" si="0"/>
        <v>0</v>
      </c>
      <c r="F39" s="42"/>
      <c r="G39" s="16">
        <f t="shared" si="1"/>
        <v>0</v>
      </c>
      <c r="H39" s="24">
        <f t="shared" ref="H39:H43" si="3">C39*5</f>
        <v>0</v>
      </c>
      <c r="I39" s="16">
        <f t="shared" ref="I39:I48" si="4">G39+H39</f>
        <v>0</v>
      </c>
      <c r="J39" s="24">
        <f t="shared" si="2"/>
        <v>0</v>
      </c>
    </row>
    <row r="40" spans="1:12">
      <c r="A40" s="98" t="s">
        <v>71</v>
      </c>
      <c r="B40" s="1">
        <v>0</v>
      </c>
      <c r="C40" s="1">
        <v>0</v>
      </c>
      <c r="E40" s="16">
        <f t="shared" si="0"/>
        <v>0</v>
      </c>
      <c r="F40" s="42"/>
      <c r="G40" s="16">
        <f t="shared" si="1"/>
        <v>0</v>
      </c>
      <c r="H40" s="24">
        <f t="shared" si="3"/>
        <v>0</v>
      </c>
      <c r="I40" s="16">
        <f t="shared" si="4"/>
        <v>0</v>
      </c>
      <c r="J40" s="24">
        <f t="shared" si="2"/>
        <v>0</v>
      </c>
    </row>
    <row r="41" spans="1:12">
      <c r="A41" s="98" t="s">
        <v>72</v>
      </c>
      <c r="B41" s="1">
        <v>0</v>
      </c>
      <c r="C41" s="1">
        <v>0</v>
      </c>
      <c r="E41" s="16">
        <f t="shared" si="0"/>
        <v>0</v>
      </c>
      <c r="F41" s="42"/>
      <c r="G41" s="16">
        <f t="shared" si="1"/>
        <v>0</v>
      </c>
      <c r="H41" s="24">
        <f t="shared" si="3"/>
        <v>0</v>
      </c>
      <c r="I41" s="16">
        <f t="shared" si="4"/>
        <v>0</v>
      </c>
      <c r="J41" s="24">
        <f t="shared" si="2"/>
        <v>0</v>
      </c>
    </row>
    <row r="42" spans="1:12">
      <c r="A42" s="98" t="s">
        <v>74</v>
      </c>
      <c r="B42" s="1">
        <v>0</v>
      </c>
      <c r="C42" s="1">
        <v>0</v>
      </c>
      <c r="E42" s="16">
        <f t="shared" si="0"/>
        <v>0</v>
      </c>
      <c r="F42" s="42"/>
      <c r="G42" s="16">
        <f t="shared" si="1"/>
        <v>0</v>
      </c>
      <c r="H42" s="24">
        <f t="shared" si="3"/>
        <v>0</v>
      </c>
      <c r="I42" s="16">
        <f t="shared" si="4"/>
        <v>0</v>
      </c>
      <c r="J42" s="24">
        <f t="shared" si="2"/>
        <v>0</v>
      </c>
    </row>
    <row r="43" spans="1:12" ht="15.75" thickBot="1">
      <c r="A43" s="98" t="s">
        <v>73</v>
      </c>
      <c r="B43" s="1">
        <v>0</v>
      </c>
      <c r="C43" s="1">
        <v>0</v>
      </c>
      <c r="E43" s="16">
        <f t="shared" si="0"/>
        <v>0</v>
      </c>
      <c r="F43" s="42"/>
      <c r="G43" s="16">
        <f t="shared" si="1"/>
        <v>0</v>
      </c>
      <c r="H43" s="24">
        <f t="shared" si="3"/>
        <v>0</v>
      </c>
      <c r="I43" s="16">
        <f t="shared" si="4"/>
        <v>0</v>
      </c>
      <c r="J43" s="24">
        <f t="shared" si="2"/>
        <v>0</v>
      </c>
    </row>
    <row r="44" spans="1:12" ht="15.75" thickBot="1">
      <c r="A44" s="97" t="s">
        <v>65</v>
      </c>
      <c r="B44" s="1">
        <v>0</v>
      </c>
      <c r="C44" s="1">
        <v>0</v>
      </c>
      <c r="E44" s="44">
        <f t="shared" si="0"/>
        <v>0</v>
      </c>
      <c r="F44" s="45"/>
      <c r="G44" s="46">
        <f t="shared" si="1"/>
        <v>0</v>
      </c>
      <c r="H44" s="47">
        <f>C44*5</f>
        <v>0</v>
      </c>
      <c r="I44" s="46">
        <f t="shared" si="4"/>
        <v>0</v>
      </c>
      <c r="J44" s="48">
        <f>G44+C44*6</f>
        <v>0</v>
      </c>
      <c r="L44" s="1"/>
    </row>
    <row r="45" spans="1:12">
      <c r="A45" s="98" t="s">
        <v>66</v>
      </c>
      <c r="B45" s="1">
        <v>0</v>
      </c>
      <c r="C45" s="1">
        <v>0</v>
      </c>
      <c r="E45" s="71">
        <f t="shared" si="0"/>
        <v>0</v>
      </c>
      <c r="F45" s="72"/>
      <c r="G45" s="71">
        <f t="shared" si="1"/>
        <v>0</v>
      </c>
      <c r="H45" s="73">
        <f>C45*5</f>
        <v>0</v>
      </c>
      <c r="I45" s="71">
        <f t="shared" si="4"/>
        <v>0</v>
      </c>
      <c r="J45" s="73">
        <f>G45+C45*6</f>
        <v>0</v>
      </c>
    </row>
    <row r="46" spans="1:12">
      <c r="A46" s="98" t="s">
        <v>67</v>
      </c>
      <c r="B46" s="1">
        <v>0</v>
      </c>
      <c r="C46" s="1">
        <v>0</v>
      </c>
      <c r="E46" s="71">
        <f t="shared" ref="E46:E48" si="5">B46</f>
        <v>0</v>
      </c>
      <c r="F46" s="42"/>
      <c r="G46" s="16">
        <f t="shared" si="1"/>
        <v>0</v>
      </c>
      <c r="H46" s="24">
        <f>C46*5</f>
        <v>0</v>
      </c>
      <c r="I46" s="71">
        <f t="shared" si="4"/>
        <v>0</v>
      </c>
      <c r="J46" s="24">
        <f>G46+C46*6</f>
        <v>0</v>
      </c>
    </row>
    <row r="47" spans="1:12">
      <c r="A47" s="98" t="s">
        <v>7</v>
      </c>
      <c r="B47" s="1">
        <v>0</v>
      </c>
      <c r="C47" s="1">
        <v>0</v>
      </c>
      <c r="E47" s="71">
        <f t="shared" si="5"/>
        <v>0</v>
      </c>
      <c r="F47" s="42"/>
      <c r="G47" s="16">
        <f t="shared" si="1"/>
        <v>0</v>
      </c>
      <c r="H47" s="24">
        <f>C47*5</f>
        <v>0</v>
      </c>
      <c r="I47" s="71">
        <f t="shared" si="4"/>
        <v>0</v>
      </c>
      <c r="J47" s="24">
        <f>G47+C47*6</f>
        <v>0</v>
      </c>
    </row>
    <row r="48" spans="1:12">
      <c r="A48" s="98" t="s">
        <v>75</v>
      </c>
      <c r="B48" s="1">
        <v>0</v>
      </c>
      <c r="C48" s="1">
        <v>0</v>
      </c>
      <c r="E48" s="71">
        <f t="shared" si="5"/>
        <v>0</v>
      </c>
      <c r="F48" s="42"/>
      <c r="G48" s="16">
        <f t="shared" si="1"/>
        <v>0</v>
      </c>
      <c r="H48" s="24">
        <f>C48*5</f>
        <v>0</v>
      </c>
      <c r="I48" s="71">
        <f t="shared" si="4"/>
        <v>0</v>
      </c>
      <c r="J48" s="24">
        <f>G48+C48*6</f>
        <v>0</v>
      </c>
    </row>
    <row r="49" spans="1:12">
      <c r="A49" s="97" t="s">
        <v>17</v>
      </c>
      <c r="B49" s="1">
        <v>0</v>
      </c>
      <c r="C49" s="1">
        <v>0</v>
      </c>
      <c r="L49" s="1"/>
    </row>
    <row r="50" spans="1:12">
      <c r="L50" s="1"/>
    </row>
    <row r="51" spans="1:12">
      <c r="L51" s="1"/>
    </row>
    <row r="52" spans="1:12" ht="19.5" customHeight="1" thickBot="1"/>
    <row r="53" spans="1:12" ht="15.75" thickBot="1">
      <c r="E53" s="49"/>
      <c r="F53" s="49"/>
      <c r="G53" s="49"/>
      <c r="H53" s="49"/>
      <c r="I53" s="49"/>
      <c r="J53" s="49"/>
    </row>
    <row r="54" spans="1:12" ht="15.75" thickTop="1">
      <c r="H54" s="74" t="s">
        <v>8</v>
      </c>
      <c r="I54" s="1">
        <f>I44</f>
        <v>0</v>
      </c>
    </row>
    <row r="55" spans="1:12" ht="15.75">
      <c r="H55" s="51" t="s">
        <v>44</v>
      </c>
      <c r="I55" s="50">
        <f>I35+I33+I31+I28+SUM(I38:I43)</f>
        <v>0</v>
      </c>
      <c r="J55" s="50"/>
    </row>
    <row r="56" spans="1:12">
      <c r="H56" s="74" t="s">
        <v>45</v>
      </c>
      <c r="I56" s="1">
        <f>SUM(I38:I43)+I35</f>
        <v>0</v>
      </c>
    </row>
    <row r="57" spans="1:12" ht="15.75" thickBot="1"/>
    <row r="58" spans="1:12">
      <c r="H58" s="100" t="s">
        <v>46</v>
      </c>
      <c r="I58" s="101"/>
      <c r="J58" s="102">
        <f>J28+J31+J33+J35+SUM(J38:J43)</f>
        <v>0</v>
      </c>
    </row>
    <row r="59" spans="1:12" ht="26.25" customHeight="1" thickBot="1">
      <c r="H59" s="100"/>
      <c r="I59" s="101"/>
      <c r="J59" s="103"/>
    </row>
    <row r="61" spans="1:12" ht="15" customHeight="1"/>
    <row r="64" spans="1:12" ht="21" customHeight="1"/>
  </sheetData>
  <mergeCells count="18">
    <mergeCell ref="B3:N3"/>
    <mergeCell ref="B6:N6"/>
    <mergeCell ref="B14:N14"/>
    <mergeCell ref="B23:N23"/>
    <mergeCell ref="B20:N20"/>
    <mergeCell ref="B12:N12"/>
    <mergeCell ref="B17:N17"/>
    <mergeCell ref="B7:N7"/>
    <mergeCell ref="B11:N11"/>
    <mergeCell ref="B8:N8"/>
    <mergeCell ref="B9:N9"/>
    <mergeCell ref="B18:N18"/>
    <mergeCell ref="B19:N19"/>
    <mergeCell ref="H58:I59"/>
    <mergeCell ref="J58:J59"/>
    <mergeCell ref="B24:V24"/>
    <mergeCell ref="B13:N13"/>
    <mergeCell ref="B10:N10"/>
  </mergeCells>
  <conditionalFormatting sqref="I55:J55 J58">
    <cfRule type="cellIs" dxfId="1" priority="3" operator="lessThan">
      <formula>#REF!</formula>
    </cfRule>
    <cfRule type="cellIs" dxfId="0" priority="4" operator="greaterThan">
      <formula>#REF!</formula>
    </cfRule>
  </conditionalFormatting>
  <pageMargins left="0.7" right="0.7" top="0.75" bottom="0.75" header="0.3" footer="0.3"/>
  <pageSetup paperSize="8" scale="67"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8"/>
  <sheetViews>
    <sheetView zoomScale="90" zoomScaleNormal="90" workbookViewId="0">
      <pane ySplit="4" topLeftCell="A5" activePane="bottomLeft" state="frozen"/>
      <selection pane="bottomLeft" activeCell="M13" sqref="M13"/>
    </sheetView>
  </sheetViews>
  <sheetFormatPr defaultRowHeight="15"/>
  <cols>
    <col min="1" max="1" width="20.85546875" customWidth="1"/>
    <col min="2" max="2" width="23.85546875" bestFit="1" customWidth="1"/>
    <col min="3" max="3" width="27.5703125" customWidth="1"/>
    <col min="4" max="4" width="58.42578125" customWidth="1"/>
    <col min="5" max="5" width="29" customWidth="1"/>
    <col min="6" max="6" width="15.85546875" customWidth="1"/>
    <col min="7" max="7" width="6.42578125" bestFit="1" customWidth="1"/>
    <col min="8" max="8" width="14.85546875" bestFit="1" customWidth="1"/>
    <col min="9" max="9" width="13.42578125" bestFit="1" customWidth="1"/>
    <col min="10" max="10" width="14.140625" bestFit="1" customWidth="1"/>
    <col min="11" max="11" width="8" bestFit="1" customWidth="1"/>
    <col min="12" max="12" width="12.42578125" bestFit="1" customWidth="1"/>
    <col min="13" max="13" width="4.5703125" bestFit="1" customWidth="1"/>
    <col min="14" max="14" width="13.85546875" style="27" bestFit="1" customWidth="1"/>
    <col min="15" max="15" width="14.85546875" customWidth="1"/>
    <col min="16" max="16" width="14.85546875" bestFit="1" customWidth="1"/>
    <col min="17" max="17" width="13.42578125" bestFit="1" customWidth="1"/>
    <col min="18" max="18" width="10.5703125" bestFit="1" customWidth="1"/>
    <col min="19" max="19" width="8" bestFit="1" customWidth="1"/>
    <col min="20" max="20" width="15.42578125" customWidth="1"/>
    <col min="21" max="21" width="4.5703125" bestFit="1" customWidth="1"/>
    <col min="22" max="22" width="16" style="27" customWidth="1"/>
    <col min="23" max="24" width="11.85546875" bestFit="1" customWidth="1"/>
    <col min="25" max="25" width="12.5703125" bestFit="1" customWidth="1"/>
    <col min="26" max="28" width="10" bestFit="1" customWidth="1"/>
    <col min="29" max="29" width="10" customWidth="1"/>
  </cols>
  <sheetData>
    <row r="1" spans="1:24" ht="19.5" thickBot="1">
      <c r="A1" s="28" t="s">
        <v>85</v>
      </c>
    </row>
    <row r="2" spans="1:24">
      <c r="G2" s="110" t="s">
        <v>92</v>
      </c>
      <c r="H2" s="111"/>
      <c r="I2" s="111"/>
      <c r="J2" s="111"/>
      <c r="K2" s="111"/>
      <c r="L2" s="111"/>
      <c r="M2" s="111"/>
      <c r="N2" s="112"/>
      <c r="O2" s="110" t="s">
        <v>97</v>
      </c>
      <c r="P2" s="111"/>
      <c r="Q2" s="111"/>
      <c r="R2" s="111"/>
      <c r="S2" s="111"/>
      <c r="T2" s="111"/>
      <c r="U2" s="111"/>
      <c r="V2" s="112"/>
    </row>
    <row r="3" spans="1:24">
      <c r="G3" s="55"/>
      <c r="K3" s="56"/>
      <c r="N3" s="57"/>
      <c r="O3" s="55"/>
      <c r="S3" s="56"/>
      <c r="V3" s="69"/>
    </row>
    <row r="4" spans="1:24" ht="60">
      <c r="A4" s="10" t="s">
        <v>83</v>
      </c>
      <c r="B4" s="10" t="s">
        <v>84</v>
      </c>
      <c r="C4" s="10" t="s">
        <v>56</v>
      </c>
      <c r="D4" s="10" t="s">
        <v>94</v>
      </c>
      <c r="E4" s="10" t="s">
        <v>56</v>
      </c>
      <c r="F4" s="53" t="s">
        <v>93</v>
      </c>
      <c r="G4" s="58" t="s">
        <v>95</v>
      </c>
      <c r="H4" s="10" t="s">
        <v>58</v>
      </c>
      <c r="I4" s="10" t="s">
        <v>86</v>
      </c>
      <c r="J4" s="10" t="s">
        <v>58</v>
      </c>
      <c r="K4" s="10" t="s">
        <v>88</v>
      </c>
      <c r="L4" s="10" t="s">
        <v>100</v>
      </c>
      <c r="M4" s="10" t="s">
        <v>61</v>
      </c>
      <c r="N4" s="59" t="s">
        <v>90</v>
      </c>
      <c r="O4" s="58" t="s">
        <v>95</v>
      </c>
      <c r="P4" s="10" t="s">
        <v>87</v>
      </c>
      <c r="Q4" s="30" t="s">
        <v>98</v>
      </c>
      <c r="R4" s="10" t="s">
        <v>58</v>
      </c>
      <c r="S4" s="10" t="s">
        <v>88</v>
      </c>
      <c r="T4" s="10" t="s">
        <v>89</v>
      </c>
      <c r="U4" s="10" t="s">
        <v>96</v>
      </c>
      <c r="V4" s="59" t="s">
        <v>91</v>
      </c>
    </row>
    <row r="5" spans="1:24" ht="15" customHeight="1">
      <c r="A5" s="26" t="s">
        <v>2</v>
      </c>
      <c r="B5" s="26" t="s">
        <v>66</v>
      </c>
      <c r="C5" s="79"/>
      <c r="D5" s="32"/>
      <c r="E5" s="82"/>
      <c r="F5" s="83"/>
      <c r="G5" s="60"/>
      <c r="H5" s="77" t="s">
        <v>76</v>
      </c>
      <c r="I5" s="38"/>
      <c r="J5" s="3"/>
      <c r="K5" s="36"/>
      <c r="L5" s="3">
        <f t="shared" ref="L5:L47" si="0">I5*(1-K5)</f>
        <v>0</v>
      </c>
      <c r="M5" s="4">
        <v>0.21</v>
      </c>
      <c r="N5" s="61">
        <f t="shared" ref="N5:N47" si="1">L5*(1+M5)*G5</f>
        <v>0</v>
      </c>
      <c r="O5" s="60"/>
      <c r="P5" s="77" t="s">
        <v>81</v>
      </c>
      <c r="Q5" s="37"/>
      <c r="R5" s="2" t="s">
        <v>82</v>
      </c>
      <c r="S5" s="75"/>
      <c r="T5" s="3">
        <f t="shared" ref="T5:T47" si="2">Q5*(1-S5)</f>
        <v>0</v>
      </c>
      <c r="U5" s="4">
        <v>0.21</v>
      </c>
      <c r="V5" s="61">
        <f>O5*T5*(1+U5)</f>
        <v>0</v>
      </c>
      <c r="W5" s="1"/>
      <c r="X5" s="1"/>
    </row>
    <row r="6" spans="1:24" ht="16.5" customHeight="1">
      <c r="A6" s="26" t="s">
        <v>2</v>
      </c>
      <c r="B6" s="26" t="s">
        <v>66</v>
      </c>
      <c r="C6" s="79"/>
      <c r="D6" s="32"/>
      <c r="E6" s="84"/>
      <c r="F6" s="83"/>
      <c r="G6" s="60"/>
      <c r="H6" s="77" t="s">
        <v>79</v>
      </c>
      <c r="I6" s="38"/>
      <c r="J6" s="3"/>
      <c r="K6" s="36"/>
      <c r="L6" s="3">
        <f t="shared" si="0"/>
        <v>0</v>
      </c>
      <c r="M6" s="4">
        <v>0.21</v>
      </c>
      <c r="N6" s="61">
        <f t="shared" si="1"/>
        <v>0</v>
      </c>
      <c r="O6" s="60"/>
      <c r="P6" s="77" t="s">
        <v>76</v>
      </c>
      <c r="Q6" s="37"/>
      <c r="R6" s="2" t="s">
        <v>82</v>
      </c>
      <c r="S6" s="75"/>
      <c r="T6" s="3">
        <f t="shared" si="2"/>
        <v>0</v>
      </c>
      <c r="U6" s="4">
        <v>0.21</v>
      </c>
      <c r="V6" s="61">
        <f>O6*T6*(1+U6)</f>
        <v>0</v>
      </c>
      <c r="W6" s="1"/>
      <c r="X6" s="1"/>
    </row>
    <row r="7" spans="1:24" ht="15" customHeight="1">
      <c r="A7" s="26" t="s">
        <v>2</v>
      </c>
      <c r="B7" s="26" t="s">
        <v>66</v>
      </c>
      <c r="C7" s="79"/>
      <c r="D7" s="32"/>
      <c r="E7" s="85"/>
      <c r="F7" s="83"/>
      <c r="G7" s="86"/>
      <c r="H7" s="77" t="s">
        <v>76</v>
      </c>
      <c r="I7" s="38"/>
      <c r="J7" s="3"/>
      <c r="K7" s="36"/>
      <c r="L7" s="3">
        <f t="shared" si="0"/>
        <v>0</v>
      </c>
      <c r="M7" s="4">
        <v>0.21</v>
      </c>
      <c r="N7" s="61">
        <f t="shared" si="1"/>
        <v>0</v>
      </c>
      <c r="O7" s="60"/>
      <c r="P7" s="77" t="s">
        <v>81</v>
      </c>
      <c r="Q7" s="37"/>
      <c r="R7" s="2" t="s">
        <v>82</v>
      </c>
      <c r="S7" s="75"/>
      <c r="T7" s="3">
        <f t="shared" si="2"/>
        <v>0</v>
      </c>
      <c r="U7" s="4">
        <v>0.21</v>
      </c>
      <c r="V7" s="61">
        <f t="shared" ref="V7:V47" si="3">O7*T7*(1+U7)</f>
        <v>0</v>
      </c>
      <c r="W7" s="1"/>
    </row>
    <row r="8" spans="1:24" ht="15" customHeight="1">
      <c r="A8" s="26" t="s">
        <v>2</v>
      </c>
      <c r="B8" s="26" t="s">
        <v>66</v>
      </c>
      <c r="C8" s="79"/>
      <c r="D8" s="32"/>
      <c r="E8" s="85"/>
      <c r="F8" s="83"/>
      <c r="G8" s="86"/>
      <c r="H8" s="77" t="s">
        <v>76</v>
      </c>
      <c r="I8" s="38"/>
      <c r="J8" s="3"/>
      <c r="K8" s="36"/>
      <c r="L8" s="3">
        <f t="shared" si="0"/>
        <v>0</v>
      </c>
      <c r="M8" s="4">
        <v>0.21</v>
      </c>
      <c r="N8" s="61">
        <f t="shared" si="1"/>
        <v>0</v>
      </c>
      <c r="O8" s="60"/>
      <c r="P8" s="77" t="s">
        <v>81</v>
      </c>
      <c r="Q8" s="37"/>
      <c r="R8" s="2" t="s">
        <v>82</v>
      </c>
      <c r="S8" s="75"/>
      <c r="T8" s="3">
        <f t="shared" si="2"/>
        <v>0</v>
      </c>
      <c r="U8" s="4">
        <v>0.21</v>
      </c>
      <c r="V8" s="61">
        <f t="shared" si="3"/>
        <v>0</v>
      </c>
      <c r="W8" s="1"/>
    </row>
    <row r="9" spans="1:24" ht="15" customHeight="1">
      <c r="A9" s="26" t="s">
        <v>2</v>
      </c>
      <c r="B9" s="26" t="s">
        <v>66</v>
      </c>
      <c r="C9" s="79"/>
      <c r="D9" s="32"/>
      <c r="E9" s="85"/>
      <c r="F9" s="83"/>
      <c r="G9" s="86"/>
      <c r="H9" s="77" t="s">
        <v>76</v>
      </c>
      <c r="I9" s="38"/>
      <c r="J9" s="3"/>
      <c r="K9" s="36"/>
      <c r="L9" s="3">
        <f t="shared" si="0"/>
        <v>0</v>
      </c>
      <c r="M9" s="4">
        <v>0.21</v>
      </c>
      <c r="N9" s="61">
        <f t="shared" si="1"/>
        <v>0</v>
      </c>
      <c r="O9" s="60"/>
      <c r="P9" s="77" t="s">
        <v>81</v>
      </c>
      <c r="Q9" s="37"/>
      <c r="R9" s="2" t="s">
        <v>82</v>
      </c>
      <c r="S9" s="75"/>
      <c r="T9" s="3">
        <f t="shared" si="2"/>
        <v>0</v>
      </c>
      <c r="U9" s="4">
        <v>0.21</v>
      </c>
      <c r="V9" s="61">
        <f t="shared" si="3"/>
        <v>0</v>
      </c>
      <c r="W9" s="1"/>
    </row>
    <row r="10" spans="1:24" ht="15" customHeight="1">
      <c r="A10" s="26" t="s">
        <v>2</v>
      </c>
      <c r="B10" s="26" t="s">
        <v>66</v>
      </c>
      <c r="C10" s="79"/>
      <c r="D10" s="32"/>
      <c r="E10" s="85"/>
      <c r="F10" s="83"/>
      <c r="G10" s="86"/>
      <c r="H10" s="77" t="s">
        <v>76</v>
      </c>
      <c r="I10" s="38"/>
      <c r="J10" s="3"/>
      <c r="K10" s="36"/>
      <c r="L10" s="3">
        <f t="shared" si="0"/>
        <v>0</v>
      </c>
      <c r="M10" s="4">
        <v>0.21</v>
      </c>
      <c r="N10" s="61">
        <f t="shared" si="1"/>
        <v>0</v>
      </c>
      <c r="O10" s="60"/>
      <c r="P10" s="77" t="s">
        <v>81</v>
      </c>
      <c r="Q10" s="37"/>
      <c r="R10" s="2" t="s">
        <v>82</v>
      </c>
      <c r="S10" s="75"/>
      <c r="T10" s="3">
        <f t="shared" si="2"/>
        <v>0</v>
      </c>
      <c r="U10" s="4">
        <v>0.21</v>
      </c>
      <c r="V10" s="61">
        <f t="shared" si="3"/>
        <v>0</v>
      </c>
      <c r="W10" s="1"/>
    </row>
    <row r="11" spans="1:24" ht="15" customHeight="1">
      <c r="A11" s="26" t="s">
        <v>2</v>
      </c>
      <c r="B11" s="26" t="s">
        <v>66</v>
      </c>
      <c r="C11" s="79"/>
      <c r="D11" s="32"/>
      <c r="E11" s="85"/>
      <c r="F11" s="83"/>
      <c r="G11" s="86"/>
      <c r="H11" s="77" t="s">
        <v>76</v>
      </c>
      <c r="I11" s="38"/>
      <c r="J11" s="3"/>
      <c r="K11" s="36"/>
      <c r="L11" s="3">
        <f t="shared" si="0"/>
        <v>0</v>
      </c>
      <c r="M11" s="4">
        <v>0.21</v>
      </c>
      <c r="N11" s="61">
        <f t="shared" si="1"/>
        <v>0</v>
      </c>
      <c r="O11" s="60"/>
      <c r="P11" s="77" t="s">
        <v>81</v>
      </c>
      <c r="Q11" s="37"/>
      <c r="R11" s="2" t="s">
        <v>82</v>
      </c>
      <c r="S11" s="75"/>
      <c r="T11" s="3">
        <f t="shared" si="2"/>
        <v>0</v>
      </c>
      <c r="U11" s="4">
        <v>0.21</v>
      </c>
      <c r="V11" s="61">
        <f t="shared" si="3"/>
        <v>0</v>
      </c>
      <c r="W11" s="1"/>
    </row>
    <row r="12" spans="1:24" ht="15" customHeight="1">
      <c r="A12" s="26" t="s">
        <v>2</v>
      </c>
      <c r="B12" s="26" t="s">
        <v>66</v>
      </c>
      <c r="C12" s="79"/>
      <c r="D12" s="32"/>
      <c r="E12" s="85"/>
      <c r="F12" s="83"/>
      <c r="G12" s="86"/>
      <c r="H12" s="77" t="s">
        <v>76</v>
      </c>
      <c r="I12" s="38"/>
      <c r="J12" s="3"/>
      <c r="K12" s="36"/>
      <c r="L12" s="3">
        <f t="shared" si="0"/>
        <v>0</v>
      </c>
      <c r="M12" s="4">
        <v>0.21</v>
      </c>
      <c r="N12" s="61">
        <f t="shared" si="1"/>
        <v>0</v>
      </c>
      <c r="O12" s="60"/>
      <c r="P12" s="77" t="s">
        <v>80</v>
      </c>
      <c r="Q12" s="37"/>
      <c r="R12" s="2" t="s">
        <v>82</v>
      </c>
      <c r="S12" s="75"/>
      <c r="T12" s="3">
        <f t="shared" si="2"/>
        <v>0</v>
      </c>
      <c r="U12" s="4">
        <v>0.21</v>
      </c>
      <c r="V12" s="61">
        <f t="shared" si="3"/>
        <v>0</v>
      </c>
      <c r="W12" s="1"/>
    </row>
    <row r="13" spans="1:24" ht="15" customHeight="1">
      <c r="A13" s="26" t="s">
        <v>2</v>
      </c>
      <c r="B13" s="26" t="s">
        <v>66</v>
      </c>
      <c r="C13" s="79"/>
      <c r="D13" s="32"/>
      <c r="E13" s="85"/>
      <c r="F13" s="87"/>
      <c r="G13" s="88"/>
      <c r="H13" s="77" t="s">
        <v>76</v>
      </c>
      <c r="I13" s="38"/>
      <c r="J13" s="3"/>
      <c r="K13" s="36"/>
      <c r="L13" s="3">
        <f>I13*(1-K13)</f>
        <v>0</v>
      </c>
      <c r="M13" s="4">
        <v>0.21</v>
      </c>
      <c r="N13" s="61">
        <f>L13*(1+M13)*G13</f>
        <v>0</v>
      </c>
      <c r="O13" s="60"/>
      <c r="P13" s="77" t="s">
        <v>76</v>
      </c>
      <c r="Q13" s="37"/>
      <c r="R13" s="2" t="s">
        <v>82</v>
      </c>
      <c r="S13" s="75"/>
      <c r="T13" s="3">
        <f>Q13*(1-S13)</f>
        <v>0</v>
      </c>
      <c r="U13" s="4">
        <v>0.21</v>
      </c>
      <c r="V13" s="61">
        <f>O13*T13*(1+U13)</f>
        <v>0</v>
      </c>
    </row>
    <row r="14" spans="1:24" ht="15" customHeight="1">
      <c r="A14" s="26" t="s">
        <v>2</v>
      </c>
      <c r="B14" s="26" t="s">
        <v>66</v>
      </c>
      <c r="C14" s="79"/>
      <c r="D14" s="32"/>
      <c r="E14" s="85"/>
      <c r="F14" s="83"/>
      <c r="G14" s="86"/>
      <c r="H14" s="77" t="s">
        <v>76</v>
      </c>
      <c r="I14" s="38"/>
      <c r="J14" s="3"/>
      <c r="K14" s="36"/>
      <c r="L14" s="3">
        <f t="shared" si="0"/>
        <v>0</v>
      </c>
      <c r="M14" s="4">
        <v>0.21</v>
      </c>
      <c r="N14" s="61">
        <f t="shared" si="1"/>
        <v>0</v>
      </c>
      <c r="O14" s="60"/>
      <c r="P14" s="77" t="s">
        <v>81</v>
      </c>
      <c r="Q14" s="37"/>
      <c r="R14" s="2" t="s">
        <v>82</v>
      </c>
      <c r="S14" s="75"/>
      <c r="T14" s="3">
        <f t="shared" si="2"/>
        <v>0</v>
      </c>
      <c r="U14" s="4">
        <v>0.21</v>
      </c>
      <c r="V14" s="61">
        <f t="shared" si="3"/>
        <v>0</v>
      </c>
      <c r="W14" s="1"/>
    </row>
    <row r="15" spans="1:24" ht="15" customHeight="1">
      <c r="A15" s="26" t="s">
        <v>2</v>
      </c>
      <c r="B15" s="26" t="s">
        <v>66</v>
      </c>
      <c r="C15" s="79"/>
      <c r="D15" s="32"/>
      <c r="E15" s="85"/>
      <c r="F15" s="83"/>
      <c r="G15" s="86"/>
      <c r="H15" s="77" t="s">
        <v>76</v>
      </c>
      <c r="I15" s="38"/>
      <c r="J15" s="3"/>
      <c r="K15" s="36"/>
      <c r="L15" s="3">
        <f t="shared" si="0"/>
        <v>0</v>
      </c>
      <c r="M15" s="4">
        <v>0.21</v>
      </c>
      <c r="N15" s="61">
        <f t="shared" si="1"/>
        <v>0</v>
      </c>
      <c r="O15" s="60"/>
      <c r="P15" s="77" t="s">
        <v>9</v>
      </c>
      <c r="Q15" s="37"/>
      <c r="R15" s="2" t="s">
        <v>82</v>
      </c>
      <c r="S15" s="75"/>
      <c r="T15" s="3">
        <f t="shared" si="2"/>
        <v>0</v>
      </c>
      <c r="U15" s="4">
        <v>0.21</v>
      </c>
      <c r="V15" s="61">
        <f t="shared" si="3"/>
        <v>0</v>
      </c>
      <c r="W15" s="1"/>
    </row>
    <row r="16" spans="1:24" ht="17.25" customHeight="1">
      <c r="A16" s="26" t="s">
        <v>2</v>
      </c>
      <c r="B16" s="26" t="s">
        <v>66</v>
      </c>
      <c r="C16" s="79"/>
      <c r="D16" s="32"/>
      <c r="E16" s="32"/>
      <c r="F16" s="83"/>
      <c r="G16" s="60"/>
      <c r="H16" s="77" t="s">
        <v>76</v>
      </c>
      <c r="I16" s="38"/>
      <c r="J16" s="3"/>
      <c r="K16" s="36"/>
      <c r="L16" s="3">
        <f t="shared" si="0"/>
        <v>0</v>
      </c>
      <c r="M16" s="4">
        <v>0.21</v>
      </c>
      <c r="N16" s="61">
        <f t="shared" si="1"/>
        <v>0</v>
      </c>
      <c r="O16" s="60"/>
      <c r="P16" s="77" t="s">
        <v>81</v>
      </c>
      <c r="Q16" s="37"/>
      <c r="R16" s="2" t="s">
        <v>82</v>
      </c>
      <c r="S16" s="75"/>
      <c r="T16" s="3">
        <f t="shared" si="2"/>
        <v>0</v>
      </c>
      <c r="U16" s="4">
        <v>0.21</v>
      </c>
      <c r="V16" s="61">
        <f t="shared" si="3"/>
        <v>0</v>
      </c>
      <c r="W16" s="1"/>
    </row>
    <row r="17" spans="1:23" ht="15" customHeight="1">
      <c r="A17" s="26" t="s">
        <v>2</v>
      </c>
      <c r="B17" s="26" t="s">
        <v>66</v>
      </c>
      <c r="C17" s="79"/>
      <c r="D17" s="81"/>
      <c r="E17" s="85"/>
      <c r="F17" s="83"/>
      <c r="G17" s="60"/>
      <c r="H17" s="77" t="s">
        <v>76</v>
      </c>
      <c r="I17" s="38"/>
      <c r="J17" s="3"/>
      <c r="K17" s="36"/>
      <c r="L17" s="3">
        <f t="shared" si="0"/>
        <v>0</v>
      </c>
      <c r="M17" s="4">
        <v>0.21</v>
      </c>
      <c r="N17" s="61">
        <f t="shared" si="1"/>
        <v>0</v>
      </c>
      <c r="O17" s="60"/>
      <c r="P17" s="77" t="s">
        <v>9</v>
      </c>
      <c r="Q17" s="37"/>
      <c r="R17" s="2" t="s">
        <v>82</v>
      </c>
      <c r="S17" s="75"/>
      <c r="T17" s="3">
        <f t="shared" si="2"/>
        <v>0</v>
      </c>
      <c r="U17" s="4">
        <v>0.21</v>
      </c>
      <c r="V17" s="61">
        <f t="shared" si="3"/>
        <v>0</v>
      </c>
      <c r="W17" s="1"/>
    </row>
    <row r="18" spans="1:23" ht="16.5" customHeight="1">
      <c r="A18" s="26" t="s">
        <v>2</v>
      </c>
      <c r="B18" s="26" t="s">
        <v>67</v>
      </c>
      <c r="C18" s="80"/>
      <c r="D18" s="32"/>
      <c r="E18" s="32"/>
      <c r="F18" s="83"/>
      <c r="G18" s="60"/>
      <c r="H18" s="77" t="s">
        <v>76</v>
      </c>
      <c r="I18" s="38"/>
      <c r="J18" s="3"/>
      <c r="K18" s="36"/>
      <c r="L18" s="3">
        <f t="shared" si="0"/>
        <v>0</v>
      </c>
      <c r="M18" s="4">
        <v>0.21</v>
      </c>
      <c r="N18" s="61">
        <f t="shared" si="1"/>
        <v>0</v>
      </c>
      <c r="O18" s="60"/>
      <c r="P18" s="77" t="s">
        <v>80</v>
      </c>
      <c r="Q18" s="37"/>
      <c r="R18" s="2" t="s">
        <v>82</v>
      </c>
      <c r="S18" s="75"/>
      <c r="T18" s="3">
        <f t="shared" si="2"/>
        <v>0</v>
      </c>
      <c r="U18" s="4">
        <v>0.21</v>
      </c>
      <c r="V18" s="61">
        <f t="shared" si="3"/>
        <v>0</v>
      </c>
    </row>
    <row r="19" spans="1:23" ht="17.25" customHeight="1">
      <c r="A19" s="26" t="s">
        <v>2</v>
      </c>
      <c r="B19" s="26" t="s">
        <v>67</v>
      </c>
      <c r="C19" s="80"/>
      <c r="D19" s="33"/>
      <c r="E19" s="32"/>
      <c r="F19" s="83"/>
      <c r="G19" s="60"/>
      <c r="H19" s="77" t="s">
        <v>76</v>
      </c>
      <c r="I19" s="38"/>
      <c r="J19" s="3"/>
      <c r="K19" s="36"/>
      <c r="L19" s="3">
        <f t="shared" si="0"/>
        <v>0</v>
      </c>
      <c r="M19" s="4">
        <v>0.21</v>
      </c>
      <c r="N19" s="61">
        <f t="shared" si="1"/>
        <v>0</v>
      </c>
      <c r="O19" s="60"/>
      <c r="P19" s="77" t="s">
        <v>80</v>
      </c>
      <c r="Q19" s="37"/>
      <c r="R19" s="2" t="s">
        <v>82</v>
      </c>
      <c r="S19" s="75"/>
      <c r="T19" s="3">
        <f t="shared" si="2"/>
        <v>0</v>
      </c>
      <c r="U19" s="4">
        <v>0.21</v>
      </c>
      <c r="V19" s="61">
        <f t="shared" si="3"/>
        <v>0</v>
      </c>
    </row>
    <row r="20" spans="1:23" ht="16.5" customHeight="1">
      <c r="A20" s="26" t="s">
        <v>2</v>
      </c>
      <c r="B20" s="26" t="s">
        <v>67</v>
      </c>
      <c r="C20" s="80"/>
      <c r="D20" s="33"/>
      <c r="E20" s="32"/>
      <c r="F20" s="83"/>
      <c r="G20" s="60"/>
      <c r="H20" s="77" t="s">
        <v>76</v>
      </c>
      <c r="I20" s="38"/>
      <c r="J20" s="3"/>
      <c r="K20" s="36"/>
      <c r="L20" s="3">
        <f t="shared" si="0"/>
        <v>0</v>
      </c>
      <c r="M20" s="4">
        <v>0.21</v>
      </c>
      <c r="N20" s="61">
        <f t="shared" si="1"/>
        <v>0</v>
      </c>
      <c r="O20" s="60"/>
      <c r="P20" s="77" t="s">
        <v>80</v>
      </c>
      <c r="Q20" s="37"/>
      <c r="R20" s="2" t="s">
        <v>82</v>
      </c>
      <c r="S20" s="75"/>
      <c r="T20" s="3">
        <f t="shared" si="2"/>
        <v>0</v>
      </c>
      <c r="U20" s="4">
        <v>0.21</v>
      </c>
      <c r="V20" s="61">
        <f t="shared" si="3"/>
        <v>0</v>
      </c>
    </row>
    <row r="21" spans="1:23" ht="17.25" customHeight="1">
      <c r="A21" s="26" t="s">
        <v>3</v>
      </c>
      <c r="B21" s="26" t="s">
        <v>4</v>
      </c>
      <c r="C21" s="80"/>
      <c r="D21" s="32"/>
      <c r="E21" s="54"/>
      <c r="F21" s="54"/>
      <c r="G21" s="60"/>
      <c r="H21" s="77" t="s">
        <v>76</v>
      </c>
      <c r="I21" s="38"/>
      <c r="J21" s="3"/>
      <c r="K21" s="36"/>
      <c r="L21" s="3">
        <f t="shared" si="0"/>
        <v>0</v>
      </c>
      <c r="M21" s="4">
        <v>0.21</v>
      </c>
      <c r="N21" s="61">
        <f t="shared" si="1"/>
        <v>0</v>
      </c>
      <c r="O21" s="60"/>
      <c r="P21" s="77" t="s">
        <v>80</v>
      </c>
      <c r="Q21" s="37"/>
      <c r="R21" s="2" t="s">
        <v>82</v>
      </c>
      <c r="S21" s="75"/>
      <c r="T21" s="3">
        <f t="shared" si="2"/>
        <v>0</v>
      </c>
      <c r="U21" s="4">
        <v>0.21</v>
      </c>
      <c r="V21" s="61">
        <f t="shared" si="3"/>
        <v>0</v>
      </c>
    </row>
    <row r="22" spans="1:23" ht="17.25" customHeight="1">
      <c r="A22" s="26" t="s">
        <v>5</v>
      </c>
      <c r="B22" s="26" t="s">
        <v>68</v>
      </c>
      <c r="C22" s="80"/>
      <c r="D22" s="32"/>
      <c r="E22" s="32"/>
      <c r="F22" s="54"/>
      <c r="G22" s="60"/>
      <c r="H22" s="77" t="s">
        <v>76</v>
      </c>
      <c r="I22" s="38"/>
      <c r="J22" s="3"/>
      <c r="K22" s="36"/>
      <c r="L22" s="3">
        <f t="shared" si="0"/>
        <v>0</v>
      </c>
      <c r="M22" s="4">
        <v>0.21</v>
      </c>
      <c r="N22" s="61">
        <f t="shared" si="1"/>
        <v>0</v>
      </c>
      <c r="O22" s="60"/>
      <c r="P22" s="77" t="s">
        <v>80</v>
      </c>
      <c r="Q22" s="37"/>
      <c r="R22" s="2" t="s">
        <v>82</v>
      </c>
      <c r="S22" s="75"/>
      <c r="T22" s="3">
        <f t="shared" si="2"/>
        <v>0</v>
      </c>
      <c r="U22" s="4">
        <v>0.21</v>
      </c>
      <c r="V22" s="61">
        <f t="shared" si="3"/>
        <v>0</v>
      </c>
    </row>
    <row r="23" spans="1:23">
      <c r="A23" s="26" t="s">
        <v>64</v>
      </c>
      <c r="B23" s="26" t="s">
        <v>6</v>
      </c>
      <c r="C23" s="80"/>
      <c r="D23" s="32"/>
      <c r="E23" s="32"/>
      <c r="F23" s="54"/>
      <c r="G23" s="60"/>
      <c r="H23" s="77" t="s">
        <v>76</v>
      </c>
      <c r="I23" s="38"/>
      <c r="J23" s="3"/>
      <c r="K23" s="36"/>
      <c r="L23" s="3">
        <f t="shared" si="0"/>
        <v>0</v>
      </c>
      <c r="M23" s="4">
        <v>0.21</v>
      </c>
      <c r="N23" s="61">
        <f t="shared" si="1"/>
        <v>0</v>
      </c>
      <c r="O23" s="60"/>
      <c r="P23" s="77" t="s">
        <v>76</v>
      </c>
      <c r="Q23" s="37"/>
      <c r="R23" s="2" t="s">
        <v>82</v>
      </c>
      <c r="S23" s="75"/>
      <c r="T23" s="3">
        <f t="shared" si="2"/>
        <v>0</v>
      </c>
      <c r="U23" s="4">
        <v>0.21</v>
      </c>
      <c r="V23" s="61">
        <f t="shared" si="3"/>
        <v>0</v>
      </c>
    </row>
    <row r="24" spans="1:23" ht="13.5" customHeight="1">
      <c r="A24" s="26" t="s">
        <v>63</v>
      </c>
      <c r="B24" s="26" t="s">
        <v>69</v>
      </c>
      <c r="C24" s="80"/>
      <c r="D24" s="32"/>
      <c r="E24" s="32"/>
      <c r="F24" s="54"/>
      <c r="G24" s="95"/>
      <c r="H24" s="77" t="s">
        <v>77</v>
      </c>
      <c r="I24" s="38"/>
      <c r="J24" s="3"/>
      <c r="K24" s="36"/>
      <c r="L24" s="3">
        <f t="shared" si="0"/>
        <v>0</v>
      </c>
      <c r="M24" s="4">
        <v>0.21</v>
      </c>
      <c r="N24" s="61">
        <f t="shared" si="1"/>
        <v>0</v>
      </c>
      <c r="O24" s="60"/>
      <c r="P24" s="77" t="s">
        <v>76</v>
      </c>
      <c r="Q24" s="37"/>
      <c r="R24" s="2" t="s">
        <v>82</v>
      </c>
      <c r="S24" s="75"/>
      <c r="T24" s="3">
        <f t="shared" si="2"/>
        <v>0</v>
      </c>
      <c r="U24" s="4">
        <v>0.21</v>
      </c>
      <c r="V24" s="61">
        <f t="shared" si="3"/>
        <v>0</v>
      </c>
    </row>
    <row r="25" spans="1:23" ht="15.75" customHeight="1">
      <c r="A25" s="26" t="s">
        <v>63</v>
      </c>
      <c r="B25" s="26" t="s">
        <v>69</v>
      </c>
      <c r="C25" s="80"/>
      <c r="D25" s="32"/>
      <c r="E25" s="32"/>
      <c r="F25" s="54"/>
      <c r="G25" s="95"/>
      <c r="H25" s="77" t="s">
        <v>77</v>
      </c>
      <c r="I25" s="38"/>
      <c r="J25" s="3"/>
      <c r="K25" s="36"/>
      <c r="L25" s="3">
        <f t="shared" si="0"/>
        <v>0</v>
      </c>
      <c r="M25" s="4">
        <v>0.21</v>
      </c>
      <c r="N25" s="61">
        <f t="shared" si="1"/>
        <v>0</v>
      </c>
      <c r="O25" s="60"/>
      <c r="P25" s="77" t="s">
        <v>76</v>
      </c>
      <c r="Q25" s="37"/>
      <c r="R25" s="2" t="s">
        <v>82</v>
      </c>
      <c r="S25" s="75"/>
      <c r="T25" s="3">
        <f t="shared" si="2"/>
        <v>0</v>
      </c>
      <c r="U25" s="4">
        <v>0.21</v>
      </c>
      <c r="V25" s="61">
        <f t="shared" si="3"/>
        <v>0</v>
      </c>
    </row>
    <row r="26" spans="1:23" ht="15.75" customHeight="1">
      <c r="A26" s="26" t="s">
        <v>63</v>
      </c>
      <c r="B26" s="26" t="s">
        <v>70</v>
      </c>
      <c r="C26" s="80"/>
      <c r="D26" s="80"/>
      <c r="E26" s="32"/>
      <c r="F26" s="54"/>
      <c r="G26" s="95"/>
      <c r="H26" s="77" t="s">
        <v>77</v>
      </c>
      <c r="I26" s="38"/>
      <c r="J26" s="3"/>
      <c r="K26" s="36"/>
      <c r="L26" s="3">
        <f t="shared" si="0"/>
        <v>0</v>
      </c>
      <c r="M26" s="4">
        <v>0.21</v>
      </c>
      <c r="N26" s="61">
        <f t="shared" si="1"/>
        <v>0</v>
      </c>
      <c r="O26" s="60"/>
      <c r="P26" s="77" t="s">
        <v>76</v>
      </c>
      <c r="Q26" s="37"/>
      <c r="R26" s="2" t="s">
        <v>82</v>
      </c>
      <c r="S26" s="75"/>
      <c r="T26" s="3">
        <f t="shared" si="2"/>
        <v>0</v>
      </c>
      <c r="U26" s="4">
        <v>0.21</v>
      </c>
      <c r="V26" s="61">
        <f t="shared" si="3"/>
        <v>0</v>
      </c>
    </row>
    <row r="27" spans="1:23" ht="14.25" customHeight="1">
      <c r="A27" s="26" t="s">
        <v>63</v>
      </c>
      <c r="B27" s="26" t="s">
        <v>70</v>
      </c>
      <c r="C27" s="80"/>
      <c r="D27" s="80"/>
      <c r="E27" s="32"/>
      <c r="F27" s="54"/>
      <c r="G27" s="95"/>
      <c r="H27" s="77" t="s">
        <v>77</v>
      </c>
      <c r="I27" s="38"/>
      <c r="J27" s="3"/>
      <c r="K27" s="36"/>
      <c r="L27" s="3">
        <f t="shared" si="0"/>
        <v>0</v>
      </c>
      <c r="M27" s="4">
        <v>0.21</v>
      </c>
      <c r="N27" s="61">
        <f t="shared" si="1"/>
        <v>0</v>
      </c>
      <c r="O27" s="60"/>
      <c r="P27" s="77" t="s">
        <v>76</v>
      </c>
      <c r="Q27" s="37"/>
      <c r="R27" s="2" t="s">
        <v>82</v>
      </c>
      <c r="S27" s="75"/>
      <c r="T27" s="3">
        <f t="shared" si="2"/>
        <v>0</v>
      </c>
      <c r="U27" s="4">
        <v>0.21</v>
      </c>
      <c r="V27" s="61">
        <f t="shared" si="3"/>
        <v>0</v>
      </c>
    </row>
    <row r="28" spans="1:23" ht="15" customHeight="1">
      <c r="A28" s="26" t="s">
        <v>63</v>
      </c>
      <c r="B28" s="26" t="s">
        <v>70</v>
      </c>
      <c r="C28" s="80"/>
      <c r="D28" s="80"/>
      <c r="E28" s="32"/>
      <c r="F28" s="54"/>
      <c r="G28" s="95"/>
      <c r="H28" s="77" t="s">
        <v>77</v>
      </c>
      <c r="I28" s="38"/>
      <c r="J28" s="3"/>
      <c r="K28" s="36"/>
      <c r="L28" s="3">
        <f t="shared" si="0"/>
        <v>0</v>
      </c>
      <c r="M28" s="4">
        <v>0.21</v>
      </c>
      <c r="N28" s="61">
        <f t="shared" si="1"/>
        <v>0</v>
      </c>
      <c r="O28" s="60"/>
      <c r="P28" s="77" t="s">
        <v>76</v>
      </c>
      <c r="Q28" s="37"/>
      <c r="R28" s="2" t="s">
        <v>82</v>
      </c>
      <c r="S28" s="75"/>
      <c r="T28" s="3">
        <f t="shared" si="2"/>
        <v>0</v>
      </c>
      <c r="U28" s="4">
        <v>0.21</v>
      </c>
      <c r="V28" s="61">
        <f t="shared" si="3"/>
        <v>0</v>
      </c>
    </row>
    <row r="29" spans="1:23" ht="15.75" customHeight="1">
      <c r="A29" s="26" t="s">
        <v>63</v>
      </c>
      <c r="B29" s="26" t="s">
        <v>70</v>
      </c>
      <c r="C29" s="80"/>
      <c r="D29" s="80"/>
      <c r="E29" s="32"/>
      <c r="F29" s="54"/>
      <c r="G29" s="95"/>
      <c r="H29" s="77" t="s">
        <v>76</v>
      </c>
      <c r="I29" s="38"/>
      <c r="J29" s="3"/>
      <c r="K29" s="36"/>
      <c r="L29" s="3">
        <f t="shared" si="0"/>
        <v>0</v>
      </c>
      <c r="M29" s="4">
        <v>0.21</v>
      </c>
      <c r="N29" s="61">
        <f t="shared" si="1"/>
        <v>0</v>
      </c>
      <c r="O29" s="60"/>
      <c r="P29" s="77" t="s">
        <v>76</v>
      </c>
      <c r="Q29" s="37"/>
      <c r="R29" s="2" t="s">
        <v>82</v>
      </c>
      <c r="S29" s="75"/>
      <c r="T29" s="3">
        <f t="shared" si="2"/>
        <v>0</v>
      </c>
      <c r="U29" s="4">
        <v>0.21</v>
      </c>
      <c r="V29" s="61">
        <f t="shared" si="3"/>
        <v>0</v>
      </c>
    </row>
    <row r="30" spans="1:23" ht="15.75" customHeight="1">
      <c r="A30" s="26" t="s">
        <v>63</v>
      </c>
      <c r="B30" s="26" t="s">
        <v>70</v>
      </c>
      <c r="C30" s="80"/>
      <c r="D30" s="80"/>
      <c r="E30" s="32"/>
      <c r="F30" s="54"/>
      <c r="G30" s="95"/>
      <c r="H30" s="77" t="s">
        <v>76</v>
      </c>
      <c r="I30" s="38"/>
      <c r="J30" s="3"/>
      <c r="K30" s="36"/>
      <c r="L30" s="3">
        <f t="shared" si="0"/>
        <v>0</v>
      </c>
      <c r="M30" s="4">
        <v>0.21</v>
      </c>
      <c r="N30" s="61">
        <f t="shared" si="1"/>
        <v>0</v>
      </c>
      <c r="O30" s="60"/>
      <c r="P30" s="77" t="s">
        <v>76</v>
      </c>
      <c r="Q30" s="37"/>
      <c r="R30" s="2" t="s">
        <v>82</v>
      </c>
      <c r="S30" s="75"/>
      <c r="T30" s="3">
        <f t="shared" si="2"/>
        <v>0</v>
      </c>
      <c r="U30" s="4">
        <v>0.21</v>
      </c>
      <c r="V30" s="61">
        <f t="shared" si="3"/>
        <v>0</v>
      </c>
    </row>
    <row r="31" spans="1:23" ht="15.75" customHeight="1">
      <c r="A31" s="26" t="s">
        <v>63</v>
      </c>
      <c r="B31" s="26" t="s">
        <v>70</v>
      </c>
      <c r="C31" s="80"/>
      <c r="D31" s="80"/>
      <c r="E31" s="32"/>
      <c r="F31" s="54"/>
      <c r="G31" s="95"/>
      <c r="H31" s="77" t="s">
        <v>76</v>
      </c>
      <c r="I31" s="38"/>
      <c r="J31" s="3"/>
      <c r="K31" s="36"/>
      <c r="L31" s="3">
        <f t="shared" si="0"/>
        <v>0</v>
      </c>
      <c r="M31" s="4">
        <v>0.21</v>
      </c>
      <c r="N31" s="61">
        <f t="shared" si="1"/>
        <v>0</v>
      </c>
      <c r="O31" s="60"/>
      <c r="P31" s="77" t="s">
        <v>76</v>
      </c>
      <c r="Q31" s="37"/>
      <c r="R31" s="2" t="s">
        <v>82</v>
      </c>
      <c r="S31" s="75"/>
      <c r="T31" s="3">
        <f t="shared" si="2"/>
        <v>0</v>
      </c>
      <c r="U31" s="4">
        <v>0.21</v>
      </c>
      <c r="V31" s="61">
        <f t="shared" si="3"/>
        <v>0</v>
      </c>
    </row>
    <row r="32" spans="1:23" ht="16.5" customHeight="1">
      <c r="A32" s="26" t="s">
        <v>63</v>
      </c>
      <c r="B32" s="26" t="s">
        <v>70</v>
      </c>
      <c r="C32" s="80"/>
      <c r="D32" s="80"/>
      <c r="E32" s="32"/>
      <c r="F32" s="54"/>
      <c r="G32" s="95"/>
      <c r="H32" s="77" t="s">
        <v>76</v>
      </c>
      <c r="I32" s="38"/>
      <c r="J32" s="3"/>
      <c r="K32" s="36"/>
      <c r="L32" s="3">
        <f t="shared" si="0"/>
        <v>0</v>
      </c>
      <c r="M32" s="4">
        <v>0.21</v>
      </c>
      <c r="N32" s="61">
        <f t="shared" si="1"/>
        <v>0</v>
      </c>
      <c r="O32" s="60"/>
      <c r="P32" s="77" t="s">
        <v>76</v>
      </c>
      <c r="Q32" s="37"/>
      <c r="R32" s="2" t="s">
        <v>82</v>
      </c>
      <c r="S32" s="75"/>
      <c r="T32" s="3">
        <f t="shared" si="2"/>
        <v>0</v>
      </c>
      <c r="U32" s="4">
        <v>0.21</v>
      </c>
      <c r="V32" s="61">
        <f t="shared" si="3"/>
        <v>0</v>
      </c>
    </row>
    <row r="33" spans="1:26" ht="14.25" customHeight="1">
      <c r="A33" s="26" t="s">
        <v>63</v>
      </c>
      <c r="B33" s="26" t="s">
        <v>70</v>
      </c>
      <c r="C33" s="80"/>
      <c r="D33" s="80"/>
      <c r="E33" s="32"/>
      <c r="F33" s="54"/>
      <c r="G33" s="95"/>
      <c r="H33" s="77" t="s">
        <v>76</v>
      </c>
      <c r="I33" s="38"/>
      <c r="J33" s="3"/>
      <c r="K33" s="36"/>
      <c r="L33" s="3">
        <f t="shared" si="0"/>
        <v>0</v>
      </c>
      <c r="M33" s="4">
        <v>0.21</v>
      </c>
      <c r="N33" s="61">
        <f t="shared" si="1"/>
        <v>0</v>
      </c>
      <c r="O33" s="60"/>
      <c r="P33" s="77" t="s">
        <v>76</v>
      </c>
      <c r="Q33" s="37"/>
      <c r="R33" s="2" t="s">
        <v>82</v>
      </c>
      <c r="S33" s="75"/>
      <c r="T33" s="3">
        <f t="shared" si="2"/>
        <v>0</v>
      </c>
      <c r="U33" s="4">
        <v>0.21</v>
      </c>
      <c r="V33" s="61">
        <f t="shared" si="3"/>
        <v>0</v>
      </c>
    </row>
    <row r="34" spans="1:26" ht="14.25" customHeight="1">
      <c r="A34" s="26" t="s">
        <v>63</v>
      </c>
      <c r="B34" s="26" t="s">
        <v>70</v>
      </c>
      <c r="C34" s="80"/>
      <c r="D34" s="80"/>
      <c r="E34" s="32"/>
      <c r="F34" s="54"/>
      <c r="G34" s="95"/>
      <c r="H34" s="77" t="s">
        <v>76</v>
      </c>
      <c r="I34" s="38"/>
      <c r="J34" s="3"/>
      <c r="K34" s="36"/>
      <c r="L34" s="3">
        <f t="shared" si="0"/>
        <v>0</v>
      </c>
      <c r="M34" s="4">
        <v>0.21</v>
      </c>
      <c r="N34" s="61">
        <f t="shared" si="1"/>
        <v>0</v>
      </c>
      <c r="O34" s="60"/>
      <c r="P34" s="77" t="s">
        <v>76</v>
      </c>
      <c r="Q34" s="37"/>
      <c r="R34" s="2" t="s">
        <v>82</v>
      </c>
      <c r="S34" s="75"/>
      <c r="T34" s="3">
        <f t="shared" si="2"/>
        <v>0</v>
      </c>
      <c r="U34" s="4">
        <v>0.21</v>
      </c>
      <c r="V34" s="61">
        <f t="shared" si="3"/>
        <v>0</v>
      </c>
    </row>
    <row r="35" spans="1:26" ht="15.75" customHeight="1">
      <c r="A35" s="26" t="s">
        <v>63</v>
      </c>
      <c r="B35" s="26" t="s">
        <v>70</v>
      </c>
      <c r="C35" s="80"/>
      <c r="D35" s="80"/>
      <c r="E35" s="32"/>
      <c r="F35" s="54"/>
      <c r="G35" s="95"/>
      <c r="H35" s="77" t="s">
        <v>76</v>
      </c>
      <c r="I35" s="38"/>
      <c r="J35" s="3"/>
      <c r="K35" s="36"/>
      <c r="L35" s="3">
        <f t="shared" si="0"/>
        <v>0</v>
      </c>
      <c r="M35" s="4">
        <v>0.21</v>
      </c>
      <c r="N35" s="61">
        <f t="shared" si="1"/>
        <v>0</v>
      </c>
      <c r="O35" s="60"/>
      <c r="P35" s="77" t="s">
        <v>76</v>
      </c>
      <c r="Q35" s="37"/>
      <c r="R35" s="2" t="s">
        <v>82</v>
      </c>
      <c r="S35" s="75"/>
      <c r="T35" s="3">
        <f t="shared" si="2"/>
        <v>0</v>
      </c>
      <c r="U35" s="4">
        <v>0.21</v>
      </c>
      <c r="V35" s="61">
        <f t="shared" si="3"/>
        <v>0</v>
      </c>
    </row>
    <row r="36" spans="1:26" ht="14.25" customHeight="1">
      <c r="A36" s="26" t="s">
        <v>63</v>
      </c>
      <c r="B36" s="26" t="s">
        <v>70</v>
      </c>
      <c r="C36" s="80"/>
      <c r="D36" s="80"/>
      <c r="E36" s="32"/>
      <c r="F36" s="54"/>
      <c r="G36" s="95"/>
      <c r="H36" s="77" t="s">
        <v>76</v>
      </c>
      <c r="I36" s="38"/>
      <c r="J36" s="3"/>
      <c r="K36" s="36"/>
      <c r="L36" s="3">
        <f t="shared" si="0"/>
        <v>0</v>
      </c>
      <c r="M36" s="4">
        <v>0.21</v>
      </c>
      <c r="N36" s="61">
        <f t="shared" si="1"/>
        <v>0</v>
      </c>
      <c r="O36" s="60"/>
      <c r="P36" s="77" t="s">
        <v>76</v>
      </c>
      <c r="Q36" s="37"/>
      <c r="R36" s="2" t="s">
        <v>82</v>
      </c>
      <c r="S36" s="75"/>
      <c r="T36" s="3">
        <f t="shared" si="2"/>
        <v>0</v>
      </c>
      <c r="U36" s="4">
        <v>0.21</v>
      </c>
      <c r="V36" s="61">
        <f t="shared" si="3"/>
        <v>0</v>
      </c>
      <c r="W36" s="1"/>
    </row>
    <row r="37" spans="1:26" ht="15" customHeight="1">
      <c r="A37" s="26" t="s">
        <v>63</v>
      </c>
      <c r="B37" s="26" t="s">
        <v>70</v>
      </c>
      <c r="C37" s="80"/>
      <c r="D37" s="80"/>
      <c r="E37" s="32"/>
      <c r="F37" s="54"/>
      <c r="G37" s="95"/>
      <c r="H37" s="77" t="s">
        <v>76</v>
      </c>
      <c r="I37" s="38"/>
      <c r="J37" s="3"/>
      <c r="K37" s="36"/>
      <c r="L37" s="3">
        <f t="shared" si="0"/>
        <v>0</v>
      </c>
      <c r="M37" s="4">
        <v>0.21</v>
      </c>
      <c r="N37" s="61">
        <f t="shared" si="1"/>
        <v>0</v>
      </c>
      <c r="O37" s="60"/>
      <c r="P37" s="77" t="s">
        <v>76</v>
      </c>
      <c r="Q37" s="37"/>
      <c r="R37" s="2" t="s">
        <v>82</v>
      </c>
      <c r="S37" s="75"/>
      <c r="T37" s="3">
        <f t="shared" si="2"/>
        <v>0</v>
      </c>
      <c r="U37" s="4">
        <v>0.21</v>
      </c>
      <c r="V37" s="61">
        <f t="shared" si="3"/>
        <v>0</v>
      </c>
      <c r="X37" s="1"/>
      <c r="Z37" s="43"/>
    </row>
    <row r="38" spans="1:26" ht="15" customHeight="1">
      <c r="A38" s="26" t="s">
        <v>63</v>
      </c>
      <c r="B38" s="26" t="s">
        <v>71</v>
      </c>
      <c r="C38" s="80"/>
      <c r="D38" s="32"/>
      <c r="E38" s="32"/>
      <c r="F38" s="54"/>
      <c r="G38" s="95"/>
      <c r="H38" s="77" t="s">
        <v>77</v>
      </c>
      <c r="I38" s="38"/>
      <c r="J38" s="3"/>
      <c r="K38" s="36"/>
      <c r="L38" s="3">
        <f t="shared" si="0"/>
        <v>0</v>
      </c>
      <c r="M38" s="4">
        <v>0.21</v>
      </c>
      <c r="N38" s="61">
        <f t="shared" si="1"/>
        <v>0</v>
      </c>
      <c r="O38" s="60"/>
      <c r="P38" s="77" t="s">
        <v>76</v>
      </c>
      <c r="Q38" s="37"/>
      <c r="R38" s="2" t="s">
        <v>82</v>
      </c>
      <c r="S38" s="75"/>
      <c r="T38" s="3">
        <f t="shared" si="2"/>
        <v>0</v>
      </c>
      <c r="U38" s="4">
        <v>0.21</v>
      </c>
      <c r="V38" s="61">
        <f t="shared" si="3"/>
        <v>0</v>
      </c>
    </row>
    <row r="39" spans="1:26" ht="13.5" customHeight="1">
      <c r="A39" s="26" t="s">
        <v>63</v>
      </c>
      <c r="B39" s="26" t="s">
        <v>71</v>
      </c>
      <c r="C39" s="80"/>
      <c r="D39" s="32"/>
      <c r="E39" s="32"/>
      <c r="F39" s="54"/>
      <c r="G39" s="95"/>
      <c r="H39" s="77" t="s">
        <v>77</v>
      </c>
      <c r="I39" s="38"/>
      <c r="J39" s="3"/>
      <c r="K39" s="36"/>
      <c r="L39" s="3">
        <f t="shared" si="0"/>
        <v>0</v>
      </c>
      <c r="M39" s="4">
        <v>0.21</v>
      </c>
      <c r="N39" s="61">
        <f t="shared" si="1"/>
        <v>0</v>
      </c>
      <c r="O39" s="60"/>
      <c r="P39" s="77" t="s">
        <v>76</v>
      </c>
      <c r="Q39" s="37"/>
      <c r="R39" s="2" t="s">
        <v>82</v>
      </c>
      <c r="S39" s="75"/>
      <c r="T39" s="3">
        <f t="shared" si="2"/>
        <v>0</v>
      </c>
      <c r="U39" s="4">
        <v>0.21</v>
      </c>
      <c r="V39" s="61">
        <f t="shared" si="3"/>
        <v>0</v>
      </c>
    </row>
    <row r="40" spans="1:26" ht="13.5" customHeight="1">
      <c r="A40" s="26" t="s">
        <v>63</v>
      </c>
      <c r="B40" s="26" t="s">
        <v>72</v>
      </c>
      <c r="C40" s="80"/>
      <c r="D40" s="32"/>
      <c r="E40" s="32"/>
      <c r="F40" s="54"/>
      <c r="G40" s="95"/>
      <c r="H40" s="77" t="s">
        <v>77</v>
      </c>
      <c r="I40" s="38"/>
      <c r="J40" s="3"/>
      <c r="K40" s="36"/>
      <c r="L40" s="3">
        <f t="shared" si="0"/>
        <v>0</v>
      </c>
      <c r="M40" s="4">
        <v>0.21</v>
      </c>
      <c r="N40" s="61">
        <f t="shared" si="1"/>
        <v>0</v>
      </c>
      <c r="O40" s="60"/>
      <c r="P40" s="77" t="s">
        <v>76</v>
      </c>
      <c r="Q40" s="37"/>
      <c r="R40" s="2" t="s">
        <v>82</v>
      </c>
      <c r="S40" s="75"/>
      <c r="T40" s="3">
        <f t="shared" si="2"/>
        <v>0</v>
      </c>
      <c r="U40" s="4">
        <v>0.21</v>
      </c>
      <c r="V40" s="61">
        <f t="shared" si="3"/>
        <v>0</v>
      </c>
    </row>
    <row r="41" spans="1:26" ht="13.5" customHeight="1">
      <c r="A41" s="26" t="s">
        <v>63</v>
      </c>
      <c r="B41" s="26" t="s">
        <v>72</v>
      </c>
      <c r="C41" s="80"/>
      <c r="D41" s="32"/>
      <c r="E41" s="80"/>
      <c r="F41" s="54"/>
      <c r="G41" s="95"/>
      <c r="H41" s="77" t="s">
        <v>77</v>
      </c>
      <c r="I41" s="38"/>
      <c r="J41" s="3"/>
      <c r="K41" s="36"/>
      <c r="L41" s="3">
        <f t="shared" si="0"/>
        <v>0</v>
      </c>
      <c r="M41" s="4">
        <v>0.21</v>
      </c>
      <c r="N41" s="61">
        <f t="shared" si="1"/>
        <v>0</v>
      </c>
      <c r="O41" s="60"/>
      <c r="P41" s="77" t="s">
        <v>76</v>
      </c>
      <c r="Q41" s="37"/>
      <c r="R41" s="2" t="s">
        <v>82</v>
      </c>
      <c r="S41" s="75"/>
      <c r="T41" s="3">
        <f t="shared" si="2"/>
        <v>0</v>
      </c>
      <c r="U41" s="4">
        <v>0.21</v>
      </c>
      <c r="V41" s="61">
        <f t="shared" si="3"/>
        <v>0</v>
      </c>
    </row>
    <row r="42" spans="1:26" ht="13.5" customHeight="1">
      <c r="A42" s="26" t="s">
        <v>63</v>
      </c>
      <c r="B42" s="26" t="s">
        <v>73</v>
      </c>
      <c r="C42" s="80"/>
      <c r="D42" s="80"/>
      <c r="E42" s="80"/>
      <c r="F42" s="54"/>
      <c r="G42" s="95"/>
      <c r="H42" s="77" t="s">
        <v>77</v>
      </c>
      <c r="I42" s="38"/>
      <c r="J42" s="3"/>
      <c r="K42" s="36"/>
      <c r="L42" s="3">
        <f t="shared" si="0"/>
        <v>0</v>
      </c>
      <c r="M42" s="4">
        <v>0.21</v>
      </c>
      <c r="N42" s="61">
        <f t="shared" si="1"/>
        <v>0</v>
      </c>
      <c r="O42" s="60"/>
      <c r="P42" s="77" t="s">
        <v>76</v>
      </c>
      <c r="Q42" s="37"/>
      <c r="R42" s="2" t="s">
        <v>82</v>
      </c>
      <c r="S42" s="75"/>
      <c r="T42" s="3">
        <f t="shared" si="2"/>
        <v>0</v>
      </c>
      <c r="U42" s="4">
        <v>0.21</v>
      </c>
      <c r="V42" s="61">
        <f t="shared" si="3"/>
        <v>0</v>
      </c>
    </row>
    <row r="43" spans="1:26" ht="13.5" customHeight="1">
      <c r="A43" s="26" t="s">
        <v>63</v>
      </c>
      <c r="B43" s="26" t="s">
        <v>73</v>
      </c>
      <c r="C43" s="80"/>
      <c r="D43" s="80"/>
      <c r="E43" s="80"/>
      <c r="F43" s="54"/>
      <c r="G43" s="95"/>
      <c r="H43" s="77" t="s">
        <v>77</v>
      </c>
      <c r="I43" s="38"/>
      <c r="J43" s="3"/>
      <c r="K43" s="36"/>
      <c r="L43" s="3">
        <f t="shared" si="0"/>
        <v>0</v>
      </c>
      <c r="M43" s="4">
        <v>0.21</v>
      </c>
      <c r="N43" s="61">
        <f t="shared" si="1"/>
        <v>0</v>
      </c>
      <c r="O43" s="60"/>
      <c r="P43" s="77" t="s">
        <v>76</v>
      </c>
      <c r="Q43" s="37"/>
      <c r="R43" s="2" t="s">
        <v>82</v>
      </c>
      <c r="S43" s="75"/>
      <c r="T43" s="3">
        <f t="shared" si="2"/>
        <v>0</v>
      </c>
      <c r="U43" s="4">
        <v>0.21</v>
      </c>
      <c r="V43" s="61">
        <f t="shared" si="3"/>
        <v>0</v>
      </c>
    </row>
    <row r="44" spans="1:26" ht="15" customHeight="1">
      <c r="A44" s="26" t="s">
        <v>63</v>
      </c>
      <c r="B44" s="26" t="s">
        <v>73</v>
      </c>
      <c r="C44" s="80"/>
      <c r="D44" s="80"/>
      <c r="E44" s="80"/>
      <c r="F44" s="54"/>
      <c r="G44" s="95"/>
      <c r="H44" s="77" t="s">
        <v>77</v>
      </c>
      <c r="I44" s="38"/>
      <c r="J44" s="3"/>
      <c r="K44" s="36"/>
      <c r="L44" s="3">
        <f t="shared" si="0"/>
        <v>0</v>
      </c>
      <c r="M44" s="4">
        <v>0.21</v>
      </c>
      <c r="N44" s="61">
        <f t="shared" si="1"/>
        <v>0</v>
      </c>
      <c r="O44" s="60"/>
      <c r="P44" s="77" t="s">
        <v>76</v>
      </c>
      <c r="Q44" s="37"/>
      <c r="R44" s="2" t="s">
        <v>82</v>
      </c>
      <c r="S44" s="75"/>
      <c r="T44" s="3">
        <f t="shared" si="2"/>
        <v>0</v>
      </c>
      <c r="U44" s="4">
        <v>0.21</v>
      </c>
      <c r="V44" s="61">
        <f t="shared" si="3"/>
        <v>0</v>
      </c>
    </row>
    <row r="45" spans="1:26" ht="15" customHeight="1">
      <c r="A45" s="26" t="s">
        <v>63</v>
      </c>
      <c r="B45" s="26" t="s">
        <v>74</v>
      </c>
      <c r="C45" s="80"/>
      <c r="D45" s="80"/>
      <c r="E45" s="80"/>
      <c r="F45" s="54"/>
      <c r="G45" s="95"/>
      <c r="H45" s="77" t="s">
        <v>77</v>
      </c>
      <c r="I45" s="38"/>
      <c r="J45" s="3"/>
      <c r="K45" s="36"/>
      <c r="L45" s="3">
        <f t="shared" si="0"/>
        <v>0</v>
      </c>
      <c r="M45" s="4">
        <v>0.21</v>
      </c>
      <c r="N45" s="61">
        <f t="shared" si="1"/>
        <v>0</v>
      </c>
      <c r="O45" s="60"/>
      <c r="P45" s="77" t="s">
        <v>76</v>
      </c>
      <c r="Q45" s="37"/>
      <c r="R45" s="2" t="s">
        <v>82</v>
      </c>
      <c r="S45" s="75"/>
      <c r="T45" s="3">
        <f t="shared" si="2"/>
        <v>0</v>
      </c>
      <c r="U45" s="4">
        <v>0.21</v>
      </c>
      <c r="V45" s="61">
        <f t="shared" si="3"/>
        <v>0</v>
      </c>
    </row>
    <row r="46" spans="1:26" ht="15" customHeight="1">
      <c r="A46" s="26" t="s">
        <v>63</v>
      </c>
      <c r="B46" s="26" t="s">
        <v>74</v>
      </c>
      <c r="C46" s="79"/>
      <c r="D46" s="32"/>
      <c r="E46" s="32"/>
      <c r="F46" s="54"/>
      <c r="G46" s="60"/>
      <c r="H46" s="77" t="s">
        <v>76</v>
      </c>
      <c r="I46" s="38"/>
      <c r="J46" s="3"/>
      <c r="K46" s="36"/>
      <c r="L46" s="3">
        <f t="shared" si="0"/>
        <v>0</v>
      </c>
      <c r="M46" s="4">
        <v>0.21</v>
      </c>
      <c r="N46" s="61">
        <f t="shared" si="1"/>
        <v>0</v>
      </c>
      <c r="O46" s="60"/>
      <c r="P46" s="77" t="s">
        <v>76</v>
      </c>
      <c r="Q46" s="37"/>
      <c r="R46" s="2" t="s">
        <v>82</v>
      </c>
      <c r="S46" s="75"/>
      <c r="T46" s="3">
        <f t="shared" si="2"/>
        <v>0</v>
      </c>
      <c r="U46" s="4">
        <v>0.21</v>
      </c>
      <c r="V46" s="61">
        <f t="shared" si="3"/>
        <v>0</v>
      </c>
    </row>
    <row r="47" spans="1:26" ht="15.75" customHeight="1">
      <c r="A47" s="26" t="s">
        <v>63</v>
      </c>
      <c r="B47" s="26" t="s">
        <v>74</v>
      </c>
      <c r="C47" s="79"/>
      <c r="D47" s="32"/>
      <c r="E47" s="32"/>
      <c r="F47" s="54"/>
      <c r="G47" s="60"/>
      <c r="H47" s="77" t="s">
        <v>76</v>
      </c>
      <c r="I47" s="38"/>
      <c r="J47" s="3"/>
      <c r="K47" s="36"/>
      <c r="L47" s="3">
        <f t="shared" si="0"/>
        <v>0</v>
      </c>
      <c r="M47" s="4">
        <v>0.21</v>
      </c>
      <c r="N47" s="61">
        <f t="shared" si="1"/>
        <v>0</v>
      </c>
      <c r="O47" s="60"/>
      <c r="P47" s="77" t="s">
        <v>76</v>
      </c>
      <c r="Q47" s="37"/>
      <c r="R47" s="2" t="s">
        <v>82</v>
      </c>
      <c r="S47" s="75"/>
      <c r="T47" s="3">
        <f t="shared" si="2"/>
        <v>0</v>
      </c>
      <c r="U47" s="4">
        <v>0.21</v>
      </c>
      <c r="V47" s="61">
        <f t="shared" si="3"/>
        <v>0</v>
      </c>
    </row>
    <row r="48" spans="1:26" ht="15" customHeight="1">
      <c r="A48" s="26" t="s">
        <v>65</v>
      </c>
      <c r="B48" s="26" t="s">
        <v>66</v>
      </c>
      <c r="C48" s="79"/>
      <c r="D48" s="32"/>
      <c r="E48" s="85"/>
      <c r="F48" s="87"/>
      <c r="G48" s="88"/>
      <c r="H48" s="77" t="s">
        <v>76</v>
      </c>
      <c r="I48" s="38"/>
      <c r="J48" s="3"/>
      <c r="K48" s="36"/>
      <c r="L48" s="3">
        <f>I48*(1-K48)</f>
        <v>0</v>
      </c>
      <c r="M48" s="4">
        <v>0.21</v>
      </c>
      <c r="N48" s="61">
        <f>L48*(1+M48)*G48</f>
        <v>0</v>
      </c>
      <c r="O48" s="60"/>
      <c r="P48" s="77" t="s">
        <v>76</v>
      </c>
      <c r="Q48" s="37"/>
      <c r="R48" s="2" t="s">
        <v>82</v>
      </c>
      <c r="S48" s="75"/>
      <c r="T48" s="3">
        <f>Q48*(1-S48)</f>
        <v>0</v>
      </c>
      <c r="U48" s="4">
        <v>0.21</v>
      </c>
      <c r="V48" s="61">
        <f>O48*T48*(1+U48)</f>
        <v>0</v>
      </c>
    </row>
    <row r="49" spans="1:22" ht="15" customHeight="1">
      <c r="A49" s="26" t="s">
        <v>65</v>
      </c>
      <c r="B49" s="26" t="s">
        <v>66</v>
      </c>
      <c r="C49" s="79"/>
      <c r="D49" s="32"/>
      <c r="E49" s="85"/>
      <c r="F49" s="87"/>
      <c r="G49" s="86"/>
      <c r="H49" s="77" t="s">
        <v>76</v>
      </c>
      <c r="I49" s="38"/>
      <c r="J49" s="3"/>
      <c r="K49" s="36"/>
      <c r="L49" s="3">
        <f t="shared" ref="L49:L55" si="4">I49*(1-K49)</f>
        <v>0</v>
      </c>
      <c r="M49" s="4">
        <v>0.21</v>
      </c>
      <c r="N49" s="61">
        <f>L49*(1+M49)*G49</f>
        <v>0</v>
      </c>
      <c r="O49" s="60"/>
      <c r="P49" s="77" t="s">
        <v>76</v>
      </c>
      <c r="Q49" s="37"/>
      <c r="R49" s="2" t="s">
        <v>82</v>
      </c>
      <c r="S49" s="75"/>
      <c r="T49" s="3">
        <f>Q49*(1-S49)</f>
        <v>0</v>
      </c>
      <c r="U49" s="4">
        <v>0.21</v>
      </c>
      <c r="V49" s="61">
        <f>O49*T49*(1+U49)</f>
        <v>0</v>
      </c>
    </row>
    <row r="50" spans="1:22" ht="15" customHeight="1">
      <c r="A50" s="26" t="s">
        <v>65</v>
      </c>
      <c r="B50" s="26" t="s">
        <v>66</v>
      </c>
      <c r="C50" s="79"/>
      <c r="D50" s="32"/>
      <c r="E50" s="85"/>
      <c r="F50" s="87"/>
      <c r="G50" s="88"/>
      <c r="H50" s="77" t="s">
        <v>76</v>
      </c>
      <c r="I50" s="38"/>
      <c r="J50" s="3"/>
      <c r="K50" s="36"/>
      <c r="L50" s="3">
        <f t="shared" si="4"/>
        <v>0</v>
      </c>
      <c r="M50" s="4">
        <v>0.21</v>
      </c>
      <c r="N50" s="61">
        <f t="shared" ref="N50:N55" si="5">L50*(1+M50)*G50</f>
        <v>0</v>
      </c>
      <c r="O50" s="60"/>
      <c r="P50" s="77" t="s">
        <v>76</v>
      </c>
      <c r="Q50" s="37"/>
      <c r="R50" s="2" t="s">
        <v>82</v>
      </c>
      <c r="S50" s="75"/>
      <c r="T50" s="3">
        <f t="shared" ref="T50:T57" si="6">Q50*(1-S50)</f>
        <v>0</v>
      </c>
      <c r="U50" s="4">
        <v>0.21</v>
      </c>
      <c r="V50" s="61">
        <f t="shared" ref="V50:V58" si="7">O50*T50*(1+U50)</f>
        <v>0</v>
      </c>
    </row>
    <row r="51" spans="1:22" ht="15" customHeight="1">
      <c r="A51" s="26" t="s">
        <v>65</v>
      </c>
      <c r="B51" s="26" t="s">
        <v>66</v>
      </c>
      <c r="C51" s="79"/>
      <c r="D51" s="32"/>
      <c r="E51" s="85"/>
      <c r="F51" s="87"/>
      <c r="G51" s="88"/>
      <c r="H51" s="77" t="s">
        <v>76</v>
      </c>
      <c r="I51" s="38"/>
      <c r="J51" s="3"/>
      <c r="K51" s="36"/>
      <c r="L51" s="3">
        <f t="shared" si="4"/>
        <v>0</v>
      </c>
      <c r="M51" s="4">
        <v>0.21</v>
      </c>
      <c r="N51" s="61">
        <f t="shared" si="5"/>
        <v>0</v>
      </c>
      <c r="O51" s="60"/>
      <c r="P51" s="77" t="s">
        <v>76</v>
      </c>
      <c r="Q51" s="37"/>
      <c r="R51" s="2" t="s">
        <v>82</v>
      </c>
      <c r="S51" s="75"/>
      <c r="T51" s="3">
        <f t="shared" si="6"/>
        <v>0</v>
      </c>
      <c r="U51" s="4">
        <v>0.21</v>
      </c>
      <c r="V51" s="61">
        <f t="shared" si="7"/>
        <v>0</v>
      </c>
    </row>
    <row r="52" spans="1:22" ht="17.25" customHeight="1">
      <c r="A52" s="26" t="s">
        <v>65</v>
      </c>
      <c r="B52" s="26" t="s">
        <v>67</v>
      </c>
      <c r="C52" s="79"/>
      <c r="D52" s="32"/>
      <c r="E52" s="32"/>
      <c r="F52" s="54"/>
      <c r="G52" s="60"/>
      <c r="H52" s="77" t="s">
        <v>76</v>
      </c>
      <c r="I52" s="38"/>
      <c r="J52" s="3"/>
      <c r="K52" s="36"/>
      <c r="L52" s="3">
        <f t="shared" si="4"/>
        <v>0</v>
      </c>
      <c r="M52" s="4">
        <v>0.21</v>
      </c>
      <c r="N52" s="61">
        <f t="shared" si="5"/>
        <v>0</v>
      </c>
      <c r="O52" s="60"/>
      <c r="P52" s="77" t="s">
        <v>76</v>
      </c>
      <c r="Q52" s="37"/>
      <c r="R52" s="2" t="s">
        <v>82</v>
      </c>
      <c r="S52" s="75"/>
      <c r="T52" s="3">
        <f t="shared" si="6"/>
        <v>0</v>
      </c>
      <c r="U52" s="4">
        <v>0.21</v>
      </c>
      <c r="V52" s="61">
        <f t="shared" si="7"/>
        <v>0</v>
      </c>
    </row>
    <row r="53" spans="1:22" ht="16.5" customHeight="1">
      <c r="A53" s="26" t="s">
        <v>65</v>
      </c>
      <c r="B53" s="26" t="s">
        <v>67</v>
      </c>
      <c r="C53" s="79"/>
      <c r="D53" s="32"/>
      <c r="E53" s="32"/>
      <c r="F53" s="54"/>
      <c r="G53" s="60"/>
      <c r="H53" s="77" t="s">
        <v>76</v>
      </c>
      <c r="I53" s="38"/>
      <c r="J53" s="3"/>
      <c r="K53" s="36"/>
      <c r="L53" s="3">
        <f t="shared" si="4"/>
        <v>0</v>
      </c>
      <c r="M53" s="4">
        <v>0.21</v>
      </c>
      <c r="N53" s="61">
        <f t="shared" si="5"/>
        <v>0</v>
      </c>
      <c r="O53" s="60"/>
      <c r="P53" s="77" t="s">
        <v>76</v>
      </c>
      <c r="Q53" s="37"/>
      <c r="R53" s="2" t="s">
        <v>82</v>
      </c>
      <c r="S53" s="75"/>
      <c r="T53" s="3">
        <f t="shared" si="6"/>
        <v>0</v>
      </c>
      <c r="U53" s="4">
        <v>0.21</v>
      </c>
      <c r="V53" s="61">
        <f t="shared" si="7"/>
        <v>0</v>
      </c>
    </row>
    <row r="54" spans="1:22" ht="16.5" customHeight="1">
      <c r="A54" s="26" t="s">
        <v>65</v>
      </c>
      <c r="B54" s="26" t="s">
        <v>67</v>
      </c>
      <c r="C54" s="79"/>
      <c r="D54" s="32"/>
      <c r="E54" s="32"/>
      <c r="F54" s="54"/>
      <c r="G54" s="60"/>
      <c r="H54" s="77" t="s">
        <v>76</v>
      </c>
      <c r="I54" s="38"/>
      <c r="J54" s="3"/>
      <c r="K54" s="36"/>
      <c r="L54" s="3">
        <f t="shared" si="4"/>
        <v>0</v>
      </c>
      <c r="M54" s="4">
        <v>0.21</v>
      </c>
      <c r="N54" s="61">
        <f t="shared" si="5"/>
        <v>0</v>
      </c>
      <c r="O54" s="60"/>
      <c r="P54" s="77" t="s">
        <v>76</v>
      </c>
      <c r="Q54" s="37"/>
      <c r="R54" s="2" t="s">
        <v>82</v>
      </c>
      <c r="S54" s="75"/>
      <c r="T54" s="3">
        <f t="shared" si="6"/>
        <v>0</v>
      </c>
      <c r="U54" s="4">
        <v>0.21</v>
      </c>
      <c r="V54" s="61">
        <f t="shared" si="7"/>
        <v>0</v>
      </c>
    </row>
    <row r="55" spans="1:22" ht="16.5" customHeight="1">
      <c r="A55" s="26" t="s">
        <v>65</v>
      </c>
      <c r="B55" s="26" t="s">
        <v>7</v>
      </c>
      <c r="C55" s="79"/>
      <c r="D55" s="79"/>
      <c r="E55" s="81"/>
      <c r="F55" s="54"/>
      <c r="G55" s="60"/>
      <c r="H55" s="77" t="s">
        <v>78</v>
      </c>
      <c r="I55" s="38"/>
      <c r="J55" s="3"/>
      <c r="K55" s="36"/>
      <c r="L55" s="3">
        <f t="shared" si="4"/>
        <v>0</v>
      </c>
      <c r="M55" s="4">
        <v>0.21</v>
      </c>
      <c r="N55" s="61">
        <f t="shared" si="5"/>
        <v>0</v>
      </c>
      <c r="O55" s="60"/>
      <c r="P55" s="77" t="s">
        <v>76</v>
      </c>
      <c r="Q55" s="37"/>
      <c r="R55" s="2" t="s">
        <v>82</v>
      </c>
      <c r="S55" s="75"/>
      <c r="T55" s="3">
        <f t="shared" si="6"/>
        <v>0</v>
      </c>
      <c r="U55" s="4">
        <v>0.21</v>
      </c>
      <c r="V55" s="61">
        <f t="shared" si="7"/>
        <v>0</v>
      </c>
    </row>
    <row r="56" spans="1:22" ht="15.75">
      <c r="A56" s="26" t="s">
        <v>65</v>
      </c>
      <c r="B56" s="26" t="s">
        <v>7</v>
      </c>
      <c r="C56" s="89"/>
      <c r="D56" s="89"/>
      <c r="E56" s="89"/>
      <c r="F56" s="54"/>
      <c r="G56" s="60"/>
      <c r="H56" s="77" t="s">
        <v>76</v>
      </c>
      <c r="I56" s="38"/>
      <c r="J56" s="3"/>
      <c r="K56" s="36"/>
      <c r="L56" s="3">
        <f>I56*(1-K56)</f>
        <v>0</v>
      </c>
      <c r="M56" s="4">
        <v>0.21</v>
      </c>
      <c r="N56" s="61">
        <f>L56*(1+M56)*G56</f>
        <v>0</v>
      </c>
      <c r="O56" s="60"/>
      <c r="P56" s="77" t="s">
        <v>77</v>
      </c>
      <c r="Q56" s="37"/>
      <c r="R56" s="2" t="s">
        <v>82</v>
      </c>
      <c r="S56" s="75"/>
      <c r="T56" s="3">
        <f t="shared" si="6"/>
        <v>0</v>
      </c>
      <c r="U56" s="4">
        <v>0.21</v>
      </c>
      <c r="V56" s="61">
        <f t="shared" si="7"/>
        <v>0</v>
      </c>
    </row>
    <row r="57" spans="1:22" ht="16.5" thickBot="1">
      <c r="A57" s="26" t="s">
        <v>65</v>
      </c>
      <c r="B57" s="26" t="s">
        <v>7</v>
      </c>
      <c r="C57" s="89"/>
      <c r="D57" s="89"/>
      <c r="E57" s="89"/>
      <c r="F57" s="54"/>
      <c r="G57" s="90"/>
      <c r="H57" s="77" t="s">
        <v>76</v>
      </c>
      <c r="I57" s="91"/>
      <c r="J57" s="92"/>
      <c r="K57" s="93"/>
      <c r="L57" s="3">
        <f>I57*(1-K57)</f>
        <v>0</v>
      </c>
      <c r="M57" s="4">
        <v>0.21</v>
      </c>
      <c r="N57" s="61">
        <f>L57*(1+M57)*G57</f>
        <v>0</v>
      </c>
      <c r="O57" s="90"/>
      <c r="P57" s="78" t="s">
        <v>76</v>
      </c>
      <c r="Q57" s="94"/>
      <c r="R57" s="2" t="s">
        <v>82</v>
      </c>
      <c r="S57" s="75"/>
      <c r="T57" s="3">
        <f t="shared" si="6"/>
        <v>0</v>
      </c>
      <c r="U57" s="4">
        <v>0.21</v>
      </c>
      <c r="V57" s="61">
        <f t="shared" si="7"/>
        <v>0</v>
      </c>
    </row>
    <row r="58" spans="1:22" ht="18" customHeight="1" thickBot="1">
      <c r="A58" s="26" t="s">
        <v>65</v>
      </c>
      <c r="B58" s="26" t="s">
        <v>75</v>
      </c>
      <c r="C58" s="81"/>
      <c r="D58" s="81"/>
      <c r="E58" s="81"/>
      <c r="F58" s="54"/>
      <c r="G58" s="62"/>
      <c r="H58" s="78" t="s">
        <v>76</v>
      </c>
      <c r="I58" s="64"/>
      <c r="J58" s="65"/>
      <c r="K58" s="66"/>
      <c r="L58" s="65">
        <f>I58*(1-K58)</f>
        <v>0</v>
      </c>
      <c r="M58" s="67">
        <v>0.21</v>
      </c>
      <c r="N58" s="68">
        <f>L58*(1+M58)*G58</f>
        <v>0</v>
      </c>
      <c r="O58" s="62"/>
      <c r="P58" s="78" t="s">
        <v>76</v>
      </c>
      <c r="Q58" s="70"/>
      <c r="R58" s="63" t="s">
        <v>82</v>
      </c>
      <c r="S58" s="76"/>
      <c r="T58" s="65">
        <f>Q58*(1-S58)</f>
        <v>0</v>
      </c>
      <c r="U58" s="4">
        <v>0.21</v>
      </c>
      <c r="V58" s="61">
        <f t="shared" si="7"/>
        <v>0</v>
      </c>
    </row>
  </sheetData>
  <mergeCells count="2">
    <mergeCell ref="G2:N2"/>
    <mergeCell ref="O2:V2"/>
  </mergeCells>
  <phoneticPr fontId="18" type="noConversion"/>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E5" sqref="E5:E11"/>
    </sheetView>
  </sheetViews>
  <sheetFormatPr defaultRowHeight="15"/>
  <cols>
    <col min="1" max="1" width="40.85546875" customWidth="1"/>
    <col min="2" max="2" width="32.140625" customWidth="1"/>
  </cols>
  <sheetData>
    <row r="1" spans="1:8" ht="37.5">
      <c r="A1" s="99" t="s">
        <v>53</v>
      </c>
    </row>
    <row r="4" spans="1:8" ht="60">
      <c r="A4" s="10" t="s">
        <v>55</v>
      </c>
      <c r="B4" s="10" t="s">
        <v>56</v>
      </c>
      <c r="C4" s="10" t="s">
        <v>57</v>
      </c>
      <c r="D4" s="10" t="s">
        <v>58</v>
      </c>
      <c r="E4" s="10" t="s">
        <v>59</v>
      </c>
      <c r="F4" s="10" t="s">
        <v>60</v>
      </c>
      <c r="G4" s="10" t="s">
        <v>61</v>
      </c>
      <c r="H4" s="10" t="s">
        <v>62</v>
      </c>
    </row>
    <row r="5" spans="1:8" ht="41.45" customHeight="1">
      <c r="A5" s="37" t="s">
        <v>47</v>
      </c>
      <c r="B5" s="32"/>
      <c r="C5" s="34"/>
      <c r="D5" s="2" t="s">
        <v>54</v>
      </c>
      <c r="E5" s="35"/>
      <c r="F5" s="3">
        <f>C5*(1-E5)</f>
        <v>0</v>
      </c>
      <c r="G5" s="13">
        <v>0.21</v>
      </c>
      <c r="H5" s="14">
        <f>F5*(1+G5)</f>
        <v>0</v>
      </c>
    </row>
    <row r="6" spans="1:8" ht="41.45" customHeight="1">
      <c r="A6" s="37" t="s">
        <v>10</v>
      </c>
      <c r="B6" s="32"/>
      <c r="C6" s="34"/>
      <c r="D6" s="2" t="s">
        <v>54</v>
      </c>
      <c r="E6" s="35"/>
      <c r="F6" s="3">
        <f t="shared" ref="F6:F12" si="0">C6*(1-E6)</f>
        <v>0</v>
      </c>
      <c r="G6" s="13">
        <v>0.21</v>
      </c>
      <c r="H6" s="14">
        <f t="shared" ref="H6:H12" si="1">F6*(1+G6)</f>
        <v>0</v>
      </c>
    </row>
    <row r="7" spans="1:8" ht="41.45" customHeight="1">
      <c r="A7" s="37" t="s">
        <v>48</v>
      </c>
      <c r="B7" s="32"/>
      <c r="C7" s="34"/>
      <c r="D7" s="2" t="s">
        <v>54</v>
      </c>
      <c r="E7" s="35"/>
      <c r="F7" s="3">
        <f t="shared" si="0"/>
        <v>0</v>
      </c>
      <c r="G7" s="13">
        <v>0.21</v>
      </c>
      <c r="H7" s="14">
        <f t="shared" si="1"/>
        <v>0</v>
      </c>
    </row>
    <row r="8" spans="1:8" ht="41.45" customHeight="1">
      <c r="A8" s="32" t="s">
        <v>49</v>
      </c>
      <c r="B8" s="32"/>
      <c r="C8" s="34"/>
      <c r="D8" s="2" t="s">
        <v>54</v>
      </c>
      <c r="E8" s="35"/>
      <c r="F8" s="3">
        <f t="shared" si="0"/>
        <v>0</v>
      </c>
      <c r="G8" s="13">
        <v>0.21</v>
      </c>
      <c r="H8" s="14">
        <f t="shared" si="1"/>
        <v>0</v>
      </c>
    </row>
    <row r="9" spans="1:8" ht="41.45" customHeight="1">
      <c r="A9" s="32" t="s">
        <v>50</v>
      </c>
      <c r="B9" s="32"/>
      <c r="C9" s="34"/>
      <c r="D9" s="2" t="s">
        <v>54</v>
      </c>
      <c r="E9" s="35"/>
      <c r="F9" s="3">
        <f t="shared" si="0"/>
        <v>0</v>
      </c>
      <c r="G9" s="13">
        <v>0.21</v>
      </c>
      <c r="H9" s="14">
        <f t="shared" si="1"/>
        <v>0</v>
      </c>
    </row>
    <row r="10" spans="1:8" ht="41.45" customHeight="1">
      <c r="A10" s="32" t="s">
        <v>51</v>
      </c>
      <c r="B10" s="32"/>
      <c r="C10" s="34"/>
      <c r="D10" s="2" t="s">
        <v>54</v>
      </c>
      <c r="E10" s="35"/>
      <c r="F10" s="3">
        <f t="shared" si="0"/>
        <v>0</v>
      </c>
      <c r="G10" s="13">
        <v>0.21</v>
      </c>
      <c r="H10" s="14">
        <f t="shared" si="1"/>
        <v>0</v>
      </c>
    </row>
    <row r="11" spans="1:8" ht="41.45" customHeight="1">
      <c r="A11" s="37" t="s">
        <v>52</v>
      </c>
      <c r="B11" s="32"/>
      <c r="C11" s="34"/>
      <c r="D11" s="2" t="s">
        <v>54</v>
      </c>
      <c r="E11" s="35"/>
      <c r="F11" s="3">
        <f t="shared" si="0"/>
        <v>0</v>
      </c>
      <c r="G11" s="13">
        <v>0.21</v>
      </c>
      <c r="H11" s="14">
        <f t="shared" si="1"/>
        <v>0</v>
      </c>
    </row>
    <row r="12" spans="1:8" ht="41.45" customHeight="1">
      <c r="A12" s="37"/>
      <c r="B12" s="32"/>
      <c r="C12" s="34"/>
      <c r="D12" s="2" t="s">
        <v>54</v>
      </c>
      <c r="E12" s="35"/>
      <c r="F12" s="3">
        <f t="shared" si="0"/>
        <v>0</v>
      </c>
      <c r="G12" s="13">
        <v>0.21</v>
      </c>
      <c r="H12" s="14">
        <f t="shared" si="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
  <sheetViews>
    <sheetView workbookViewId="0">
      <selection activeCell="C2" sqref="C2:C3"/>
    </sheetView>
  </sheetViews>
  <sheetFormatPr defaultRowHeight="15"/>
  <cols>
    <col min="3" max="3" width="36.5703125" customWidth="1"/>
  </cols>
  <sheetData>
    <row r="2" spans="1:3">
      <c r="A2" t="s">
        <v>11</v>
      </c>
      <c r="C2" t="s">
        <v>12</v>
      </c>
    </row>
    <row r="3" spans="1:3">
      <c r="A3" t="s">
        <v>13</v>
      </c>
      <c r="C3" t="s">
        <v>14</v>
      </c>
    </row>
    <row r="4" spans="1:3">
      <c r="A4"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FFD8F3C642204C973A7A02101A9B53" ma:contentTypeVersion="15" ma:contentTypeDescription="Een nieuw document maken." ma:contentTypeScope="" ma:versionID="978a688de49af65b699dd40702734394">
  <xsd:schema xmlns:xsd="http://www.w3.org/2001/XMLSchema" xmlns:xs="http://www.w3.org/2001/XMLSchema" xmlns:p="http://schemas.microsoft.com/office/2006/metadata/properties" xmlns:ns2="8d45bdad-4c0d-4fc8-99d3-113449a3779c" xmlns:ns3="2679ccb9-1d2e-4c68-82ee-7b600d4eb23b" targetNamespace="http://schemas.microsoft.com/office/2006/metadata/properties" ma:root="true" ma:fieldsID="6d917740ddf8504538f48f7e16054d19" ns2:_="" ns3:_="">
    <xsd:import namespace="8d45bdad-4c0d-4fc8-99d3-113449a3779c"/>
    <xsd:import namespace="2679ccb9-1d2e-4c68-82ee-7b600d4eb2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5bdad-4c0d-4fc8-99d3-113449a3779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4477f67f-8d9f-4020-a4e6-75fbe4591d9a}" ma:internalName="TaxCatchAll" ma:showField="CatchAllData" ma:web="8d45bdad-4c0d-4fc8-99d3-113449a377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79ccb9-1d2e-4c68-82ee-7b600d4eb2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79ccb9-1d2e-4c68-82ee-7b600d4eb23b">
      <Terms xmlns="http://schemas.microsoft.com/office/infopath/2007/PartnerControls"/>
    </lcf76f155ced4ddcb4097134ff3c332f>
    <TaxCatchAll xmlns="8d45bdad-4c0d-4fc8-99d3-113449a3779c" xsi:nil="true"/>
  </documentManagement>
</p:properties>
</file>

<file path=customXml/itemProps1.xml><?xml version="1.0" encoding="utf-8"?>
<ds:datastoreItem xmlns:ds="http://schemas.openxmlformats.org/officeDocument/2006/customXml" ds:itemID="{2A05CB5D-4D4B-4B98-8B15-6F42480DA73A}">
  <ds:schemaRefs>
    <ds:schemaRef ds:uri="http://schemas.microsoft.com/sharepoint/v3/contenttype/forms"/>
  </ds:schemaRefs>
</ds:datastoreItem>
</file>

<file path=customXml/itemProps2.xml><?xml version="1.0" encoding="utf-8"?>
<ds:datastoreItem xmlns:ds="http://schemas.openxmlformats.org/officeDocument/2006/customXml" ds:itemID="{4FE1E43C-3416-4D55-991E-AA6995A59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5bdad-4c0d-4fc8-99d3-113449a3779c"/>
    <ds:schemaRef ds:uri="2679ccb9-1d2e-4c68-82ee-7b600d4eb2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5A4BB9-DBAD-4DF6-9F1B-384535F0B03F}">
  <ds:schemaRefs>
    <ds:schemaRef ds:uri="http://purl.org/dc/dcmitype/"/>
    <ds:schemaRef ds:uri="http://purl.org/dc/elements/1.1/"/>
    <ds:schemaRef ds:uri="2679ccb9-1d2e-4c68-82ee-7b600d4eb23b"/>
    <ds:schemaRef ds:uri="8d45bdad-4c0d-4fc8-99d3-113449a3779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Quotation overvieuw</vt:lpstr>
      <vt:lpstr>Quotation</vt:lpstr>
      <vt:lpstr>Rates</vt:lpstr>
      <vt:lpstr>Blad1</vt:lpstr>
    </vt:vector>
  </TitlesOfParts>
  <Manager/>
  <Company>AMC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Moustapha</dc:creator>
  <cp:keywords/>
  <dc:description/>
  <cp:lastModifiedBy>Dolder, R. van den (Rick)</cp:lastModifiedBy>
  <cp:revision/>
  <dcterms:created xsi:type="dcterms:W3CDTF">2021-04-12T14:55:14Z</dcterms:created>
  <dcterms:modified xsi:type="dcterms:W3CDTF">2026-03-18T10:25:51Z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0x010100C2FFD8F3C642204C973A7A02101A9B53</vt:lpwstr>
  </property>
  <property fmtid="{D5CDD505-2E9C-101B-9397-08002B2CF9AE}" pid="3" name="MediaServiceImageTags">
    <vt:lpwstr/>
  </property>
</Properties>
</file>