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H:\My Documents\FIA F\FIA - VTH-software\02 Aanbesteding\Aanbestedingsdocumenten\"/>
    </mc:Choice>
  </mc:AlternateContent>
  <xr:revisionPtr revIDLastSave="0" documentId="13_ncr:1_{D945D6AE-486F-47E5-86B6-26307DFE3A1E}" xr6:coauthVersionLast="47" xr6:coauthVersionMax="47" xr10:uidLastSave="{00000000-0000-0000-0000-000000000000}"/>
  <bookViews>
    <workbookView showHorizontalScroll="0" showVerticalScroll="0" xWindow="-120" yWindow="-120" windowWidth="29040" windowHeight="15840" xr2:uid="{118B9CF9-5C9E-4E16-9811-5211C9A9A525}"/>
  </bookViews>
  <sheets>
    <sheet name="Uitleg en overzicht tabbladen" sheetId="39" r:id="rId1"/>
    <sheet name="Wensen" sheetId="38" r:id="rId2"/>
    <sheet name="A-Algemeen ICT" sheetId="1" r:id="rId3"/>
    <sheet name="B-Standaarden" sheetId="3" r:id="rId4"/>
    <sheet name="C-Doc en Zaak en Archief" sheetId="4" r:id="rId5"/>
    <sheet name="D-Koppelingen" sheetId="5" r:id="rId6"/>
    <sheet name="E-Dataexport en Management info" sheetId="7" r:id="rId7"/>
    <sheet name="F Privacy- en info.beveiling" sheetId="8" r:id="rId8"/>
    <sheet name="G - Algemene functionaliteit" sheetId="9" r:id="rId9"/>
    <sheet name="H-Zaken-Processen" sheetId="12" r:id="rId10"/>
    <sheet name="i-Gebruiksvriendelijkheid" sheetId="10" r:id="rId11"/>
    <sheet name="J-Zoekfunctionaliteit" sheetId="11" r:id="rId12"/>
    <sheet name="K-Sjablonen" sheetId="14" r:id="rId13"/>
    <sheet name="L-Documenten" sheetId="13" r:id="rId14"/>
    <sheet name="M-Vergunningverlening" sheetId="15" r:id="rId15"/>
    <sheet name="N-Mobiel toezicht" sheetId="17" r:id="rId16"/>
    <sheet name="O-Toezicht Alg" sheetId="16" r:id="rId17"/>
    <sheet name="P-Controlelijst" sheetId="20" r:id="rId18"/>
    <sheet name="Q-Toezicht-Handhaving" sheetId="21" r:id="rId19"/>
    <sheet name="R- Leges" sheetId="44" r:id="rId20"/>
    <sheet name="S-Functioneel beheer" sheetId="24" r:id="rId21"/>
    <sheet name="T-Dienstverlening" sheetId="27" r:id="rId22"/>
    <sheet name="U-Migratie" sheetId="28" r:id="rId23"/>
  </sheets>
  <definedNames>
    <definedName name="_xlnm._FilterDatabase" localSheetId="7" hidden="1">'F Privacy- en info.beveiling'!$A$9:$A$22</definedName>
    <definedName name="_xlnm._FilterDatabase" localSheetId="11" hidden="1">'J-Zoekfunctionaliteit'!$A$1:$E$11</definedName>
    <definedName name="_xlnm._FilterDatabase" localSheetId="12" hidden="1">'K-Sjablonen'!$B$1:$B$9</definedName>
    <definedName name="_xlnm._FilterDatabase" localSheetId="14" hidden="1">'M-Vergunningverlening'!$B$1:$B$15</definedName>
    <definedName name="_xlnm._FilterDatabase" localSheetId="15" hidden="1">'N-Mobiel toezicht'!$B$1:$B$22</definedName>
    <definedName name="_xlnm._FilterDatabase" localSheetId="16" hidden="1">'O-Toezicht Alg'!$B$1:$B$14</definedName>
    <definedName name="_xlnm._FilterDatabase" localSheetId="17" hidden="1">'P-Controlelijst'!$B$1:$B$6</definedName>
    <definedName name="_xlnm._FilterDatabase" localSheetId="21" hidden="1">'T-Dienstverlening'!$B$1:$B$9</definedName>
    <definedName name="_Hlk170290122" localSheetId="2">'A-Algemeen ICT'!$D$7</definedName>
    <definedName name="_Ref161828887" localSheetId="5">'D-Koppelingen'!$A$4</definedName>
    <definedName name="_Ref161828910" localSheetId="5">'D-Koppelingen'!$A$6</definedName>
    <definedName name="_Ref161829365" localSheetId="2">'A-Algemeen ICT'!$A$4</definedName>
    <definedName name="_Ref161830094" localSheetId="9">'H-Zaken-Processen'!$A$5</definedName>
    <definedName name="_Ref161834049" localSheetId="12">'K-Sjablonen'!$A$8</definedName>
    <definedName name="_Ref161834112" localSheetId="14">'M-Vergunningverlening'!$A$9</definedName>
    <definedName name="_Ref161835026" localSheetId="5">'D-Koppelingen'!#REF!</definedName>
    <definedName name="_Ref161835286" localSheetId="16">'O-Toezicht Alg'!$A$4</definedName>
    <definedName name="_Ref161835766" localSheetId="16">'O-Toezicht Alg'!$A$9</definedName>
    <definedName name="_Ref161836450" localSheetId="16">'O-Toezicht Alg'!$A$11</definedName>
    <definedName name="_Ref162265161" localSheetId="6">'E-Dataexport en Management info'!$A$4</definedName>
    <definedName name="_Ref162270003" localSheetId="6">'E-Dataexport en Management info'!$A$8</definedName>
    <definedName name="_Ref164710543" localSheetId="4">'C-Doc en Zaak en Archief'!$A$9</definedName>
    <definedName name="_Ref164710811" localSheetId="4">'C-Doc en Zaak en Archief'!$A$11</definedName>
    <definedName name="_Ref164712138" localSheetId="4">'C-Doc en Zaak en Archief'!$A$5</definedName>
    <definedName name="_Ref164715580" localSheetId="9">'H-Zaken-Processen'!#REF!</definedName>
    <definedName name="_Ref164716544" localSheetId="9">'H-Zaken-Processen'!$A$13</definedName>
    <definedName name="_Ref164716790" localSheetId="9">'H-Zaken-Processen'!$A$7</definedName>
    <definedName name="_Ref164717403" localSheetId="9">'H-Zaken-Processen'!$A$31</definedName>
    <definedName name="_Ref164718349" localSheetId="5">'D-Koppelingen'!#REF!</definedName>
    <definedName name="_Ref164718382" localSheetId="14">'M-Vergunningverlening'!$A$5</definedName>
    <definedName name="_Ref164718478" localSheetId="14">'M-Vergunningverlening'!$A$7</definedName>
    <definedName name="_Ref164718788" localSheetId="14">'M-Vergunningverlening'!$A$11</definedName>
    <definedName name="_Ref164718996" localSheetId="14">'M-Vergunningverlening'!$A$13</definedName>
    <definedName name="_Ref164719774" localSheetId="16">'O-Toezicht Alg'!$A$5</definedName>
    <definedName name="_Ref164720659" localSheetId="16">'O-Toezicht Alg'!$A$13</definedName>
    <definedName name="_Ref164722101" localSheetId="5">'D-Koppelingen'!#REF!</definedName>
    <definedName name="_Ref168517265" localSheetId="4">'C-Doc en Zaak en Archief'!#REF!</definedName>
    <definedName name="_Ref168518540" localSheetId="16">'O-Toezicht Alg'!$A$7</definedName>
    <definedName name="_Ref169121752" localSheetId="5">'D-Koppelingen'!#REF!</definedName>
    <definedName name="_Ref169123439" localSheetId="10">'i-Gebruiksvriendelijkheid'!#REF!</definedName>
    <definedName name="_Ref169123884" localSheetId="14">'M-Vergunningverlening'!$A$10</definedName>
    <definedName name="_Ref169124015" localSheetId="14">'M-Vergunningverlening'!$A$12</definedName>
    <definedName name="_Ref169520734" localSheetId="2">'A-Algemeen ICT'!$A$11</definedName>
    <definedName name="_Ref169521564" localSheetId="4">'C-Doc en Zaak en Archief'!$A$7</definedName>
    <definedName name="_Ref169529241" localSheetId="5">'D-Koppelingen'!#REF!</definedName>
    <definedName name="_Ref169532862" localSheetId="6">'E-Dataexport en Management info'!$A$6</definedName>
    <definedName name="_Ref169534866" localSheetId="8">'G - Algemene functionaliteit'!$A$4</definedName>
    <definedName name="_Ref169535179" localSheetId="8">'G - Algemene functionaliteit'!#REF!</definedName>
    <definedName name="_Ref169536020" localSheetId="9">'H-Zaken-Processen'!$A$4</definedName>
    <definedName name="_Ref169536021" localSheetId="9">'H-Zaken-Processen'!$A$6</definedName>
    <definedName name="_Ref169536234" localSheetId="9">'H-Zaken-Processen'!$A$10</definedName>
    <definedName name="_Ref169598607" localSheetId="11">'J-Zoekfunctionaliteit'!$A$10</definedName>
    <definedName name="_Ref169598609" localSheetId="11">'J-Zoekfunctionaliteit'!$A$11</definedName>
    <definedName name="_Ref169599658" localSheetId="9">'H-Zaken-Processen'!$A$14</definedName>
    <definedName name="_Ref169600107" localSheetId="9">'H-Zaken-Processen'!$A$22</definedName>
    <definedName name="_Ref169608427" localSheetId="5">'D-Koppelingen'!$A$9</definedName>
    <definedName name="_Ref169608499" localSheetId="12">'K-Sjablonen'!#REF!</definedName>
    <definedName name="_Ref169616070" localSheetId="8">'G - Algemene functionaliteit'!#REF!</definedName>
    <definedName name="_Ref169616072" localSheetId="8">'G - Algemene functionaliteit'!$A$8</definedName>
    <definedName name="_Ref169619297" localSheetId="16">'O-Toezicht Alg'!$A$10</definedName>
    <definedName name="_Ref169622013" localSheetId="15">'N-Mobiel toezicht'!#REF!</definedName>
    <definedName name="_Ref169622971" localSheetId="15">'N-Mobiel toezicht'!$A$15</definedName>
    <definedName name="_Ref169623172" localSheetId="16">'O-Toezicht Alg'!$A$14</definedName>
    <definedName name="_Ref169643251" localSheetId="20">'S-Functioneel beheer'!#REF!</definedName>
    <definedName name="_Ref169643265" localSheetId="20">'S-Functioneel beheer'!$A$4</definedName>
    <definedName name="_Ref169643304" localSheetId="2">'A-Algemeen ICT'!$A$7</definedName>
    <definedName name="_Ref169643314" localSheetId="2">'A-Algemeen ICT'!#REF!</definedName>
    <definedName name="_Ref169688871" localSheetId="8">'G - Algemene functionaliteit'!$A$6</definedName>
    <definedName name="_Ref169688904" localSheetId="9">'H-Zaken-Processen'!$A$15</definedName>
    <definedName name="_Ref169688912" localSheetId="12">'K-Sjablonen'!$A$5</definedName>
    <definedName name="_Ref169689517" localSheetId="14">'M-Vergunningverlening'!$A$4</definedName>
    <definedName name="_Ref169689523" localSheetId="17">'P-Controlelijst'!$A$5</definedName>
    <definedName name="_Ref169690453" localSheetId="5">'D-Koppelingen'!#REF!</definedName>
    <definedName name="_Ref169692187" localSheetId="3">'B-Standaarden'!#REF!</definedName>
    <definedName name="_Toc168496834" localSheetId="4">'C-Doc en Zaak en Archief'!#REF!</definedName>
    <definedName name="_Toc168496835" localSheetId="4">'C-Doc en Zaak en Archief'!#REF!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24" l="1"/>
  <c r="F17" i="38" s="1"/>
  <c r="F8" i="16"/>
  <c r="F16" i="38" s="1"/>
  <c r="F12" i="15"/>
  <c r="F15" i="38" s="1"/>
  <c r="F4" i="14"/>
  <c r="F14" i="38" s="1"/>
  <c r="F7" i="11"/>
  <c r="F13" i="38" s="1"/>
  <c r="F5" i="11"/>
  <c r="F12" i="38" s="1"/>
  <c r="F33" i="12"/>
  <c r="F11" i="38" s="1"/>
  <c r="F25" i="12"/>
  <c r="F10" i="38" s="1"/>
  <c r="F24" i="12"/>
  <c r="F9" i="38" s="1"/>
  <c r="F9" i="5"/>
  <c r="F7" i="38" s="1"/>
  <c r="F12" i="5"/>
  <c r="F8" i="38" s="1"/>
  <c r="F9" i="3"/>
  <c r="F6" i="38" s="1"/>
  <c r="F6" i="3"/>
  <c r="F5" i="38" s="1"/>
  <c r="E18" i="38"/>
  <c r="F18" i="38" l="1"/>
  <c r="D16" i="38"/>
  <c r="C16" i="38"/>
  <c r="D15" i="38"/>
  <c r="C15" i="38"/>
  <c r="D14" i="38"/>
  <c r="C14" i="38"/>
  <c r="D13" i="38"/>
  <c r="C13" i="38"/>
  <c r="D12" i="38"/>
  <c r="C12" i="38"/>
  <c r="D11" i="38"/>
  <c r="C11" i="38"/>
  <c r="D10" i="38"/>
  <c r="C10" i="38"/>
  <c r="D9" i="38"/>
  <c r="C9" i="38"/>
  <c r="D7" i="38"/>
  <c r="C7" i="38"/>
  <c r="D5" i="38"/>
  <c r="C5" i="38"/>
</calcChain>
</file>

<file path=xl/sharedStrings.xml><?xml version="1.0" encoding="utf-8"?>
<sst xmlns="http://schemas.openxmlformats.org/spreadsheetml/2006/main" count="1091" uniqueCount="521">
  <si>
    <t>Inhoudsopgave</t>
  </si>
  <si>
    <t>Uitleg en overzicht tabbladen</t>
  </si>
  <si>
    <t>i-Gebruiksvriendelijkheid</t>
  </si>
  <si>
    <t>S-Functioneel beheer</t>
  </si>
  <si>
    <t>Wensen</t>
  </si>
  <si>
    <t>J-Zoekfunctionaliteit</t>
  </si>
  <si>
    <t>T-Dienstverlening</t>
  </si>
  <si>
    <t>A-Algemeen ICT</t>
  </si>
  <si>
    <t>K-Sjablonen</t>
  </si>
  <si>
    <t>U-Migratie</t>
  </si>
  <si>
    <t>B-Standaarden</t>
  </si>
  <si>
    <t>L-Documenten</t>
  </si>
  <si>
    <t>C-Doc en Zaak en Archief</t>
  </si>
  <si>
    <t>M-Vergunningverlening</t>
  </si>
  <si>
    <t>D-Koppelingen</t>
  </si>
  <si>
    <t>N-Mobiel toezicht</t>
  </si>
  <si>
    <t>E-Dataexport en Management info</t>
  </si>
  <si>
    <t>O-Toezicht Alg</t>
  </si>
  <si>
    <t>F Privacy- en info.beveiling</t>
  </si>
  <si>
    <t>P-Controlelijst</t>
  </si>
  <si>
    <t>G - Algemene functionaliteit</t>
  </si>
  <si>
    <t>Q-Toezicht-Handhaving</t>
  </si>
  <si>
    <t>H-Zaken-Processen</t>
  </si>
  <si>
    <t>R- Leges</t>
  </si>
  <si>
    <t>Tabblad wensen</t>
  </si>
  <si>
    <t>Nr.</t>
  </si>
  <si>
    <t>Tekst</t>
  </si>
  <si>
    <t>Gewicht per wens</t>
  </si>
  <si>
    <t>Behaald aantal punten Inschrijver</t>
  </si>
  <si>
    <t>B- Standaarden</t>
  </si>
  <si>
    <t>B6</t>
  </si>
  <si>
    <t xml:space="preserve">De Oplossing ondersteunt ook verzoeken voor de Europese verordening Single Digital Gateway (SDG). </t>
  </si>
  <si>
    <t>D - Koppelingen</t>
  </si>
  <si>
    <t>D9</t>
  </si>
  <si>
    <t>De Oplossing kan koppelen met de Mijn Omgeving van Open Web Concept</t>
  </si>
  <si>
    <t>J - Zoekfunctionaliteiten</t>
  </si>
  <si>
    <t>K - Sjablonen</t>
  </si>
  <si>
    <t>S2</t>
  </si>
  <si>
    <t>Er is visueel onderscheid gemaakt tussen de acceptatie- en productieomgevingen, 
zodat er geen verwarring kan bestaan over de omgeving waarin een gebruiker of beheerder zich bevindt.</t>
  </si>
  <si>
    <t>MAXIMAAL AANTAL PUNTEN</t>
  </si>
  <si>
    <t>TOTAAL BEHAALD AANTAL PUNTEN INSCHRIJVER</t>
  </si>
  <si>
    <t>Eisen</t>
  </si>
  <si>
    <t>Sectie</t>
  </si>
  <si>
    <t>Algemeen ICT</t>
  </si>
  <si>
    <t>Aard</t>
  </si>
  <si>
    <t>Gewicht</t>
  </si>
  <si>
    <t>Inhoud</t>
  </si>
  <si>
    <t>A1</t>
  </si>
  <si>
    <t>Eis</t>
  </si>
  <si>
    <t>N.v.t.</t>
  </si>
  <si>
    <t>De Oplossing wordt geleverd als Software as a Service (SaaS). Dat wil zeggen dat er geen installatie van soft- en/of hardware nodig is in het IT domein van Opdrachtgever t.b.v. het functioneren van de Oplossing danwel het uitvoeren van de dienst nu en in de toekomst. De Opdrachtnemer is verantwoordelijk voor het technische (applicatie) beheer.</t>
  </si>
  <si>
    <t>A2</t>
  </si>
  <si>
    <t>Hosting van de Oplossing vindt plaats bij een ISO-gecertificeerd datacentrum met uitwijkmogelijkheden, binnen de grenzen van de EER. Fysieke opslag van+A4:A37 data vindt altijd plaats binnen de EER (Europese Economische Ruimte) en wordt nooit doorgegeven aan landen buiten de EER.</t>
  </si>
  <si>
    <t xml:space="preserve"> </t>
  </si>
  <si>
    <t>A3</t>
  </si>
  <si>
    <t>A4</t>
  </si>
  <si>
    <t>De Oplossing beschikt over functionaliteit om minimaal de huidig gebruikte webbrowser binnen de Opdrachtgever te ondersteunen (MS-Edge) zónder gebruik te maken van browser plug-ins. Opdrachtnemer hanteert hierbij N-1. Hierbij is N de meest recente versie. Indien een nieuwe versie zes (6) maanden uit is geldt dat Opdrachtnemer deze dient te ondersteunen en maximaal één (1) versie mag achterlopen.</t>
  </si>
  <si>
    <t>A5</t>
  </si>
  <si>
    <t>De leverancier levert een Architectuurplaat/bijbehorende arichtectuurproducten op van de implementatie.</t>
  </si>
  <si>
    <t>A6</t>
  </si>
  <si>
    <t>De Opdrachtgever is eigenaar van alle gegevens of treedt op namens de eigenaar van de gegevens die bij de Inschrijver in het informatiesysteem worden opgeslagen en/of verwerkt.
De Opdrachtgever bepaalt als enige wie beschikking heeft over de gegevens, wie gegevens verwerkt, opslaat of distribueert.
Bij een eventuele (tussentijdse) ontbinding van het contract werkt leverancier mee aan dataconversie ten behoeve van een nieuw systeem tegen het geldende uurtarief.</t>
  </si>
  <si>
    <t>A7</t>
  </si>
  <si>
    <t>Monitoring op beschikbaarheid, performance en RPO/RTO, responsiveness, inclusief restore tests.</t>
  </si>
  <si>
    <t>A8</t>
  </si>
  <si>
    <t>Veel voorkomende applicatie-acties mogen op een standaard werkplek niet langer dan 2 seconden duren.</t>
  </si>
  <si>
    <t>A9</t>
  </si>
  <si>
    <t>Indien externe partijen systemen beheren waarin persoonsgegevens* verwerkt worden, wordt een ver/bewerkersovereenkomst (conform Wbp artikel 14) afgesloten.</t>
  </si>
  <si>
    <t>A10</t>
  </si>
  <si>
    <t>Functionaliteit wordt mee ontwikkeld aan de hand van de levenscyclus van de webbrowser zoals opgenomen in eis A4.</t>
  </si>
  <si>
    <t>A11</t>
  </si>
  <si>
    <t>Er wordt alleen gebruikgemaakt van de ver/bewerkersovereenkomst van de Opdrachtgever Gooise Meren, niet die van de leverancier. Kleine aanpassingen zijn na goedkeuring (van de juristen) van Gooise Meren toegestaan.</t>
  </si>
  <si>
    <t>A12</t>
  </si>
  <si>
    <t>De applicatie voldoet qua beveiliging aan landelijke eisen en richtlijnen, en aan eventuele auditstandaarden.</t>
  </si>
  <si>
    <t>A13</t>
  </si>
  <si>
    <t>De maximale RPO (recovery point objective) is 4 uur. De maximale RTO (recovery time objective) is zo laag als realistisch mogelijk, afhankelijk van de prioriteit van de applicatie.</t>
  </si>
  <si>
    <t>A14</t>
  </si>
  <si>
    <t>Er wordt gebruik gemaakt van persoonsgebonden accounts en er wordt geen gebruikgemaakt van generieke accounts.</t>
  </si>
  <si>
    <t>A15</t>
  </si>
  <si>
    <t>Het systeem is voor wat betreft de structuur, betekenis en uitwisseling van gegevens gebaseerd op landelijke standaarden (minimaal de meest recente versie van het StuFprotocol) en vergelijkbare modellen en ondersteunt uitwisseling van gegevens met de Overheidservicebus conform deze landelijke standaarden. </t>
  </si>
  <si>
    <t>A16</t>
  </si>
  <si>
    <t>Het systeem beschikt over ondersteuning voor gegevensuitwisseling protocollen op basis van open standaarden (zoals ODBC, XML,  SOAP, XBRL, W3C, OLE (Object Linking and Embedding) en gelijksoortige alternatieven). </t>
  </si>
  <si>
    <t>A17</t>
  </si>
  <si>
    <t>Het is mogelijk volledig gebruik te maken van de vooraf gedefinieerde instellingen voor het netwerk en (netwerk) printers.</t>
  </si>
  <si>
    <t>A18</t>
  </si>
  <si>
    <t>Functionaliteit in de netwerkomgeving moet voldoen aan de standaard  IEEE 802 Voor Identity Management worden open standaarden zoals LDAPS, PKI-overheid, SSL, SAML2 gebruikt om met de systemen van de Opdrachtgever te communiceren.</t>
  </si>
  <si>
    <t>A19</t>
  </si>
  <si>
    <t>In verband met benodigde authenticatie en trusts moet de applicatie kunnen koppelen met de binnen Azure beschikbare protocollen zoals SAML / Oauth.</t>
  </si>
  <si>
    <t>A20</t>
  </si>
  <si>
    <t xml:space="preserve">Het systeem voorziet in functionaliteit om voor zover technisch mogelijk te waarborgen dat reeds ingevoerde data niet verloren kan raken (back-up, redundant, etc.). </t>
  </si>
  <si>
    <t>A21</t>
  </si>
  <si>
    <t>Het systeem beschikt over logging van alle beheertaken, inclusief logging van activiteiten in de onderliggende database. Hierbij wordt een volledig overzicht opgebouwd van de uitgevoerde activiteiten en zijn alle activiteiten te traceren naar foutmeldingen, tijdstippen, etc.</t>
  </si>
  <si>
    <t>A22</t>
  </si>
  <si>
    <t>De leverancier garandeert dat de door hem aangeboden applicatie zonder beperkingen functioneert op gangbare tablets. Onder gangbare tablets verstaat de Opdrachtgever in ieder geval tablets die IOS als operating system hebben.</t>
  </si>
  <si>
    <t>A23</t>
  </si>
  <si>
    <t>Het systeem beschikt over functionaliteit om gebruikers op afstand met beveiligde toegang (via de authenticatie provider (Azure) van de Opdrachtgever met het pakket te kunnen laten werken.</t>
  </si>
  <si>
    <t>A24</t>
  </si>
  <si>
    <t>Toegang Authenticatie dubbel uitgevoerd. MFA (Multi-Factor Authenticatie).</t>
  </si>
  <si>
    <t>A25</t>
  </si>
  <si>
    <t>Het systeem ondersteunt meerdere webbrowsers zonder het gebruik van plug-ins.</t>
  </si>
  <si>
    <t>A26</t>
  </si>
  <si>
    <t>Mogelijkheid van het maken van een back-up van de gegevens in de Cloud. Leverancier draagt bij voor de zorg back-up en recovery. Van de recovery wordt verslag van het testen ervan en gecommuniceerd met de Opdrachtgever.</t>
  </si>
  <si>
    <t>A27</t>
  </si>
  <si>
    <t>Het is mogelijk met meerdere personen tegelijk mutaties door te voeren.</t>
  </si>
  <si>
    <t>A28</t>
  </si>
  <si>
    <t>Het systeem beschikt voor alle modules over een uniforme gebruikersinterface (zelfde type, indeling en vormgeving schermen).</t>
  </si>
  <si>
    <t>A29</t>
  </si>
  <si>
    <t>Het systeem beschikt over functionaliteit om te voorzien in unieke gebruikersprofielen.</t>
  </si>
  <si>
    <t>A30</t>
  </si>
  <si>
    <t>Het systeem beschikt over functionaliteit om te voorzien in standaard gebruikersprofielen.</t>
  </si>
  <si>
    <t>A31</t>
  </si>
  <si>
    <t>Het is mogelijk te werken met Entra ID groepen voor het beheer van autorisatie(s).</t>
  </si>
  <si>
    <t>A32</t>
  </si>
  <si>
    <t>De authenticatie en autorisatie ondersteunen single sign-on via Entra ID.</t>
  </si>
  <si>
    <t>A33</t>
  </si>
  <si>
    <t>Eisen en wensen</t>
  </si>
  <si>
    <t>Standaarden</t>
  </si>
  <si>
    <t>Oplossing voldoet aan wens 
JA/NEE invullen</t>
  </si>
  <si>
    <t>Aantal behaalde punten</t>
  </si>
  <si>
    <t>B1</t>
  </si>
  <si>
    <t>De oplossing moet compatibel zijn met alle relevante en momenteel geldige 'Pas toe of leg uit'-standaarden van het Forum Standaardisatie. Eventuele updates van de Oplossing mogen de bestaande compatibiliteit met deze standaarden niet doorbreken.</t>
  </si>
  <si>
    <t>B2</t>
  </si>
  <si>
    <t>Aanpassingen in de standaarden worden door de Opdrachtnemer in de Oplossing verwerkt binnen 12 maanden nadat Forum Standaardisatie nieuwe standaarden of wijzigingen in bestaande standaarden heeft aangekondigd.</t>
  </si>
  <si>
    <t>B3</t>
  </si>
  <si>
    <t>Wens</t>
  </si>
  <si>
    <t>De Oplossing moet ontworpen zijn volgens de Common Ground principes, waarbij gegevens gescheiden zijn van de applicatielogica en -presentatie. De Oplossing moet gebruik maken van gestandaardiseerde API's voor gegevensuitwisseling, gegevens direct uit bronregistraties ophalen, en voldoen aan de GEMMA modelarchitectuur.</t>
  </si>
  <si>
    <t>B4</t>
  </si>
  <si>
    <t xml:space="preserve">Indien niet aan wens #B3 wordt voldaan: 
Er is een concreet ontwikkeltraject om de Oplossing te laten voldoen aan de Common Ground principes.
Dit ontwikkeltraject is gedocumenteerd in een overzicht van concrete ontwikkelpunten en daarmee samenhangende planning. Een actuele versie van deze documentatie is op verzoek aan te leveren. Uiterlijk op 31 december 2026 is dit ontwikkeltraject afgerond en wordt voldaan aan wens B3.  </t>
  </si>
  <si>
    <t>B5</t>
  </si>
  <si>
    <t xml:space="preserve">De Oplossing moet voldoen aan digitale toegankelijkheidseisen door minimaal te voldoen aan WCAG 2.1, niveau AA, en de Europese norm EN 301 549. Er moet een toegankelijke verklaring zijn die dit bevestigt. </t>
  </si>
  <si>
    <t xml:space="preserve">De Oplossing ondersteunt ook verzoeken voor de Europese verordening Single Digital Gateway (SDG). 
</t>
  </si>
  <si>
    <t xml:space="preserve">Eisen </t>
  </si>
  <si>
    <t>Document- en Zaakmanagement en Archiefbeheer</t>
  </si>
  <si>
    <t>Toelichting</t>
  </si>
  <si>
    <t xml:space="preserve">Zaak- en documentmanagement zijn onderdeel van de Oplossing, inclusief functionaliteit voor informatiebeheer en archivering.
</t>
  </si>
  <si>
    <t>C1</t>
  </si>
  <si>
    <t>De Oplossing biedt de benodigde functionaliteiten om te voldoen aan de normen van NEN-ISO 16175-1:2020 en 15489-1 (2016) en ondersteunt de Metagegevens voor Duurzaam Toegankelijke Overheidsinformatie (MDTO) norm voor het vastleggen en uitwisselen van eenduidige metagegevens om de duurzame toegankelijkheid van overheidsinformatie mogelijk te maken.</t>
  </si>
  <si>
    <t>C2</t>
  </si>
  <si>
    <t xml:space="preserve">Zodra de laatste status is gezet, kan de behandelaar geen data meer wijzigen of verwijderen met uitzondering van het toevoegen van documenten. Dit kan alleen nog door hiertoe geautoriseerde gebruikers. </t>
  </si>
  <si>
    <t>C3</t>
  </si>
  <si>
    <t>Eis </t>
  </si>
  <si>
    <t>Met de Oplossing is het mogelijk om na het verstrijken van de bewaartermijn zaken, documenten en metadata op een rechtmatige manier te vernietigen, conform Archiefwet.</t>
  </si>
  <si>
    <t>C4</t>
  </si>
  <si>
    <t>Met de Oplossing is het mogelijk om na het verstrijken van de bewaartermijn zaken, documenten en metadata op een rechtmatige manier te vernietigen. Hiervoor dient eerst een vernietigingslijst gemaakt te kunnen worden.</t>
  </si>
  <si>
    <t>C5</t>
  </si>
  <si>
    <t>Afgehandelde zaken worden automatisch gearchiveerd, conform de archiefkenmerken (metadata) in de ZTC van het betreffende zaaktype. Als bij een zaaktype geen archiefkenmerken in de ZTC zijn geconfigureerd, vindt archivering van zaken van het betreffende zaaktype handmatig plaats.</t>
  </si>
  <si>
    <t>C6</t>
  </si>
  <si>
    <t xml:space="preserve">Met de Oplossing wordt naast alle gestructureerde informatie van de zaak ook alle ongestructureerde informatie gearchiveerd, minimaal de aanvraag, status van de zaak, de afdeling en zaakhistorie bij de afgesloten zaak. </t>
  </si>
  <si>
    <t>C7</t>
  </si>
  <si>
    <t xml:space="preserve">Eis </t>
  </si>
  <si>
    <t xml:space="preserve">Met de Oplossing is het mogelijk om gearchiveerde digitale zaken over te dragen aan andere RMA systemen en eDepots in een formeel voorgeschreven formaat, zoals voorgeschreven wordt door het Nationaal Archief' (zie:https://www.nationaalarchief.nl/archiveren/kennisbank/lijst-voorkeursformaten'). </t>
  </si>
  <si>
    <t>C8</t>
  </si>
  <si>
    <t>Documenten moeten definitief kunnen worden gemaakt. Van een definitief document is zowel de inhoud als de metadata niet meer te bewerken.</t>
  </si>
  <si>
    <t>C9</t>
  </si>
  <si>
    <t>Bij een afgesloten zaak kunnen geen documenten toegevoegd of verwijderd worden en is metadata van docuenten in de zaak niet meer te bewerken.</t>
  </si>
  <si>
    <t>C10</t>
  </si>
  <si>
    <t>Een zaak moet aangevuld en heropend of gecorrigeerd kunnen worden binnen minimaal 90 dagen na afsluiten. De rechten hiervoor moeten aan- en uitgezet kunnen worden.</t>
  </si>
  <si>
    <t>C11</t>
  </si>
  <si>
    <t>De combinatie van zaaktype, product en resultaat is te koppelen aan een waardering vanuit de gemeentelijke selectielijst.</t>
  </si>
  <si>
    <t>C12</t>
  </si>
  <si>
    <t>Het is mogelijk uitzondering te maken op de vernietiging op zaak-niveau en op de selectie volgens de gemeentelijke selectielijst, zonder dat dit de automatische vernietiging of overbrenging compliceert.</t>
  </si>
  <si>
    <t>C13</t>
  </si>
  <si>
    <t>Geautoriseerde gebruikers kunnen zaken heropenen en wijzigingen aanbrengen zoals het veranderen van zaaktypen en bewaartermijnen. Dit is van belang om foutief geregistreerde zaken te kunnen herstellen.</t>
  </si>
  <si>
    <t>C14</t>
  </si>
  <si>
    <t xml:space="preserve">Met de Oplossing is het mogelijk om gearchiveerde digitale zaken over te dragen naar een RMA-systeem of e-depot. </t>
  </si>
  <si>
    <t>Koppelingen</t>
  </si>
  <si>
    <t>Aanvullende gevraagde beschrijving indien ''JA'' op wens.</t>
  </si>
  <si>
    <t>D1</t>
  </si>
  <si>
    <t>De Oplossing wordt gekoppeld aan de LV-BAG van het Kadaster middels een API koppeling.</t>
  </si>
  <si>
    <t>D2</t>
  </si>
  <si>
    <t>De Oplossing moet BRP-gegevens kunnen gebruiken door middel van een koppeling met iConnect (PinkRoccade), op basis van de StUF-standaard (Standaard Uitwisselings Formaat). De applicatie moet in staat zijn om relevante persoonsgegevens, zoals naam, adres, geboortedatum  op te vragen en te verwerken ten behoeve van het behandelen van vergunningaanvragen.</t>
  </si>
  <si>
    <t>D3</t>
  </si>
  <si>
    <t>De Oplossing voorziet in de publicatie van aanvragen, besluiten en Buitenplanse Omgevingsplanactiviteiten (BOPA) naar www.officielebekendmakingen.nl middels een geïntegreerd DROP-koppelvlak.</t>
  </si>
  <si>
    <t>D4</t>
  </si>
  <si>
    <t>De Oplossing wordt gekoppeld aan de DSO-LV.
Ten behoeve van het ontvangen van aanvragen en meldingen, inclusief bijlagen, vanuit het DSO is er een Standaard aanvragen en meldingen (STAM) koppeling via Digikoppeling.</t>
  </si>
  <si>
    <t>D5</t>
  </si>
  <si>
    <t>De Oplossing kan een aanpasbaar bestand met journaalposten genereren. Dit bestand dient ter ondersteuning van de financiële afwikkeling van leges. Verwerking van deze bestanden vindt plaats via Gouw Belastingen.</t>
  </si>
  <si>
    <t>D6</t>
  </si>
  <si>
    <t>De Oplossing integreert of koppelt met een oplossing voor het digitaal ondertekenen van brieven en besluiten.
Beschrijf in kolom G9 op welke wijze deze koppeling en/of integratie plaatsvindt en evt. met welke leveranciers. 
Let op: neem in het prijzenblad de eenmalige en jaarlijkse kosten op, als Opdrachtgever deze functionaliteit wenst af te nemen en te implementeren.</t>
  </si>
  <si>
    <t>D7</t>
  </si>
  <si>
    <t>D8</t>
  </si>
  <si>
    <t>De Oplossing koppelt met de NHR de koppeling wordt gerealiseerd met een ZGW-API.</t>
  </si>
  <si>
    <t>De Oplossing kan koppelen met de Mijn Omgeving van Open Web Concept.</t>
  </si>
  <si>
    <t>Dataexport / managementinformatie</t>
  </si>
  <si>
    <t>E1</t>
  </si>
  <si>
    <t>De Oplossing beschikt over een API-koppelvlak waarmee data realtime kan worden benaderd en ontsloten naar ons datawarehouse (Microsoft Azure). In het geval dat de API-koppeling niet kan worden gerealiseerd, moet er een dagelijkse exportfunctie beschikbaar zijn. Deze functie moet automatisch een volledige export genereren van alle gewijzigde gegevensvelden die van belang zijn voor ons datawarehouse. De export moet in een gestructureerd formaat worden geleverd, bij voorkeur als CSV of XML.</t>
  </si>
  <si>
    <t>E2</t>
  </si>
  <si>
    <t>De leverancier draagt zorg voor een up-to-date documentatie van de tabellen en onderlinge samenhang van de tabellen en communiceert minimaal 2 weken op voorhand als er wijzigingen in dit datamodel worden doorgevoerd als gevolg van reguliere updates.</t>
  </si>
  <si>
    <t>E3</t>
  </si>
  <si>
    <t>De Oplossing kan maandelijks een export ten behoeve van het Centraal Bureau voor de Statistiek (CBS) genereren. De export voldoet zonder verdere bewerkingen qua inhoud en vorm aan de eisen die CBS daar aan stelt.
Zie: 
https://www.cbs.nl/nl-nl/deelnemers-enquetes/decentrale-overheden/vastgoed-overheden/verleende-omgevingsvergunningen-met-activiteit-bouwen</t>
  </si>
  <si>
    <t>E4</t>
  </si>
  <si>
    <t>De Oplossing beschikt, als onderdeel van de gebruikersomgeving over laagdrempelig en gevisualiseerd operationele management-informatie.
Ten minste de volgende overzichten zijn standaard binnen de Oplossing beschikbaar voor eindgebruikers:
-	Openstaande zaken, te filteren en sorteren op behandelaar, startdatum, zaaktype, product, geplande einddatum, etc.
-	Recent gesloten zaken, te filteren en sorteren op behandelaar, startdatum, zaaktype, product, behandelaar, einddatum, resultaat, etc.
-	Openstaande deelzaken/deelprocessen/toetsen, te filteren en sorteren op behandelaar, startdatum, type, geplande einddatum, etc.
-	Afgehandelde deelzaken/deelprocessen/toetsen, te filteren en sorteren op behandelaar, startdatum, type, einddatum, resultaat, etc.
- Afgesloten zaken, de leges en de grondslag van de leges met verzenddatum van de factuur.</t>
  </si>
  <si>
    <t>E5</t>
  </si>
  <si>
    <t>De Oplossing beschikt, als onderdeel van de gebruikersomgeving en laagdrempelig, de mogelijkheid basisinformatie over lopende en recent afgesloten zaken te tonen dan wel te exporteren naar een digitaal rekenblad (‘spreadsheet’).
De volgende velden dienen minimaal ge-exporteert te kunnen worden:
-	Onderwerp
-	Behandelaar
-	Startdatum
-	Geplande einddatum
-	Einddatum
-	Zaaktype
-	Product
-	Resultaat
-	Postcode / adres
-	Leges</t>
  </si>
  <si>
    <t>E6</t>
  </si>
  <si>
    <t>De oplossing biedt inzicht in zaken die binnen of buiten de termijnen zijn afgehandeld.</t>
  </si>
  <si>
    <t>Privacy- en Informatiebeveiliging</t>
  </si>
  <si>
    <t>F1</t>
  </si>
  <si>
    <t xml:space="preserve">De Oplossing beschikt over een niet-muteerbare audit-trail met daarin minimaal:
-	de gebeurtenis; 
-	de benodigde informatie die nodig is om het incident met hoge mate van zekerheid te herleiden tot een gebruiker;
-	het resultaat van de handeling; 
-	een datum en tijdstip van de gebeurtenis. 
Een logregel bevat in geen geval gegevens die tot het doorbreken van de beveiliging kunnen leiden. 
Ten behoeve van de loganalyse is op basis van een expliciete risicoafweging de bewaarperiode van de logging bepaald. Binnen deze periode is de beschikbaarheid van de loginformatie gewaarborgd. </t>
  </si>
  <si>
    <t>F2</t>
  </si>
  <si>
    <t>De Oplossing voldoet op 1 januari 2026 op de NIS2 Europese wetgeving die met ingang van 1 januari 2025 van kracht is gegaan en is zich daar op aan het voorbereiden.</t>
  </si>
  <si>
    <t>F3</t>
  </si>
  <si>
    <t>Er is een Data Protection Impact Assessment uitgevoerd op de Oplossing.</t>
  </si>
  <si>
    <t>F4</t>
  </si>
  <si>
    <t xml:space="preserve">De aangeboden Oplossing voldoet aan de ʹICT‐beveiligingsrichtlijnen voor webapplicatiesʹ zoals gepubliceerd door het NCSC. </t>
  </si>
  <si>
    <t>F5</t>
  </si>
  <si>
    <t xml:space="preserve">De Opdrachtnemer heeft een continu proces ingericht op kwetsbaarheden in de beveiliging van de Oplossing te herkennen en mitigeren (‘vulnerability management’). </t>
  </si>
  <si>
    <t>F6</t>
  </si>
  <si>
    <t>Leverancier kan een ISO27001:2017-certificaat of nieuwer overhandigen. Een actuele versie van dit certificaat wordt ieder jaar overhandigd.</t>
  </si>
  <si>
    <t>F7</t>
  </si>
  <si>
    <r>
      <t>Gegevens (ook van eventuele derde partijen) worden </t>
    </r>
    <r>
      <rPr>
        <b/>
        <sz val="14"/>
        <color rgb="FF242424"/>
        <rFont val="Corbel"/>
        <family val="2"/>
      </rPr>
      <t>gehost</t>
    </r>
    <r>
      <rPr>
        <sz val="14"/>
        <color rgb="FF242424"/>
        <rFont val="Corbel"/>
        <family val="2"/>
      </rPr>
      <t> binnen de Europese Economische Ruimte (EER).</t>
    </r>
  </si>
  <si>
    <t>F8</t>
  </si>
  <si>
    <r>
      <t>Gegevens (ook van eventuele derde partijen) worden </t>
    </r>
    <r>
      <rPr>
        <b/>
        <sz val="14"/>
        <color rgb="FF242424"/>
        <rFont val="Corbel"/>
        <family val="2"/>
      </rPr>
      <t>verwerkt</t>
    </r>
    <r>
      <rPr>
        <sz val="14"/>
        <color rgb="FF242424"/>
        <rFont val="Corbel"/>
        <family val="2"/>
      </rPr>
      <t> binnen de Europese Economische Ruimte (EER).</t>
    </r>
  </si>
  <si>
    <t>F9</t>
  </si>
  <si>
    <t>Leverancier laat omgeving jaarlijks reviewen door een onafhankelijke partij. Bijvoorbeeld in de vorm van een pentest.</t>
  </si>
  <si>
    <t>F10</t>
  </si>
  <si>
    <t>Leverancier levert jaarlijks een overzicht van gehouden review en genomen maatregelen.</t>
  </si>
  <si>
    <t>F11</t>
  </si>
  <si>
    <t>Er zijn beheersmaatregelen geïmplementeerd voor detectie, preventie en herstel bij malware.</t>
  </si>
  <si>
    <t>F12</t>
  </si>
  <si>
    <t>Wachtwoorden zijn minimaal 14 karakters (aanvullende eis op BIO control 9.4.3.1)</t>
  </si>
  <si>
    <t>F13</t>
  </si>
  <si>
    <t>Leverancier kan een actuele versie van het backupbeleid aanleveren.</t>
  </si>
  <si>
    <t>F14</t>
  </si>
  <si>
    <t>Leverancier kan een actuele versie van het incident reponse-beleid aanleveren</t>
  </si>
  <si>
    <t>F15</t>
  </si>
  <si>
    <t>Leverancier kan kenbaar maken welke authenticatiemethoden worden toegestaan. Bijvoorbeeld voor: gebruikers, administrators of service-accounts/API-keys.</t>
  </si>
  <si>
    <t>F16</t>
  </si>
  <si>
    <t>Leverancier kan kenbaar maken op welke wijze toegang tot de server/platformlaag is vormgegeven.</t>
  </si>
  <si>
    <t>F17</t>
  </si>
  <si>
    <t>Leveranciers kan een overzicht van alle ketenpartners en subleveranciers overhandigen, waaronder derde partijen en gebruikte frameworks en (code)libraries.</t>
  </si>
  <si>
    <t>F18</t>
  </si>
  <si>
    <t>Leveranciers rekenen geen meerkosten om aan de toepasbare wetgeving (BIO, NIS2/Cyberbeveiligingswet) te voldoen.</t>
  </si>
  <si>
    <t>F19</t>
  </si>
  <si>
    <t>Bij alle BBN 1 en BBN2-controls in de BIO waar dienstenleverancier staat, kan leverancier aangeven hier wel of niet aan te voldoen.</t>
  </si>
  <si>
    <t>F20</t>
  </si>
  <si>
    <t xml:space="preserve">Indien leverancier processen uitbesteed: Leverancier kan een ISAE3402 type2-certificaat overhandigen. En een actuele versie van dit certificaat wordt ieder jaar overhandigd. </t>
  </si>
  <si>
    <t>Algemene functionaliteit</t>
  </si>
  <si>
    <t>G1</t>
  </si>
  <si>
    <t xml:space="preserve">De Oplossing ondersteunt de uitvoering van de processen rondom Vergunningverlening, Toezicht en Handhaving (‘het VTH proces’) voor alle wet- en regelgeving op het gebied van de fysieke leefomgeving en de APV. 
Diit betreft de volgende GEMMA-componenten:
- Ondersteunen van vergunningverlening
- Ondersteunen van toezicht
- Ondersteunen van handhaving
- Ondersteunen van aanvragen en meldingen
- Ondersteunen va objecten en activiteiten
- Zaakregistratiecomponent
- Zaaktypecataloguscomponent
- Documentcreatiecomponent
- Documentregistratiecomponent
- Geo-gegevens beheercomponent
- Inningencomponent
- Bezwaar en beroep component
</t>
  </si>
  <si>
    <t>G2</t>
  </si>
  <si>
    <t>De Oplossing ondersteunt de uivoering van de volgende wetten en regelgeving:
- Omgevingswet
- Alcoholwet
- Wet Kwaliteitsborging
- Wet Elektonisch Publiceren
- Wet Woo (Actief openbaar maken)
- Archiefwet</t>
  </si>
  <si>
    <t>G3</t>
  </si>
  <si>
    <t>De Oplossing is door functioneel beheer van de Opdrachtgever aan te passen aan veranderende regionale en lokale regelgeving.</t>
  </si>
  <si>
    <t>G4</t>
  </si>
  <si>
    <t>De Oplossing ondersteunt ook de behandeling van klachten die samenhangen met de fysieke leefomgeving, horeca en evenementen.</t>
  </si>
  <si>
    <t>G5</t>
  </si>
  <si>
    <t>Vanuit de oplossing kan er gecommuniceerd worden met de ketenpartners via de samenwerkingsfunctionaliteit van het DSO.</t>
  </si>
  <si>
    <t>G6</t>
  </si>
  <si>
    <t xml:space="preserve">Vanuit de oplossing kan er gecommuniceerd worden met de initiatiefnemer, waarbij reacties van de initiatiefnemer direct bij de betereffende zaak wordt opgenomen. </t>
  </si>
  <si>
    <t>Zaken / Processen</t>
  </si>
  <si>
    <t>H1</t>
  </si>
  <si>
    <t>De Oplossing omvat ingerichte standaardprocessen / -zaaktypen op basis van landelijke praktijkervaring en standaarden.
Uitgangspunt voor de geleverde standaardprocessen zijn de zaaktypen uit de laatste versie van de Omgevingswet ZTC van VNG, momenteel 1.7. Zie https://samenwerken.pleio.nl/groups/view/814f7141-86c7-4fad-963d-497f5551f489/omgevingswet-ztc-en-pdc</t>
  </si>
  <si>
    <t>H2</t>
  </si>
  <si>
    <t>De standaardzaaktypen zijn aan te passen aan specifieke werkwijzen van de gemeenten Gooise Meren, wat betreft:
-	Fasen (mits nog binnen ZTC valt)
-	Processtappen (aantal, naam, standaard behandelaar, volgorde, verplichting, etc.)
-  Deelprocessen
-	(lijst van) Producten
-	(lijst van) Resultaten
-	(lijst van (Omgevingsplan)) Activiteiten
-	Bijbehorende documenttypen / sjablonen
-	Bijbehorende besluitentypen</t>
  </si>
  <si>
    <t>H3</t>
  </si>
  <si>
    <t>De standaardzaaktypen zijn aan te vullen met gemeente specifieke processen / zaaktypen.</t>
  </si>
  <si>
    <t>H4</t>
  </si>
  <si>
    <t>Binnen een zaak is een ‘toets’ uit te voeren in de vorm van een zelfstandig onderdeel van de zaak.
Bijvoorbeeld: ontvankelijkheid, Besluit bouwwerken leefomgeving (BBL), omgevingsplan, ‘vier ogen’.</t>
  </si>
  <si>
    <t>H5</t>
  </si>
  <si>
    <t>In één overzicht is te zien of een toets voor een zaak is uitgevoerd.</t>
  </si>
  <si>
    <t>H6</t>
  </si>
  <si>
    <t>Toetsen binnen een zaaktype zijn door de functioneel beheerder aan te passen qua naam, aantal, processtappen, standaard behandelaar.</t>
  </si>
  <si>
    <t>H7</t>
  </si>
  <si>
    <t>Binnen een zaak zijn verzoeken om advies uit te zetten binnen de gemeente Gooise Meren en naar ketenpartners van de gemeente Gooise Meren, in de vorm van een zelfstandig onderdeel van de zaak.</t>
  </si>
  <si>
    <t>H8</t>
  </si>
  <si>
    <t>In één overzicht is te zien of een adviesvraag voor een zaak is uitgevoerd.</t>
  </si>
  <si>
    <t>H9</t>
  </si>
  <si>
    <t>Adviezen binnen een zaaktype zijn door de functioneel beheerder aan te passen qua naam, aantal, onderliggende processtappen (bij een intern advies) en standaard behandelaar.</t>
  </si>
  <si>
    <t>H10</t>
  </si>
  <si>
    <t xml:space="preserve">Een zaak moet in een kaart geplot te zien zijn. </t>
  </si>
  <si>
    <t>H11</t>
  </si>
  <si>
    <t>In de kaart moet informatie van derde zichtbaar kunnen worden gemaakt, die voldoet aan de GEO-standaarden van Forum standaardisatie, zoals:
-	Risicokaart REF
-	Leidingen
-	Kadastergrenzen
-	Archeologische kaarten
-	Bodemgesteldheid
-	Omgevingsplannen</t>
  </si>
  <si>
    <t>H12</t>
  </si>
  <si>
    <t>Kaartlagen, die voldoen aan de GEO-standaarden van Forum standaardisatie, kunnen worden toegevoegd de Oplossing.</t>
  </si>
  <si>
    <t>H13</t>
  </si>
  <si>
    <t>Kaartlagen:
In de kaart moeten lagen aan- en uitgezet kunnen worden.</t>
  </si>
  <si>
    <t>H14</t>
  </si>
  <si>
    <t>Bewaken voortgang:
Een zaakbehandelaar kan de voortgang bewaken van:
-	Zijn lopende zaken
-	Zijn uitstaande toets- en adviesverzoeken</t>
  </si>
  <si>
    <t>H15</t>
  </si>
  <si>
    <t>Bewaken voortgang:
De adviseur kan de voortgang bewaken van:
-	De toets- en adviesverzoeken in diens behandeling</t>
  </si>
  <si>
    <t>H16</t>
  </si>
  <si>
    <t>Bewaken voortgang:
Een coördinator kan de voortgang bewaken van:
-	De lopende zaken binnen zijn/haar team</t>
  </si>
  <si>
    <t>H17</t>
  </si>
  <si>
    <t>Bewaken voortgang:
Teamleden kunnen de voortgang bewaken van:
-	De lopende zaken binnen hun team</t>
  </si>
  <si>
    <t>H18</t>
  </si>
  <si>
    <t>De behandeling van zaken, adviesverzoeken en toetsen kan binnen een team verdeeld worden (werkverdeling).</t>
  </si>
  <si>
    <t>H19</t>
  </si>
  <si>
    <r>
      <t xml:space="preserve">De Oplossing biedt de mogelijkheid om de beslistermijn van een zaak op te schorten of de termijn van de procedure te verlengen. De relevante termijnen worden automatisch aangepast. De medewerker mag niet beperkt worden in het aantal keren dat een proces kan worden opgeschort. 
De Oplossing moet de beslistermijn kunnen (her)berekenen of moet eenvoudig zelf te muteren zijn, dus ook met terugwerkende kracht.
</t>
    </r>
    <r>
      <rPr>
        <sz val="14"/>
        <rFont val="Corbel"/>
        <family val="2"/>
      </rPr>
      <t>Verlengen en opschorten moet op een concrete datum of aantal weken kunnen en niet (alleen) in dagen.</t>
    </r>
  </si>
  <si>
    <t>H20</t>
  </si>
  <si>
    <t>Signalering binnen de gebruikersomgeving:
- Behandelaar krijgt aanvulling van de aanvrager
- Termijn van de zaak verloopt bijna
- Behandelaar krijgt nieuwe zaak
- Behandelaar krijgt nieuw toetsverzoek
- Behandelaar krijgt nieuw adviesverzoek
- Naderen einddatum opschorting
-Overige, zelf ingestelde, termijnen verstrijken bijna</t>
  </si>
  <si>
    <t>H21</t>
  </si>
  <si>
    <t>Signalering per mail:
-	Behandelaar krijgt nieuwe zaak
-	Behandelaar krijgt nieuw toetsverzoek
-	Behandelaar krijgt nieuw adviesverzoek
-	Behandelaar krijgt aanvulling van de aanvrager
-	Termijn van de zaak verloopt bijna
-	Overige notificaties.</t>
  </si>
  <si>
    <t>H22</t>
  </si>
  <si>
    <t>Signalering per mail:
-	De signalering per mail kan door de gebruiker aan- en uitgezet worden.</t>
  </si>
  <si>
    <t>H23</t>
  </si>
  <si>
    <t>Aan zaken moet een vertrouwelijkheidsniveau meegegeven kunnen worden. Deze instelling moet het minimaal mogelijk maken dat een zaak, los van de behandelaar, na gelang het vertrouwelijkheidsniveau:
-	Voor het team van de behandelaar te zien is en onderliggende documenten te openen zijn (maar niet te bewerken)
-	Voor het team van de behandelaar te zien is, maar onderliggende documenten niet te openen zijn
-	Voor het team van de behandelaar niet te zien is.</t>
  </si>
  <si>
    <t>H24</t>
  </si>
  <si>
    <t>Naast een BAG adres is het ook mogelijk een vrij invulbaar adres op te geven als locatie in een zaak.</t>
  </si>
  <si>
    <t>H25</t>
  </si>
  <si>
    <t>Naast een BAG adres is het ook mogelijk een perceelnummer als locatie op te geven in een zaak.</t>
  </si>
  <si>
    <t>H26</t>
  </si>
  <si>
    <t>Het is mogelijk handmatig zaken aan te maken, naast een zaak die binnenkomt vanuit een lokaal of landelijk loket.</t>
  </si>
  <si>
    <t>H27</t>
  </si>
  <si>
    <t>Zaakrelaties:
De Oplossing biedt de mogelijkheid om zaken aan elkaar te relateren.</t>
  </si>
  <si>
    <t>H28</t>
  </si>
  <si>
    <t>Zaakrelaties:
Voor het relateren van zaken kan minimaal op zaakkenmerk, onderwerp, plaats of adres gezocht worden.</t>
  </si>
  <si>
    <t>H29</t>
  </si>
  <si>
    <t>Zaakrelaties:
De aard van de relatie tussen zaken is nader te specificeren waardoor volgorde en rangorde (hoofd- / deelzaak) duidelijk worden.</t>
  </si>
  <si>
    <t>H30</t>
  </si>
  <si>
    <t>In een zaak kunnen ongelimiteerd notities worden gemaakt.</t>
  </si>
  <si>
    <t>Gebruiksvriendelijkheid</t>
  </si>
  <si>
    <t>i1</t>
  </si>
  <si>
    <t>De Oplossing omvat een contextafhankelijke en Nederlandstalige helpfunctie om de zelfredzaamheid van medewerkers zo groot mogelijk te maken. 
Het gebruik van (Engelstalig) ICT jargon wordt zo veel mogelijk vermeden.</t>
  </si>
  <si>
    <t>i2</t>
  </si>
  <si>
    <t>De helpfunctie bevat informatie voor VTH-medewerkers en gemeentelijke (functioneel) beheerders.</t>
  </si>
  <si>
    <t>i3</t>
  </si>
  <si>
    <t xml:space="preserve">De Oplossing maakt het mogelijk dat gebruikers elkaars zaken kunnen waarnemen. </t>
  </si>
  <si>
    <t>J1</t>
  </si>
  <si>
    <t>De Oplossing heeft een zoekfunctionaliteit die zonder extra te klikken beschikbaar is vanuit de werkvoorraad. Er kan gefilterd en gesorteerd worden binnen alle de resultaten van de zoekopdracht.</t>
  </si>
  <si>
    <t>J2</t>
  </si>
  <si>
    <t>De zoekfunctie moet de capaciteit hebben om tot maximaal twee spelfouten per zoekterm te herkennen en alsnog het relevante resultaat aan te bieden. Dit moet gebaseerd zijn op gangbare algoritmen voor fouttolerantie, zoals 'fuzzy search' technieken.</t>
  </si>
  <si>
    <t>J3</t>
  </si>
  <si>
    <t>Er kan gezocht worden op metadata van zaken en dossiers.
Het gaat minimaal om:
-	Product
-	Activiteit
-	Datums
-	Behandelaar
-	Gebruikersgroep
-	Status
-	Plaats
-	Naam, adres, woonplaats (‘NAW’) gegevens van betrokkenen (aanvrager, klager, eigenaar, initiatiefnemer, etc.).
-	DSO-nummer
-	Omschrijving</t>
  </si>
  <si>
    <t>J4</t>
  </si>
  <si>
    <t>De zoekfunctie moet automatisch suggesties bieden voor onvolledige termen zodra minimaal de eerste drie letters correct zijn ingevoerd. Hierbij worden veelvoorkomende en relevante zoektermen gesuggereerd die over het algemeen door gebruikers worden gezocht.</t>
  </si>
  <si>
    <t>J5</t>
  </si>
  <si>
    <t>Per gebruiker(sgroep) kunnen eigen zoekfilters worden aangemaakt en opgeslagen.</t>
  </si>
  <si>
    <t>J6</t>
  </si>
  <si>
    <t>Gebruikers hebben in elke context zo snel mogelijk (max 3 klikken) de voor hen relevante informatie tot hun beschikking. De Oplossing houdt hier rekening mee qua indeling, opzet van de gebruikersomgeving en het presenteren en vindbaar maken van informatie.</t>
  </si>
  <si>
    <t>J7</t>
  </si>
  <si>
    <t>De Oplossing kan voor een locatie een integraal beeld geven van de bekende vergunning-, toezicht- en handhavingszaken.</t>
  </si>
  <si>
    <t>J8</t>
  </si>
  <si>
    <t>De Oplossing biedt een geografische zoekfunctionaliteit waarmee gebruikers zaken kunnen terugzoeken en visualiseren op basis van hun locatie op een kaart. De kaartfunctie moet automatisch zaken weergeven als pinnen of markers op de kaart, waarbij elke marker correspondeert met de exacte fysieke locatie of het gebied waar de zaak betrekking op heeft.</t>
  </si>
  <si>
    <t>Sjablonen</t>
  </si>
  <si>
    <t>K1</t>
  </si>
  <si>
    <t>De Oplossing bezit standaardsjablonen, gebaseerd op geldende rijksregels en de ervaring van andere gebruikers (‘best practices’).</t>
  </si>
  <si>
    <t>K2</t>
  </si>
  <si>
    <t>De gemeente Gooise Meren kan eigen sjablonen toevoegen.</t>
  </si>
  <si>
    <t>K3</t>
  </si>
  <si>
    <t>In sjablonen kan gebruik worden gemaakt van alle informatie die als (meta)data in de zaak is vastgelegd.</t>
  </si>
  <si>
    <t>K4</t>
  </si>
  <si>
    <t>In sjablonen kan gebruik worden gemaakt van de informatie die als metadata in de zaak is vastgelegd in checklists en/of bibliotheek:
-	Verzoek tot aanvullingen vanuit checklist volledigheid
-	Overwegingen bij een besluit
-	Voorschriften bij een vergunning</t>
  </si>
  <si>
    <t>K5</t>
  </si>
  <si>
    <t>In sjablonen kunnen tekstblokken afhankelijk worden gemaakt van in de zaak vastgelegde metadata (of ze wel of niet in een brief op basis van het sjabloon terugkomen).</t>
  </si>
  <si>
    <t>K6</t>
  </si>
  <si>
    <t>De huisstijl is voor alle sjablonen in één keer in te richten.</t>
  </si>
  <si>
    <t>Documenten</t>
  </si>
  <si>
    <t>L1</t>
  </si>
  <si>
    <t>De Oplossing ondersteunt alle Informatieobjecttype,  die voor een aanvraag in het DSO gebruikt kunnen worden.</t>
  </si>
  <si>
    <t>L2</t>
  </si>
  <si>
    <t>Van de documenten binnen een zaak moet het duidelijk zijn welke behoren tot de aanvraag, een besluit, een toets, een advies, een deelzaak of een deelproces.</t>
  </si>
  <si>
    <t>L3</t>
  </si>
  <si>
    <t>Het overzicht van documenten binnen een zaak moeten minimaal te sorteren zijn op registratiedatum, onderwerp en documentkenmerk.</t>
  </si>
  <si>
    <t>L4</t>
  </si>
  <si>
    <t>Het moet duidelijk zijn welke aanvraag-documenten actueel dan wel achterhaald zijn (bijvoorbeeld door een aanvulling van de metadata of documenten op niet actueel zetten).</t>
  </si>
  <si>
    <t>L5</t>
  </si>
  <si>
    <t>Aan documenten moet een vertrouwelijkheidsniveau meegegeven kunnen worden. Deze instelling moet het minimaal mogelijk maken dat een document, los van de behandelaar, na gelang het vertrouwelijkheidsniveau:
-	Voor het team te zien en te openen is (maar niet te bewerken)
-	Voor het team te zien is maar niet te openen
-	Voor het team niet te zien is
-	Door aanvrager gemarkeerd is als vertrouwelijk met het oog op publicatie</t>
  </si>
  <si>
    <t>L6</t>
  </si>
  <si>
    <t>In de metadata van een document moet zichtbaar zijn of het document (digitaal) ondertekend is .</t>
  </si>
  <si>
    <t>Vergunningverlening</t>
  </si>
  <si>
    <t>M1</t>
  </si>
  <si>
    <t xml:space="preserve">Voor vergunningverlening zijn standaard tekstblokken aanwezig, die centraal te beheren zijn en automatisch gekoppeld kunnen worden aan (aangevraagde) activiteiten in combinatie met procedure. </t>
  </si>
  <si>
    <t>M2</t>
  </si>
  <si>
    <t>Aanvragen, meldingen en andere berichten moeten ontvangen kunnen worden vanuit het landelijke DSO omgevingsloket.</t>
  </si>
  <si>
    <t>M3</t>
  </si>
  <si>
    <t>De aansluiting op het landelijke DSO omgevingsloket voldoet aan de minimale eisen zoals opgesteld door de Vereniging van Nederlandse gemeenten (VNG). 
Zie: https://aandeslagmetdeomgevingswet.nl/implementatie/voortgang-monitoring/indringend-ketentesten/overzicht-belangrijke-functies-lokale-software/
Daarbinnen de laatste versie van de ‘Functionele set inwerkingtreding Omgevingswet’. Daarbinnen stappen 9, 10 en 11 van het DSO ketenmodel.</t>
  </si>
  <si>
    <t>M4</t>
  </si>
  <si>
    <t>Vragenlijst met antwoorden en DSO-kenmerk worden overgenomen in de zaak in de Oplossing.</t>
  </si>
  <si>
    <t>M5</t>
  </si>
  <si>
    <t>Er kan in de registratie van de zaak onderscheid worden gemaakt tussen opgegeven- en vastgestelde (gecontroleerde) gegevens (bijv. bouwkosten).</t>
  </si>
  <si>
    <t>M6</t>
  </si>
  <si>
    <t>De Oplossing ondersteunt de mogelijkheid voor het overstappen van een reguliere naar een uitgebreide of verkort-uitgebreide procedure of andersom.</t>
  </si>
  <si>
    <t>M7</t>
  </si>
  <si>
    <t>Een verzoek moet overgedragen kunnen worden, via de samenwerkingsfunctionaliteit van het DSO naar een ander bevoegd gezag.</t>
  </si>
  <si>
    <t>M8</t>
  </si>
  <si>
    <t>Een zaakbehandelaar moet direct vanuit de Oplossing een verzoek om een aanvulling kunnen sturen naar de initiatiefnemer. Het verzoek om aanvulling dient zichtbaar te zijn in de zaak.</t>
  </si>
  <si>
    <t>M9</t>
  </si>
  <si>
    <t>De beantwoording  van de initiatiefnemer (#M8) dient bij de betreffende zaak te worden geregistreerd in de Oplossing. Eventueel meegestuurde aanvullende documenten worden toegevoegd aan de betreffende zaak.</t>
  </si>
  <si>
    <t>M10</t>
  </si>
  <si>
    <t>Informatie over een aanvraag, locatie of project en de daarvoor gerelateerde documenten en/of verzoek kunnen worden gedeeld met ketenpartners via het SWF.</t>
  </si>
  <si>
    <t>Mobiel toezicht functionaliteit ('Toezicht App')</t>
  </si>
  <si>
    <t>N1</t>
  </si>
  <si>
    <t>Toezichtfunctionaliteit is beschikbaar op een mobiel apparaat ten behoeve van het uitvoeren van een controlebezoek. Bij de gemeente Gooise Meren worden momenteel iPads  gebruikt.
Voor het gemak wordt de term ‘toezicht-app’ gebruik voor de Mobiele toezicht functionaliteit die via een Mobile device  te gebruiken is.
In deze context wordt de overige functionaliteit van de Oplossing de ‘hoofdoplossing’ genoemd als dat onderscheid relevant is.</t>
  </si>
  <si>
    <t>N2</t>
  </si>
  <si>
    <t>Synchronisatie:
Informatie zoals geregistreerd in de hoofdoplossing, waaronder wijzigingen, kunnen handmatig worden gesynchroniseerd naar de toezicht-app.</t>
  </si>
  <si>
    <t>N3</t>
  </si>
  <si>
    <t>In de toezicht-app is zonder internetverbinding :
-	Een overzicht van uit te voeren controles beschikbaar
-	Zijn voorbereide controles, bijvoorbeeld wat betreft het inzien van documenten en het invullen van controlelijsten, uit te voeren.</t>
  </si>
  <si>
    <t>N4</t>
  </si>
  <si>
    <t>Zaakinformatie:
Zaak, project en objectgegevens zijn in de toezicht-app per (gepland) controlebezoek in te zien. Het gaat minimaal om:
-	type controle
-	zaak status
-	zaak omschrijving
-	zaaknotities
-	eerdere bevindingen
-	contactgegevens aanvrager
-	locatie</t>
  </si>
  <si>
    <t>N5</t>
  </si>
  <si>
    <t>Documenten:
Documenten die horen bij een controlebezoek en geregistreerd zijn in de hoofdoplossing, zijn via de toezicht-app in te zien.</t>
  </si>
  <si>
    <t>N6</t>
  </si>
  <si>
    <t>Documenten:
De toezicht-app ondersteunt alle gangbare bestandsformaten. Dit zijn minimaal de eerdergenoemde lijst van voorkeursformaten van het Nationaal archief.</t>
  </si>
  <si>
    <t>N7</t>
  </si>
  <si>
    <t>Documenten:
De toezicht-app ondersteunt grote documenten tot het maximum dat een aanvrager in het landelijke omgevingsloket kan aanbieden.</t>
  </si>
  <si>
    <t>N8</t>
  </si>
  <si>
    <t xml:space="preserve">Controlelijsten:
Met de toezicht-app zijn controlelijsten op locatie af te handelen. </t>
  </si>
  <si>
    <t>N9</t>
  </si>
  <si>
    <t>Bevindingen:
In de toezicht-app kunnen annotaties op documenten/tekeningen worden gemaakt, die als plaatje/verduidelijking in een controlerapport gebruikt kunnen worden.</t>
  </si>
  <si>
    <t>N10</t>
  </si>
  <si>
    <t>Bevindingen:
In de toezicht-app kunnen opmerkingen en bevindingen op basis van controlelijsten (zie ‘Toezicht – Controlelijsten’) aan een controle worden toegevoegd.</t>
  </si>
  <si>
    <t>N11</t>
  </si>
  <si>
    <t>Bevindingen:
In de toezicht-app kunnen opmerkingen en bevindingen aan een activiteit of voorziening worden gekoppeld.</t>
  </si>
  <si>
    <t>N12</t>
  </si>
  <si>
    <t>Bevindingen:
Een geconstateerde bevinding, dient in een vervolg (her)controle overgenomen te worden, zodat er op de overtreding gecontroleerd kan worden.</t>
  </si>
  <si>
    <t>N13</t>
  </si>
  <si>
    <t>Foto’s:
In de toezicht-app kunnen foto’s die met het mobiele apparaat worden gemaakt en aan de controle worden gekoppeld.</t>
  </si>
  <si>
    <t>N14</t>
  </si>
  <si>
    <t>Foto’s:
Binnen de controle kunnen de foto’s aan een opmerking of bevinding worden gekoppeld.</t>
  </si>
  <si>
    <t>Toezicht Algemeen</t>
  </si>
  <si>
    <t>O1</t>
  </si>
  <si>
    <t>Er kunnen controlebezoeken worden ingepland voor een diversiteit aan zaken, zaaktypes of producten.</t>
  </si>
  <si>
    <t>O2</t>
  </si>
  <si>
    <t xml:space="preserve">Mobiele toezicht functionaliteit maakt onderdeel uit van de aangeboden Oplossing, zie kop ‘Toezicht – Mobiel toezicht’ voor de daar bij horende eisen en wensen. </t>
  </si>
  <si>
    <t>O3</t>
  </si>
  <si>
    <t>Mobiele toezicht functionaliteit is beschikbaar op sturingssoftware IOS.  
Voor het gemak wordt de term ‘toezicht-app’ gebruik voor de Mobiele toezicht functionaliteit die via een iPad te gebruiken is.</t>
  </si>
  <si>
    <t>O4</t>
  </si>
  <si>
    <t>Relevante controlebezoeken zijn zichtbaar in de toezicht-app  .</t>
  </si>
  <si>
    <t>O5</t>
  </si>
  <si>
    <t>De Oplossing biedt de mogelijkheid om als gebruiker in te stellen welke controlebezoeken zichtbaar zijn in toezicht-app:
-	Het aantal dagen voorafgaande aan de geplande datum van het controlebezoek.
-	Het aantal dagen na de uitvoeringsdatum van het controlebezoek.</t>
  </si>
  <si>
    <t>O6</t>
  </si>
  <si>
    <t>Meerdere controlemomenten:
De Oplossing houdt er rekening mee dat een oplevercontrole uit meerdere controlemomenten kan bestaan.</t>
  </si>
  <si>
    <t>O7</t>
  </si>
  <si>
    <t>Meerdere controlemomenten:
Zolang een uit meerdere controlemomenten bestaande oplevercontrole loopt, zijn bijbehorende documenten beschikbaar in de toezicht-app.</t>
  </si>
  <si>
    <t>O8</t>
  </si>
  <si>
    <t>Meerdere controlemomenten:
Per controlemoment binnen een oplevercontrole, is een controlerapport op te maken.</t>
  </si>
  <si>
    <t>O9</t>
  </si>
  <si>
    <t>Meerdere controlemomenten:
Binnen een oplevercontrole die uit verschillende controlemomenten bestaat, moet een (tijdelijke) overtreding geconstateerd kunnen worden die op een volgend controlemoment gecontroleerd kan worden. Bij het afronden van de oplevercontrole, na het laatste controlemoment, worden de definitieve overtredingen pas vastgesteld.</t>
  </si>
  <si>
    <t>O10</t>
  </si>
  <si>
    <t>Controlerapport    :
Naar aanleiding van een controle kan een controlerapport worden gegeneerd op basis van minimaal:
-	De ingevulde bevindingen vanuit een controlelijst (zie ‘Controlelijst’)
-	De al dan niet aan een bouwtekening gekoppelde opmerkingen en bevindingen (zie ‘Mobiele toezicht functionaliteit’)
-	Al dan niet aan een bevinding of opmerking gekoppelde foto (zie ‘Mobiele toezicht functionaliteit’).</t>
  </si>
  <si>
    <t>O11</t>
  </si>
  <si>
    <t>In het toezichtproces moet bij een overtreding al een handhavingsstrategie voorgesteld kunnen worden.</t>
  </si>
  <si>
    <t>Controlelijsten</t>
  </si>
  <si>
    <t>P1</t>
  </si>
  <si>
    <t>De Oplossing bezit standaard controlelijsten, gebaseerd op geldende rijksregels en de ervaring van andere gebruikers (‘best practices’). 
Wat betreft standaard controlelijsten gaat het primair om de landelijke toezicht matrix/BBL (Besluit bouwwerken leefomgeving).</t>
  </si>
  <si>
    <t>P2</t>
  </si>
  <si>
    <t>De controlelijsten zijn lokaal te beheren. Dit betekent dat standaard controlelijsten kunnen worden aangepast of geheel nieuwe controlelijsten kunnen worden aangemaakt.</t>
  </si>
  <si>
    <t>P3</t>
  </si>
  <si>
    <t>De inhoud van een controlelijst kan, naast een algemeen deel, afhankelijk worden gemaakt van:
-	De te controleren activiteiten
-	De te controleren voorzieningen
NB: Een controlelijst behorende bij een controlemoment, kan dus opgebouwd zijn uit controlelijsten die behoren bij de te controleren activiteiten of voorzieningen, en een generiek deel.</t>
  </si>
  <si>
    <t>Toezicht en Handhaving</t>
  </si>
  <si>
    <t>Q1</t>
  </si>
  <si>
    <t>N.v.t</t>
  </si>
  <si>
    <t>Naar aanleiding van de bevindingen/overtredingen van een (her) controle moet direct een handhavingszaak aangemaakt kunnen worden op basis van een handhavingsstrategie.</t>
  </si>
  <si>
    <t>Q2</t>
  </si>
  <si>
    <t>De overtredingen waar de handhavingszaak betrekking op heeft, worden overgenomen uit de controlezaak.</t>
  </si>
  <si>
    <t>Q3</t>
  </si>
  <si>
    <t>Aan overtredingen kunnen handhavingsstrategieën gekoppeld worden.</t>
  </si>
  <si>
    <t>Q4</t>
  </si>
  <si>
    <t>Handhavingsprocedures moeten tussentijds afgebroken kunnen worden</t>
  </si>
  <si>
    <t>Q5</t>
  </si>
  <si>
    <t>Handhavingsstrategie is ad hoc aan te passen, bijvoorbeeld met een extra oplostermijn met extra hercontrole.</t>
  </si>
  <si>
    <t>Q6</t>
  </si>
  <si>
    <t>Binnen de keten van toezicht en handhaving zijn de verschillende stappen (zaken of deelzaken) eenvoudig in chronologie terug te vinden.</t>
  </si>
  <si>
    <t>Q7</t>
  </si>
  <si>
    <t>Binnen de keten van toezicht en handhaving zijn documenten van de huidige, voorgaande of toekomstige stappen eenvoudig terug te vinden. Inclusief de context van de stap in de keten van toezicht en handhaving waartoe het document behoort.</t>
  </si>
  <si>
    <t>Leges</t>
  </si>
  <si>
    <t>R1</t>
  </si>
  <si>
    <t>De Oplossing biedt de functionaliteit om leges te berekenen op basis van verschillende grondslagen (legessoorten), zoals:
-	Vast bedrag per aanvraag
-	Variabel bedrag (bijvoorbeeld % van de bouwkosten)
-	Staffel (de hoogte van de bouwkosten worden in schijven(staffels) verdeeld, voor elke staffel wordt een bepaald percentage van dat deel van de bouwkosten gerekend als leges).
-	Maximumbedrag per aanvraag.</t>
  </si>
  <si>
    <t>R2</t>
  </si>
  <si>
    <t>Per zaak kunnen meerdere legesregels (van verschillende legessoorten) worden toegevoegd.</t>
  </si>
  <si>
    <t>R3</t>
  </si>
  <si>
    <t>De Oplossing biedt de mogelijkheid de legesverordening op te voeren. Hierbij kan een kopie worden gemaakt  van de legesverordening van het voorgaande jaar  om daarop de aanpassingen te maken.</t>
  </si>
  <si>
    <t>R4</t>
  </si>
  <si>
    <t>De Oplossing biedt de mogelijkheid de legesverordening te koppelen aan een geldigheidsduur.</t>
  </si>
  <si>
    <t>R5</t>
  </si>
  <si>
    <t>De Oplossing biedt de mogelijkheid meerdere legesverordeningen op eenzelfde moment te gebruiken, op basis van startdatum zaak.</t>
  </si>
  <si>
    <t>R6</t>
  </si>
  <si>
    <t>De Oplossing biedt de mogelijkheid om:
- Het kunnen corrigeren van de legesregels, zolang de leges nog niet geaccordeerd zijn.
-	Te verrekenen, eerder opgelegde leges in mindering te brengen.
-	Teruggaaf van leges/Crediteren
-	Navorderen.</t>
  </si>
  <si>
    <t>R7</t>
  </si>
  <si>
    <t>De Oplossing biedt een overzicht van de nog te accorderen leges, van waaruit de verantwoordelijk medewerker de leges kan controleren en accorderen.</t>
  </si>
  <si>
    <t>R8</t>
  </si>
  <si>
    <t>Het accorderen van de leges kan worden gereguleerd door een permissie.</t>
  </si>
  <si>
    <t>R9</t>
  </si>
  <si>
    <t>Bij meerdere betrokken moet daarbinnen de debiteur worden aangewezen.</t>
  </si>
  <si>
    <t>R10</t>
  </si>
  <si>
    <t>Legesbedragen zijn in beschikkingen op te nemen inclusief de specificatie.</t>
  </si>
  <si>
    <t>R11</t>
  </si>
  <si>
    <t xml:space="preserve">De bouwkosten, zoals opgegeven door de initiatiefnemer en waar leges op gebaseerd kunnen zijn, moet binnen de zaak als veld vastgelegd kunnen worden. </t>
  </si>
  <si>
    <t>R12</t>
  </si>
  <si>
    <t>De Oplossing biedt de mogelijkheid de voor de eindgebruiker te selecteren leges uit de legesverordening, zaaktype (proces), product of datum (in gerelateerd aan de geldigheid van de legesverordening ) afhankelijk te maken. Zodat voorkomen wordt dat de keuzelijst onnodig lang is.</t>
  </si>
  <si>
    <t>Functioneel Beheer</t>
  </si>
  <si>
    <t>S1</t>
  </si>
  <si>
    <t>Er is een acceptatieomgeving beschikbaar van de Oplossing waarin:
-	Functioneel beheer van de gemeente Gooise Meren nieuwe functionaliteit of standaard inrichting van de leverancier kan testen
-	Gebruikers een aangepaste inrichting van functioneel beheer van de gemeente Gooise Meren kunnen accepteren.</t>
  </si>
  <si>
    <t>Er is visueel onderscheid gemaakt tussen de acceptatie- en productieomgevingen, zodat er geen verwarring kan bestaan over de omgeving waarin een gebruiker of beheerder zich bevindt.</t>
  </si>
  <si>
    <t>S3</t>
  </si>
  <si>
    <t>Wat betreft geaccepteerde functionaliteit loopt de acceptatie- of test-omgeving maximaal gelijk met de productieomgeving.</t>
  </si>
  <si>
    <t>S4</t>
  </si>
  <si>
    <t>Nieuwe functionaliteit worden eerst aangeboden in een acceptatieomgeving voor een minimale acceptatieperiode van twee weken.</t>
  </si>
  <si>
    <t>S5</t>
  </si>
  <si>
    <t>Van nieuwe functionaliteit of andere geplande wijzigingen wordt documentatie gepubliceerd (‘Release Notes’) op het moment dat deze wijziging in de acceptatieomgeving beschikbaar komt.</t>
  </si>
  <si>
    <t>S6</t>
  </si>
  <si>
    <t>De Oplossing omvat functionaliteit waardoor de Functioneel beheerder de onderstaande zaken zelf kan beheren:
-	Zaaktypen / processen (stappen, adviezen, toetsen, namen en bijbehorende documenttypen/sjablonen, besluittypen, resultaten en producten)
-	Bepaalde tabellen (resultaten, producten, activiteiten)
-	Sjablonen
-	Voorschriften
-	Controlelijsten
-	Leges
-	Koppelvlakken</t>
  </si>
  <si>
    <t>S7</t>
  </si>
  <si>
    <t>Gebruikers en gebruikersrechten kunnen door de functionaal beheerder beheerd worden.</t>
  </si>
  <si>
    <t>S8</t>
  </si>
  <si>
    <t>De organisatie- of groepsrechten / functiegroepen kunnen door de functioneel beheerder beheerd worden.</t>
  </si>
  <si>
    <t>Dienstverlening</t>
  </si>
  <si>
    <t>T1</t>
  </si>
  <si>
    <t>Servicedesk:
Er worden naast reactietijden (zie Leidraad) ook afspraken gemaakt over de kwaliteit van de afhandeling van meldingen.</t>
  </si>
  <si>
    <t>T2</t>
  </si>
  <si>
    <t xml:space="preserve">Op werkdagen van 07.00 - 20.00 uur wordt de beschikbaarheid van de Oplossing voor minimaal 99,5% per maand gegarandeerd, voor de overige uren van de werkweek en het weekend wordt dit voor minimaal 99,0% per maand gegarandeerd. Er wordt uitgegaan van een beschikbaarheid van de verbinding vanuit Opdrachtgever van 100% waarbij gepland onderhoud niet wordt meegenomen.  </t>
  </si>
  <si>
    <t>T3</t>
  </si>
  <si>
    <t xml:space="preserve">Onderhoud, in aanvulling op eis T2:
Productie verstorend onderhoud vindt plaats buiten kantoortijden.
Kantoortijden zijn:
Maandag t/m vrijdag  7:00- 20:00 uur 
</t>
  </si>
  <si>
    <t>T4</t>
  </si>
  <si>
    <t>Beveiligingsincidenten:
De Opdrachtnemer garandeert adequate back-up- en restorevoorzieningen van de Oplossing waarbij in geval van een gebeurtenis buiten de invloedsfeer van de Opdrachtnemer (bijvoorbeeld een ramp of incident) de afgesproken dienstverlening binnen 48 uur kan worden gecontinueerd en waarbij het verlies van gegevens maximaal 1 werkdag kan bedragen.</t>
  </si>
  <si>
    <t>T5</t>
  </si>
  <si>
    <t>Leverancier zorgt voor Nederlandstalige omschrijvingen van functionaliteit, technische specificaties, wijzigingen en (help) informatie voor eindgebruikers en gemeentelijke beheerders.</t>
  </si>
  <si>
    <t>T6</t>
  </si>
  <si>
    <t>De Leverancier zorgt voor een Nederlandstalige helpdesk. Hierbij wordt geen gebruik gemaakt van vertaaltools (zoals Google translate).</t>
  </si>
  <si>
    <t>Migratie</t>
  </si>
  <si>
    <t>U1</t>
  </si>
  <si>
    <t xml:space="preserve">Migratiewerkzaamheden (indien van toepassing) van de huidige applicatie naar de in te richten applicatie inclusief proef-conversies zijn onderdeel van deze opdracht. Lopende zaken en afgeronde zaken (zaakregistraties, metadata en documenten) moeten meegenomen worden. Er mogen geen gegevens verloren of beschadigd raken tijdens de conversie. Beschrijf dit t.z.t. in het migratieplan. De migratie moet zijn afgerond voor live-gang van de Oplossing.
</t>
  </si>
  <si>
    <t>U2</t>
  </si>
  <si>
    <t xml:space="preserve">Indien van toepassing gaat de leverancier akkoord met 2 proefmigraties en 1 definitieve migratie.
</t>
  </si>
  <si>
    <r>
      <t xml:space="preserve">In dit document vindt u de Eisen en wensen voor de offerteaanvraag SaaS-Oplossing VTH. Onderstaand vindt u de inhoudsopgave om zo gemakkelijk naar elk tabblad te gaan met alle geldende Eisen. Het niet kunnen voldoen aan één of meer Eisen leidt tot uitsluiting. Middels het tekenen van Bijlage 15 Akkoordverklaring gaat u akkoord met alle Eisen. 
</t>
    </r>
    <r>
      <rPr>
        <b/>
        <sz val="14"/>
        <color theme="0"/>
        <rFont val="Corbel"/>
        <family val="2"/>
      </rPr>
      <t xml:space="preserve">Wensen
</t>
    </r>
    <r>
      <rPr>
        <sz val="14"/>
        <color theme="0"/>
        <rFont val="Corbel"/>
        <family val="2"/>
      </rPr>
      <t xml:space="preserve">In elke tabblad zijn voor het betreffende onderwerp ook wensen opgenomen. In dit betreffende tabblad kunt u aangaven of u aan een wens kunt voldoen en deze kunt leveren middels het antwoord JA/NEE. Er is ook aangegeven hoeveel punten elke wens waard is. In het tabblad ''wensen''' vindt u een automatisch samengevoegd overzicht van de wensen waar u JA/NEE op heeft geantwoord. Daar vindt u ook gelijk het totaal aantal punten dat u heeft behaald op de wensen. Middels het tekenen van Bijlage 15 Akkoordverklaring gaat u akkoord met het voldoen aan alle wensen waar u ''JA'' op hebt gezegd. </t>
    </r>
  </si>
  <si>
    <t>Bijlage 4 - Programma van eisen en wensen SaaS-oplossing VTH</t>
  </si>
  <si>
    <t>De Oplossing integreert of koppelt met een oplossing voor het anonimiseren van documenten.
Neem in het prijzenblad de eenmalige en jaarlijkse kosten op.</t>
  </si>
  <si>
    <t xml:space="preserve">Hieronder vindt u een samenvatting van de wensen en het door u aantal behaalde punten. Het totaal door u behaalde aantal punten is het aantal punten dat u heeft behaald op gunningscriterium 1 Wensen K1. Let op hieronder (in dit tabblad) kunt u dus NIET aangeven of u aan een bepaalde wens voldoet. Dat geeft u aan in het specifieke tabblad. Indien u ''NEE'' invult bij een bepaalde wens, krijgt u geen punten. Indien u ''JA'' invult krijgt u het aantal dat is weergeven naast de wens. Indien u niets invult bij een betreffende wens (geen JA/NEE), krijgt u geen punten. </t>
  </si>
  <si>
    <t>U dient te voldoen aan Bijlage 15 Cryptografiebeleid.</t>
  </si>
  <si>
    <t>De Oplossing communiceert via de reguliere TCP poort 443 (https). Zie Bijlage 15 Cryptografiebeleid.</t>
  </si>
  <si>
    <t>Zoekfunctionaliteit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</si>
</sst>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u/>
      <sz val="11"/>
      <color theme="10"/>
      <name val="Aptos Narrow"/>
      <family val="2"/>
      <scheme val="minor"/>
    </font>
    <font>
      <sz val="8"/>
      <name val="Aptos Narrow"/>
      <family val="2"/>
      <scheme val="minor"/>
    </font>
    <font>
      <b/>
      <sz val="14"/>
      <color theme="1"/>
      <name val="Corbel"/>
      <family val="2"/>
    </font>
    <font>
      <sz val="14"/>
      <color theme="1"/>
      <name val="Corbel"/>
      <family val="2"/>
    </font>
    <font>
      <sz val="14"/>
      <color rgb="FF000000"/>
      <name val="Corbel"/>
      <family val="2"/>
    </font>
    <font>
      <sz val="14"/>
      <name val="Corbel"/>
      <family val="2"/>
    </font>
    <font>
      <sz val="14"/>
      <color rgb="FFA6A6A6"/>
      <name val="Corbel"/>
      <family val="2"/>
    </font>
    <font>
      <sz val="14"/>
      <color theme="2" tint="-9.9978637043366805E-2"/>
      <name val="Corbel"/>
      <family val="2"/>
    </font>
    <font>
      <b/>
      <sz val="14"/>
      <color rgb="FF242424"/>
      <name val="Corbel"/>
      <family val="2"/>
    </font>
    <font>
      <sz val="14"/>
      <color rgb="FF242424"/>
      <name val="Corbel"/>
      <family val="2"/>
    </font>
    <font>
      <sz val="14"/>
      <color rgb="FFFF0000"/>
      <name val="Corbel"/>
      <family val="2"/>
    </font>
    <font>
      <sz val="11"/>
      <color rgb="FF000000"/>
      <name val="Consolas"/>
      <family val="3"/>
    </font>
    <font>
      <u/>
      <sz val="14"/>
      <color theme="10"/>
      <name val="Corbel"/>
      <family val="2"/>
    </font>
    <font>
      <b/>
      <sz val="14"/>
      <color theme="0"/>
      <name val="Corbel"/>
      <family val="2"/>
    </font>
    <font>
      <sz val="14"/>
      <color theme="0"/>
      <name val="Corbel"/>
      <family val="2"/>
    </font>
    <font>
      <u/>
      <sz val="14"/>
      <color theme="0"/>
      <name val="Corbel"/>
      <family val="2"/>
    </font>
  </fonts>
  <fills count="8">
    <fill>
      <patternFill patternType="none"/>
    </fill>
    <fill>
      <patternFill patternType="gray125"/>
    </fill>
    <fill>
      <patternFill patternType="solid">
        <fgColor theme="7" tint="0.39997558519241921"/>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660066"/>
        <bgColor indexed="64"/>
      </patternFill>
    </fill>
    <fill>
      <patternFill patternType="solid">
        <fgColor rgb="FF420042"/>
        <bgColor indexed="64"/>
      </patternFill>
    </fill>
    <fill>
      <patternFill patternType="solid">
        <fgColor rgb="FFAE9B28"/>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5">
    <xf numFmtId="0" fontId="0" fillId="0" borderId="0"/>
    <xf numFmtId="0" fontId="1" fillId="0" borderId="0" applyNumberFormat="0" applyFill="0" applyBorder="0" applyAlignment="0" applyProtection="0"/>
    <xf numFmtId="0" fontId="4" fillId="5" borderId="6" applyFont="0" applyBorder="0" applyAlignment="0">
      <alignment horizontal="left" vertical="top"/>
    </xf>
    <xf numFmtId="0" fontId="15" fillId="6" borderId="6" applyFont="0" applyBorder="0" applyAlignment="0">
      <alignment horizontal="left" vertical="top"/>
    </xf>
    <xf numFmtId="0" fontId="3" fillId="7" borderId="8" applyBorder="0">
      <alignment horizontal="left" vertical="top"/>
    </xf>
  </cellStyleXfs>
  <cellXfs count="108">
    <xf numFmtId="0" fontId="0" fillId="0" borderId="0" xfId="0"/>
    <xf numFmtId="0" fontId="4" fillId="0" borderId="0" xfId="0" applyFont="1"/>
    <xf numFmtId="0" fontId="5" fillId="0" borderId="1" xfId="0" applyFont="1" applyBorder="1" applyAlignment="1">
      <alignment vertical="top" wrapText="1"/>
    </xf>
    <xf numFmtId="0" fontId="4" fillId="0" borderId="0" xfId="0" applyFont="1" applyAlignment="1">
      <alignment vertical="top"/>
    </xf>
    <xf numFmtId="0" fontId="5" fillId="0" borderId="1" xfId="0" applyFont="1" applyBorder="1" applyAlignment="1">
      <alignment horizontal="center" vertical="top" wrapText="1"/>
    </xf>
    <xf numFmtId="0" fontId="5" fillId="0" borderId="0" xfId="0" applyFont="1" applyAlignment="1">
      <alignment horizontal="left" vertical="top" wrapText="1"/>
    </xf>
    <xf numFmtId="0" fontId="4" fillId="0" borderId="0" xfId="0" applyFont="1" applyAlignment="1">
      <alignment horizontal="left" vertical="top"/>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1" xfId="0" applyFont="1" applyBorder="1" applyAlignment="1">
      <alignment horizontal="left" vertical="top" wrapText="1"/>
    </xf>
    <xf numFmtId="0" fontId="5" fillId="0" borderId="5" xfId="0" applyFont="1" applyBorder="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vertical="top" wrapText="1"/>
    </xf>
    <xf numFmtId="0" fontId="8" fillId="0" borderId="1" xfId="0" applyFont="1" applyBorder="1" applyAlignment="1">
      <alignment horizontal="left" vertical="top" wrapText="1"/>
    </xf>
    <xf numFmtId="0" fontId="8" fillId="0" borderId="2" xfId="0" applyFont="1" applyBorder="1" applyAlignment="1">
      <alignment horizontal="left" vertical="top"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7" fillId="0" borderId="1" xfId="0" applyFont="1" applyBorder="1" applyAlignment="1">
      <alignment horizontal="center" vertical="top" wrapText="1"/>
    </xf>
    <xf numFmtId="0" fontId="4" fillId="0" borderId="0" xfId="0" applyFont="1" applyAlignment="1">
      <alignment vertical="top" wrapText="1"/>
    </xf>
    <xf numFmtId="0" fontId="7" fillId="0" borderId="1" xfId="0" applyFont="1" applyBorder="1" applyAlignment="1">
      <alignment vertical="top" wrapText="1"/>
    </xf>
    <xf numFmtId="0" fontId="4" fillId="2" borderId="1" xfId="0" applyFont="1" applyFill="1" applyBorder="1" applyAlignment="1">
      <alignment horizontal="left" vertical="top" wrapText="1"/>
    </xf>
    <xf numFmtId="0" fontId="7" fillId="0" borderId="1" xfId="0" applyFont="1" applyBorder="1" applyAlignment="1">
      <alignment horizontal="left" vertical="top" wrapText="1"/>
    </xf>
    <xf numFmtId="0" fontId="3" fillId="0" borderId="0" xfId="0" applyFont="1" applyAlignment="1">
      <alignment horizontal="left" vertical="top" wrapText="1"/>
    </xf>
    <xf numFmtId="0" fontId="4" fillId="0" borderId="1" xfId="0" applyFont="1" applyBorder="1" applyAlignment="1">
      <alignment horizontal="left" vertical="top"/>
    </xf>
    <xf numFmtId="0" fontId="4" fillId="2" borderId="4" xfId="0" applyFont="1" applyFill="1" applyBorder="1" applyAlignment="1">
      <alignment horizontal="left" vertical="top" wrapText="1"/>
    </xf>
    <xf numFmtId="0" fontId="10" fillId="0" borderId="0" xfId="0" applyFont="1" applyAlignment="1">
      <alignment vertical="top" wrapText="1"/>
    </xf>
    <xf numFmtId="0" fontId="6" fillId="0" borderId="0" xfId="0" applyFont="1" applyAlignment="1">
      <alignment vertical="top"/>
    </xf>
    <xf numFmtId="0" fontId="11" fillId="0" borderId="0" xfId="0" applyFont="1" applyAlignment="1">
      <alignment vertical="top"/>
    </xf>
    <xf numFmtId="0" fontId="11" fillId="0" borderId="0" xfId="0" applyFont="1" applyAlignment="1">
      <alignment horizontal="left" vertical="top" wrapText="1"/>
    </xf>
    <xf numFmtId="0" fontId="6" fillId="0" borderId="1" xfId="0" applyFont="1" applyBorder="1" applyAlignment="1">
      <alignment vertical="top" wrapText="1"/>
    </xf>
    <xf numFmtId="0" fontId="10" fillId="0" borderId="1" xfId="0" applyFont="1" applyBorder="1" applyAlignment="1">
      <alignment horizontal="left" vertical="top" wrapText="1"/>
    </xf>
    <xf numFmtId="0" fontId="8" fillId="0" borderId="1" xfId="0" applyFont="1" applyBorder="1" applyAlignment="1">
      <alignment horizontal="left" vertical="top"/>
    </xf>
    <xf numFmtId="0" fontId="4" fillId="4" borderId="1" xfId="0" applyFont="1" applyFill="1" applyBorder="1" applyAlignment="1">
      <alignment horizontal="left" vertical="top" wrapText="1"/>
    </xf>
    <xf numFmtId="0" fontId="13" fillId="0" borderId="0" xfId="1" quotePrefix="1" applyFont="1"/>
    <xf numFmtId="0" fontId="14" fillId="7" borderId="1" xfId="4" applyFont="1" applyBorder="1">
      <alignment horizontal="left" vertical="top"/>
    </xf>
    <xf numFmtId="0" fontId="14" fillId="6" borderId="0" xfId="3" applyFont="1" applyBorder="1" applyAlignment="1">
      <alignment horizontal="left" vertical="top"/>
    </xf>
    <xf numFmtId="0" fontId="15" fillId="6" borderId="0" xfId="3" applyFont="1" applyBorder="1" applyAlignment="1">
      <alignment horizontal="left" vertical="top"/>
    </xf>
    <xf numFmtId="0" fontId="14" fillId="6" borderId="0" xfId="3" applyFont="1" applyBorder="1" applyAlignment="1">
      <alignment vertical="top"/>
    </xf>
    <xf numFmtId="0" fontId="15" fillId="6" borderId="0" xfId="3" applyFont="1" applyBorder="1" applyAlignment="1">
      <alignment vertical="top"/>
    </xf>
    <xf numFmtId="0" fontId="15" fillId="6" borderId="0" xfId="3" applyFont="1" applyBorder="1" applyAlignment="1">
      <alignment vertical="top" wrapText="1"/>
    </xf>
    <xf numFmtId="0" fontId="14" fillId="6" borderId="0" xfId="3" applyFont="1" applyBorder="1">
      <alignment horizontal="left" vertical="top"/>
    </xf>
    <xf numFmtId="0" fontId="4" fillId="7" borderId="1" xfId="4" applyFont="1" applyBorder="1" applyAlignment="1">
      <alignment horizontal="left" vertical="top" wrapText="1"/>
    </xf>
    <xf numFmtId="0" fontId="3" fillId="0" borderId="0" xfId="0" applyFont="1" applyAlignment="1">
      <alignment vertical="top"/>
    </xf>
    <xf numFmtId="0" fontId="14" fillId="6" borderId="1" xfId="3" applyFont="1" applyBorder="1" applyAlignment="1">
      <alignment horizontal="left" vertical="top"/>
    </xf>
    <xf numFmtId="0" fontId="3" fillId="0" borderId="0" xfId="0" applyFont="1" applyAlignment="1">
      <alignment horizontal="left" vertical="top"/>
    </xf>
    <xf numFmtId="0" fontId="15" fillId="6" borderId="1" xfId="3" applyFont="1" applyBorder="1" applyAlignment="1">
      <alignment horizontal="left" vertical="top"/>
    </xf>
    <xf numFmtId="0" fontId="14" fillId="6" borderId="1" xfId="3" applyFont="1" applyBorder="1" applyAlignment="1">
      <alignment horizontal="left" vertical="top" wrapText="1"/>
    </xf>
    <xf numFmtId="0" fontId="4" fillId="0" borderId="0" xfId="0" applyFont="1" applyAlignment="1">
      <alignment horizontal="left" vertical="top" wrapText="1"/>
    </xf>
    <xf numFmtId="0" fontId="15" fillId="6" borderId="0" xfId="3" applyFont="1" applyBorder="1" applyAlignment="1">
      <alignment horizontal="left" vertical="top" wrapText="1"/>
    </xf>
    <xf numFmtId="0" fontId="5" fillId="0" borderId="0" xfId="0" applyFont="1" applyAlignment="1">
      <alignment vertical="top" wrapText="1"/>
    </xf>
    <xf numFmtId="0" fontId="15" fillId="0" borderId="0" xfId="0" applyFont="1"/>
    <xf numFmtId="0" fontId="16" fillId="6" borderId="0" xfId="3" quotePrefix="1" applyFont="1" applyBorder="1" applyAlignment="1"/>
    <xf numFmtId="0" fontId="15" fillId="6" borderId="0" xfId="3" applyFont="1" applyBorder="1" applyAlignment="1"/>
    <xf numFmtId="0" fontId="14" fillId="7" borderId="0" xfId="4" applyFont="1" applyBorder="1">
      <alignment horizontal="left" vertical="top"/>
    </xf>
    <xf numFmtId="0" fontId="12" fillId="0" borderId="1" xfId="0" applyFont="1" applyBorder="1" applyAlignment="1">
      <alignment horizontal="left" vertical="top"/>
    </xf>
    <xf numFmtId="0" fontId="14" fillId="7" borderId="1" xfId="4" applyFont="1" applyBorder="1" applyAlignment="1">
      <alignment horizontal="left" vertical="top"/>
    </xf>
    <xf numFmtId="0" fontId="12" fillId="0" borderId="1" xfId="0" applyFont="1" applyBorder="1" applyAlignment="1">
      <alignment horizontal="left" vertical="center"/>
    </xf>
    <xf numFmtId="0" fontId="4" fillId="3" borderId="4" xfId="0" applyFont="1" applyFill="1" applyBorder="1" applyAlignment="1" applyProtection="1">
      <alignment horizontal="left" vertical="top"/>
      <protection locked="0"/>
    </xf>
    <xf numFmtId="0" fontId="14" fillId="6" borderId="0" xfId="3" applyFont="1" applyBorder="1" applyAlignment="1" applyProtection="1">
      <alignment horizontal="left" vertical="top"/>
    </xf>
    <xf numFmtId="0" fontId="15" fillId="6" borderId="0" xfId="3" applyFont="1" applyBorder="1" applyAlignment="1" applyProtection="1">
      <alignment horizontal="left" vertical="top"/>
    </xf>
    <xf numFmtId="0" fontId="4" fillId="0" borderId="0" xfId="0" applyFont="1" applyAlignment="1" applyProtection="1">
      <alignment horizontal="left" vertical="top"/>
    </xf>
    <xf numFmtId="0" fontId="14" fillId="7" borderId="1" xfId="4" applyFont="1" applyBorder="1" applyProtection="1">
      <alignment horizontal="left" vertical="top"/>
    </xf>
    <xf numFmtId="0" fontId="4" fillId="2" borderId="4" xfId="0" applyFont="1" applyFill="1" applyBorder="1" applyAlignment="1" applyProtection="1">
      <alignment horizontal="left" vertical="top" wrapText="1"/>
    </xf>
    <xf numFmtId="0" fontId="4" fillId="4" borderId="1" xfId="0" applyFont="1" applyFill="1" applyBorder="1" applyAlignment="1" applyProtection="1">
      <alignment horizontal="left" vertical="top" wrapText="1"/>
    </xf>
    <xf numFmtId="0" fontId="4" fillId="0" borderId="0" xfId="0" applyFont="1" applyAlignment="1" applyProtection="1">
      <alignment horizontal="left" vertical="top" wrapText="1"/>
    </xf>
    <xf numFmtId="0" fontId="5" fillId="0" borderId="1" xfId="0" applyFont="1" applyBorder="1" applyAlignment="1" applyProtection="1">
      <alignment horizontal="left" vertical="top" wrapText="1"/>
    </xf>
    <xf numFmtId="0" fontId="7" fillId="0" borderId="1" xfId="0" applyFont="1" applyBorder="1" applyAlignment="1" applyProtection="1">
      <alignment horizontal="left" vertical="top" wrapText="1"/>
    </xf>
    <xf numFmtId="0" fontId="4" fillId="0" borderId="1" xfId="0" applyFont="1" applyBorder="1" applyAlignment="1" applyProtection="1">
      <alignment horizontal="left" vertical="top" wrapText="1"/>
    </xf>
    <xf numFmtId="0" fontId="3" fillId="0" borderId="0" xfId="0" applyFont="1" applyAlignment="1" applyProtection="1">
      <alignment horizontal="left" vertical="top" wrapText="1"/>
    </xf>
    <xf numFmtId="0" fontId="4" fillId="0" borderId="1" xfId="0" applyFont="1" applyBorder="1" applyAlignment="1" applyProtection="1">
      <alignment horizontal="left" vertical="top"/>
    </xf>
    <xf numFmtId="0" fontId="4" fillId="3" borderId="1" xfId="0" applyFont="1" applyFill="1" applyBorder="1" applyAlignment="1" applyProtection="1">
      <alignment horizontal="left" vertical="top"/>
      <protection locked="0"/>
    </xf>
    <xf numFmtId="0" fontId="4" fillId="4" borderId="1" xfId="0" applyFont="1" applyFill="1" applyBorder="1" applyAlignment="1" applyProtection="1">
      <alignment horizontal="left" vertical="top"/>
      <protection locked="0"/>
    </xf>
    <xf numFmtId="0" fontId="15" fillId="6" borderId="0" xfId="3" applyFont="1" applyBorder="1" applyAlignment="1" applyProtection="1">
      <alignment horizontal="left" vertical="top" wrapText="1"/>
    </xf>
    <xf numFmtId="0" fontId="6" fillId="4" borderId="1" xfId="0" applyFont="1" applyFill="1" applyBorder="1" applyAlignment="1" applyProtection="1">
      <alignment horizontal="left" vertical="top"/>
      <protection locked="0"/>
    </xf>
    <xf numFmtId="0" fontId="4" fillId="4" borderId="4" xfId="0" applyFont="1" applyFill="1" applyBorder="1" applyAlignment="1" applyProtection="1">
      <alignment horizontal="left" vertical="top"/>
      <protection locked="0"/>
    </xf>
    <xf numFmtId="0" fontId="5" fillId="0" borderId="0" xfId="0" applyFont="1" applyAlignment="1" applyProtection="1">
      <alignment horizontal="left" vertical="top" wrapText="1"/>
    </xf>
    <xf numFmtId="0" fontId="14" fillId="6" borderId="0" xfId="3" applyFont="1" applyBorder="1" applyAlignment="1" applyProtection="1">
      <alignment vertical="top"/>
    </xf>
    <xf numFmtId="0" fontId="15" fillId="6" borderId="0" xfId="3" applyFont="1" applyBorder="1" applyAlignment="1" applyProtection="1">
      <alignment vertical="top"/>
    </xf>
    <xf numFmtId="0" fontId="4" fillId="0" borderId="0" xfId="0" applyFont="1" applyAlignment="1" applyProtection="1">
      <alignment vertical="top"/>
    </xf>
    <xf numFmtId="0" fontId="5" fillId="0" borderId="1" xfId="0" applyFont="1" applyBorder="1" applyAlignment="1" applyProtection="1">
      <alignment vertical="top" wrapText="1"/>
    </xf>
    <xf numFmtId="0" fontId="7" fillId="0" borderId="1" xfId="0" applyFont="1" applyBorder="1" applyAlignment="1" applyProtection="1">
      <alignment vertical="top" wrapText="1"/>
    </xf>
    <xf numFmtId="0" fontId="4" fillId="0" borderId="1" xfId="0" applyFont="1" applyBorder="1" applyAlignment="1" applyProtection="1">
      <alignment vertical="top" wrapText="1"/>
    </xf>
    <xf numFmtId="0" fontId="15" fillId="6" borderId="0" xfId="3" applyFont="1" applyBorder="1" applyAlignment="1">
      <alignment horizontal="center" vertical="top" wrapText="1"/>
    </xf>
    <xf numFmtId="0" fontId="14" fillId="7" borderId="0" xfId="4" applyFont="1" applyBorder="1" applyAlignment="1">
      <alignment horizontal="center" vertical="top"/>
    </xf>
    <xf numFmtId="0" fontId="14" fillId="6" borderId="0" xfId="3" applyFont="1" applyBorder="1" applyAlignment="1">
      <alignment horizontal="center" vertical="top"/>
    </xf>
    <xf numFmtId="0" fontId="14" fillId="6" borderId="8" xfId="3" applyFont="1" applyBorder="1" applyAlignment="1">
      <alignment horizontal="left" vertical="top"/>
    </xf>
    <xf numFmtId="0" fontId="14" fillId="6" borderId="9" xfId="3" applyFont="1" applyBorder="1" applyAlignment="1">
      <alignment horizontal="left" vertical="top"/>
    </xf>
    <xf numFmtId="0" fontId="14" fillId="6" borderId="7" xfId="3" applyFont="1" applyBorder="1" applyAlignment="1">
      <alignment horizontal="left" vertical="top"/>
    </xf>
    <xf numFmtId="0" fontId="14" fillId="6" borderId="12" xfId="3" applyFont="1" applyBorder="1" applyAlignment="1">
      <alignment horizontal="left" vertical="top"/>
    </xf>
    <xf numFmtId="0" fontId="3" fillId="0" borderId="8" xfId="0" applyFont="1" applyBorder="1" applyAlignment="1">
      <alignment horizontal="left" vertical="top" wrapText="1"/>
    </xf>
    <xf numFmtId="0" fontId="3" fillId="0" borderId="13" xfId="0" applyFont="1" applyBorder="1" applyAlignment="1">
      <alignment horizontal="left" vertical="top" wrapText="1"/>
    </xf>
    <xf numFmtId="0" fontId="3" fillId="0" borderId="9" xfId="0" applyFont="1" applyBorder="1" applyAlignment="1">
      <alignment horizontal="left" vertical="top" wrapText="1"/>
    </xf>
    <xf numFmtId="0" fontId="3" fillId="0" borderId="7" xfId="0" applyFont="1" applyBorder="1" applyAlignment="1">
      <alignment horizontal="left" vertical="top" wrapText="1"/>
    </xf>
    <xf numFmtId="0" fontId="3" fillId="0" borderId="14" xfId="0" applyFont="1" applyBorder="1" applyAlignment="1">
      <alignment horizontal="left" vertical="top" wrapText="1"/>
    </xf>
    <xf numFmtId="0" fontId="3" fillId="0" borderId="12" xfId="0" applyFont="1" applyBorder="1" applyAlignment="1">
      <alignment horizontal="left" vertical="top" wrapText="1"/>
    </xf>
    <xf numFmtId="0" fontId="4" fillId="0" borderId="0" xfId="0" applyFont="1" applyAlignment="1">
      <alignment horizontal="left" vertical="top" wrapText="1"/>
    </xf>
    <xf numFmtId="0" fontId="15" fillId="6" borderId="6" xfId="3" applyFont="1" applyBorder="1" applyAlignment="1">
      <alignment horizontal="left" vertical="top"/>
    </xf>
    <xf numFmtId="0" fontId="15" fillId="6" borderId="4" xfId="3" applyFont="1" applyBorder="1" applyAlignment="1">
      <alignment horizontal="left" vertical="top"/>
    </xf>
    <xf numFmtId="0" fontId="14" fillId="7" borderId="8" xfId="4" applyFont="1" applyBorder="1" applyAlignment="1">
      <alignment horizontal="left" vertical="top"/>
    </xf>
    <xf numFmtId="0" fontId="14" fillId="7" borderId="9" xfId="4" applyFont="1" applyBorder="1" applyAlignment="1">
      <alignment horizontal="left" vertical="top"/>
    </xf>
    <xf numFmtId="0" fontId="14" fillId="7" borderId="10" xfId="4" applyFont="1" applyBorder="1" applyAlignment="1">
      <alignment horizontal="left" vertical="top"/>
    </xf>
    <xf numFmtId="0" fontId="14" fillId="7" borderId="11" xfId="4" applyFont="1" applyBorder="1" applyAlignment="1">
      <alignment horizontal="left" vertical="top"/>
    </xf>
    <xf numFmtId="0" fontId="14" fillId="7" borderId="7" xfId="4" applyFont="1" applyBorder="1" applyAlignment="1">
      <alignment horizontal="left" vertical="top"/>
    </xf>
    <xf numFmtId="0" fontId="14" fillId="7" borderId="12" xfId="4" applyFont="1" applyBorder="1" applyAlignment="1">
      <alignment horizontal="left" vertical="top"/>
    </xf>
    <xf numFmtId="0" fontId="15" fillId="6" borderId="0" xfId="3" applyFont="1" applyBorder="1" applyAlignment="1">
      <alignment horizontal="left" vertical="top" wrapText="1"/>
    </xf>
    <xf numFmtId="0" fontId="5" fillId="0" borderId="0" xfId="0" applyFont="1" applyAlignment="1">
      <alignment vertical="top" wrapText="1"/>
    </xf>
    <xf numFmtId="0" fontId="5" fillId="0" borderId="0" xfId="0" applyFont="1" applyAlignment="1" applyProtection="1">
      <alignment vertical="top" wrapText="1"/>
    </xf>
  </cellXfs>
  <cellStyles count="5">
    <cellStyle name="Hyperlink" xfId="1" builtinId="8"/>
    <cellStyle name="Standaard" xfId="0" builtinId="0"/>
    <cellStyle name="Stijl 1" xfId="2" xr:uid="{82AE66B9-6044-4ACC-98C4-437ABC2E7777}"/>
    <cellStyle name="Stijl 2" xfId="3" xr:uid="{DF190C02-D9FA-4C28-B706-9160E9F5EBAD}"/>
    <cellStyle name="Stijl 3" xfId="4" xr:uid="{C3E502F1-54AF-4536-B68D-66C9F1A9E35E}"/>
  </cellStyles>
  <dxfs count="20">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s>
  <tableStyles count="0" defaultTableStyle="TableStyleMedium2" defaultPivotStyle="PivotStyleLight16"/>
  <colors>
    <mruColors>
      <color rgb="FFAE9B28"/>
      <color rgb="FF420042"/>
      <color rgb="FF66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20B39-FC8C-4108-90A8-3120067C11F3}">
  <sheetPr codeName="Blad1">
    <pageSetUpPr fitToPage="1"/>
  </sheetPr>
  <dimension ref="A1:AA28"/>
  <sheetViews>
    <sheetView tabSelected="1" workbookViewId="0">
      <selection activeCell="G8" sqref="G8"/>
    </sheetView>
  </sheetViews>
  <sheetFormatPr defaultRowHeight="18.75" x14ac:dyDescent="0.3"/>
  <cols>
    <col min="1" max="8" width="9.140625" style="1"/>
    <col min="9" max="9" width="16.42578125" style="1" customWidth="1"/>
    <col min="10" max="16" width="9.140625" style="1"/>
    <col min="17" max="17" width="17.5703125" style="1" customWidth="1"/>
    <col min="18" max="22" width="9.140625" style="1"/>
    <col min="23" max="23" width="13.7109375" style="1" customWidth="1"/>
    <col min="24" max="16384" width="9.140625" style="1"/>
  </cols>
  <sheetData>
    <row r="1" spans="1:27" x14ac:dyDescent="0.3">
      <c r="A1" s="84" t="s">
        <v>515</v>
      </c>
      <c r="B1" s="84"/>
      <c r="C1" s="84"/>
      <c r="D1" s="84"/>
      <c r="E1" s="84"/>
      <c r="F1" s="84"/>
      <c r="G1" s="84"/>
      <c r="H1" s="84"/>
      <c r="I1" s="84"/>
      <c r="J1" s="84"/>
      <c r="K1" s="84"/>
      <c r="L1" s="84"/>
      <c r="M1" s="84"/>
      <c r="N1" s="84"/>
      <c r="O1" s="84"/>
      <c r="P1" s="84"/>
      <c r="Q1" s="84"/>
      <c r="R1" s="84"/>
      <c r="S1" s="84"/>
      <c r="T1" s="84"/>
      <c r="U1" s="84"/>
      <c r="V1" s="84"/>
      <c r="W1" s="84"/>
      <c r="X1" s="84"/>
      <c r="Y1" s="84"/>
      <c r="Z1" s="84"/>
      <c r="AA1" s="84"/>
    </row>
    <row r="2" spans="1:27" x14ac:dyDescent="0.3">
      <c r="A2" s="84"/>
      <c r="B2" s="84"/>
      <c r="C2" s="84"/>
      <c r="D2" s="84"/>
      <c r="E2" s="84"/>
      <c r="F2" s="84"/>
      <c r="G2" s="84"/>
      <c r="H2" s="84"/>
      <c r="I2" s="84"/>
      <c r="J2" s="84"/>
      <c r="K2" s="84"/>
      <c r="L2" s="84"/>
      <c r="M2" s="84"/>
      <c r="N2" s="84"/>
      <c r="O2" s="84"/>
      <c r="P2" s="84"/>
      <c r="Q2" s="84"/>
      <c r="R2" s="84"/>
      <c r="S2" s="84"/>
      <c r="T2" s="84"/>
      <c r="U2" s="84"/>
      <c r="V2" s="84"/>
      <c r="W2" s="84"/>
      <c r="X2" s="84"/>
      <c r="Y2" s="84"/>
      <c r="Z2" s="84"/>
      <c r="AA2" s="84"/>
    </row>
    <row r="3" spans="1:27" x14ac:dyDescent="0.3">
      <c r="A3" s="83" t="s">
        <v>514</v>
      </c>
      <c r="B3" s="83"/>
      <c r="C3" s="83"/>
      <c r="D3" s="83"/>
      <c r="E3" s="83"/>
      <c r="F3" s="83"/>
      <c r="G3" s="83"/>
      <c r="H3" s="83"/>
      <c r="I3" s="83"/>
      <c r="J3" s="83"/>
      <c r="K3" s="83"/>
      <c r="L3" s="83"/>
      <c r="M3" s="83"/>
      <c r="N3" s="83"/>
      <c r="O3" s="83"/>
      <c r="P3" s="83"/>
      <c r="Q3" s="83"/>
      <c r="R3" s="83"/>
      <c r="S3" s="83"/>
      <c r="T3" s="83"/>
      <c r="U3" s="83"/>
      <c r="V3" s="83"/>
      <c r="W3" s="83"/>
      <c r="X3" s="83"/>
      <c r="Y3" s="83"/>
      <c r="Z3" s="83"/>
      <c r="AA3" s="83"/>
    </row>
    <row r="4" spans="1:27" ht="116.25" customHeight="1" x14ac:dyDescent="0.3">
      <c r="A4" s="83"/>
      <c r="B4" s="83"/>
      <c r="C4" s="83"/>
      <c r="D4" s="83"/>
      <c r="E4" s="83"/>
      <c r="F4" s="83"/>
      <c r="G4" s="83"/>
      <c r="H4" s="83"/>
      <c r="I4" s="83"/>
      <c r="J4" s="83"/>
      <c r="K4" s="83"/>
      <c r="L4" s="83"/>
      <c r="M4" s="83"/>
      <c r="N4" s="83"/>
      <c r="O4" s="83"/>
      <c r="P4" s="83"/>
      <c r="Q4" s="83"/>
      <c r="R4" s="83"/>
      <c r="S4" s="83"/>
      <c r="T4" s="83"/>
      <c r="U4" s="83"/>
      <c r="V4" s="83"/>
      <c r="W4" s="83"/>
      <c r="X4" s="83"/>
      <c r="Y4" s="83"/>
      <c r="Z4" s="83"/>
      <c r="AA4" s="83"/>
    </row>
    <row r="5" spans="1:27" x14ac:dyDescent="0.3">
      <c r="A5" s="84" t="s">
        <v>0</v>
      </c>
      <c r="B5" s="84"/>
      <c r="C5" s="84"/>
      <c r="D5" s="84"/>
      <c r="E5" s="84"/>
      <c r="F5" s="84"/>
      <c r="G5" s="84"/>
      <c r="H5" s="84"/>
      <c r="I5" s="84"/>
      <c r="J5" s="84"/>
      <c r="K5" s="84"/>
      <c r="L5" s="84"/>
      <c r="M5" s="84"/>
      <c r="N5" s="84"/>
      <c r="O5" s="84"/>
      <c r="P5" s="84"/>
      <c r="Q5" s="84"/>
      <c r="R5" s="84"/>
      <c r="S5" s="84"/>
      <c r="T5" s="84"/>
      <c r="U5" s="84"/>
      <c r="V5" s="84"/>
      <c r="W5" s="84"/>
      <c r="X5" s="84"/>
      <c r="Y5" s="84"/>
      <c r="Z5" s="84"/>
      <c r="AA5" s="84"/>
    </row>
    <row r="6" spans="1:27" s="51" customFormat="1" x14ac:dyDescent="0.3">
      <c r="A6" s="53"/>
      <c r="B6" s="53"/>
      <c r="C6" s="53"/>
      <c r="D6" s="53"/>
      <c r="E6" s="53"/>
      <c r="F6" s="54" t="s">
        <v>1</v>
      </c>
      <c r="G6" s="54"/>
      <c r="H6" s="54"/>
      <c r="I6" s="54"/>
      <c r="J6" s="53"/>
      <c r="K6" s="53"/>
      <c r="L6" s="53"/>
      <c r="M6" s="53"/>
      <c r="N6" s="53"/>
      <c r="O6" s="54" t="s">
        <v>2</v>
      </c>
      <c r="P6" s="54"/>
      <c r="Q6" s="54"/>
      <c r="R6" s="53"/>
      <c r="S6" s="53"/>
      <c r="T6" s="53"/>
      <c r="U6" s="54" t="s">
        <v>3</v>
      </c>
      <c r="V6" s="54"/>
      <c r="W6" s="54"/>
      <c r="X6" s="53"/>
      <c r="Y6" s="53"/>
      <c r="Z6" s="53"/>
      <c r="AA6" s="53"/>
    </row>
    <row r="7" spans="1:27" s="51" customFormat="1" x14ac:dyDescent="0.3">
      <c r="A7" s="53"/>
      <c r="B7" s="52"/>
      <c r="C7" s="53"/>
      <c r="D7" s="53"/>
      <c r="E7" s="53"/>
      <c r="F7" s="54" t="s">
        <v>4</v>
      </c>
      <c r="G7" s="54"/>
      <c r="H7" s="54"/>
      <c r="I7" s="54"/>
      <c r="J7" s="53"/>
      <c r="K7" s="53"/>
      <c r="L7" s="53"/>
      <c r="M7" s="53"/>
      <c r="N7" s="53"/>
      <c r="O7" s="54" t="s">
        <v>5</v>
      </c>
      <c r="P7" s="54"/>
      <c r="Q7" s="54"/>
      <c r="R7" s="53"/>
      <c r="S7" s="53"/>
      <c r="T7" s="53"/>
      <c r="U7" s="54" t="s">
        <v>6</v>
      </c>
      <c r="V7" s="54"/>
      <c r="W7" s="54"/>
      <c r="X7" s="53"/>
      <c r="Y7" s="53"/>
      <c r="Z7" s="53"/>
      <c r="AA7" s="53"/>
    </row>
    <row r="8" spans="1:27" s="51" customFormat="1" x14ac:dyDescent="0.3">
      <c r="A8" s="53"/>
      <c r="B8" s="52"/>
      <c r="C8" s="53"/>
      <c r="D8" s="53"/>
      <c r="E8" s="53"/>
      <c r="F8" s="54" t="s">
        <v>7</v>
      </c>
      <c r="G8" s="54"/>
      <c r="H8" s="54"/>
      <c r="I8" s="54"/>
      <c r="J8" s="53"/>
      <c r="K8" s="53"/>
      <c r="L8" s="53"/>
      <c r="M8" s="53"/>
      <c r="N8" s="53"/>
      <c r="O8" s="54" t="s">
        <v>8</v>
      </c>
      <c r="P8" s="54"/>
      <c r="Q8" s="54"/>
      <c r="R8" s="53"/>
      <c r="S8" s="53"/>
      <c r="T8" s="53"/>
      <c r="U8" s="54" t="s">
        <v>9</v>
      </c>
      <c r="V8" s="54"/>
      <c r="W8" s="54"/>
      <c r="X8" s="53"/>
      <c r="Y8" s="53"/>
      <c r="Z8" s="53"/>
      <c r="AA8" s="53"/>
    </row>
    <row r="9" spans="1:27" s="51" customFormat="1" x14ac:dyDescent="0.3">
      <c r="A9" s="53"/>
      <c r="B9" s="52"/>
      <c r="C9" s="53"/>
      <c r="D9" s="53"/>
      <c r="E9" s="53"/>
      <c r="F9" s="54" t="s">
        <v>10</v>
      </c>
      <c r="G9" s="54"/>
      <c r="H9" s="54"/>
      <c r="I9" s="54"/>
      <c r="J9" s="53"/>
      <c r="K9" s="52"/>
      <c r="L9" s="53"/>
      <c r="M9" s="53"/>
      <c r="N9" s="53"/>
      <c r="O9" s="54" t="s">
        <v>11</v>
      </c>
      <c r="P9" s="54"/>
      <c r="Q9" s="54"/>
      <c r="R9" s="53"/>
      <c r="S9" s="53"/>
      <c r="T9" s="53"/>
      <c r="U9" s="54"/>
      <c r="V9" s="54"/>
      <c r="W9" s="54"/>
      <c r="X9" s="53"/>
      <c r="Y9" s="53"/>
      <c r="Z9" s="53"/>
      <c r="AA9" s="53"/>
    </row>
    <row r="10" spans="1:27" s="51" customFormat="1" x14ac:dyDescent="0.3">
      <c r="A10" s="53"/>
      <c r="B10" s="52"/>
      <c r="C10" s="53"/>
      <c r="D10" s="53"/>
      <c r="E10" s="53"/>
      <c r="F10" s="54" t="s">
        <v>12</v>
      </c>
      <c r="G10" s="54"/>
      <c r="H10" s="54"/>
      <c r="I10" s="54"/>
      <c r="J10" s="53"/>
      <c r="K10" s="53"/>
      <c r="L10" s="53"/>
      <c r="M10" s="53"/>
      <c r="N10" s="53"/>
      <c r="O10" s="54" t="s">
        <v>13</v>
      </c>
      <c r="P10" s="54"/>
      <c r="Q10" s="54"/>
      <c r="R10" s="53"/>
      <c r="S10" s="53"/>
      <c r="T10" s="53"/>
      <c r="U10" s="54"/>
      <c r="V10" s="54"/>
      <c r="W10" s="54"/>
      <c r="X10" s="53"/>
      <c r="Y10" s="53"/>
      <c r="Z10" s="53"/>
      <c r="AA10" s="53"/>
    </row>
    <row r="11" spans="1:27" s="51" customFormat="1" x14ac:dyDescent="0.3">
      <c r="A11" s="53"/>
      <c r="B11" s="52"/>
      <c r="C11" s="53"/>
      <c r="D11" s="53"/>
      <c r="E11" s="53"/>
      <c r="F11" s="54" t="s">
        <v>14</v>
      </c>
      <c r="G11" s="54"/>
      <c r="H11" s="54"/>
      <c r="I11" s="54"/>
      <c r="J11" s="53"/>
      <c r="K11" s="53"/>
      <c r="L11" s="53"/>
      <c r="M11" s="53"/>
      <c r="N11" s="53"/>
      <c r="O11" s="54" t="s">
        <v>15</v>
      </c>
      <c r="P11" s="54"/>
      <c r="Q11" s="54"/>
      <c r="R11" s="53"/>
      <c r="S11" s="53"/>
      <c r="T11" s="53"/>
      <c r="U11" s="54"/>
      <c r="V11" s="54"/>
      <c r="W11" s="54"/>
      <c r="X11" s="53"/>
      <c r="Y11" s="53"/>
      <c r="Z11" s="53"/>
      <c r="AA11" s="53"/>
    </row>
    <row r="12" spans="1:27" s="51" customFormat="1" x14ac:dyDescent="0.3">
      <c r="A12" s="53"/>
      <c r="B12" s="52"/>
      <c r="C12" s="53"/>
      <c r="D12" s="53"/>
      <c r="E12" s="53"/>
      <c r="F12" s="54" t="s">
        <v>16</v>
      </c>
      <c r="G12" s="54"/>
      <c r="H12" s="54"/>
      <c r="I12" s="54"/>
      <c r="J12" s="53"/>
      <c r="K12" s="53"/>
      <c r="L12" s="53"/>
      <c r="M12" s="53"/>
      <c r="N12" s="53"/>
      <c r="O12" s="54" t="s">
        <v>17</v>
      </c>
      <c r="P12" s="54"/>
      <c r="Q12" s="54"/>
      <c r="R12" s="53"/>
      <c r="S12" s="53"/>
      <c r="T12" s="53"/>
      <c r="U12" s="54"/>
      <c r="V12" s="54"/>
      <c r="W12" s="54"/>
      <c r="X12" s="53"/>
      <c r="Y12" s="53"/>
      <c r="Z12" s="53"/>
      <c r="AA12" s="53"/>
    </row>
    <row r="13" spans="1:27" s="51" customFormat="1" x14ac:dyDescent="0.3">
      <c r="A13" s="53"/>
      <c r="B13" s="52"/>
      <c r="C13" s="53"/>
      <c r="D13" s="53"/>
      <c r="E13" s="53"/>
      <c r="F13" s="54" t="s">
        <v>18</v>
      </c>
      <c r="G13" s="54"/>
      <c r="H13" s="54"/>
      <c r="I13" s="54"/>
      <c r="J13" s="53"/>
      <c r="K13" s="53"/>
      <c r="L13" s="53"/>
      <c r="M13" s="53"/>
      <c r="N13" s="53"/>
      <c r="O13" s="54" t="s">
        <v>19</v>
      </c>
      <c r="P13" s="54"/>
      <c r="Q13" s="54"/>
      <c r="R13" s="53"/>
      <c r="S13" s="53"/>
      <c r="T13" s="53"/>
      <c r="U13" s="54"/>
      <c r="V13" s="54"/>
      <c r="W13" s="54"/>
      <c r="X13" s="53"/>
      <c r="Y13" s="53"/>
      <c r="Z13" s="53"/>
      <c r="AA13" s="53"/>
    </row>
    <row r="14" spans="1:27" s="51" customFormat="1" x14ac:dyDescent="0.3">
      <c r="A14" s="53"/>
      <c r="B14" s="52"/>
      <c r="C14" s="53"/>
      <c r="D14" s="53"/>
      <c r="E14" s="53"/>
      <c r="F14" s="54" t="s">
        <v>20</v>
      </c>
      <c r="G14" s="54"/>
      <c r="H14" s="54"/>
      <c r="I14" s="54"/>
      <c r="J14" s="53"/>
      <c r="K14" s="53"/>
      <c r="L14" s="53"/>
      <c r="M14" s="53"/>
      <c r="N14" s="53"/>
      <c r="O14" s="54" t="s">
        <v>21</v>
      </c>
      <c r="P14" s="54"/>
      <c r="Q14" s="54"/>
      <c r="R14" s="53"/>
      <c r="S14" s="53"/>
      <c r="T14" s="53"/>
      <c r="U14" s="54"/>
      <c r="V14" s="54"/>
      <c r="W14" s="54"/>
      <c r="X14" s="53"/>
      <c r="Y14" s="53"/>
      <c r="Z14" s="53"/>
      <c r="AA14" s="53"/>
    </row>
    <row r="15" spans="1:27" s="51" customFormat="1" x14ac:dyDescent="0.3">
      <c r="A15" s="53"/>
      <c r="B15" s="52"/>
      <c r="C15" s="53"/>
      <c r="D15" s="53"/>
      <c r="E15" s="53"/>
      <c r="F15" s="54" t="s">
        <v>22</v>
      </c>
      <c r="G15" s="54"/>
      <c r="H15" s="54"/>
      <c r="I15" s="54"/>
      <c r="J15" s="53"/>
      <c r="K15" s="53"/>
      <c r="L15" s="53"/>
      <c r="M15" s="53"/>
      <c r="N15" s="53"/>
      <c r="O15" s="54" t="s">
        <v>23</v>
      </c>
      <c r="P15" s="54"/>
      <c r="Q15" s="54"/>
      <c r="R15" s="53"/>
      <c r="S15" s="53"/>
      <c r="T15" s="53"/>
      <c r="U15" s="54"/>
      <c r="V15" s="54"/>
      <c r="W15" s="54"/>
      <c r="X15" s="53"/>
      <c r="Y15" s="53"/>
      <c r="Z15" s="53"/>
      <c r="AA15" s="53"/>
    </row>
    <row r="16" spans="1:27" s="51" customFormat="1" x14ac:dyDescent="0.3">
      <c r="A16" s="53"/>
      <c r="B16" s="52"/>
      <c r="C16" s="53"/>
      <c r="D16" s="53"/>
      <c r="E16" s="53"/>
      <c r="F16" s="54"/>
      <c r="G16" s="54"/>
      <c r="H16" s="54"/>
      <c r="I16" s="54"/>
      <c r="J16" s="53"/>
      <c r="K16" s="53"/>
      <c r="L16" s="53"/>
      <c r="M16" s="53"/>
      <c r="N16" s="53"/>
      <c r="O16" s="54"/>
      <c r="P16" s="54"/>
      <c r="Q16" s="54"/>
      <c r="R16" s="53"/>
      <c r="S16" s="53"/>
      <c r="T16" s="53"/>
      <c r="U16" s="54"/>
      <c r="V16" s="54"/>
      <c r="W16" s="54"/>
      <c r="X16" s="53"/>
      <c r="Y16" s="53"/>
      <c r="Z16" s="53"/>
      <c r="AA16" s="53"/>
    </row>
    <row r="17" spans="2:2" x14ac:dyDescent="0.3">
      <c r="B17" s="34"/>
    </row>
    <row r="18" spans="2:2" x14ac:dyDescent="0.3">
      <c r="B18" s="34"/>
    </row>
    <row r="19" spans="2:2" x14ac:dyDescent="0.3">
      <c r="B19" s="34"/>
    </row>
    <row r="20" spans="2:2" x14ac:dyDescent="0.3">
      <c r="B20" s="34"/>
    </row>
    <row r="21" spans="2:2" x14ac:dyDescent="0.3">
      <c r="B21" s="34"/>
    </row>
    <row r="22" spans="2:2" x14ac:dyDescent="0.3">
      <c r="B22" s="34"/>
    </row>
    <row r="23" spans="2:2" x14ac:dyDescent="0.3">
      <c r="B23" s="34"/>
    </row>
    <row r="24" spans="2:2" x14ac:dyDescent="0.3">
      <c r="B24" s="34"/>
    </row>
    <row r="25" spans="2:2" x14ac:dyDescent="0.3">
      <c r="B25" s="34"/>
    </row>
    <row r="26" spans="2:2" x14ac:dyDescent="0.3">
      <c r="B26" s="34"/>
    </row>
    <row r="27" spans="2:2" x14ac:dyDescent="0.3">
      <c r="B27" s="34"/>
    </row>
    <row r="28" spans="2:2" x14ac:dyDescent="0.3">
      <c r="B28" s="34"/>
    </row>
  </sheetData>
  <sheetProtection algorithmName="SHA-512" hashValue="jt6LZKvESy9t1Mg3iEwzZq3CpkoDSuL3dXjZkMsQKtFXwGJFEj0JUa8dB2ks5vV/QdJnZoeaXPxwJmPMXJ5lpw==" saltValue="EouXEAIwPinEqpsr6c+rkA==" spinCount="100000" sheet="1" objects="1" scenarios="1"/>
  <mergeCells count="3">
    <mergeCell ref="A3:AA4"/>
    <mergeCell ref="A5:AA5"/>
    <mergeCell ref="A1:AA2"/>
  </mergeCells>
  <hyperlinks>
    <hyperlink ref="O6" location="'R- Leges'!A1" display="R- Leges" xr:uid="{015A7DA2-EF75-4968-9049-0EECFAE6F639}"/>
    <hyperlink ref="O7" location="'S-Functioneel beheer'!A1" display="S-Functioneel beheer" xr:uid="{9A2B6900-1333-4311-AAB2-C0A5A556F667}"/>
    <hyperlink ref="O8" location="'T-Dienstverlening'!A1" display="T-Dienstverlening" xr:uid="{90C19195-D30A-4740-9DDF-7F2D05FD2E70}"/>
    <hyperlink ref="O9" location="'U-Migratie'!A1" display="U-Migratie" xr:uid="{6D04714D-F138-4FA1-B672-9F4652BAB624}"/>
    <hyperlink ref="O10" location="'R- Leges'!A1" display="R- Leges" xr:uid="{D1111B55-9E9E-4955-A9EF-D56CE7BC2BB6}"/>
    <hyperlink ref="O15" location="'R- Leges'!A1" display="R- Leges" xr:uid="{C8123C31-3131-420F-B3D8-89D0190748CF}"/>
    <hyperlink ref="U6" location="'R- Leges'!A1" display="R- Leges" xr:uid="{02E313A2-1502-48D7-8F89-4176995CB98D}"/>
    <hyperlink ref="U7" location="'R- Leges'!A1" display="R- Leges" xr:uid="{704D80B0-F105-4047-9C06-B7D987313AB8}"/>
    <hyperlink ref="U8" location="'S-Functioneel beheer'!A1" display="S-Functioneel beheer" xr:uid="{EE0439AB-1D0C-4701-9A59-A2C14BDEBEF1}"/>
    <hyperlink ref="F15" location="'R- Leges'!A1" display="R- Leges" xr:uid="{705419E1-39B4-4895-BC59-CDD771328BA0}"/>
    <hyperlink ref="F14" location="'G - Algemene functionaliteit'!A1" display="G - Algemene functionaliteit" xr:uid="{27A9BE0F-0A78-41E5-9693-F02381716A89}"/>
    <hyperlink ref="F13" location="'F Privacy- en info.beveiling'!A1" display="F Privacy- en info.beveiling" xr:uid="{C5E216CA-0869-47B1-AEEA-5C70AACBD5C3}"/>
    <hyperlink ref="F12" location="'E-Dataexport en Management info'!A1" display="E-Dataexport en Management info" xr:uid="{00BC63B4-788E-47BF-9202-6CD36E5D20B9}"/>
    <hyperlink ref="F11" location="'D-Koppelingen'!A1" display="D-Koppelingen" xr:uid="{993069B4-36A5-449D-B625-62E92E369DF2}"/>
    <hyperlink ref="F10" location="'C-Doc en Zaak en Archief'!A1" display="C-Doc en Zaak en Archief" xr:uid="{5944E269-AC34-4605-9D9F-91C443332AD7}"/>
    <hyperlink ref="F9" location="'B-Standaarden'!A1" display="B-Standaarden" xr:uid="{010BF1E7-06C7-47DA-A510-97666BF19B9C}"/>
    <hyperlink ref="F8" location="'A-Algemeen ICT'!A1" display="A-Algemeen ICT" xr:uid="{CDBDF076-900D-45A5-80C0-878A1386E96C}"/>
    <hyperlink ref="F7" location="'Wensen'!A1" display="Wensen" xr:uid="{78200FB4-278A-41FA-89BA-A3F338A7924E}"/>
    <hyperlink ref="F6" location="'Uitleg en overzicht tabbladen'!A1" display="Uitleg en overzicht tabbladen" xr:uid="{F60A8BE7-9C2B-41F1-AA88-89CFB578906D}"/>
  </hyperlinks>
  <pageMargins left="0.7" right="0.7" top="0.75" bottom="0.75" header="0.3" footer="0.3"/>
  <pageSetup scale="4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466F4-2D45-48DC-9D85-3F7AE7F27EA5}">
  <sheetPr codeName="Blad2">
    <tabColor theme="8"/>
    <pageSetUpPr fitToPage="1"/>
  </sheetPr>
  <dimension ref="A1:I43"/>
  <sheetViews>
    <sheetView workbookViewId="0">
      <selection activeCell="E5" sqref="E5"/>
    </sheetView>
  </sheetViews>
  <sheetFormatPr defaultColWidth="9.140625" defaultRowHeight="15" customHeight="1" x14ac:dyDescent="0.25"/>
  <cols>
    <col min="1" max="1" width="9.140625" style="6"/>
    <col min="2" max="2" width="24.140625" style="6" customWidth="1"/>
    <col min="3" max="3" width="26.5703125" style="6" customWidth="1"/>
    <col min="4" max="4" width="72.42578125" style="6" customWidth="1"/>
    <col min="5" max="5" width="29.28515625" style="6" customWidth="1"/>
    <col min="6" max="6" width="42.42578125" style="6" customWidth="1"/>
    <col min="7" max="7" width="9.140625" style="6" customWidth="1"/>
    <col min="8" max="16384" width="9.140625" style="6"/>
  </cols>
  <sheetData>
    <row r="1" spans="1:9" ht="18.75" x14ac:dyDescent="0.25">
      <c r="A1" s="85" t="s">
        <v>24</v>
      </c>
      <c r="B1" s="85"/>
      <c r="C1" s="85"/>
      <c r="D1" s="85"/>
      <c r="E1" s="85"/>
      <c r="F1" s="85"/>
      <c r="G1" s="43"/>
    </row>
    <row r="2" spans="1:9" ht="80.25" customHeight="1" x14ac:dyDescent="0.25">
      <c r="A2" s="96" t="s">
        <v>517</v>
      </c>
      <c r="B2" s="96"/>
      <c r="C2" s="96"/>
      <c r="D2" s="96"/>
      <c r="E2" s="96"/>
      <c r="F2" s="96"/>
    </row>
    <row r="3" spans="1:9" ht="18.75" x14ac:dyDescent="0.25"/>
    <row r="4" spans="1:9" ht="18.75" x14ac:dyDescent="0.25">
      <c r="A4" s="97"/>
      <c r="B4" s="98"/>
      <c r="C4" s="44" t="s">
        <v>25</v>
      </c>
      <c r="D4" s="44" t="s">
        <v>26</v>
      </c>
      <c r="E4" s="44" t="s">
        <v>27</v>
      </c>
      <c r="F4" s="44" t="s">
        <v>28</v>
      </c>
      <c r="I4" s="45"/>
    </row>
    <row r="5" spans="1:9" ht="126" customHeight="1" x14ac:dyDescent="0.25">
      <c r="A5" s="99" t="s">
        <v>29</v>
      </c>
      <c r="B5" s="100"/>
      <c r="C5" s="24" t="str">
        <f>'B-Standaarden'!A6</f>
        <v>B3</v>
      </c>
      <c r="D5" s="12" t="str">
        <f>'B-Standaarden'!D6</f>
        <v>De Oplossing moet ontworpen zijn volgens de Common Ground principes, waarbij gegevens gescheiden zijn van de applicatielogica en -presentatie. De Oplossing moet gebruik maken van gestandaardiseerde API's voor gegevensuitwisseling, gegevens direct uit bronregistraties ophalen, en voldoen aan de GEMMA modelarchitectuur.</v>
      </c>
      <c r="E5" s="24">
        <v>5</v>
      </c>
      <c r="F5" s="24">
        <f>'B-Standaarden'!F6</f>
        <v>0</v>
      </c>
    </row>
    <row r="6" spans="1:9" ht="74.25" customHeight="1" x14ac:dyDescent="0.25">
      <c r="A6" s="103"/>
      <c r="B6" s="104"/>
      <c r="C6" s="24" t="s">
        <v>30</v>
      </c>
      <c r="D6" s="7" t="s">
        <v>31</v>
      </c>
      <c r="E6" s="24">
        <v>2</v>
      </c>
      <c r="F6" s="24">
        <f>'B-Standaarden'!F9</f>
        <v>0</v>
      </c>
    </row>
    <row r="7" spans="1:9" ht="151.5" customHeight="1" x14ac:dyDescent="0.25">
      <c r="A7" s="86" t="s">
        <v>32</v>
      </c>
      <c r="B7" s="87"/>
      <c r="C7" s="24" t="str">
        <f>'D-Koppelingen'!_Ref169608427</f>
        <v>D6</v>
      </c>
      <c r="D7" s="12" t="str">
        <f>'D-Koppelingen'!D9</f>
        <v>De Oplossing integreert of koppelt met een oplossing voor het digitaal ondertekenen van brieven en besluiten.
Beschrijf in kolom G9 op welke wijze deze koppeling en/of integratie plaatsvindt en evt. met welke leveranciers. 
Let op: neem in het prijzenblad de eenmalige en jaarlijkse kosten op, als Opdrachtgever deze functionaliteit wenst af te nemen en te implementeren.</v>
      </c>
      <c r="E7" s="24">
        <v>5</v>
      </c>
      <c r="F7" s="24">
        <f>'D-Koppelingen'!F9</f>
        <v>0</v>
      </c>
    </row>
    <row r="8" spans="1:9" ht="37.5" x14ac:dyDescent="0.25">
      <c r="A8" s="88"/>
      <c r="B8" s="89"/>
      <c r="C8" s="24" t="s">
        <v>33</v>
      </c>
      <c r="D8" s="12" t="s">
        <v>34</v>
      </c>
      <c r="E8" s="24">
        <v>4</v>
      </c>
      <c r="F8" s="24">
        <f>'D-Koppelingen'!F12</f>
        <v>0</v>
      </c>
    </row>
    <row r="9" spans="1:9" ht="139.5" customHeight="1" x14ac:dyDescent="0.25">
      <c r="A9" s="99" t="s">
        <v>22</v>
      </c>
      <c r="B9" s="100"/>
      <c r="C9" s="24" t="str">
        <f>'H-Zaken-Processen'!A24</f>
        <v>H21</v>
      </c>
      <c r="D9" s="12" t="str">
        <f>'H-Zaken-Processen'!D24</f>
        <v>Signalering per mail:
-	Behandelaar krijgt nieuwe zaak
-	Behandelaar krijgt nieuw toetsverzoek
-	Behandelaar krijgt nieuw adviesverzoek
-	Behandelaar krijgt aanvulling van de aanvrager
-	Termijn van de zaak verloopt bijna
-	Overige notificaties.</v>
      </c>
      <c r="E9" s="24">
        <v>3</v>
      </c>
      <c r="F9" s="24">
        <f>'H-Zaken-Processen'!F24</f>
        <v>0</v>
      </c>
    </row>
    <row r="10" spans="1:9" ht="56.25" x14ac:dyDescent="0.25">
      <c r="A10" s="101"/>
      <c r="B10" s="102"/>
      <c r="C10" s="24" t="str">
        <f>'H-Zaken-Processen'!A25</f>
        <v>H22</v>
      </c>
      <c r="D10" s="12" t="str">
        <f>'H-Zaken-Processen'!D25</f>
        <v>Signalering per mail:
-	De signalering per mail kan door de gebruiker aan- en uitgezet worden.</v>
      </c>
      <c r="E10" s="24">
        <v>3</v>
      </c>
      <c r="F10" s="24">
        <f>'H-Zaken-Processen'!F25</f>
        <v>0</v>
      </c>
    </row>
    <row r="11" spans="1:9" ht="30.75" customHeight="1" x14ac:dyDescent="0.25">
      <c r="A11" s="103"/>
      <c r="B11" s="104"/>
      <c r="C11" s="24" t="str">
        <f>'H-Zaken-Processen'!A33</f>
        <v>H30</v>
      </c>
      <c r="D11" s="12" t="str">
        <f>'H-Zaken-Processen'!D33</f>
        <v>In een zaak kunnen ongelimiteerd notities worden gemaakt.</v>
      </c>
      <c r="E11" s="24">
        <v>5</v>
      </c>
      <c r="F11" s="24">
        <f>'H-Zaken-Processen'!F33</f>
        <v>0</v>
      </c>
    </row>
    <row r="12" spans="1:9" ht="93.75" x14ac:dyDescent="0.25">
      <c r="A12" s="86" t="s">
        <v>35</v>
      </c>
      <c r="B12" s="87"/>
      <c r="C12" s="24" t="str">
        <f>'J-Zoekfunctionaliteit'!A5</f>
        <v>J2</v>
      </c>
      <c r="D12" s="12" t="str">
        <f>'J-Zoekfunctionaliteit'!D5</f>
        <v>De zoekfunctie moet de capaciteit hebben om tot maximaal twee spelfouten per zoekterm te herkennen en alsnog het relevante resultaat aan te bieden. Dit moet gebaseerd zijn op gangbare algoritmen voor fouttolerantie, zoals 'fuzzy search' technieken.</v>
      </c>
      <c r="E12" s="24">
        <v>2</v>
      </c>
      <c r="F12" s="24">
        <f>'J-Zoekfunctionaliteit'!F5</f>
        <v>0</v>
      </c>
    </row>
    <row r="13" spans="1:9" ht="93.75" x14ac:dyDescent="0.25">
      <c r="A13" s="88"/>
      <c r="B13" s="89"/>
      <c r="C13" s="24" t="str">
        <f>'J-Zoekfunctionaliteit'!A7</f>
        <v>J4</v>
      </c>
      <c r="D13" s="12" t="str">
        <f>'J-Zoekfunctionaliteit'!D7</f>
        <v>De zoekfunctie moet automatisch suggesties bieden voor onvolledige termen zodra minimaal de eerste drie letters correct zijn ingevoerd. Hierbij worden veelvoorkomende en relevante zoektermen gesuggereerd die over het algemeen door gebruikers worden gezocht.</v>
      </c>
      <c r="E13" s="24">
        <v>3</v>
      </c>
      <c r="F13" s="24">
        <f>'J-Zoekfunctionaliteit'!F7</f>
        <v>0</v>
      </c>
    </row>
    <row r="14" spans="1:9" ht="56.25" x14ac:dyDescent="0.25">
      <c r="A14" s="35" t="s">
        <v>36</v>
      </c>
      <c r="B14" s="35"/>
      <c r="C14" s="24" t="str">
        <f>'K-Sjablonen'!A4</f>
        <v>K1</v>
      </c>
      <c r="D14" s="12" t="str">
        <f>'K-Sjablonen'!D4</f>
        <v>De Oplossing bezit standaardsjablonen, gebaseerd op geldende rijksregels en de ervaring van andere gebruikers (‘best practices’).</v>
      </c>
      <c r="E14" s="24">
        <v>3</v>
      </c>
      <c r="F14" s="24">
        <f>'K-Sjablonen'!F4</f>
        <v>0</v>
      </c>
    </row>
    <row r="15" spans="1:9" ht="75" x14ac:dyDescent="0.25">
      <c r="A15" s="44" t="s">
        <v>13</v>
      </c>
      <c r="B15" s="46"/>
      <c r="C15" s="24" t="str">
        <f>'M-Vergunningverlening'!_Ref169124015</f>
        <v>M9</v>
      </c>
      <c r="D15" s="12" t="str">
        <f>'M-Vergunningverlening'!D12</f>
        <v>De beantwoording  van de initiatiefnemer (#M8) dient bij de betreffende zaak te worden geregistreerd in de Oplossing. Eventueel meegestuurde aanvullende documenten worden toegevoegd aan de betreffende zaak.</v>
      </c>
      <c r="E15" s="12">
        <v>2</v>
      </c>
      <c r="F15" s="24">
        <f>'M-Vergunningverlening'!F12</f>
        <v>0</v>
      </c>
    </row>
    <row r="16" spans="1:9" ht="112.5" x14ac:dyDescent="0.25">
      <c r="A16" s="35" t="s">
        <v>17</v>
      </c>
      <c r="B16" s="35"/>
      <c r="C16" s="24" t="str">
        <f>'O-Toezicht Alg'!A8</f>
        <v>O5</v>
      </c>
      <c r="D16" s="12" t="str">
        <f>'O-Toezicht Alg'!D8</f>
        <v>De Oplossing biedt de mogelijkheid om als gebruiker in te stellen welke controlebezoeken zichtbaar zijn in toezicht-app:
-	Het aantal dagen voorafgaande aan de geplande datum van het controlebezoek.
-	Het aantal dagen na de uitvoeringsdatum van het controlebezoek.</v>
      </c>
      <c r="E16" s="24">
        <v>3</v>
      </c>
      <c r="F16" s="24">
        <f>'O-Toezicht Alg'!F8</f>
        <v>0</v>
      </c>
    </row>
    <row r="17" spans="1:6" ht="75" x14ac:dyDescent="0.25">
      <c r="A17" s="44" t="s">
        <v>3</v>
      </c>
      <c r="B17" s="46"/>
      <c r="C17" s="24" t="s">
        <v>37</v>
      </c>
      <c r="D17" s="31" t="s">
        <v>38</v>
      </c>
      <c r="E17" s="24">
        <v>2</v>
      </c>
      <c r="F17" s="24">
        <f>'S-Functioneel beheer'!F5</f>
        <v>0</v>
      </c>
    </row>
    <row r="18" spans="1:6" ht="18.75" x14ac:dyDescent="0.25">
      <c r="A18" s="90"/>
      <c r="B18" s="91"/>
      <c r="C18" s="91"/>
      <c r="D18" s="92"/>
      <c r="E18" s="35">
        <f>SUM(E5:E17)</f>
        <v>42</v>
      </c>
      <c r="F18" s="35">
        <f>SUM(F5:F17)</f>
        <v>0</v>
      </c>
    </row>
    <row r="19" spans="1:6" ht="37.5" x14ac:dyDescent="0.25">
      <c r="A19" s="93"/>
      <c r="B19" s="94"/>
      <c r="C19" s="94"/>
      <c r="D19" s="95"/>
      <c r="E19" s="47" t="s">
        <v>39</v>
      </c>
      <c r="F19" s="47" t="s">
        <v>40</v>
      </c>
    </row>
    <row r="20" spans="1:6" ht="18.75" x14ac:dyDescent="0.25">
      <c r="A20" s="23"/>
      <c r="B20" s="23"/>
      <c r="D20" s="5"/>
    </row>
    <row r="21" spans="1:6" ht="18.75" x14ac:dyDescent="0.25">
      <c r="A21" s="23"/>
      <c r="B21" s="23"/>
    </row>
    <row r="22" spans="1:6" ht="18.75" x14ac:dyDescent="0.25">
      <c r="A22" s="23"/>
      <c r="B22" s="23"/>
    </row>
    <row r="23" spans="1:6" ht="18.75" x14ac:dyDescent="0.25">
      <c r="D23" s="45"/>
    </row>
    <row r="24" spans="1:6" ht="18.75" x14ac:dyDescent="0.25"/>
    <row r="25" spans="1:6" ht="18.75" x14ac:dyDescent="0.25"/>
    <row r="26" spans="1:6" ht="18.75" x14ac:dyDescent="0.25"/>
    <row r="27" spans="1:6" ht="18.75" x14ac:dyDescent="0.25"/>
    <row r="28" spans="1:6" ht="18.75" x14ac:dyDescent="0.25"/>
    <row r="29" spans="1:6" ht="18.75" x14ac:dyDescent="0.25"/>
    <row r="30" spans="1:6" ht="18.75" x14ac:dyDescent="0.25"/>
    <row r="31" spans="1:6" ht="18.75" x14ac:dyDescent="0.25"/>
    <row r="32" spans="1:6" ht="18.75" x14ac:dyDescent="0.25"/>
    <row r="33" s="6" customFormat="1" ht="18.75" x14ac:dyDescent="0.25"/>
    <row r="34" s="6" customFormat="1" ht="18.75" x14ac:dyDescent="0.25"/>
    <row r="35" s="6" customFormat="1" ht="18.75" x14ac:dyDescent="0.25"/>
    <row r="36" s="6" customFormat="1" ht="18.75" x14ac:dyDescent="0.25"/>
    <row r="37" s="6" customFormat="1" ht="18.75" x14ac:dyDescent="0.25"/>
    <row r="38" s="6" customFormat="1" ht="18.75" x14ac:dyDescent="0.25"/>
    <row r="39" s="6" customFormat="1" ht="18.75" x14ac:dyDescent="0.25"/>
    <row r="40" s="6" customFormat="1" ht="18.75" x14ac:dyDescent="0.25"/>
    <row r="41" s="6" customFormat="1" ht="18.75" x14ac:dyDescent="0.25"/>
    <row r="42" s="6" customFormat="1" ht="18.75" x14ac:dyDescent="0.25"/>
    <row r="43" s="6" customFormat="1" ht="18.75" x14ac:dyDescent="0.25"/>
  </sheetData>
  <sheetProtection algorithmName="SHA-512" hashValue="ytgvK3oryAv4UcCDE8nHYysULi4GG4Mjiwwrr1pmsZPyPflDlUx6yfgBBH6a+XktMz3kAfELn6Ja3um27ibE3Q==" saltValue="5lrczFvtyzVxHWjlBa0+nw==" spinCount="100000" sheet="1" objects="1" scenarios="1"/>
  <mergeCells count="8">
    <mergeCell ref="A1:F1"/>
    <mergeCell ref="A12:B13"/>
    <mergeCell ref="A18:D19"/>
    <mergeCell ref="A2:F2"/>
    <mergeCell ref="A4:B4"/>
    <mergeCell ref="A9:B11"/>
    <mergeCell ref="A7:B8"/>
    <mergeCell ref="A5:B6"/>
  </mergeCells>
  <pageMargins left="0.7" right="0.7" top="0.75" bottom="0.75" header="0.3" footer="0.3"/>
  <pageSetup scale="3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DD0CE-325A-437A-AAF8-E0FECED297F0}">
  <sheetPr codeName="Blad3">
    <pageSetUpPr fitToPage="1"/>
  </sheetPr>
  <dimension ref="A1:G36"/>
  <sheetViews>
    <sheetView workbookViewId="0">
      <selection activeCell="M21" sqref="M21"/>
    </sheetView>
  </sheetViews>
  <sheetFormatPr defaultRowHeight="18.75" x14ac:dyDescent="0.25"/>
  <cols>
    <col min="1" max="1" width="13.140625" style="6" customWidth="1"/>
    <col min="2" max="2" width="9.140625" style="6"/>
    <col min="3" max="3" width="18" style="6" customWidth="1"/>
    <col min="4" max="4" width="181.28515625" style="6" customWidth="1"/>
    <col min="5" max="5" width="22" style="6" customWidth="1"/>
    <col min="6" max="14" width="9.140625" style="6"/>
    <col min="15" max="15" width="9.85546875" style="6" customWidth="1"/>
    <col min="16" max="16384" width="9.140625" style="6"/>
  </cols>
  <sheetData>
    <row r="1" spans="1:7" x14ac:dyDescent="0.25">
      <c r="A1" s="36" t="s">
        <v>41</v>
      </c>
      <c r="B1" s="37"/>
      <c r="C1" s="37"/>
      <c r="D1" s="37"/>
    </row>
    <row r="2" spans="1:7" x14ac:dyDescent="0.25">
      <c r="A2" s="36" t="s">
        <v>42</v>
      </c>
      <c r="B2" s="36" t="s">
        <v>43</v>
      </c>
      <c r="C2" s="37"/>
      <c r="D2" s="37"/>
    </row>
    <row r="3" spans="1:7" x14ac:dyDescent="0.25">
      <c r="A3" s="35" t="s">
        <v>25</v>
      </c>
      <c r="B3" s="35" t="s">
        <v>44</v>
      </c>
      <c r="C3" s="35" t="s">
        <v>45</v>
      </c>
      <c r="D3" s="35" t="s">
        <v>46</v>
      </c>
    </row>
    <row r="4" spans="1:7" ht="56.25" x14ac:dyDescent="0.25">
      <c r="A4" s="7" t="s">
        <v>47</v>
      </c>
      <c r="B4" s="7" t="s">
        <v>48</v>
      </c>
      <c r="C4" s="14" t="s">
        <v>49</v>
      </c>
      <c r="D4" s="7" t="s">
        <v>50</v>
      </c>
      <c r="E4" s="5"/>
    </row>
    <row r="5" spans="1:7" ht="49.5" customHeight="1" x14ac:dyDescent="0.25">
      <c r="A5" s="8" t="s">
        <v>51</v>
      </c>
      <c r="B5" s="8" t="s">
        <v>48</v>
      </c>
      <c r="C5" s="15" t="s">
        <v>49</v>
      </c>
      <c r="D5" s="9" t="s">
        <v>52</v>
      </c>
      <c r="G5" s="6" t="s">
        <v>53</v>
      </c>
    </row>
    <row r="6" spans="1:7" ht="28.5" customHeight="1" x14ac:dyDescent="0.25">
      <c r="A6" s="7" t="s">
        <v>54</v>
      </c>
      <c r="B6" s="7" t="s">
        <v>48</v>
      </c>
      <c r="C6" s="16" t="s">
        <v>49</v>
      </c>
      <c r="D6" s="10" t="s">
        <v>519</v>
      </c>
    </row>
    <row r="7" spans="1:7" ht="65.25" customHeight="1" x14ac:dyDescent="0.25">
      <c r="A7" s="11" t="s">
        <v>55</v>
      </c>
      <c r="B7" s="11" t="s">
        <v>48</v>
      </c>
      <c r="C7" s="17" t="s">
        <v>49</v>
      </c>
      <c r="D7" s="10" t="s">
        <v>56</v>
      </c>
    </row>
    <row r="8" spans="1:7" ht="32.25" customHeight="1" x14ac:dyDescent="0.25">
      <c r="A8" s="7" t="s">
        <v>57</v>
      </c>
      <c r="B8" s="7" t="s">
        <v>48</v>
      </c>
      <c r="C8" s="16" t="s">
        <v>49</v>
      </c>
      <c r="D8" s="10" t="s">
        <v>58</v>
      </c>
    </row>
    <row r="9" spans="1:7" ht="102.75" customHeight="1" x14ac:dyDescent="0.25">
      <c r="A9" s="7" t="s">
        <v>59</v>
      </c>
      <c r="B9" s="7" t="s">
        <v>48</v>
      </c>
      <c r="C9" s="16" t="s">
        <v>49</v>
      </c>
      <c r="D9" s="10" t="s">
        <v>60</v>
      </c>
    </row>
    <row r="10" spans="1:7" ht="29.25" customHeight="1" x14ac:dyDescent="0.25">
      <c r="A10" s="7" t="s">
        <v>61</v>
      </c>
      <c r="B10" s="7" t="s">
        <v>48</v>
      </c>
      <c r="C10" s="16" t="s">
        <v>49</v>
      </c>
      <c r="D10" s="10" t="s">
        <v>62</v>
      </c>
    </row>
    <row r="11" spans="1:7" x14ac:dyDescent="0.25">
      <c r="A11" s="7" t="s">
        <v>63</v>
      </c>
      <c r="B11" s="7" t="s">
        <v>48</v>
      </c>
      <c r="C11" s="16" t="s">
        <v>49</v>
      </c>
      <c r="D11" s="10" t="s">
        <v>64</v>
      </c>
    </row>
    <row r="12" spans="1:7" ht="37.5" x14ac:dyDescent="0.25">
      <c r="A12" s="7" t="s">
        <v>65</v>
      </c>
      <c r="B12" s="7" t="s">
        <v>48</v>
      </c>
      <c r="C12" s="16" t="s">
        <v>49</v>
      </c>
      <c r="D12" s="10" t="s">
        <v>66</v>
      </c>
    </row>
    <row r="13" spans="1:7" x14ac:dyDescent="0.25">
      <c r="A13" s="7" t="s">
        <v>67</v>
      </c>
      <c r="B13" s="7" t="s">
        <v>48</v>
      </c>
      <c r="C13" s="16" t="s">
        <v>49</v>
      </c>
      <c r="D13" s="10" t="s">
        <v>68</v>
      </c>
    </row>
    <row r="14" spans="1:7" ht="37.5" x14ac:dyDescent="0.25">
      <c r="A14" s="7" t="s">
        <v>69</v>
      </c>
      <c r="B14" s="7" t="s">
        <v>48</v>
      </c>
      <c r="C14" s="16" t="s">
        <v>49</v>
      </c>
      <c r="D14" s="10" t="s">
        <v>70</v>
      </c>
    </row>
    <row r="15" spans="1:7" x14ac:dyDescent="0.25">
      <c r="A15" s="7" t="s">
        <v>71</v>
      </c>
      <c r="B15" s="7" t="s">
        <v>48</v>
      </c>
      <c r="C15" s="16" t="s">
        <v>49</v>
      </c>
      <c r="D15" s="10" t="s">
        <v>72</v>
      </c>
    </row>
    <row r="16" spans="1:7" ht="37.5" x14ac:dyDescent="0.25">
      <c r="A16" s="7" t="s">
        <v>73</v>
      </c>
      <c r="B16" s="7" t="s">
        <v>48</v>
      </c>
      <c r="C16" s="16" t="s">
        <v>49</v>
      </c>
      <c r="D16" s="10" t="s">
        <v>74</v>
      </c>
    </row>
    <row r="17" spans="1:4" x14ac:dyDescent="0.25">
      <c r="A17" s="7" t="s">
        <v>75</v>
      </c>
      <c r="B17" s="7" t="s">
        <v>48</v>
      </c>
      <c r="C17" s="16" t="s">
        <v>49</v>
      </c>
      <c r="D17" s="10" t="s">
        <v>76</v>
      </c>
    </row>
    <row r="18" spans="1:4" ht="37.5" x14ac:dyDescent="0.25">
      <c r="A18" s="7" t="s">
        <v>77</v>
      </c>
      <c r="B18" s="7" t="s">
        <v>48</v>
      </c>
      <c r="C18" s="16" t="s">
        <v>49</v>
      </c>
      <c r="D18" s="7" t="s">
        <v>78</v>
      </c>
    </row>
    <row r="19" spans="1:4" ht="37.5" x14ac:dyDescent="0.25">
      <c r="A19" s="7" t="s">
        <v>79</v>
      </c>
      <c r="B19" s="7" t="s">
        <v>48</v>
      </c>
      <c r="C19" s="16" t="s">
        <v>49</v>
      </c>
      <c r="D19" s="10" t="s">
        <v>80</v>
      </c>
    </row>
    <row r="20" spans="1:4" x14ac:dyDescent="0.25">
      <c r="A20" s="7" t="s">
        <v>81</v>
      </c>
      <c r="B20" s="7" t="s">
        <v>48</v>
      </c>
      <c r="C20" s="16" t="s">
        <v>49</v>
      </c>
      <c r="D20" s="10" t="s">
        <v>82</v>
      </c>
    </row>
    <row r="21" spans="1:4" ht="37.5" x14ac:dyDescent="0.25">
      <c r="A21" s="7" t="s">
        <v>83</v>
      </c>
      <c r="B21" s="7" t="s">
        <v>48</v>
      </c>
      <c r="C21" s="16" t="s">
        <v>49</v>
      </c>
      <c r="D21" s="10" t="s">
        <v>84</v>
      </c>
    </row>
    <row r="22" spans="1:4" x14ac:dyDescent="0.25">
      <c r="A22" s="7" t="s">
        <v>85</v>
      </c>
      <c r="B22" s="7" t="s">
        <v>48</v>
      </c>
      <c r="C22" s="16" t="s">
        <v>49</v>
      </c>
      <c r="D22" s="10" t="s">
        <v>86</v>
      </c>
    </row>
    <row r="23" spans="1:4" ht="37.5" x14ac:dyDescent="0.25">
      <c r="A23" s="7" t="s">
        <v>87</v>
      </c>
      <c r="B23" s="7" t="s">
        <v>48</v>
      </c>
      <c r="C23" s="16" t="s">
        <v>49</v>
      </c>
      <c r="D23" s="10" t="s">
        <v>88</v>
      </c>
    </row>
    <row r="24" spans="1:4" ht="54" customHeight="1" x14ac:dyDescent="0.25">
      <c r="A24" s="7" t="s">
        <v>89</v>
      </c>
      <c r="B24" s="7" t="s">
        <v>48</v>
      </c>
      <c r="C24" s="16" t="s">
        <v>49</v>
      </c>
      <c r="D24" s="10" t="s">
        <v>90</v>
      </c>
    </row>
    <row r="25" spans="1:4" ht="40.5" customHeight="1" x14ac:dyDescent="0.25">
      <c r="A25" s="7" t="s">
        <v>91</v>
      </c>
      <c r="B25" s="7" t="s">
        <v>48</v>
      </c>
      <c r="C25" s="16" t="s">
        <v>49</v>
      </c>
      <c r="D25" s="10" t="s">
        <v>92</v>
      </c>
    </row>
    <row r="26" spans="1:4" ht="37.5" x14ac:dyDescent="0.25">
      <c r="A26" s="7" t="s">
        <v>93</v>
      </c>
      <c r="B26" s="7" t="s">
        <v>48</v>
      </c>
      <c r="C26" s="16" t="s">
        <v>49</v>
      </c>
      <c r="D26" s="10" t="s">
        <v>94</v>
      </c>
    </row>
    <row r="27" spans="1:4" x14ac:dyDescent="0.25">
      <c r="A27" s="7" t="s">
        <v>95</v>
      </c>
      <c r="B27" s="7" t="s">
        <v>48</v>
      </c>
      <c r="C27" s="16" t="s">
        <v>49</v>
      </c>
      <c r="D27" s="10" t="s">
        <v>96</v>
      </c>
    </row>
    <row r="28" spans="1:4" x14ac:dyDescent="0.25">
      <c r="A28" s="7" t="s">
        <v>97</v>
      </c>
      <c r="B28" s="7" t="s">
        <v>48</v>
      </c>
      <c r="C28" s="16" t="s">
        <v>49</v>
      </c>
      <c r="D28" s="10" t="s">
        <v>98</v>
      </c>
    </row>
    <row r="29" spans="1:4" ht="37.5" x14ac:dyDescent="0.25">
      <c r="A29" s="7" t="s">
        <v>99</v>
      </c>
      <c r="B29" s="7" t="s">
        <v>48</v>
      </c>
      <c r="C29" s="16" t="s">
        <v>49</v>
      </c>
      <c r="D29" s="10" t="s">
        <v>100</v>
      </c>
    </row>
    <row r="30" spans="1:4" x14ac:dyDescent="0.25">
      <c r="A30" s="7" t="s">
        <v>101</v>
      </c>
      <c r="B30" s="7" t="s">
        <v>48</v>
      </c>
      <c r="C30" s="16" t="s">
        <v>49</v>
      </c>
      <c r="D30" s="10" t="s">
        <v>102</v>
      </c>
    </row>
    <row r="31" spans="1:4" x14ac:dyDescent="0.25">
      <c r="A31" s="7" t="s">
        <v>103</v>
      </c>
      <c r="B31" s="7" t="s">
        <v>48</v>
      </c>
      <c r="C31" s="16" t="s">
        <v>49</v>
      </c>
      <c r="D31" s="10" t="s">
        <v>104</v>
      </c>
    </row>
    <row r="32" spans="1:4" x14ac:dyDescent="0.25">
      <c r="A32" s="7" t="s">
        <v>105</v>
      </c>
      <c r="B32" s="7" t="s">
        <v>48</v>
      </c>
      <c r="C32" s="16" t="s">
        <v>49</v>
      </c>
      <c r="D32" s="10" t="s">
        <v>106</v>
      </c>
    </row>
    <row r="33" spans="1:4" x14ac:dyDescent="0.25">
      <c r="A33" s="7" t="s">
        <v>107</v>
      </c>
      <c r="B33" s="7" t="s">
        <v>48</v>
      </c>
      <c r="C33" s="16" t="s">
        <v>49</v>
      </c>
      <c r="D33" s="10" t="s">
        <v>108</v>
      </c>
    </row>
    <row r="34" spans="1:4" x14ac:dyDescent="0.25">
      <c r="A34" s="7" t="s">
        <v>109</v>
      </c>
      <c r="B34" s="7" t="s">
        <v>48</v>
      </c>
      <c r="C34" s="16" t="s">
        <v>49</v>
      </c>
      <c r="D34" s="10" t="s">
        <v>110</v>
      </c>
    </row>
    <row r="35" spans="1:4" x14ac:dyDescent="0.25">
      <c r="A35" s="7" t="s">
        <v>111</v>
      </c>
      <c r="B35" s="7" t="s">
        <v>48</v>
      </c>
      <c r="C35" s="16" t="s">
        <v>49</v>
      </c>
      <c r="D35" s="10" t="s">
        <v>112</v>
      </c>
    </row>
    <row r="36" spans="1:4" x14ac:dyDescent="0.25">
      <c r="A36" s="7" t="s">
        <v>113</v>
      </c>
      <c r="B36" s="7" t="s">
        <v>48</v>
      </c>
      <c r="C36" s="16" t="s">
        <v>49</v>
      </c>
      <c r="D36" s="10" t="s">
        <v>518</v>
      </c>
    </row>
  </sheetData>
  <sheetProtection algorithmName="SHA-512" hashValue="+plquYG8e3yfuo+DTqxNLZmIJZeykADCZL2SH3z0Ldxi3BcFX6KHcGX03xfpdb96mzTVu6e/2uKxF+hLQOKiJQ==" saltValue="Q/VN0DTW4BMhuIPg0W399w==" spinCount="100000" sheet="1" objects="1" scenarios="1"/>
  <pageMargins left="0.7" right="0.7" top="0.75" bottom="0.75" header="0.3" footer="0.3"/>
  <pageSetup scale="4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43D8D-4A1C-478D-9A86-C2BFCC8E2D85}">
  <sheetPr codeName="Blad4">
    <pageSetUpPr fitToPage="1"/>
  </sheetPr>
  <dimension ref="A1:M9"/>
  <sheetViews>
    <sheetView workbookViewId="0">
      <selection activeCell="D8" sqref="D8"/>
    </sheetView>
  </sheetViews>
  <sheetFormatPr defaultRowHeight="18.75" x14ac:dyDescent="0.25"/>
  <cols>
    <col min="1" max="1" width="9.140625" style="61"/>
    <col min="2" max="2" width="18.28515625" style="61" customWidth="1"/>
    <col min="3" max="3" width="16.140625" style="61" customWidth="1"/>
    <col min="4" max="4" width="172.140625" style="61" customWidth="1"/>
    <col min="5" max="5" width="26.5703125" style="61" customWidth="1"/>
    <col min="6" max="6" width="19.42578125" style="61" customWidth="1"/>
    <col min="7" max="16384" width="9.140625" style="61"/>
  </cols>
  <sheetData>
    <row r="1" spans="1:13" x14ac:dyDescent="0.25">
      <c r="A1" s="59" t="s">
        <v>114</v>
      </c>
      <c r="B1" s="60"/>
      <c r="C1" s="60"/>
      <c r="D1" s="60"/>
      <c r="E1" s="60"/>
      <c r="F1" s="60"/>
    </row>
    <row r="2" spans="1:13" x14ac:dyDescent="0.25">
      <c r="A2" s="59" t="s">
        <v>42</v>
      </c>
      <c r="B2" s="59" t="s">
        <v>115</v>
      </c>
      <c r="C2" s="59"/>
      <c r="D2" s="60"/>
      <c r="E2" s="60"/>
      <c r="F2" s="60"/>
    </row>
    <row r="3" spans="1:13" ht="56.25" x14ac:dyDescent="0.25">
      <c r="A3" s="62" t="s">
        <v>25</v>
      </c>
      <c r="B3" s="62" t="s">
        <v>44</v>
      </c>
      <c r="C3" s="62" t="s">
        <v>45</v>
      </c>
      <c r="D3" s="62" t="s">
        <v>46</v>
      </c>
      <c r="E3" s="63" t="s">
        <v>116</v>
      </c>
      <c r="F3" s="64" t="s">
        <v>117</v>
      </c>
      <c r="I3" s="65"/>
    </row>
    <row r="4" spans="1:13" ht="37.5" x14ac:dyDescent="0.25">
      <c r="A4" s="66" t="s">
        <v>118</v>
      </c>
      <c r="B4" s="66" t="s">
        <v>48</v>
      </c>
      <c r="C4" s="67" t="s">
        <v>49</v>
      </c>
      <c r="D4" s="68" t="s">
        <v>119</v>
      </c>
      <c r="J4" s="69"/>
      <c r="K4" s="69"/>
      <c r="L4" s="69"/>
      <c r="M4" s="69"/>
    </row>
    <row r="5" spans="1:13" ht="37.5" x14ac:dyDescent="0.25">
      <c r="A5" s="66" t="s">
        <v>120</v>
      </c>
      <c r="B5" s="66" t="s">
        <v>48</v>
      </c>
      <c r="C5" s="67" t="s">
        <v>49</v>
      </c>
      <c r="D5" s="68" t="s">
        <v>121</v>
      </c>
      <c r="J5" s="69"/>
      <c r="K5" s="69"/>
      <c r="L5" s="69"/>
      <c r="M5" s="65"/>
    </row>
    <row r="6" spans="1:13" ht="56.25" x14ac:dyDescent="0.25">
      <c r="A6" s="66" t="s">
        <v>122</v>
      </c>
      <c r="B6" s="66" t="s">
        <v>123</v>
      </c>
      <c r="C6" s="66">
        <v>5</v>
      </c>
      <c r="D6" s="68" t="s">
        <v>124</v>
      </c>
      <c r="E6" s="58"/>
      <c r="F6" s="70">
        <f>IF(E6="JA", 5, 0)</f>
        <v>0</v>
      </c>
      <c r="J6" s="69"/>
      <c r="K6" s="69"/>
      <c r="L6" s="69"/>
      <c r="M6" s="65"/>
    </row>
    <row r="7" spans="1:13" ht="93.75" x14ac:dyDescent="0.25">
      <c r="A7" s="66" t="s">
        <v>125</v>
      </c>
      <c r="B7" s="66" t="s">
        <v>48</v>
      </c>
      <c r="C7" s="67" t="s">
        <v>49</v>
      </c>
      <c r="D7" s="68" t="s">
        <v>126</v>
      </c>
      <c r="J7" s="69"/>
      <c r="K7" s="69"/>
      <c r="L7" s="69"/>
      <c r="M7" s="65"/>
    </row>
    <row r="8" spans="1:13" ht="65.25" customHeight="1" x14ac:dyDescent="0.25">
      <c r="A8" s="66" t="s">
        <v>127</v>
      </c>
      <c r="B8" s="66" t="s">
        <v>48</v>
      </c>
      <c r="C8" s="67" t="s">
        <v>49</v>
      </c>
      <c r="D8" s="68" t="s">
        <v>128</v>
      </c>
    </row>
    <row r="9" spans="1:13" ht="37.5" x14ac:dyDescent="0.25">
      <c r="A9" s="66" t="s">
        <v>30</v>
      </c>
      <c r="B9" s="66" t="s">
        <v>123</v>
      </c>
      <c r="C9" s="70">
        <v>2</v>
      </c>
      <c r="D9" s="68" t="s">
        <v>129</v>
      </c>
      <c r="E9" s="58"/>
      <c r="F9" s="70">
        <f>IF(E9="JA", 2, 0)</f>
        <v>0</v>
      </c>
    </row>
  </sheetData>
  <sheetProtection algorithmName="SHA-512" hashValue="mMxZcUVu6g2bPnnfqYOFdupmM7B6P80zgDuzktYwxmU22hZTi3MODIvRUSX7fjkA67gkJ5eKPm9BvSUHZr5ZAw==" saltValue="8+yiFTnXUqI+T+qGuth4Yg==" spinCount="100000" sheet="1" objects="1" scenarios="1"/>
  <phoneticPr fontId="2" type="noConversion"/>
  <dataValidations count="3">
    <dataValidation type="list" allowBlank="1" showInputMessage="1" showErrorMessage="1" sqref="I4" xr:uid="{10BAB257-E33F-4703-BD16-6C786D1F228F}">
      <formula1>#REF!</formula1>
    </dataValidation>
    <dataValidation type="list" showDropDown="1" showInputMessage="1" showErrorMessage="1" sqref="E7:E8 E4:E5" xr:uid="{C7D2643D-8EA4-4EDF-A9A0-6AEB79A5E2CD}">
      <formula1>#REF!</formula1>
    </dataValidation>
    <dataValidation type="list" allowBlank="1" showInputMessage="1" showErrorMessage="1" sqref="E6 E9" xr:uid="{26F42729-DD06-4821-B28B-B8B326797A45}">
      <formula1>"Ja,Nee"</formula1>
    </dataValidation>
  </dataValidations>
  <pageMargins left="0.7" right="0.7" top="0.75" bottom="0.75" header="0.3" footer="0.3"/>
  <pageSetup scale="46" orientation="landscape" r:id="rId1"/>
  <extLst>
    <ext xmlns:x14="http://schemas.microsoft.com/office/spreadsheetml/2009/9/main" uri="{78C0D931-6437-407d-A8EE-F0AAD7539E65}">
      <x14:conditionalFormattings>
        <x14:conditionalFormatting xmlns:xm="http://schemas.microsoft.com/office/excel/2006/main">
          <x14:cfRule type="containsText" priority="1" operator="containsText" id="{7347D760-5172-46B3-8F15-E17302B80966}">
            <xm:f>NOT(ISERROR(SEARCH(#REF!,E6)))</xm:f>
            <xm:f>#REF!</xm:f>
            <x14:dxf>
              <fill>
                <patternFill>
                  <bgColor rgb="FFFF0000"/>
                </patternFill>
              </fill>
            </x14:dxf>
          </x14:cfRule>
          <x14:cfRule type="containsText" priority="2" operator="containsText" id="{7E9D055E-ADCB-4B31-8109-B225E3ECEA03}">
            <xm:f>NOT(ISERROR(SEARCH(#REF!,E6)))</xm:f>
            <xm:f>#REF!</xm:f>
            <x14:dxf>
              <fill>
                <patternFill>
                  <bgColor rgb="FF92D050"/>
                </patternFill>
              </fill>
            </x14:dxf>
          </x14:cfRule>
          <xm:sqref>E6 E9</xm:sqref>
        </x14:conditionalFormatting>
        <x14:conditionalFormatting xmlns:xm="http://schemas.microsoft.com/office/excel/2006/main">
          <x14:cfRule type="containsText" priority="3" operator="containsText" id="{58B0CF5D-6F42-4348-98CF-A699CA89E732}">
            <xm:f>NOT(ISERROR(SEARCH(#REF!,I4)))</xm:f>
            <xm:f>#REF!</xm:f>
            <x14:dxf>
              <fill>
                <patternFill>
                  <bgColor rgb="FFFF0000"/>
                </patternFill>
              </fill>
            </x14:dxf>
          </x14:cfRule>
          <x14:cfRule type="containsText" priority="4" operator="containsText" id="{2E4D84B3-8157-4347-B30A-42508AC6535D}">
            <xm:f>NOT(ISERROR(SEARCH(#REF!,I4)))</xm:f>
            <xm:f>#REF!</xm:f>
            <x14:dxf>
              <fill>
                <patternFill>
                  <bgColor rgb="FF92D050"/>
                </patternFill>
              </fill>
            </x14:dxf>
          </x14:cfRule>
          <xm:sqref>I4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628D7-6764-42AE-B9B5-0382C179688A}">
  <sheetPr codeName="Blad5">
    <pageSetUpPr fitToPage="1"/>
  </sheetPr>
  <dimension ref="A1:I18"/>
  <sheetViews>
    <sheetView topLeftCell="A8" zoomScaleNormal="100" workbookViewId="0">
      <selection activeCell="M21" sqref="M21"/>
    </sheetView>
  </sheetViews>
  <sheetFormatPr defaultColWidth="9.140625" defaultRowHeight="18.75" x14ac:dyDescent="0.25"/>
  <cols>
    <col min="1" max="1" width="10.140625" style="6" customWidth="1"/>
    <col min="2" max="2" width="11.7109375" style="6" customWidth="1"/>
    <col min="3" max="3" width="10.5703125" style="6" customWidth="1"/>
    <col min="4" max="4" width="187.28515625" style="48" customWidth="1"/>
    <col min="5" max="5" width="26.85546875" style="6" customWidth="1"/>
    <col min="6" max="6" width="67.5703125" style="6" customWidth="1"/>
    <col min="7" max="16384" width="9.140625" style="6"/>
  </cols>
  <sheetData>
    <row r="1" spans="1:9" x14ac:dyDescent="0.25">
      <c r="A1" s="36" t="s">
        <v>130</v>
      </c>
      <c r="B1" s="37"/>
      <c r="C1" s="37"/>
      <c r="D1" s="49"/>
    </row>
    <row r="2" spans="1:9" x14ac:dyDescent="0.25">
      <c r="A2" s="36" t="s">
        <v>42</v>
      </c>
      <c r="B2" s="36" t="s">
        <v>131</v>
      </c>
      <c r="C2" s="37"/>
      <c r="D2" s="49"/>
    </row>
    <row r="3" spans="1:9" x14ac:dyDescent="0.25">
      <c r="A3" s="105" t="s">
        <v>132</v>
      </c>
      <c r="B3" s="105"/>
      <c r="C3" s="37" t="s">
        <v>133</v>
      </c>
      <c r="D3" s="37"/>
    </row>
    <row r="4" spans="1:9" x14ac:dyDescent="0.25">
      <c r="A4" s="35" t="s">
        <v>25</v>
      </c>
      <c r="B4" s="35" t="s">
        <v>44</v>
      </c>
      <c r="C4" s="35" t="s">
        <v>45</v>
      </c>
      <c r="D4" s="35" t="s">
        <v>46</v>
      </c>
      <c r="F4" s="23"/>
      <c r="G4" s="23"/>
      <c r="H4" s="23"/>
      <c r="I4" s="23"/>
    </row>
    <row r="5" spans="1:9" ht="56.25" x14ac:dyDescent="0.25">
      <c r="A5" s="7" t="s">
        <v>134</v>
      </c>
      <c r="B5" s="7" t="s">
        <v>48</v>
      </c>
      <c r="C5" s="22" t="s">
        <v>49</v>
      </c>
      <c r="D5" s="12" t="s">
        <v>135</v>
      </c>
      <c r="F5" s="23"/>
      <c r="G5" s="23"/>
      <c r="H5" s="23"/>
      <c r="I5" s="48"/>
    </row>
    <row r="6" spans="1:9" ht="37.5" x14ac:dyDescent="0.25">
      <c r="A6" s="7" t="s">
        <v>136</v>
      </c>
      <c r="B6" s="7" t="s">
        <v>48</v>
      </c>
      <c r="C6" s="22" t="s">
        <v>49</v>
      </c>
      <c r="D6" s="7" t="s">
        <v>137</v>
      </c>
      <c r="F6" s="23"/>
      <c r="G6" s="23"/>
      <c r="H6" s="23"/>
      <c r="I6" s="48"/>
    </row>
    <row r="7" spans="1:9" ht="37.5" x14ac:dyDescent="0.25">
      <c r="A7" s="7" t="s">
        <v>138</v>
      </c>
      <c r="B7" s="7" t="s">
        <v>139</v>
      </c>
      <c r="C7" s="22" t="s">
        <v>49</v>
      </c>
      <c r="D7" s="7" t="s">
        <v>140</v>
      </c>
      <c r="F7" s="23"/>
      <c r="G7" s="23"/>
      <c r="H7" s="23"/>
      <c r="I7" s="48"/>
    </row>
    <row r="8" spans="1:9" ht="37.5" x14ac:dyDescent="0.25">
      <c r="A8" s="7" t="s">
        <v>141</v>
      </c>
      <c r="B8" s="7" t="s">
        <v>48</v>
      </c>
      <c r="C8" s="22" t="s">
        <v>49</v>
      </c>
      <c r="D8" s="7" t="s">
        <v>142</v>
      </c>
      <c r="E8" s="48"/>
      <c r="F8" s="23"/>
      <c r="G8" s="23"/>
      <c r="H8" s="23"/>
      <c r="I8" s="48"/>
    </row>
    <row r="9" spans="1:9" ht="37.5" x14ac:dyDescent="0.25">
      <c r="A9" s="7" t="s">
        <v>143</v>
      </c>
      <c r="B9" s="7" t="s">
        <v>48</v>
      </c>
      <c r="C9" s="22" t="s">
        <v>49</v>
      </c>
      <c r="D9" s="7" t="s">
        <v>144</v>
      </c>
    </row>
    <row r="10" spans="1:9" ht="37.5" x14ac:dyDescent="0.25">
      <c r="A10" s="7" t="s">
        <v>145</v>
      </c>
      <c r="B10" s="7" t="s">
        <v>48</v>
      </c>
      <c r="C10" s="22" t="s">
        <v>49</v>
      </c>
      <c r="D10" s="12" t="s">
        <v>146</v>
      </c>
    </row>
    <row r="11" spans="1:9" ht="37.5" x14ac:dyDescent="0.25">
      <c r="A11" s="7" t="s">
        <v>147</v>
      </c>
      <c r="B11" s="7" t="s">
        <v>148</v>
      </c>
      <c r="C11" s="22" t="s">
        <v>49</v>
      </c>
      <c r="D11" s="12" t="s">
        <v>149</v>
      </c>
    </row>
    <row r="12" spans="1:9" x14ac:dyDescent="0.25">
      <c r="A12" s="7" t="s">
        <v>150</v>
      </c>
      <c r="B12" s="7" t="s">
        <v>48</v>
      </c>
      <c r="C12" s="22" t="s">
        <v>49</v>
      </c>
      <c r="D12" s="12" t="s">
        <v>151</v>
      </c>
    </row>
    <row r="13" spans="1:9" x14ac:dyDescent="0.25">
      <c r="A13" s="7" t="s">
        <v>152</v>
      </c>
      <c r="B13" s="7" t="s">
        <v>48</v>
      </c>
      <c r="C13" s="22" t="s">
        <v>49</v>
      </c>
      <c r="D13" s="12" t="s">
        <v>153</v>
      </c>
    </row>
    <row r="14" spans="1:9" ht="37.5" x14ac:dyDescent="0.25">
      <c r="A14" s="7" t="s">
        <v>154</v>
      </c>
      <c r="B14" s="7" t="s">
        <v>48</v>
      </c>
      <c r="C14" s="22" t="s">
        <v>49</v>
      </c>
      <c r="D14" s="12" t="s">
        <v>155</v>
      </c>
    </row>
    <row r="15" spans="1:9" x14ac:dyDescent="0.25">
      <c r="A15" s="7" t="s">
        <v>156</v>
      </c>
      <c r="B15" s="7" t="s">
        <v>48</v>
      </c>
      <c r="C15" s="22" t="s">
        <v>49</v>
      </c>
      <c r="D15" s="7" t="s">
        <v>157</v>
      </c>
    </row>
    <row r="16" spans="1:9" ht="37.5" x14ac:dyDescent="0.25">
      <c r="A16" s="7" t="s">
        <v>158</v>
      </c>
      <c r="B16" s="7" t="s">
        <v>148</v>
      </c>
      <c r="C16" s="22" t="s">
        <v>49</v>
      </c>
      <c r="D16" s="12" t="s">
        <v>159</v>
      </c>
      <c r="F16" s="5"/>
    </row>
    <row r="17" spans="1:4" ht="37.5" x14ac:dyDescent="0.25">
      <c r="A17" s="7" t="s">
        <v>160</v>
      </c>
      <c r="B17" s="7" t="s">
        <v>148</v>
      </c>
      <c r="C17" s="22" t="s">
        <v>49</v>
      </c>
      <c r="D17" s="12" t="s">
        <v>161</v>
      </c>
    </row>
    <row r="18" spans="1:4" x14ac:dyDescent="0.25">
      <c r="A18" s="7" t="s">
        <v>162</v>
      </c>
      <c r="B18" s="24" t="s">
        <v>48</v>
      </c>
      <c r="C18" s="22" t="s">
        <v>49</v>
      </c>
      <c r="D18" s="12" t="s">
        <v>163</v>
      </c>
    </row>
  </sheetData>
  <sheetProtection algorithmName="SHA-512" hashValue="zkukQ0BC1xSZQ+cRO6I7gOHeX5mYqwQJWVVBSCW75oNggTWmFOM2Igq3wlci+lOZilxaW5V8LXo2BSVBuN2pyA==" saltValue="nwdnu18hRl328HsihIjESQ==" spinCount="100000" sheet="1" objects="1" scenarios="1"/>
  <mergeCells count="1">
    <mergeCell ref="A3:B3"/>
  </mergeCells>
  <pageMargins left="0.7" right="0.7" top="0.75" bottom="0.75" header="0.3" footer="0.3"/>
  <pageSetup scale="5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F05B0-9701-4203-9921-E941A9A0D740}">
  <sheetPr codeName="Blad6">
    <pageSetUpPr fitToPage="1"/>
  </sheetPr>
  <dimension ref="A1:O12"/>
  <sheetViews>
    <sheetView topLeftCell="B3" workbookViewId="0">
      <selection activeCell="M21" sqref="M21"/>
    </sheetView>
  </sheetViews>
  <sheetFormatPr defaultColWidth="9.140625" defaultRowHeight="18.75" x14ac:dyDescent="0.25"/>
  <cols>
    <col min="1" max="2" width="9.140625" style="6"/>
    <col min="3" max="3" width="12.28515625" style="6" customWidth="1"/>
    <col min="4" max="4" width="181" style="6" customWidth="1"/>
    <col min="5" max="5" width="20.7109375" style="6" customWidth="1"/>
    <col min="6" max="6" width="14.85546875" style="6" customWidth="1"/>
    <col min="7" max="7" width="28.7109375" style="6" customWidth="1"/>
    <col min="8" max="16384" width="9.140625" style="6"/>
  </cols>
  <sheetData>
    <row r="1" spans="1:15" x14ac:dyDescent="0.25">
      <c r="A1" s="36" t="s">
        <v>114</v>
      </c>
      <c r="B1" s="37"/>
      <c r="C1" s="37"/>
      <c r="D1" s="37"/>
      <c r="E1" s="37"/>
      <c r="F1" s="37"/>
      <c r="G1" s="37"/>
    </row>
    <row r="2" spans="1:15" x14ac:dyDescent="0.25">
      <c r="A2" s="36" t="s">
        <v>42</v>
      </c>
      <c r="B2" s="36" t="s">
        <v>164</v>
      </c>
      <c r="C2" s="37"/>
      <c r="D2" s="37"/>
      <c r="E2" s="37"/>
      <c r="F2" s="37"/>
      <c r="G2" s="37"/>
    </row>
    <row r="3" spans="1:15" ht="78" customHeight="1" x14ac:dyDescent="0.25">
      <c r="A3" s="56" t="s">
        <v>25</v>
      </c>
      <c r="B3" s="56" t="s">
        <v>44</v>
      </c>
      <c r="C3" s="56" t="s">
        <v>45</v>
      </c>
      <c r="D3" s="56" t="s">
        <v>46</v>
      </c>
      <c r="E3" s="25" t="s">
        <v>116</v>
      </c>
      <c r="F3" s="33" t="s">
        <v>117</v>
      </c>
      <c r="G3" s="42" t="s">
        <v>165</v>
      </c>
      <c r="H3" s="23"/>
      <c r="I3" s="23"/>
    </row>
    <row r="4" spans="1:15" x14ac:dyDescent="0.25">
      <c r="A4" s="7" t="s">
        <v>166</v>
      </c>
      <c r="B4" s="7" t="s">
        <v>48</v>
      </c>
      <c r="C4" s="22" t="s">
        <v>49</v>
      </c>
      <c r="D4" s="12" t="s">
        <v>167</v>
      </c>
      <c r="L4" s="23"/>
      <c r="M4" s="23"/>
      <c r="N4" s="23"/>
      <c r="O4" s="23"/>
    </row>
    <row r="5" spans="1:15" ht="56.25" x14ac:dyDescent="0.25">
      <c r="A5" s="7" t="s">
        <v>168</v>
      </c>
      <c r="B5" s="7" t="s">
        <v>48</v>
      </c>
      <c r="C5" s="22" t="s">
        <v>49</v>
      </c>
      <c r="D5" s="12" t="s">
        <v>169</v>
      </c>
      <c r="L5" s="23"/>
      <c r="M5" s="23"/>
      <c r="N5" s="23"/>
      <c r="O5" s="48"/>
    </row>
    <row r="6" spans="1:15" ht="37.5" x14ac:dyDescent="0.25">
      <c r="A6" s="7" t="s">
        <v>170</v>
      </c>
      <c r="B6" s="7" t="s">
        <v>48</v>
      </c>
      <c r="C6" s="22" t="s">
        <v>49</v>
      </c>
      <c r="D6" s="12" t="s">
        <v>171</v>
      </c>
      <c r="L6" s="23"/>
      <c r="M6" s="23"/>
      <c r="N6" s="23"/>
      <c r="O6" s="48"/>
    </row>
    <row r="7" spans="1:15" ht="56.25" x14ac:dyDescent="0.25">
      <c r="A7" s="7" t="s">
        <v>172</v>
      </c>
      <c r="B7" s="7" t="s">
        <v>48</v>
      </c>
      <c r="C7" s="22" t="s">
        <v>49</v>
      </c>
      <c r="D7" s="12" t="s">
        <v>173</v>
      </c>
      <c r="L7" s="23"/>
      <c r="M7" s="23"/>
      <c r="N7" s="23"/>
      <c r="O7" s="48"/>
    </row>
    <row r="8" spans="1:15" ht="37.5" x14ac:dyDescent="0.25">
      <c r="A8" s="7" t="s">
        <v>174</v>
      </c>
      <c r="B8" s="7" t="s">
        <v>48</v>
      </c>
      <c r="C8" s="22" t="s">
        <v>49</v>
      </c>
      <c r="D8" s="12" t="s">
        <v>175</v>
      </c>
      <c r="L8" s="23"/>
      <c r="M8" s="23"/>
      <c r="N8" s="23"/>
      <c r="O8" s="48"/>
    </row>
    <row r="9" spans="1:15" ht="108.75" customHeight="1" x14ac:dyDescent="0.25">
      <c r="A9" s="7" t="s">
        <v>176</v>
      </c>
      <c r="B9" s="7" t="s">
        <v>123</v>
      </c>
      <c r="C9" s="7">
        <v>5</v>
      </c>
      <c r="D9" s="12" t="s">
        <v>177</v>
      </c>
      <c r="E9" s="71"/>
      <c r="F9" s="55">
        <f>IF(E9="JA", 5, 0)</f>
        <v>0</v>
      </c>
      <c r="G9" s="72"/>
    </row>
    <row r="10" spans="1:15" ht="56.25" x14ac:dyDescent="0.25">
      <c r="A10" s="7" t="s">
        <v>178</v>
      </c>
      <c r="B10" s="7" t="s">
        <v>48</v>
      </c>
      <c r="C10" s="22" t="s">
        <v>49</v>
      </c>
      <c r="D10" s="10" t="s">
        <v>516</v>
      </c>
    </row>
    <row r="11" spans="1:15" x14ac:dyDescent="0.25">
      <c r="A11" s="7" t="s">
        <v>179</v>
      </c>
      <c r="B11" s="7" t="s">
        <v>48</v>
      </c>
      <c r="C11" s="22" t="s">
        <v>49</v>
      </c>
      <c r="D11" s="24" t="s">
        <v>180</v>
      </c>
    </row>
    <row r="12" spans="1:15" x14ac:dyDescent="0.25">
      <c r="A12" s="24" t="s">
        <v>33</v>
      </c>
      <c r="B12" s="7" t="s">
        <v>123</v>
      </c>
      <c r="C12" s="24">
        <v>4</v>
      </c>
      <c r="D12" s="24" t="s">
        <v>181</v>
      </c>
      <c r="E12" s="71"/>
      <c r="F12" s="57">
        <f>IF(E12="JA", 4, 0)</f>
        <v>0</v>
      </c>
    </row>
  </sheetData>
  <sheetProtection algorithmName="SHA-512" hashValue="pdUBdH+EDe7NgAg4rFtwgrRyFq2lJVaLmTYGOHXpcsffWU5KsIVDiJb3k1PO4E4tYsXF2YSaArz40j6AbIC5iQ==" saltValue="tQXou6D5TWRrRl25aC2g2g==" spinCount="100000" sheet="1" objects="1" scenarios="1"/>
  <dataValidations count="1">
    <dataValidation type="list" allowBlank="1" showInputMessage="1" showErrorMessage="1" sqref="E9 E12" xr:uid="{3FB2D6EC-7387-443E-AFC8-3CEB03A7947B}">
      <formula1>"Ja,Nee"</formula1>
    </dataValidation>
  </dataValidations>
  <pageMargins left="0.7" right="0.7" top="0.75" bottom="0.75" header="0.3" footer="0.3"/>
  <pageSetup scale="44" orientation="landscape" r:id="rId1"/>
  <extLst>
    <ext xmlns:x14="http://schemas.microsoft.com/office/spreadsheetml/2009/9/main" uri="{78C0D931-6437-407d-A8EE-F0AAD7539E65}">
      <x14:conditionalFormattings>
        <x14:conditionalFormatting xmlns:xm="http://schemas.microsoft.com/office/excel/2006/main">
          <x14:cfRule type="containsText" priority="3" operator="containsText" id="{2E30E218-7CA4-4FDA-A913-089F88F308E4}">
            <xm:f>NOT(ISERROR(SEARCH(#REF!,E9)))</xm:f>
            <xm:f>#REF!</xm:f>
            <x14:dxf>
              <fill>
                <patternFill>
                  <bgColor rgb="FFFF0000"/>
                </patternFill>
              </fill>
            </x14:dxf>
          </x14:cfRule>
          <x14:cfRule type="containsText" priority="4" operator="containsText" id="{D72223B8-E95C-4267-921D-C9FDD25BEC36}">
            <xm:f>NOT(ISERROR(SEARCH(#REF!,E9)))</xm:f>
            <xm:f>#REF!</xm:f>
            <x14:dxf>
              <fill>
                <patternFill>
                  <bgColor rgb="FF92D050"/>
                </patternFill>
              </fill>
            </x14:dxf>
          </x14:cfRule>
          <xm:sqref>E9</xm:sqref>
        </x14:conditionalFormatting>
        <x14:conditionalFormatting xmlns:xm="http://schemas.microsoft.com/office/excel/2006/main">
          <x14:cfRule type="containsText" priority="1" operator="containsText" id="{44042368-5136-4AAF-B538-DBBE6E609AE9}">
            <xm:f>NOT(ISERROR(SEARCH(#REF!,E12)))</xm:f>
            <xm:f>#REF!</xm:f>
            <x14:dxf>
              <fill>
                <patternFill>
                  <bgColor rgb="FFFF0000"/>
                </patternFill>
              </fill>
            </x14:dxf>
          </x14:cfRule>
          <x14:cfRule type="containsText" priority="2" operator="containsText" id="{DEB58382-3589-418B-A90F-1F7792E57979}">
            <xm:f>NOT(ISERROR(SEARCH(#REF!,E12)))</xm:f>
            <xm:f>#REF!</xm:f>
            <x14:dxf>
              <fill>
                <patternFill>
                  <bgColor rgb="FF92D050"/>
                </patternFill>
              </fill>
            </x14:dxf>
          </x14:cfRule>
          <xm:sqref>E12</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1364A-CF71-4B9B-A007-082660133A0B}">
  <sheetPr codeName="Blad7">
    <pageSetUpPr fitToPage="1"/>
  </sheetPr>
  <dimension ref="A1:D9"/>
  <sheetViews>
    <sheetView topLeftCell="A7" workbookViewId="0">
      <selection activeCell="M21" sqref="M21"/>
    </sheetView>
  </sheetViews>
  <sheetFormatPr defaultColWidth="9.140625" defaultRowHeight="18.75" x14ac:dyDescent="0.25"/>
  <cols>
    <col min="1" max="2" width="9.140625" style="6"/>
    <col min="3" max="3" width="11.28515625" style="6" customWidth="1"/>
    <col min="4" max="4" width="191.7109375" style="48" customWidth="1"/>
    <col min="5" max="5" width="12.42578125" style="6" bestFit="1" customWidth="1"/>
    <col min="6" max="16384" width="9.140625" style="6"/>
  </cols>
  <sheetData>
    <row r="1" spans="1:4" x14ac:dyDescent="0.25">
      <c r="A1" s="36" t="s">
        <v>130</v>
      </c>
      <c r="B1" s="37"/>
      <c r="C1" s="37"/>
      <c r="D1" s="49"/>
    </row>
    <row r="2" spans="1:4" x14ac:dyDescent="0.25">
      <c r="A2" s="36" t="s">
        <v>42</v>
      </c>
      <c r="B2" s="36" t="s">
        <v>182</v>
      </c>
      <c r="C2" s="37"/>
      <c r="D2" s="49"/>
    </row>
    <row r="3" spans="1:4" x14ac:dyDescent="0.25">
      <c r="A3" s="35" t="s">
        <v>25</v>
      </c>
      <c r="B3" s="35" t="s">
        <v>44</v>
      </c>
      <c r="C3" s="35" t="s">
        <v>45</v>
      </c>
      <c r="D3" s="35" t="s">
        <v>46</v>
      </c>
    </row>
    <row r="4" spans="1:4" ht="66" customHeight="1" x14ac:dyDescent="0.25">
      <c r="A4" s="7" t="s">
        <v>183</v>
      </c>
      <c r="B4" s="7" t="s">
        <v>48</v>
      </c>
      <c r="C4" s="22" t="s">
        <v>49</v>
      </c>
      <c r="D4" s="12" t="s">
        <v>184</v>
      </c>
    </row>
    <row r="5" spans="1:4" ht="37.5" x14ac:dyDescent="0.25">
      <c r="A5" s="7" t="s">
        <v>185</v>
      </c>
      <c r="B5" s="7" t="s">
        <v>48</v>
      </c>
      <c r="C5" s="22" t="s">
        <v>49</v>
      </c>
      <c r="D5" s="12" t="s">
        <v>186</v>
      </c>
    </row>
    <row r="6" spans="1:4" ht="107.25" customHeight="1" x14ac:dyDescent="0.25">
      <c r="A6" s="7" t="s">
        <v>187</v>
      </c>
      <c r="B6" s="7" t="s">
        <v>48</v>
      </c>
      <c r="C6" s="22" t="s">
        <v>49</v>
      </c>
      <c r="D6" s="12" t="s">
        <v>188</v>
      </c>
    </row>
    <row r="7" spans="1:4" ht="164.25" customHeight="1" x14ac:dyDescent="0.25">
      <c r="A7" s="7" t="s">
        <v>189</v>
      </c>
      <c r="B7" s="7" t="s">
        <v>48</v>
      </c>
      <c r="C7" s="22" t="s">
        <v>49</v>
      </c>
      <c r="D7" s="12" t="s">
        <v>190</v>
      </c>
    </row>
    <row r="8" spans="1:4" ht="225" customHeight="1" x14ac:dyDescent="0.25">
      <c r="A8" s="7" t="s">
        <v>191</v>
      </c>
      <c r="B8" s="7" t="s">
        <v>48</v>
      </c>
      <c r="C8" s="22" t="s">
        <v>49</v>
      </c>
      <c r="D8" s="12" t="s">
        <v>192</v>
      </c>
    </row>
    <row r="9" spans="1:4" x14ac:dyDescent="0.25">
      <c r="A9" s="7" t="s">
        <v>193</v>
      </c>
      <c r="B9" s="7" t="s">
        <v>48</v>
      </c>
      <c r="C9" s="22" t="s">
        <v>49</v>
      </c>
      <c r="D9" s="12" t="s">
        <v>194</v>
      </c>
    </row>
  </sheetData>
  <sheetProtection algorithmName="SHA-512" hashValue="YjsUvkOrAvYILtYmz1/ieT+q9K3ywKbGhJfUeAzQ0K/heck5/9q+tp2AbGYBOvE0d2LduXcuWZ97Ai0HoYSOuw==" saltValue="sRpAIBDty+yB2cAOw02pPg==" spinCount="100000" sheet="1" objects="1" scenarios="1"/>
  <pageMargins left="0.7" right="0.7" top="0.75" bottom="0.75" header="0.3" footer="0.3"/>
  <pageSetup scale="5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B2EB9-2CFA-4ACB-813C-4F3EC2841972}">
  <sheetPr codeName="Blad8">
    <pageSetUpPr fitToPage="1"/>
  </sheetPr>
  <dimension ref="A1:L24"/>
  <sheetViews>
    <sheetView workbookViewId="0">
      <selection activeCell="M21" sqref="M21"/>
    </sheetView>
  </sheetViews>
  <sheetFormatPr defaultColWidth="9.140625" defaultRowHeight="18.75" x14ac:dyDescent="0.25"/>
  <cols>
    <col min="1" max="2" width="9.140625" style="3"/>
    <col min="3" max="3" width="11.42578125" style="3" customWidth="1"/>
    <col min="4" max="4" width="191.7109375" style="3" customWidth="1"/>
    <col min="5" max="5" width="12.42578125" style="3" bestFit="1" customWidth="1"/>
    <col min="6" max="11" width="9.140625" style="3"/>
    <col min="12" max="12" width="13.140625" style="19" customWidth="1"/>
    <col min="13" max="16384" width="9.140625" style="3"/>
  </cols>
  <sheetData>
    <row r="1" spans="1:4" x14ac:dyDescent="0.25">
      <c r="A1" s="38" t="s">
        <v>41</v>
      </c>
      <c r="B1" s="39"/>
      <c r="C1" s="39"/>
      <c r="D1" s="40"/>
    </row>
    <row r="2" spans="1:4" x14ac:dyDescent="0.25">
      <c r="A2" s="38" t="s">
        <v>42</v>
      </c>
      <c r="B2" s="38" t="s">
        <v>195</v>
      </c>
      <c r="C2" s="39"/>
      <c r="D2" s="40"/>
    </row>
    <row r="3" spans="1:4" x14ac:dyDescent="0.25">
      <c r="A3" s="35" t="s">
        <v>25</v>
      </c>
      <c r="B3" s="35" t="s">
        <v>44</v>
      </c>
      <c r="C3" s="35" t="s">
        <v>45</v>
      </c>
      <c r="D3" s="35" t="s">
        <v>46</v>
      </c>
    </row>
    <row r="4" spans="1:4" ht="170.25" customHeight="1" x14ac:dyDescent="0.25">
      <c r="A4" s="2" t="s">
        <v>196</v>
      </c>
      <c r="B4" s="2" t="s">
        <v>48</v>
      </c>
      <c r="C4" s="20" t="s">
        <v>49</v>
      </c>
      <c r="D4" s="13" t="s">
        <v>197</v>
      </c>
    </row>
    <row r="5" spans="1:4" ht="37.5" x14ac:dyDescent="0.25">
      <c r="A5" s="2" t="s">
        <v>198</v>
      </c>
      <c r="B5" s="2" t="s">
        <v>48</v>
      </c>
      <c r="C5" s="20" t="s">
        <v>49</v>
      </c>
      <c r="D5" s="13" t="s">
        <v>199</v>
      </c>
    </row>
    <row r="6" spans="1:4" x14ac:dyDescent="0.25">
      <c r="A6" s="2" t="s">
        <v>200</v>
      </c>
      <c r="B6" s="2" t="s">
        <v>48</v>
      </c>
      <c r="C6" s="20" t="s">
        <v>49</v>
      </c>
      <c r="D6" s="13" t="s">
        <v>201</v>
      </c>
    </row>
    <row r="7" spans="1:4" x14ac:dyDescent="0.25">
      <c r="A7" s="2" t="s">
        <v>202</v>
      </c>
      <c r="B7" s="2" t="s">
        <v>48</v>
      </c>
      <c r="C7" s="20" t="s">
        <v>49</v>
      </c>
      <c r="D7" s="13" t="s">
        <v>203</v>
      </c>
    </row>
    <row r="8" spans="1:4" x14ac:dyDescent="0.25">
      <c r="A8" s="2" t="s">
        <v>204</v>
      </c>
      <c r="B8" s="2" t="s">
        <v>48</v>
      </c>
      <c r="C8" s="20" t="s">
        <v>49</v>
      </c>
      <c r="D8" s="13" t="s">
        <v>205</v>
      </c>
    </row>
    <row r="9" spans="1:4" x14ac:dyDescent="0.25">
      <c r="A9" s="2" t="s">
        <v>206</v>
      </c>
      <c r="B9" s="2" t="s">
        <v>48</v>
      </c>
      <c r="C9" s="20" t="s">
        <v>49</v>
      </c>
      <c r="D9" s="13" t="s">
        <v>207</v>
      </c>
    </row>
    <row r="10" spans="1:4" x14ac:dyDescent="0.25">
      <c r="A10" s="2" t="s">
        <v>208</v>
      </c>
      <c r="B10" s="2" t="s">
        <v>48</v>
      </c>
      <c r="C10" s="20" t="s">
        <v>49</v>
      </c>
      <c r="D10" s="13" t="s">
        <v>209</v>
      </c>
    </row>
    <row r="11" spans="1:4" x14ac:dyDescent="0.25">
      <c r="A11" s="2" t="s">
        <v>210</v>
      </c>
      <c r="B11" s="2" t="s">
        <v>48</v>
      </c>
      <c r="C11" s="20" t="s">
        <v>49</v>
      </c>
      <c r="D11" s="13" t="s">
        <v>211</v>
      </c>
    </row>
    <row r="12" spans="1:4" x14ac:dyDescent="0.25">
      <c r="A12" s="2" t="s">
        <v>212</v>
      </c>
      <c r="B12" s="2" t="s">
        <v>48</v>
      </c>
      <c r="C12" s="20" t="s">
        <v>49</v>
      </c>
      <c r="D12" s="13" t="s">
        <v>213</v>
      </c>
    </row>
    <row r="13" spans="1:4" x14ac:dyDescent="0.25">
      <c r="A13" s="2" t="s">
        <v>214</v>
      </c>
      <c r="B13" s="2" t="s">
        <v>48</v>
      </c>
      <c r="C13" s="20" t="s">
        <v>49</v>
      </c>
      <c r="D13" s="13" t="s">
        <v>215</v>
      </c>
    </row>
    <row r="14" spans="1:4" x14ac:dyDescent="0.25">
      <c r="A14" s="2" t="s">
        <v>216</v>
      </c>
      <c r="B14" s="2" t="s">
        <v>48</v>
      </c>
      <c r="C14" s="20" t="s">
        <v>49</v>
      </c>
      <c r="D14" s="13" t="s">
        <v>217</v>
      </c>
    </row>
    <row r="15" spans="1:4" x14ac:dyDescent="0.25">
      <c r="A15" s="2" t="s">
        <v>218</v>
      </c>
      <c r="B15" s="2" t="s">
        <v>48</v>
      </c>
      <c r="C15" s="20" t="s">
        <v>49</v>
      </c>
      <c r="D15" s="13" t="s">
        <v>219</v>
      </c>
    </row>
    <row r="16" spans="1:4" x14ac:dyDescent="0.25">
      <c r="A16" s="2" t="s">
        <v>220</v>
      </c>
      <c r="B16" s="2" t="s">
        <v>48</v>
      </c>
      <c r="C16" s="20" t="s">
        <v>49</v>
      </c>
      <c r="D16" s="13" t="s">
        <v>221</v>
      </c>
    </row>
    <row r="17" spans="1:4" x14ac:dyDescent="0.25">
      <c r="A17" s="2" t="s">
        <v>222</v>
      </c>
      <c r="B17" s="2" t="s">
        <v>48</v>
      </c>
      <c r="C17" s="20" t="s">
        <v>49</v>
      </c>
      <c r="D17" s="13" t="s">
        <v>223</v>
      </c>
    </row>
    <row r="18" spans="1:4" x14ac:dyDescent="0.25">
      <c r="A18" s="2" t="s">
        <v>224</v>
      </c>
      <c r="B18" s="2" t="s">
        <v>48</v>
      </c>
      <c r="C18" s="20" t="s">
        <v>49</v>
      </c>
      <c r="D18" s="13" t="s">
        <v>225</v>
      </c>
    </row>
    <row r="19" spans="1:4" x14ac:dyDescent="0.25">
      <c r="A19" s="2" t="s">
        <v>226</v>
      </c>
      <c r="B19" s="2" t="s">
        <v>48</v>
      </c>
      <c r="C19" s="20" t="s">
        <v>49</v>
      </c>
      <c r="D19" s="13" t="s">
        <v>227</v>
      </c>
    </row>
    <row r="20" spans="1:4" x14ac:dyDescent="0.25">
      <c r="A20" s="2" t="s">
        <v>228</v>
      </c>
      <c r="B20" s="2" t="s">
        <v>48</v>
      </c>
      <c r="C20" s="20" t="s">
        <v>49</v>
      </c>
      <c r="D20" s="13" t="s">
        <v>229</v>
      </c>
    </row>
    <row r="21" spans="1:4" x14ac:dyDescent="0.25">
      <c r="A21" s="2" t="s">
        <v>230</v>
      </c>
      <c r="B21" s="2" t="s">
        <v>48</v>
      </c>
      <c r="C21" s="20" t="s">
        <v>49</v>
      </c>
      <c r="D21" s="13" t="s">
        <v>231</v>
      </c>
    </row>
    <row r="22" spans="1:4" x14ac:dyDescent="0.25">
      <c r="A22" s="2" t="s">
        <v>232</v>
      </c>
      <c r="B22" s="2" t="s">
        <v>48</v>
      </c>
      <c r="C22" s="20" t="s">
        <v>49</v>
      </c>
      <c r="D22" s="13" t="s">
        <v>233</v>
      </c>
    </row>
    <row r="23" spans="1:4" ht="37.5" x14ac:dyDescent="0.25">
      <c r="A23" s="2" t="s">
        <v>234</v>
      </c>
      <c r="B23" s="2" t="s">
        <v>48</v>
      </c>
      <c r="C23" s="20" t="s">
        <v>49</v>
      </c>
      <c r="D23" s="13" t="s">
        <v>235</v>
      </c>
    </row>
    <row r="24" spans="1:4" x14ac:dyDescent="0.25">
      <c r="D24" s="26"/>
    </row>
  </sheetData>
  <sheetProtection algorithmName="SHA-512" hashValue="9JexSWZgVTC7cF0t6lljO70g5ii42jovmdQPLdUNHLK6q63zQxk0coZN4McIWmukAp1EV6ZXCd7cWBgiIJngIA==" saltValue="cTntguPDzEGN2fJSe5uiCw==" spinCount="100000" sheet="1" objects="1" scenarios="1"/>
  <pageMargins left="0.7" right="0.7" top="0.75" bottom="0.75" header="0.3" footer="0.3"/>
  <pageSetup scale="5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E78C9-7643-4F7B-B7A6-CD291262F598}">
  <sheetPr codeName="Blad9">
    <pageSetUpPr fitToPage="1"/>
  </sheetPr>
  <dimension ref="A1:E9"/>
  <sheetViews>
    <sheetView topLeftCell="A14" workbookViewId="0">
      <selection activeCell="M21" sqref="M21"/>
    </sheetView>
  </sheetViews>
  <sheetFormatPr defaultColWidth="9.140625" defaultRowHeight="18.75" x14ac:dyDescent="0.25"/>
  <cols>
    <col min="1" max="2" width="9.140625" style="3"/>
    <col min="3" max="3" width="15" style="3" customWidth="1"/>
    <col min="4" max="4" width="200" style="19" customWidth="1"/>
    <col min="5" max="16384" width="9.140625" style="3"/>
  </cols>
  <sheetData>
    <row r="1" spans="1:5" x14ac:dyDescent="0.25">
      <c r="A1" s="38" t="s">
        <v>41</v>
      </c>
      <c r="B1" s="39"/>
      <c r="C1" s="39"/>
      <c r="D1" s="40"/>
    </row>
    <row r="2" spans="1:5" x14ac:dyDescent="0.25">
      <c r="A2" s="38" t="s">
        <v>42</v>
      </c>
      <c r="B2" s="38" t="s">
        <v>236</v>
      </c>
      <c r="C2" s="39"/>
      <c r="D2" s="40"/>
    </row>
    <row r="3" spans="1:5" x14ac:dyDescent="0.25">
      <c r="A3" s="35" t="s">
        <v>25</v>
      </c>
      <c r="B3" s="35" t="s">
        <v>44</v>
      </c>
      <c r="C3" s="35" t="s">
        <v>45</v>
      </c>
      <c r="D3" s="35" t="s">
        <v>46</v>
      </c>
    </row>
    <row r="4" spans="1:5" ht="318.75" x14ac:dyDescent="0.25">
      <c r="A4" s="2" t="s">
        <v>237</v>
      </c>
      <c r="B4" s="2" t="s">
        <v>48</v>
      </c>
      <c r="C4" s="20" t="s">
        <v>49</v>
      </c>
      <c r="D4" s="13" t="s">
        <v>238</v>
      </c>
      <c r="E4" s="27"/>
    </row>
    <row r="5" spans="1:5" ht="150" x14ac:dyDescent="0.25">
      <c r="A5" s="2" t="s">
        <v>239</v>
      </c>
      <c r="B5" s="2" t="s">
        <v>48</v>
      </c>
      <c r="C5" s="20" t="s">
        <v>49</v>
      </c>
      <c r="D5" s="13" t="s">
        <v>240</v>
      </c>
      <c r="E5" s="28"/>
    </row>
    <row r="6" spans="1:5" x14ac:dyDescent="0.25">
      <c r="A6" s="2" t="s">
        <v>241</v>
      </c>
      <c r="B6" s="2" t="s">
        <v>48</v>
      </c>
      <c r="C6" s="20" t="s">
        <v>49</v>
      </c>
      <c r="D6" s="13" t="s">
        <v>242</v>
      </c>
    </row>
    <row r="7" spans="1:5" x14ac:dyDescent="0.25">
      <c r="A7" s="2" t="s">
        <v>243</v>
      </c>
      <c r="B7" s="2" t="s">
        <v>48</v>
      </c>
      <c r="C7" s="20" t="s">
        <v>49</v>
      </c>
      <c r="D7" s="13" t="s">
        <v>244</v>
      </c>
      <c r="E7" s="28"/>
    </row>
    <row r="8" spans="1:5" x14ac:dyDescent="0.25">
      <c r="A8" s="2" t="s">
        <v>245</v>
      </c>
      <c r="B8" s="2" t="s">
        <v>48</v>
      </c>
      <c r="C8" s="20" t="s">
        <v>49</v>
      </c>
      <c r="D8" s="13" t="s">
        <v>246</v>
      </c>
    </row>
    <row r="9" spans="1:5" x14ac:dyDescent="0.25">
      <c r="A9" s="2" t="s">
        <v>247</v>
      </c>
      <c r="B9" s="2" t="s">
        <v>48</v>
      </c>
      <c r="C9" s="20" t="s">
        <v>49</v>
      </c>
      <c r="D9" s="13" t="s">
        <v>248</v>
      </c>
    </row>
  </sheetData>
  <sheetProtection algorithmName="SHA-512" hashValue="RDkkTk8gk+ni9uewRmRGUedF0mer5FAQMhV1MOA0hoTtIiRF5hjyfDOITgKhO86V6ygWNw8vPXj0UrMjCPGmCw==" saltValue="GOmTXG6kfK3Sdnj+Gf/aDw==" spinCount="100000" sheet="1" objects="1" scenarios="1"/>
  <pageMargins left="0.7" right="0.7" top="0.75" bottom="0.75" header="0.3" footer="0.3"/>
  <pageSetup scale="5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E6CA0-931D-4701-8409-BB2740C3BB12}">
  <sheetPr codeName="Blad10">
    <pageSetUpPr fitToPage="1"/>
  </sheetPr>
  <dimension ref="A1:K34"/>
  <sheetViews>
    <sheetView topLeftCell="A5" workbookViewId="0">
      <selection activeCell="M21" sqref="M21"/>
    </sheetView>
  </sheetViews>
  <sheetFormatPr defaultColWidth="9.140625" defaultRowHeight="18.75" x14ac:dyDescent="0.25"/>
  <cols>
    <col min="1" max="2" width="9.140625" style="6"/>
    <col min="3" max="3" width="12.140625" style="6" customWidth="1"/>
    <col min="4" max="4" width="186.140625" style="48" customWidth="1"/>
    <col min="5" max="5" width="21.7109375" style="6" customWidth="1"/>
    <col min="6" max="6" width="22.42578125" style="6" customWidth="1"/>
    <col min="7" max="8" width="9.140625" style="6"/>
    <col min="9" max="9" width="13.42578125" style="6" customWidth="1"/>
    <col min="10" max="10" width="13" style="6" customWidth="1"/>
    <col min="11" max="16384" width="9.140625" style="6"/>
  </cols>
  <sheetData>
    <row r="1" spans="1:6" x14ac:dyDescent="0.25">
      <c r="A1" s="36" t="s">
        <v>114</v>
      </c>
      <c r="B1" s="37"/>
      <c r="C1" s="37"/>
      <c r="D1" s="49"/>
      <c r="E1" s="37"/>
      <c r="F1" s="37"/>
    </row>
    <row r="2" spans="1:6" x14ac:dyDescent="0.25">
      <c r="A2" s="36" t="s">
        <v>42</v>
      </c>
      <c r="B2" s="36" t="s">
        <v>249</v>
      </c>
      <c r="C2" s="37"/>
      <c r="D2" s="49"/>
      <c r="E2" s="37"/>
      <c r="F2" s="37"/>
    </row>
    <row r="3" spans="1:6" ht="66" customHeight="1" x14ac:dyDescent="0.25">
      <c r="A3" s="35" t="s">
        <v>25</v>
      </c>
      <c r="B3" s="35" t="s">
        <v>44</v>
      </c>
      <c r="C3" s="35" t="s">
        <v>45</v>
      </c>
      <c r="D3" s="35" t="s">
        <v>46</v>
      </c>
      <c r="E3" s="25" t="s">
        <v>116</v>
      </c>
      <c r="F3" s="33" t="s">
        <v>117</v>
      </c>
    </row>
    <row r="4" spans="1:6" ht="75" x14ac:dyDescent="0.25">
      <c r="A4" s="7" t="s">
        <v>250</v>
      </c>
      <c r="B4" s="7" t="s">
        <v>48</v>
      </c>
      <c r="C4" s="22" t="s">
        <v>49</v>
      </c>
      <c r="D4" s="12" t="s">
        <v>251</v>
      </c>
    </row>
    <row r="5" spans="1:6" ht="168.75" x14ac:dyDescent="0.25">
      <c r="A5" s="7" t="s">
        <v>252</v>
      </c>
      <c r="B5" s="7" t="s">
        <v>48</v>
      </c>
      <c r="C5" s="22" t="s">
        <v>49</v>
      </c>
      <c r="D5" s="12" t="s">
        <v>253</v>
      </c>
    </row>
    <row r="6" spans="1:6" x14ac:dyDescent="0.25">
      <c r="A6" s="7" t="s">
        <v>254</v>
      </c>
      <c r="B6" s="7" t="s">
        <v>48</v>
      </c>
      <c r="C6" s="22" t="s">
        <v>49</v>
      </c>
      <c r="D6" s="12" t="s">
        <v>255</v>
      </c>
    </row>
    <row r="7" spans="1:6" ht="56.25" x14ac:dyDescent="0.25">
      <c r="A7" s="7" t="s">
        <v>256</v>
      </c>
      <c r="B7" s="7" t="s">
        <v>48</v>
      </c>
      <c r="C7" s="22" t="s">
        <v>49</v>
      </c>
      <c r="D7" s="12" t="s">
        <v>257</v>
      </c>
    </row>
    <row r="8" spans="1:6" x14ac:dyDescent="0.25">
      <c r="A8" s="7" t="s">
        <v>258</v>
      </c>
      <c r="B8" s="7" t="s">
        <v>48</v>
      </c>
      <c r="C8" s="7"/>
      <c r="D8" s="12" t="s">
        <v>259</v>
      </c>
    </row>
    <row r="9" spans="1:6" x14ac:dyDescent="0.25">
      <c r="A9" s="7" t="s">
        <v>260</v>
      </c>
      <c r="B9" s="7" t="s">
        <v>48</v>
      </c>
      <c r="C9" s="22" t="s">
        <v>49</v>
      </c>
      <c r="D9" s="12" t="s">
        <v>261</v>
      </c>
    </row>
    <row r="10" spans="1:6" ht="37.5" x14ac:dyDescent="0.25">
      <c r="A10" s="7" t="s">
        <v>262</v>
      </c>
      <c r="B10" s="7" t="s">
        <v>48</v>
      </c>
      <c r="C10" s="22" t="s">
        <v>49</v>
      </c>
      <c r="D10" s="12" t="s">
        <v>263</v>
      </c>
    </row>
    <row r="11" spans="1:6" x14ac:dyDescent="0.25">
      <c r="A11" s="7" t="s">
        <v>264</v>
      </c>
      <c r="B11" s="7" t="s">
        <v>48</v>
      </c>
      <c r="C11" s="7"/>
      <c r="D11" s="12" t="s">
        <v>265</v>
      </c>
    </row>
    <row r="12" spans="1:6" ht="37.5" x14ac:dyDescent="0.25">
      <c r="A12" s="7" t="s">
        <v>266</v>
      </c>
      <c r="B12" s="7" t="s">
        <v>48</v>
      </c>
      <c r="C12" s="22" t="s">
        <v>49</v>
      </c>
      <c r="D12" s="12" t="s">
        <v>267</v>
      </c>
    </row>
    <row r="13" spans="1:6" x14ac:dyDescent="0.25">
      <c r="A13" s="7" t="s">
        <v>268</v>
      </c>
      <c r="B13" s="7" t="s">
        <v>48</v>
      </c>
      <c r="C13" s="22" t="s">
        <v>49</v>
      </c>
      <c r="D13" s="12" t="s">
        <v>269</v>
      </c>
    </row>
    <row r="14" spans="1:6" ht="131.25" x14ac:dyDescent="0.25">
      <c r="A14" s="7" t="s">
        <v>270</v>
      </c>
      <c r="B14" s="7" t="s">
        <v>48</v>
      </c>
      <c r="C14" s="22" t="s">
        <v>49</v>
      </c>
      <c r="D14" s="12" t="s">
        <v>271</v>
      </c>
    </row>
    <row r="15" spans="1:6" x14ac:dyDescent="0.25">
      <c r="A15" s="7" t="s">
        <v>272</v>
      </c>
      <c r="B15" s="7" t="s">
        <v>48</v>
      </c>
      <c r="C15" s="22" t="s">
        <v>49</v>
      </c>
      <c r="D15" s="12" t="s">
        <v>273</v>
      </c>
    </row>
    <row r="16" spans="1:6" ht="37.5" x14ac:dyDescent="0.25">
      <c r="A16" s="7" t="s">
        <v>274</v>
      </c>
      <c r="B16" s="7" t="s">
        <v>48</v>
      </c>
      <c r="C16" s="22" t="s">
        <v>49</v>
      </c>
      <c r="D16" s="12" t="s">
        <v>275</v>
      </c>
    </row>
    <row r="17" spans="1:11" ht="75" x14ac:dyDescent="0.25">
      <c r="A17" s="7" t="s">
        <v>276</v>
      </c>
      <c r="B17" s="7" t="s">
        <v>48</v>
      </c>
      <c r="C17" s="22" t="s">
        <v>49</v>
      </c>
      <c r="D17" s="12" t="s">
        <v>277</v>
      </c>
    </row>
    <row r="18" spans="1:11" ht="56.25" x14ac:dyDescent="0.25">
      <c r="A18" s="7" t="s">
        <v>278</v>
      </c>
      <c r="B18" s="7" t="s">
        <v>48</v>
      </c>
      <c r="C18" s="22" t="s">
        <v>49</v>
      </c>
      <c r="D18" s="12" t="s">
        <v>279</v>
      </c>
    </row>
    <row r="19" spans="1:11" ht="56.25" x14ac:dyDescent="0.25">
      <c r="A19" s="7" t="s">
        <v>280</v>
      </c>
      <c r="B19" s="7" t="s">
        <v>48</v>
      </c>
      <c r="C19" s="22" t="s">
        <v>49</v>
      </c>
      <c r="D19" s="12" t="s">
        <v>281</v>
      </c>
    </row>
    <row r="20" spans="1:11" ht="56.25" x14ac:dyDescent="0.25">
      <c r="A20" s="7" t="s">
        <v>282</v>
      </c>
      <c r="B20" s="7" t="s">
        <v>48</v>
      </c>
      <c r="C20" s="22" t="s">
        <v>49</v>
      </c>
      <c r="D20" s="12" t="s">
        <v>283</v>
      </c>
      <c r="H20" s="23"/>
      <c r="I20" s="23"/>
      <c r="J20" s="23"/>
      <c r="K20" s="48"/>
    </row>
    <row r="21" spans="1:11" x14ac:dyDescent="0.25">
      <c r="A21" s="7" t="s">
        <v>284</v>
      </c>
      <c r="B21" s="7" t="s">
        <v>48</v>
      </c>
      <c r="C21" s="22" t="s">
        <v>49</v>
      </c>
      <c r="D21" s="12" t="s">
        <v>285</v>
      </c>
      <c r="H21" s="23"/>
      <c r="I21" s="23"/>
      <c r="J21" s="23"/>
      <c r="K21" s="48"/>
    </row>
    <row r="22" spans="1:11" ht="75" x14ac:dyDescent="0.25">
      <c r="A22" s="7" t="s">
        <v>286</v>
      </c>
      <c r="B22" s="7" t="s">
        <v>48</v>
      </c>
      <c r="C22" s="22" t="s">
        <v>49</v>
      </c>
      <c r="D22" s="12" t="s">
        <v>287</v>
      </c>
      <c r="H22" s="23"/>
      <c r="I22" s="23"/>
      <c r="J22" s="23"/>
      <c r="K22" s="48"/>
    </row>
    <row r="23" spans="1:11" ht="160.5" customHeight="1" x14ac:dyDescent="0.25">
      <c r="A23" s="7" t="s">
        <v>288</v>
      </c>
      <c r="B23" s="7" t="s">
        <v>48</v>
      </c>
      <c r="C23" s="22" t="s">
        <v>49</v>
      </c>
      <c r="D23" s="12" t="s">
        <v>289</v>
      </c>
      <c r="H23" s="23"/>
      <c r="I23" s="23"/>
      <c r="J23" s="23"/>
      <c r="K23" s="48"/>
    </row>
    <row r="24" spans="1:11" ht="140.25" customHeight="1" x14ac:dyDescent="0.25">
      <c r="A24" s="7" t="s">
        <v>290</v>
      </c>
      <c r="B24" s="7" t="s">
        <v>123</v>
      </c>
      <c r="C24" s="7">
        <v>3</v>
      </c>
      <c r="D24" s="12" t="s">
        <v>291</v>
      </c>
      <c r="E24" s="71"/>
      <c r="F24" s="24">
        <f>IF(E24="JA", 3, 0)</f>
        <v>0</v>
      </c>
    </row>
    <row r="25" spans="1:11" ht="37.5" x14ac:dyDescent="0.25">
      <c r="A25" s="7" t="s">
        <v>292</v>
      </c>
      <c r="B25" s="7" t="s">
        <v>123</v>
      </c>
      <c r="C25" s="7">
        <v>3</v>
      </c>
      <c r="D25" s="12" t="s">
        <v>293</v>
      </c>
      <c r="E25" s="71"/>
      <c r="F25" s="24">
        <f>IF(E25="JA", 3, 0)</f>
        <v>0</v>
      </c>
    </row>
    <row r="26" spans="1:11" ht="93.75" x14ac:dyDescent="0.25">
      <c r="A26" s="7" t="s">
        <v>294</v>
      </c>
      <c r="B26" s="7" t="s">
        <v>48</v>
      </c>
      <c r="C26" s="22" t="s">
        <v>49</v>
      </c>
      <c r="D26" s="12" t="s">
        <v>295</v>
      </c>
    </row>
    <row r="27" spans="1:11" x14ac:dyDescent="0.25">
      <c r="A27" s="7" t="s">
        <v>296</v>
      </c>
      <c r="B27" s="7" t="s">
        <v>48</v>
      </c>
      <c r="C27" s="22" t="s">
        <v>49</v>
      </c>
      <c r="D27" s="12" t="s">
        <v>297</v>
      </c>
    </row>
    <row r="28" spans="1:11" x14ac:dyDescent="0.25">
      <c r="A28" s="7" t="s">
        <v>298</v>
      </c>
      <c r="B28" s="7" t="s">
        <v>48</v>
      </c>
      <c r="C28" s="22" t="s">
        <v>49</v>
      </c>
      <c r="D28" s="12" t="s">
        <v>299</v>
      </c>
    </row>
    <row r="29" spans="1:11" x14ac:dyDescent="0.25">
      <c r="A29" s="7" t="s">
        <v>300</v>
      </c>
      <c r="B29" s="7" t="s">
        <v>48</v>
      </c>
      <c r="C29" s="22" t="s">
        <v>49</v>
      </c>
      <c r="D29" s="12" t="s">
        <v>301</v>
      </c>
    </row>
    <row r="30" spans="1:11" ht="37.5" x14ac:dyDescent="0.25">
      <c r="A30" s="7" t="s">
        <v>302</v>
      </c>
      <c r="B30" s="7" t="s">
        <v>48</v>
      </c>
      <c r="C30" s="22" t="s">
        <v>49</v>
      </c>
      <c r="D30" s="12" t="s">
        <v>303</v>
      </c>
    </row>
    <row r="31" spans="1:11" ht="37.5" x14ac:dyDescent="0.25">
      <c r="A31" s="7" t="s">
        <v>304</v>
      </c>
      <c r="B31" s="7" t="s">
        <v>48</v>
      </c>
      <c r="C31" s="22" t="s">
        <v>49</v>
      </c>
      <c r="D31" s="12" t="s">
        <v>305</v>
      </c>
    </row>
    <row r="32" spans="1:11" ht="37.5" x14ac:dyDescent="0.25">
      <c r="A32" s="7" t="s">
        <v>306</v>
      </c>
      <c r="B32" s="7" t="s">
        <v>48</v>
      </c>
      <c r="C32" s="22" t="s">
        <v>49</v>
      </c>
      <c r="D32" s="12" t="s">
        <v>307</v>
      </c>
    </row>
    <row r="33" spans="1:6" x14ac:dyDescent="0.25">
      <c r="A33" s="7" t="s">
        <v>308</v>
      </c>
      <c r="B33" s="7" t="s">
        <v>123</v>
      </c>
      <c r="C33" s="7">
        <v>5</v>
      </c>
      <c r="D33" s="12" t="s">
        <v>309</v>
      </c>
      <c r="E33" s="71"/>
      <c r="F33" s="24">
        <f>IF(E33="JA", 5, 0)</f>
        <v>0</v>
      </c>
    </row>
    <row r="34" spans="1:6" x14ac:dyDescent="0.25">
      <c r="A34" s="5"/>
    </row>
  </sheetData>
  <sheetProtection algorithmName="SHA-512" hashValue="NypqHZG5kz8fWIM2gwaxQUU/hy7q0miPxxnpofa/6nbiI6Nhb8Gpsgi4XORJpOmjHNf7P1Ei68fQomQhp1FITg==" saltValue="Oh0B926k7nHMzCvcPjumrw==" spinCount="100000" sheet="1" objects="1" scenarios="1"/>
  <dataValidations count="1">
    <dataValidation type="list" allowBlank="1" showInputMessage="1" showErrorMessage="1" sqref="E24:E25 E33" xr:uid="{B7596846-1D6A-4EE7-B6E1-BC3C0B9C578A}">
      <formula1>"Ja,Nee"</formula1>
    </dataValidation>
  </dataValidations>
  <pageMargins left="0.7" right="0.7" top="0.75" bottom="0.75" header="0.3" footer="0.3"/>
  <pageSetup scale="28" orientation="landscape" r:id="rId1"/>
  <extLst>
    <ext xmlns:x14="http://schemas.microsoft.com/office/spreadsheetml/2009/9/main" uri="{78C0D931-6437-407d-A8EE-F0AAD7539E65}">
      <x14:conditionalFormattings>
        <x14:conditionalFormatting xmlns:xm="http://schemas.microsoft.com/office/excel/2006/main">
          <x14:cfRule type="containsText" priority="1" operator="containsText" id="{9365DB0A-F86C-465A-9168-D10871BCC1DB}">
            <xm:f>NOT(ISERROR(SEARCH(#REF!,E24)))</xm:f>
            <xm:f>#REF!</xm:f>
            <x14:dxf>
              <fill>
                <patternFill>
                  <bgColor rgb="FFFF0000"/>
                </patternFill>
              </fill>
            </x14:dxf>
          </x14:cfRule>
          <x14:cfRule type="containsText" priority="2" operator="containsText" id="{D2C02B6A-810C-4AA8-B3F7-FA81CE1E010A}">
            <xm:f>NOT(ISERROR(SEARCH(#REF!,E24)))</xm:f>
            <xm:f>#REF!</xm:f>
            <x14:dxf>
              <fill>
                <patternFill>
                  <bgColor rgb="FF92D050"/>
                </patternFill>
              </fill>
            </x14:dxf>
          </x14:cfRule>
          <xm:sqref>E24:E25 E33</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22A3F-FDF6-4281-A71F-6957A55FC45D}">
  <sheetPr codeName="Blad11">
    <pageSetUpPr fitToPage="1"/>
  </sheetPr>
  <dimension ref="A1:D8"/>
  <sheetViews>
    <sheetView workbookViewId="0">
      <selection activeCell="M21" sqref="M21"/>
    </sheetView>
  </sheetViews>
  <sheetFormatPr defaultColWidth="9.140625" defaultRowHeight="18.75" x14ac:dyDescent="0.25"/>
  <cols>
    <col min="1" max="2" width="9.140625" style="6"/>
    <col min="3" max="3" width="13.28515625" style="6" customWidth="1"/>
    <col min="4" max="4" width="176.7109375" style="48" customWidth="1"/>
    <col min="5" max="5" width="23.7109375" style="6" customWidth="1"/>
    <col min="6" max="16384" width="9.140625" style="6"/>
  </cols>
  <sheetData>
    <row r="1" spans="1:4" x14ac:dyDescent="0.25">
      <c r="A1" s="36" t="s">
        <v>130</v>
      </c>
      <c r="B1" s="37"/>
      <c r="C1" s="37"/>
      <c r="D1" s="49"/>
    </row>
    <row r="2" spans="1:4" x14ac:dyDescent="0.25">
      <c r="A2" s="36" t="s">
        <v>42</v>
      </c>
      <c r="B2" s="36" t="s">
        <v>310</v>
      </c>
      <c r="C2" s="37"/>
      <c r="D2" s="49"/>
    </row>
    <row r="3" spans="1:4" x14ac:dyDescent="0.25">
      <c r="A3" s="35" t="s">
        <v>25</v>
      </c>
      <c r="B3" s="35" t="s">
        <v>44</v>
      </c>
      <c r="C3" s="35" t="s">
        <v>45</v>
      </c>
      <c r="D3" s="35" t="s">
        <v>46</v>
      </c>
    </row>
    <row r="4" spans="1:4" ht="54" customHeight="1" x14ac:dyDescent="0.25">
      <c r="A4" s="7" t="s">
        <v>311</v>
      </c>
      <c r="B4" s="7" t="s">
        <v>48</v>
      </c>
      <c r="C4" s="22" t="s">
        <v>49</v>
      </c>
      <c r="D4" s="12" t="s">
        <v>312</v>
      </c>
    </row>
    <row r="5" spans="1:4" ht="26.25" customHeight="1" x14ac:dyDescent="0.25">
      <c r="A5" s="7" t="s">
        <v>313</v>
      </c>
      <c r="B5" s="7" t="s">
        <v>48</v>
      </c>
      <c r="C5" s="22" t="s">
        <v>49</v>
      </c>
      <c r="D5" s="12" t="s">
        <v>314</v>
      </c>
    </row>
    <row r="6" spans="1:4" ht="27" customHeight="1" x14ac:dyDescent="0.25">
      <c r="A6" s="7" t="s">
        <v>315</v>
      </c>
      <c r="B6" s="7" t="s">
        <v>48</v>
      </c>
      <c r="C6" s="22" t="s">
        <v>49</v>
      </c>
      <c r="D6" s="12" t="s">
        <v>316</v>
      </c>
    </row>
    <row r="7" spans="1:4" x14ac:dyDescent="0.25">
      <c r="A7" s="5"/>
      <c r="B7" s="5"/>
      <c r="C7" s="5"/>
    </row>
    <row r="8" spans="1:4" x14ac:dyDescent="0.25">
      <c r="A8" s="5"/>
      <c r="B8" s="5"/>
      <c r="C8" s="5"/>
    </row>
  </sheetData>
  <sheetProtection algorithmName="SHA-512" hashValue="ULfcwaFNOHiEG3aGufl6FGeO9wKV4OQYaXO7Qnk3WxUvgejBcAPOtxG+HoZ9EL3l9ETUVntnIP1GUwnKQTfu/w==" saltValue="usYryTxXh4+3I1jIFkUfhw==" spinCount="100000" sheet="1" objects="1" scenarios="1"/>
  <pageMargins left="0.7" right="0.7" top="0.75" bottom="0.75" header="0.3" footer="0.3"/>
  <pageSetup scale="5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7B2A9-5654-4DC4-9497-BC1D15027D80}">
  <sheetPr codeName="Blad12">
    <pageSetUpPr fitToPage="1"/>
  </sheetPr>
  <dimension ref="A1:F11"/>
  <sheetViews>
    <sheetView zoomScaleNormal="100" workbookViewId="0">
      <selection activeCell="D6" sqref="D6"/>
    </sheetView>
  </sheetViews>
  <sheetFormatPr defaultColWidth="9.140625" defaultRowHeight="18.75" x14ac:dyDescent="0.25"/>
  <cols>
    <col min="1" max="2" width="9.140625" style="61"/>
    <col min="3" max="3" width="12.5703125" style="61" customWidth="1"/>
    <col min="4" max="4" width="185.7109375" style="65" customWidth="1"/>
    <col min="5" max="5" width="28" style="61" customWidth="1"/>
    <col min="6" max="6" width="15.42578125" style="61" customWidth="1"/>
    <col min="7" max="16384" width="9.140625" style="61"/>
  </cols>
  <sheetData>
    <row r="1" spans="1:6" x14ac:dyDescent="0.25">
      <c r="A1" s="59" t="s">
        <v>114</v>
      </c>
      <c r="B1" s="60"/>
      <c r="C1" s="60"/>
      <c r="D1" s="73"/>
      <c r="E1" s="60"/>
      <c r="F1" s="60"/>
    </row>
    <row r="2" spans="1:6" x14ac:dyDescent="0.25">
      <c r="A2" s="59" t="s">
        <v>42</v>
      </c>
      <c r="B2" s="59" t="s">
        <v>520</v>
      </c>
      <c r="C2" s="60"/>
      <c r="D2" s="73"/>
      <c r="E2" s="60"/>
      <c r="F2" s="60"/>
    </row>
    <row r="3" spans="1:6" ht="56.25" x14ac:dyDescent="0.25">
      <c r="A3" s="62" t="s">
        <v>25</v>
      </c>
      <c r="B3" s="62" t="s">
        <v>44</v>
      </c>
      <c r="C3" s="62" t="s">
        <v>45</v>
      </c>
      <c r="D3" s="62" t="s">
        <v>46</v>
      </c>
      <c r="E3" s="63" t="s">
        <v>116</v>
      </c>
      <c r="F3" s="64" t="s">
        <v>117</v>
      </c>
    </row>
    <row r="4" spans="1:6" ht="37.5" x14ac:dyDescent="0.25">
      <c r="A4" s="66" t="s">
        <v>317</v>
      </c>
      <c r="B4" s="66" t="s">
        <v>48</v>
      </c>
      <c r="C4" s="67" t="s">
        <v>49</v>
      </c>
      <c r="D4" s="68" t="s">
        <v>318</v>
      </c>
    </row>
    <row r="5" spans="1:6" ht="37.5" x14ac:dyDescent="0.25">
      <c r="A5" s="66" t="s">
        <v>319</v>
      </c>
      <c r="B5" s="66" t="s">
        <v>123</v>
      </c>
      <c r="C5" s="66">
        <v>2</v>
      </c>
      <c r="D5" s="68" t="s">
        <v>320</v>
      </c>
      <c r="E5" s="72"/>
      <c r="F5" s="61">
        <f>IF(E5="JA", 2, 0)</f>
        <v>0</v>
      </c>
    </row>
    <row r="6" spans="1:6" ht="259.5" customHeight="1" x14ac:dyDescent="0.25">
      <c r="A6" s="66" t="s">
        <v>321</v>
      </c>
      <c r="B6" s="66" t="s">
        <v>48</v>
      </c>
      <c r="C6" s="67" t="s">
        <v>49</v>
      </c>
      <c r="D6" s="68" t="s">
        <v>322</v>
      </c>
    </row>
    <row r="7" spans="1:6" ht="37.5" x14ac:dyDescent="0.25">
      <c r="A7" s="66" t="s">
        <v>323</v>
      </c>
      <c r="B7" s="66" t="s">
        <v>123</v>
      </c>
      <c r="C7" s="66">
        <v>3</v>
      </c>
      <c r="D7" s="68" t="s">
        <v>324</v>
      </c>
      <c r="E7" s="74"/>
      <c r="F7" s="61">
        <f>IF(E7="JA", 3, 0)</f>
        <v>0</v>
      </c>
    </row>
    <row r="8" spans="1:6" x14ac:dyDescent="0.25">
      <c r="A8" s="66" t="s">
        <v>325</v>
      </c>
      <c r="B8" s="66" t="s">
        <v>48</v>
      </c>
      <c r="C8" s="67" t="s">
        <v>49</v>
      </c>
      <c r="D8" s="68" t="s">
        <v>326</v>
      </c>
    </row>
    <row r="9" spans="1:6" ht="37.5" x14ac:dyDescent="0.25">
      <c r="A9" s="66" t="s">
        <v>327</v>
      </c>
      <c r="B9" s="66" t="s">
        <v>48</v>
      </c>
      <c r="C9" s="67" t="s">
        <v>49</v>
      </c>
      <c r="D9" s="68" t="s">
        <v>328</v>
      </c>
    </row>
    <row r="10" spans="1:6" x14ac:dyDescent="0.25">
      <c r="A10" s="66" t="s">
        <v>329</v>
      </c>
      <c r="B10" s="66" t="s">
        <v>48</v>
      </c>
      <c r="C10" s="67" t="s">
        <v>49</v>
      </c>
      <c r="D10" s="68" t="s">
        <v>330</v>
      </c>
    </row>
    <row r="11" spans="1:6" ht="56.25" x14ac:dyDescent="0.25">
      <c r="A11" s="66" t="s">
        <v>331</v>
      </c>
      <c r="B11" s="66" t="s">
        <v>48</v>
      </c>
      <c r="C11" s="67" t="s">
        <v>49</v>
      </c>
      <c r="D11" s="68" t="s">
        <v>332</v>
      </c>
    </row>
  </sheetData>
  <sheetProtection algorithmName="SHA-512" hashValue="1WdOLNBsaKYQc063JmshyCUmnf5ilypoCkU/tT7PikOXSsF5HD76kTYqNEtueLVgfIa01D9eGDxHiTwQe+3n9g==" saltValue="jvgSYrnZEWK1SEed/O5pIw==" spinCount="100000" sheet="1" objects="1" scenarios="1"/>
  <dataValidations count="1">
    <dataValidation type="list" allowBlank="1" showInputMessage="1" showErrorMessage="1" sqref="E7 E5" xr:uid="{755DF663-63D3-4FAE-8A19-A39935E7F157}">
      <formula1>"Ja,Nee"</formula1>
    </dataValidation>
  </dataValidations>
  <pageMargins left="0.7" right="0.7" top="0.75" bottom="0.75" header="0.3" footer="0.3"/>
  <pageSetup scale="47" orientation="landscape" r:id="rId1"/>
  <extLst>
    <ext xmlns:x14="http://schemas.microsoft.com/office/spreadsheetml/2009/9/main" uri="{78C0D931-6437-407d-A8EE-F0AAD7539E65}">
      <x14:conditionalFormattings>
        <x14:conditionalFormatting xmlns:xm="http://schemas.microsoft.com/office/excel/2006/main">
          <x14:cfRule type="containsText" priority="1" operator="containsText" id="{8EA628A3-3483-4B59-BA82-69EC338F7350}">
            <xm:f>NOT(ISERROR(SEARCH(#REF!,E5)))</xm:f>
            <xm:f>#REF!</xm:f>
            <x14:dxf>
              <fill>
                <patternFill>
                  <bgColor rgb="FFFF0000"/>
                </patternFill>
              </fill>
            </x14:dxf>
          </x14:cfRule>
          <x14:cfRule type="containsText" priority="2" operator="containsText" id="{FFD50951-0300-4DF0-8580-6BA466735466}">
            <xm:f>NOT(ISERROR(SEARCH(#REF!,E5)))</xm:f>
            <xm:f>#REF!</xm:f>
            <x14:dxf>
              <fill>
                <patternFill>
                  <bgColor rgb="FF92D050"/>
                </patternFill>
              </fill>
            </x14:dxf>
          </x14:cfRule>
          <xm:sqref>E5 E7</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E417A-3061-47F4-9C3C-B4828BB8EF33}">
  <sheetPr codeName="Blad13">
    <pageSetUpPr fitToPage="1"/>
  </sheetPr>
  <dimension ref="A1:N15"/>
  <sheetViews>
    <sheetView workbookViewId="0">
      <selection activeCell="M21" sqref="M21"/>
    </sheetView>
  </sheetViews>
  <sheetFormatPr defaultColWidth="9.140625" defaultRowHeight="18.75" x14ac:dyDescent="0.25"/>
  <cols>
    <col min="1" max="2" width="9.140625" style="6"/>
    <col min="3" max="3" width="17.42578125" style="6" customWidth="1"/>
    <col min="4" max="4" width="184" style="48" customWidth="1"/>
    <col min="5" max="5" width="20.5703125" style="6" customWidth="1"/>
    <col min="6" max="6" width="15.140625" style="6" customWidth="1"/>
    <col min="7" max="16384" width="9.140625" style="6"/>
  </cols>
  <sheetData>
    <row r="1" spans="1:14" x14ac:dyDescent="0.25">
      <c r="A1" s="36" t="s">
        <v>114</v>
      </c>
      <c r="B1" s="37"/>
      <c r="C1" s="37"/>
      <c r="D1" s="49"/>
      <c r="E1" s="37"/>
      <c r="F1" s="37"/>
    </row>
    <row r="2" spans="1:14" x14ac:dyDescent="0.25">
      <c r="A2" s="36" t="s">
        <v>42</v>
      </c>
      <c r="B2" s="36" t="s">
        <v>333</v>
      </c>
      <c r="C2" s="37"/>
      <c r="D2" s="49"/>
      <c r="E2" s="37"/>
      <c r="F2" s="37"/>
    </row>
    <row r="3" spans="1:14" ht="70.5" customHeight="1" x14ac:dyDescent="0.25">
      <c r="A3" s="35" t="s">
        <v>25</v>
      </c>
      <c r="B3" s="35" t="s">
        <v>44</v>
      </c>
      <c r="C3" s="35" t="s">
        <v>45</v>
      </c>
      <c r="D3" s="35" t="s">
        <v>46</v>
      </c>
      <c r="E3" s="25" t="s">
        <v>116</v>
      </c>
      <c r="F3" s="33" t="s">
        <v>117</v>
      </c>
    </row>
    <row r="4" spans="1:14" x14ac:dyDescent="0.25">
      <c r="A4" s="7" t="s">
        <v>334</v>
      </c>
      <c r="B4" s="7" t="s">
        <v>123</v>
      </c>
      <c r="C4" s="7">
        <v>3</v>
      </c>
      <c r="D4" s="7" t="s">
        <v>335</v>
      </c>
      <c r="E4" s="72"/>
      <c r="F4" s="6">
        <f>IF(E4="JA", 3, 0)</f>
        <v>0</v>
      </c>
    </row>
    <row r="5" spans="1:14" x14ac:dyDescent="0.25">
      <c r="A5" s="7" t="s">
        <v>336</v>
      </c>
      <c r="B5" s="7" t="s">
        <v>48</v>
      </c>
      <c r="C5" s="22" t="s">
        <v>49</v>
      </c>
      <c r="D5" s="12" t="s">
        <v>337</v>
      </c>
    </row>
    <row r="6" spans="1:14" x14ac:dyDescent="0.25">
      <c r="A6" s="7" t="s">
        <v>338</v>
      </c>
      <c r="B6" s="7" t="s">
        <v>48</v>
      </c>
      <c r="C6" s="22" t="s">
        <v>49</v>
      </c>
      <c r="D6" s="12" t="s">
        <v>339</v>
      </c>
    </row>
    <row r="7" spans="1:14" ht="78" customHeight="1" x14ac:dyDescent="0.25">
      <c r="A7" s="7" t="s">
        <v>340</v>
      </c>
      <c r="B7" s="7" t="s">
        <v>48</v>
      </c>
      <c r="C7" s="22" t="s">
        <v>49</v>
      </c>
      <c r="D7" s="12" t="s">
        <v>341</v>
      </c>
    </row>
    <row r="8" spans="1:14" ht="48.75" customHeight="1" x14ac:dyDescent="0.25">
      <c r="A8" s="7" t="s">
        <v>342</v>
      </c>
      <c r="B8" s="7" t="s">
        <v>48</v>
      </c>
      <c r="C8" s="22" t="s">
        <v>49</v>
      </c>
      <c r="D8" s="12" t="s">
        <v>343</v>
      </c>
    </row>
    <row r="9" spans="1:14" x14ac:dyDescent="0.25">
      <c r="A9" s="7" t="s">
        <v>344</v>
      </c>
      <c r="B9" s="7" t="s">
        <v>48</v>
      </c>
      <c r="C9" s="22" t="s">
        <v>49</v>
      </c>
      <c r="D9" s="12" t="s">
        <v>345</v>
      </c>
    </row>
    <row r="11" spans="1:14" x14ac:dyDescent="0.25">
      <c r="K11" s="23"/>
      <c r="L11" s="23"/>
      <c r="M11" s="23"/>
      <c r="N11" s="23"/>
    </row>
    <row r="12" spans="1:14" x14ac:dyDescent="0.25">
      <c r="K12" s="23"/>
      <c r="L12" s="23"/>
      <c r="M12" s="23"/>
      <c r="N12" s="48"/>
    </row>
    <row r="13" spans="1:14" x14ac:dyDescent="0.25">
      <c r="K13" s="23"/>
      <c r="L13" s="23"/>
      <c r="M13" s="23"/>
      <c r="N13" s="48"/>
    </row>
    <row r="14" spans="1:14" x14ac:dyDescent="0.25">
      <c r="K14" s="23"/>
      <c r="L14" s="23"/>
      <c r="M14" s="23"/>
      <c r="N14" s="48"/>
    </row>
    <row r="15" spans="1:14" x14ac:dyDescent="0.25">
      <c r="K15" s="23"/>
      <c r="L15" s="23"/>
      <c r="M15" s="23"/>
      <c r="N15" s="48"/>
    </row>
  </sheetData>
  <sheetProtection algorithmName="SHA-512" hashValue="I6eKla8rhydZhHD90TpbeObaZjlXOlcYzUQWydU/nRTHJ/7hYYFdTcaRqs/fQm6OiseSYAxB7k+VMfk1loGtxQ==" saltValue="1Cmb1YcivEdoO6xSXg8f5w==" spinCount="100000" sheet="1" objects="1" scenarios="1"/>
  <autoFilter ref="B1:B9" xr:uid="{1EEE417A-3061-47F4-9C3C-B4828BB8EF33}"/>
  <dataValidations count="2">
    <dataValidation type="list" allowBlank="1" showInputMessage="1" showErrorMessage="1" sqref="E5:E9" xr:uid="{5DADFD8B-CDD3-4B08-A09F-E4B5182AA47A}">
      <formula1>#REF!</formula1>
    </dataValidation>
    <dataValidation type="list" allowBlank="1" showInputMessage="1" showErrorMessage="1" sqref="E4" xr:uid="{D8CCBC7E-F2E9-4025-B6E1-98CD6CF152DB}">
      <formula1>"Ja,Nee"</formula1>
    </dataValidation>
  </dataValidations>
  <pageMargins left="0.7" right="0.7" top="0.75" bottom="0.75" header="0.3" footer="0.3"/>
  <pageSetup scale="47" orientation="landscape" r:id="rId1"/>
  <extLst>
    <ext xmlns:x14="http://schemas.microsoft.com/office/spreadsheetml/2009/9/main" uri="{78C0D931-6437-407d-A8EE-F0AAD7539E65}">
      <x14:conditionalFormattings>
        <x14:conditionalFormatting xmlns:xm="http://schemas.microsoft.com/office/excel/2006/main">
          <x14:cfRule type="containsText" priority="1" operator="containsText" id="{2B9FF6BE-620B-4E30-A4A8-B601E49444EA}">
            <xm:f>NOT(ISERROR(SEARCH(#REF!,E4)))</xm:f>
            <xm:f>#REF!</xm:f>
            <x14:dxf>
              <fill>
                <patternFill>
                  <bgColor rgb="FFFF0000"/>
                </patternFill>
              </fill>
            </x14:dxf>
          </x14:cfRule>
          <x14:cfRule type="containsText" priority="2" operator="containsText" id="{A826E2BD-3DEC-4F2D-A734-578F1C710E2B}">
            <xm:f>NOT(ISERROR(SEARCH(#REF!,E4)))</xm:f>
            <xm:f>#REF!</xm:f>
            <x14:dxf>
              <fill>
                <patternFill>
                  <bgColor rgb="FF92D050"/>
                </patternFill>
              </fill>
            </x14:dxf>
          </x14:cfRule>
          <xm:sqref>E4</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01789-B000-44AA-AEFF-1F676DD91ABC}">
  <sheetPr codeName="Blad14">
    <pageSetUpPr fitToPage="1"/>
  </sheetPr>
  <dimension ref="A1:K9"/>
  <sheetViews>
    <sheetView workbookViewId="0">
      <selection activeCell="M21" sqref="M21"/>
    </sheetView>
  </sheetViews>
  <sheetFormatPr defaultColWidth="9.140625" defaultRowHeight="18.75" x14ac:dyDescent="0.25"/>
  <cols>
    <col min="1" max="2" width="9.140625" style="6"/>
    <col min="3" max="3" width="12.140625" style="6" customWidth="1"/>
    <col min="4" max="4" width="196" style="6" customWidth="1"/>
    <col min="5" max="5" width="11.7109375" style="6" customWidth="1"/>
    <col min="6" max="16384" width="9.140625" style="6"/>
  </cols>
  <sheetData>
    <row r="1" spans="1:11" x14ac:dyDescent="0.25">
      <c r="A1" s="36" t="s">
        <v>41</v>
      </c>
      <c r="B1" s="37"/>
      <c r="C1" s="37"/>
      <c r="D1" s="37"/>
    </row>
    <row r="2" spans="1:11" x14ac:dyDescent="0.25">
      <c r="A2" s="36" t="s">
        <v>42</v>
      </c>
      <c r="B2" s="36" t="s">
        <v>346</v>
      </c>
      <c r="C2" s="37"/>
      <c r="D2" s="37"/>
    </row>
    <row r="3" spans="1:11" x14ac:dyDescent="0.25">
      <c r="A3" s="35" t="s">
        <v>25</v>
      </c>
      <c r="B3" s="35" t="s">
        <v>44</v>
      </c>
      <c r="C3" s="35" t="s">
        <v>45</v>
      </c>
      <c r="D3" s="35" t="s">
        <v>46</v>
      </c>
      <c r="H3" s="23"/>
      <c r="I3" s="23"/>
      <c r="J3" s="23"/>
      <c r="K3" s="23"/>
    </row>
    <row r="4" spans="1:11" x14ac:dyDescent="0.25">
      <c r="A4" s="7" t="s">
        <v>347</v>
      </c>
      <c r="B4" s="7" t="s">
        <v>48</v>
      </c>
      <c r="C4" s="22" t="s">
        <v>49</v>
      </c>
      <c r="D4" s="7" t="s">
        <v>348</v>
      </c>
      <c r="H4" s="23"/>
      <c r="I4" s="23"/>
      <c r="J4" s="23"/>
      <c r="K4" s="48"/>
    </row>
    <row r="5" spans="1:11" x14ac:dyDescent="0.25">
      <c r="A5" s="7" t="s">
        <v>349</v>
      </c>
      <c r="B5" s="7" t="s">
        <v>48</v>
      </c>
      <c r="C5" s="22" t="s">
        <v>49</v>
      </c>
      <c r="D5" s="7" t="s">
        <v>350</v>
      </c>
      <c r="H5" s="23"/>
      <c r="I5" s="23"/>
      <c r="J5" s="23"/>
      <c r="K5" s="48"/>
    </row>
    <row r="6" spans="1:11" x14ac:dyDescent="0.25">
      <c r="A6" s="7" t="s">
        <v>351</v>
      </c>
      <c r="B6" s="7" t="s">
        <v>48</v>
      </c>
      <c r="C6" s="22" t="s">
        <v>49</v>
      </c>
      <c r="D6" s="7" t="s">
        <v>352</v>
      </c>
      <c r="H6" s="23"/>
      <c r="I6" s="23"/>
      <c r="J6" s="23"/>
      <c r="K6" s="48"/>
    </row>
    <row r="7" spans="1:11" ht="37.5" x14ac:dyDescent="0.25">
      <c r="A7" s="7" t="s">
        <v>353</v>
      </c>
      <c r="B7" s="7" t="s">
        <v>48</v>
      </c>
      <c r="C7" s="22" t="s">
        <v>49</v>
      </c>
      <c r="D7" s="7" t="s">
        <v>354</v>
      </c>
      <c r="H7" s="23"/>
      <c r="I7" s="23"/>
      <c r="J7" s="23"/>
      <c r="K7" s="48"/>
    </row>
    <row r="8" spans="1:11" ht="153" customHeight="1" x14ac:dyDescent="0.25">
      <c r="A8" s="7" t="s">
        <v>355</v>
      </c>
      <c r="B8" s="7" t="s">
        <v>48</v>
      </c>
      <c r="C8" s="22" t="s">
        <v>49</v>
      </c>
      <c r="D8" s="7" t="s">
        <v>356</v>
      </c>
    </row>
    <row r="9" spans="1:11" x14ac:dyDescent="0.25">
      <c r="A9" s="7" t="s">
        <v>357</v>
      </c>
      <c r="B9" s="7" t="s">
        <v>48</v>
      </c>
      <c r="C9" s="22" t="s">
        <v>49</v>
      </c>
      <c r="D9" s="12" t="s">
        <v>358</v>
      </c>
    </row>
  </sheetData>
  <sheetProtection algorithmName="SHA-512" hashValue="ViuYOOVta5Ap5FAq5/oi/Yda7O8FtQdn4Dz1iT3UXb4dE/hynd+NgYQK0jGpSNO+DzOaUofPNssbgvZGCrW61Q==" saltValue="93qeHOaGZGefX6eOQVNKNg==" spinCount="100000" sheet="1" objects="1" scenarios="1"/>
  <pageMargins left="0.7" right="0.7" top="0.75" bottom="0.75" header="0.3" footer="0.3"/>
  <pageSetup scale="54"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036AD-7226-48B9-AF02-08ED4EF15D68}">
  <sheetPr codeName="Blad15">
    <pageSetUpPr fitToPage="1"/>
  </sheetPr>
  <dimension ref="A1:J15"/>
  <sheetViews>
    <sheetView workbookViewId="0">
      <selection activeCell="M21" sqref="M21"/>
    </sheetView>
  </sheetViews>
  <sheetFormatPr defaultColWidth="9.140625" defaultRowHeight="18.75" x14ac:dyDescent="0.25"/>
  <cols>
    <col min="1" max="2" width="9.140625" style="6"/>
    <col min="3" max="3" width="11.5703125" style="6" customWidth="1"/>
    <col min="4" max="4" width="194.42578125" style="6" customWidth="1"/>
    <col min="5" max="5" width="19.42578125" style="6" customWidth="1"/>
    <col min="6" max="6" width="18.5703125" style="6" customWidth="1"/>
    <col min="7" max="16384" width="9.140625" style="6"/>
  </cols>
  <sheetData>
    <row r="1" spans="1:10" x14ac:dyDescent="0.25">
      <c r="A1" s="36" t="s">
        <v>114</v>
      </c>
      <c r="B1" s="37"/>
      <c r="C1" s="37"/>
      <c r="D1" s="37"/>
      <c r="E1" s="37"/>
      <c r="F1" s="37"/>
    </row>
    <row r="2" spans="1:10" x14ac:dyDescent="0.25">
      <c r="A2" s="36" t="s">
        <v>42</v>
      </c>
      <c r="B2" s="36" t="s">
        <v>359</v>
      </c>
      <c r="C2" s="37"/>
      <c r="D2" s="37"/>
      <c r="E2" s="37"/>
      <c r="F2" s="37"/>
    </row>
    <row r="3" spans="1:10" ht="75" x14ac:dyDescent="0.25">
      <c r="A3" s="35" t="s">
        <v>25</v>
      </c>
      <c r="B3" s="35" t="s">
        <v>44</v>
      </c>
      <c r="C3" s="35" t="s">
        <v>45</v>
      </c>
      <c r="D3" s="35" t="s">
        <v>46</v>
      </c>
      <c r="E3" s="25" t="s">
        <v>116</v>
      </c>
      <c r="F3" s="33" t="s">
        <v>117</v>
      </c>
    </row>
    <row r="4" spans="1:10" ht="37.5" x14ac:dyDescent="0.25">
      <c r="A4" s="7" t="s">
        <v>360</v>
      </c>
      <c r="B4" s="7" t="s">
        <v>48</v>
      </c>
      <c r="C4" s="22" t="s">
        <v>49</v>
      </c>
      <c r="D4" s="12" t="s">
        <v>361</v>
      </c>
      <c r="E4" s="6" t="s">
        <v>53</v>
      </c>
      <c r="F4" s="6" t="s">
        <v>53</v>
      </c>
    </row>
    <row r="5" spans="1:10" x14ac:dyDescent="0.25">
      <c r="A5" s="7" t="s">
        <v>362</v>
      </c>
      <c r="B5" s="7" t="s">
        <v>48</v>
      </c>
      <c r="C5" s="22" t="s">
        <v>49</v>
      </c>
      <c r="D5" s="12" t="s">
        <v>363</v>
      </c>
      <c r="E5" s="6" t="s">
        <v>53</v>
      </c>
      <c r="F5" s="6" t="s">
        <v>53</v>
      </c>
      <c r="G5" s="23"/>
      <c r="H5" s="23"/>
      <c r="I5" s="23"/>
      <c r="J5" s="23"/>
    </row>
    <row r="6" spans="1:10" ht="75" x14ac:dyDescent="0.25">
      <c r="A6" s="7" t="s">
        <v>364</v>
      </c>
      <c r="B6" s="7" t="s">
        <v>48</v>
      </c>
      <c r="C6" s="22" t="s">
        <v>49</v>
      </c>
      <c r="D6" s="12" t="s">
        <v>365</v>
      </c>
      <c r="E6" s="6" t="s">
        <v>53</v>
      </c>
      <c r="G6" s="23"/>
      <c r="H6" s="23"/>
      <c r="I6" s="23"/>
      <c r="J6" s="48"/>
    </row>
    <row r="7" spans="1:10" x14ac:dyDescent="0.25">
      <c r="A7" s="7" t="s">
        <v>366</v>
      </c>
      <c r="B7" s="7" t="s">
        <v>48</v>
      </c>
      <c r="C7" s="22" t="s">
        <v>49</v>
      </c>
      <c r="D7" s="12" t="s">
        <v>367</v>
      </c>
      <c r="E7" s="6" t="s">
        <v>53</v>
      </c>
      <c r="G7" s="23"/>
      <c r="H7" s="23"/>
      <c r="I7" s="23"/>
      <c r="J7" s="48"/>
    </row>
    <row r="8" spans="1:10" x14ac:dyDescent="0.25">
      <c r="A8" s="7" t="s">
        <v>368</v>
      </c>
      <c r="B8" s="7" t="s">
        <v>48</v>
      </c>
      <c r="C8" s="22" t="s">
        <v>49</v>
      </c>
      <c r="D8" s="12" t="s">
        <v>369</v>
      </c>
      <c r="E8" s="6" t="s">
        <v>53</v>
      </c>
      <c r="G8" s="23"/>
      <c r="H8" s="23"/>
      <c r="I8" s="23"/>
      <c r="J8" s="48"/>
    </row>
    <row r="9" spans="1:10" x14ac:dyDescent="0.25">
      <c r="A9" s="7" t="s">
        <v>370</v>
      </c>
      <c r="B9" s="7" t="s">
        <v>48</v>
      </c>
      <c r="C9" s="22" t="s">
        <v>49</v>
      </c>
      <c r="D9" s="12" t="s">
        <v>371</v>
      </c>
      <c r="E9" s="6" t="s">
        <v>53</v>
      </c>
      <c r="G9" s="23"/>
      <c r="H9" s="23"/>
      <c r="I9" s="23"/>
      <c r="J9" s="48"/>
    </row>
    <row r="10" spans="1:10" x14ac:dyDescent="0.25">
      <c r="A10" s="7" t="s">
        <v>372</v>
      </c>
      <c r="B10" s="7" t="s">
        <v>48</v>
      </c>
      <c r="C10" s="22" t="s">
        <v>49</v>
      </c>
      <c r="D10" s="12" t="s">
        <v>373</v>
      </c>
      <c r="E10" s="6" t="s">
        <v>53</v>
      </c>
    </row>
    <row r="11" spans="1:10" ht="37.5" x14ac:dyDescent="0.25">
      <c r="A11" s="7" t="s">
        <v>374</v>
      </c>
      <c r="B11" s="7" t="s">
        <v>48</v>
      </c>
      <c r="C11" s="22" t="s">
        <v>49</v>
      </c>
      <c r="D11" s="12" t="s">
        <v>375</v>
      </c>
      <c r="E11" s="6" t="s">
        <v>53</v>
      </c>
    </row>
    <row r="12" spans="1:10" ht="37.5" x14ac:dyDescent="0.25">
      <c r="A12" s="7" t="s">
        <v>376</v>
      </c>
      <c r="B12" s="7" t="s">
        <v>123</v>
      </c>
      <c r="C12" s="7">
        <v>2</v>
      </c>
      <c r="D12" s="12" t="s">
        <v>377</v>
      </c>
      <c r="E12" s="75"/>
      <c r="F12" s="6">
        <f>IF(E12="JA", 2, 0)</f>
        <v>0</v>
      </c>
    </row>
    <row r="13" spans="1:10" x14ac:dyDescent="0.25">
      <c r="A13" s="7" t="s">
        <v>378</v>
      </c>
      <c r="B13" s="7" t="s">
        <v>48</v>
      </c>
      <c r="C13" s="22" t="s">
        <v>49</v>
      </c>
      <c r="D13" s="12" t="s">
        <v>379</v>
      </c>
      <c r="E13" s="6" t="s">
        <v>53</v>
      </c>
    </row>
    <row r="14" spans="1:10" x14ac:dyDescent="0.25">
      <c r="A14" s="29"/>
      <c r="B14" s="29"/>
      <c r="C14" s="29"/>
      <c r="D14" s="29"/>
    </row>
    <row r="15" spans="1:10" x14ac:dyDescent="0.25">
      <c r="A15" s="29"/>
      <c r="B15" s="29"/>
      <c r="C15" s="29"/>
      <c r="D15" s="29"/>
    </row>
  </sheetData>
  <sheetProtection algorithmName="SHA-512" hashValue="ftEC4Mve3kBEqad4IXgZ0raaJCvP0HUzjxOPOVA/ncUlmUlu7B10n2BvldTE4ImLVN4et57j56aha/BlJqT3Zw==" saltValue="fDQQ312TwWE6UW7hVPKCtA==" spinCount="100000" sheet="1" objects="1" scenarios="1"/>
  <autoFilter ref="B1:B15" xr:uid="{E00036AD-7226-48B9-AF02-08ED4EF15D68}"/>
  <dataValidations count="1">
    <dataValidation type="list" allowBlank="1" showInputMessage="1" showErrorMessage="1" sqref="E12" xr:uid="{0DD47C00-7CDD-4FAF-88AB-1308FA0CA8ED}">
      <formula1>"Ja,Nee"</formula1>
    </dataValidation>
  </dataValidations>
  <pageMargins left="0.7" right="0.7" top="0.75" bottom="0.75" header="0.3" footer="0.3"/>
  <pageSetup scale="46" orientation="landscape" r:id="rId1"/>
  <extLst>
    <ext xmlns:x14="http://schemas.microsoft.com/office/spreadsheetml/2009/9/main" uri="{78C0D931-6437-407d-A8EE-F0AAD7539E65}">
      <x14:conditionalFormattings>
        <x14:conditionalFormatting xmlns:xm="http://schemas.microsoft.com/office/excel/2006/main">
          <x14:cfRule type="containsText" priority="1" operator="containsText" id="{49C0A7CE-964A-4352-9DF1-45EA167D1F8D}">
            <xm:f>NOT(ISERROR(SEARCH(#REF!,E12)))</xm:f>
            <xm:f>#REF!</xm:f>
            <x14:dxf>
              <fill>
                <patternFill>
                  <bgColor rgb="FFFF0000"/>
                </patternFill>
              </fill>
            </x14:dxf>
          </x14:cfRule>
          <x14:cfRule type="containsText" priority="2" operator="containsText" id="{4240232A-9851-467E-B38B-9F22BD85F55A}">
            <xm:f>NOT(ISERROR(SEARCH(#REF!,E12)))</xm:f>
            <xm:f>#REF!</xm:f>
            <x14:dxf>
              <fill>
                <patternFill>
                  <bgColor rgb="FF92D050"/>
                </patternFill>
              </fill>
            </x14:dxf>
          </x14:cfRule>
          <xm:sqref>E12</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EAB3B-8C15-4538-A77A-5DCE56AAB0A4}">
  <sheetPr codeName="Blad16">
    <pageSetUpPr fitToPage="1"/>
  </sheetPr>
  <dimension ref="A1:D19"/>
  <sheetViews>
    <sheetView topLeftCell="A6" workbookViewId="0">
      <selection activeCell="M21" sqref="M21"/>
    </sheetView>
  </sheetViews>
  <sheetFormatPr defaultColWidth="9.140625" defaultRowHeight="18.75" x14ac:dyDescent="0.25"/>
  <cols>
    <col min="1" max="2" width="9.140625" style="3"/>
    <col min="3" max="3" width="14.5703125" style="3" customWidth="1"/>
    <col min="4" max="4" width="195.85546875" style="3" customWidth="1"/>
    <col min="5" max="16384" width="9.140625" style="3"/>
  </cols>
  <sheetData>
    <row r="1" spans="1:4" x14ac:dyDescent="0.25">
      <c r="A1" s="38" t="s">
        <v>114</v>
      </c>
      <c r="B1" s="39"/>
      <c r="C1" s="39"/>
      <c r="D1" s="39"/>
    </row>
    <row r="2" spans="1:4" x14ac:dyDescent="0.25">
      <c r="A2" s="38" t="s">
        <v>42</v>
      </c>
      <c r="B2" s="38" t="s">
        <v>380</v>
      </c>
      <c r="C2" s="39"/>
      <c r="D2" s="39"/>
    </row>
    <row r="3" spans="1:4" x14ac:dyDescent="0.25">
      <c r="A3" s="35" t="s">
        <v>25</v>
      </c>
      <c r="B3" s="35" t="s">
        <v>44</v>
      </c>
      <c r="C3" s="35" t="s">
        <v>45</v>
      </c>
      <c r="D3" s="35" t="s">
        <v>46</v>
      </c>
    </row>
    <row r="4" spans="1:4" ht="93.75" x14ac:dyDescent="0.25">
      <c r="A4" s="2" t="s">
        <v>381</v>
      </c>
      <c r="B4" s="2" t="s">
        <v>48</v>
      </c>
      <c r="C4" s="20" t="s">
        <v>49</v>
      </c>
      <c r="D4" s="13" t="s">
        <v>382</v>
      </c>
    </row>
    <row r="5" spans="1:4" ht="37.5" x14ac:dyDescent="0.25">
      <c r="A5" s="2" t="s">
        <v>383</v>
      </c>
      <c r="B5" s="2" t="s">
        <v>48</v>
      </c>
      <c r="C5" s="20" t="s">
        <v>49</v>
      </c>
      <c r="D5" s="13" t="s">
        <v>384</v>
      </c>
    </row>
    <row r="6" spans="1:4" ht="56.25" x14ac:dyDescent="0.25">
      <c r="A6" s="2" t="s">
        <v>385</v>
      </c>
      <c r="B6" s="2" t="s">
        <v>48</v>
      </c>
      <c r="C6" s="20" t="s">
        <v>49</v>
      </c>
      <c r="D6" s="13" t="s">
        <v>386</v>
      </c>
    </row>
    <row r="7" spans="1:4" ht="168.75" x14ac:dyDescent="0.25">
      <c r="A7" s="2" t="s">
        <v>387</v>
      </c>
      <c r="B7" s="2" t="s">
        <v>48</v>
      </c>
      <c r="C7" s="20" t="s">
        <v>49</v>
      </c>
      <c r="D7" s="13" t="s">
        <v>388</v>
      </c>
    </row>
    <row r="8" spans="1:4" ht="37.5" x14ac:dyDescent="0.25">
      <c r="A8" s="2" t="s">
        <v>389</v>
      </c>
      <c r="B8" s="2" t="s">
        <v>48</v>
      </c>
      <c r="C8" s="20" t="s">
        <v>49</v>
      </c>
      <c r="D8" s="13" t="s">
        <v>390</v>
      </c>
    </row>
    <row r="9" spans="1:4" ht="37.5" x14ac:dyDescent="0.25">
      <c r="A9" s="2" t="s">
        <v>391</v>
      </c>
      <c r="B9" s="2" t="s">
        <v>48</v>
      </c>
      <c r="C9" s="20" t="s">
        <v>49</v>
      </c>
      <c r="D9" s="13" t="s">
        <v>392</v>
      </c>
    </row>
    <row r="10" spans="1:4" ht="37.5" x14ac:dyDescent="0.25">
      <c r="A10" s="2" t="s">
        <v>393</v>
      </c>
      <c r="B10" s="2" t="s">
        <v>48</v>
      </c>
      <c r="C10" s="20" t="s">
        <v>49</v>
      </c>
      <c r="D10" s="13" t="s">
        <v>394</v>
      </c>
    </row>
    <row r="11" spans="1:4" ht="37.5" x14ac:dyDescent="0.25">
      <c r="A11" s="2" t="s">
        <v>395</v>
      </c>
      <c r="B11" s="2" t="s">
        <v>48</v>
      </c>
      <c r="C11" s="20" t="s">
        <v>49</v>
      </c>
      <c r="D11" s="13" t="s">
        <v>396</v>
      </c>
    </row>
    <row r="12" spans="1:4" ht="37.5" x14ac:dyDescent="0.25">
      <c r="A12" s="2" t="s">
        <v>397</v>
      </c>
      <c r="B12" s="2" t="s">
        <v>48</v>
      </c>
      <c r="C12" s="20" t="s">
        <v>49</v>
      </c>
      <c r="D12" s="13" t="s">
        <v>398</v>
      </c>
    </row>
    <row r="13" spans="1:4" ht="37.5" x14ac:dyDescent="0.25">
      <c r="A13" s="2" t="s">
        <v>399</v>
      </c>
      <c r="B13" s="2" t="s">
        <v>48</v>
      </c>
      <c r="C13" s="20" t="s">
        <v>49</v>
      </c>
      <c r="D13" s="13" t="s">
        <v>400</v>
      </c>
    </row>
    <row r="14" spans="1:4" ht="37.5" x14ac:dyDescent="0.25">
      <c r="A14" s="2" t="s">
        <v>401</v>
      </c>
      <c r="B14" s="2" t="s">
        <v>48</v>
      </c>
      <c r="C14" s="20" t="s">
        <v>49</v>
      </c>
      <c r="D14" s="13" t="s">
        <v>402</v>
      </c>
    </row>
    <row r="15" spans="1:4" ht="37.5" x14ac:dyDescent="0.25">
      <c r="A15" s="2" t="s">
        <v>403</v>
      </c>
      <c r="B15" s="2" t="s">
        <v>48</v>
      </c>
      <c r="C15" s="20" t="s">
        <v>49</v>
      </c>
      <c r="D15" s="13" t="s">
        <v>404</v>
      </c>
    </row>
    <row r="16" spans="1:4" ht="37.5" x14ac:dyDescent="0.25">
      <c r="A16" s="2" t="s">
        <v>405</v>
      </c>
      <c r="B16" s="2" t="s">
        <v>48</v>
      </c>
      <c r="C16" s="20" t="s">
        <v>49</v>
      </c>
      <c r="D16" s="13" t="s">
        <v>406</v>
      </c>
    </row>
    <row r="17" spans="1:4" ht="37.5" x14ac:dyDescent="0.25">
      <c r="A17" s="2" t="s">
        <v>407</v>
      </c>
      <c r="B17" s="2" t="s">
        <v>48</v>
      </c>
      <c r="C17" s="20" t="s">
        <v>49</v>
      </c>
      <c r="D17" s="13" t="s">
        <v>408</v>
      </c>
    </row>
    <row r="18" spans="1:4" x14ac:dyDescent="0.25">
      <c r="A18" s="50"/>
      <c r="B18" s="50"/>
      <c r="C18" s="106"/>
      <c r="D18" s="19"/>
    </row>
    <row r="19" spans="1:4" x14ac:dyDescent="0.25">
      <c r="A19" s="50"/>
      <c r="B19" s="50"/>
      <c r="C19" s="106"/>
    </row>
  </sheetData>
  <sheetProtection algorithmName="SHA-512" hashValue="as1UOUQ7XpJdzxbAkoa1qFiayM2aoAQk8327b9lJO6jBAO+gGw/VgWec4yCeVSEerndplu4ogoVwUbmsze2NtA==" saltValue="lh3hPFUaWFBe/lQ78H3Jww==" spinCount="100000" sheet="1" objects="1" scenarios="1"/>
  <autoFilter ref="B1:B22" xr:uid="{754EAB3B-8C15-4538-A77A-5DCE56AAB0A4}"/>
  <mergeCells count="1">
    <mergeCell ref="C18:C19"/>
  </mergeCells>
  <pageMargins left="0.7" right="0.7" top="0.75" bottom="0.75" header="0.3" footer="0.3"/>
  <pageSetup scale="53"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599A0-4E35-40AE-AD31-A4C40D4FB220}">
  <sheetPr codeName="Blad17">
    <pageSetUpPr fitToPage="1"/>
  </sheetPr>
  <dimension ref="A1:L14"/>
  <sheetViews>
    <sheetView zoomScaleNormal="100" workbookViewId="0">
      <selection activeCell="M21" sqref="M21"/>
    </sheetView>
  </sheetViews>
  <sheetFormatPr defaultColWidth="9.140625" defaultRowHeight="18.75" x14ac:dyDescent="0.25"/>
  <cols>
    <col min="1" max="2" width="9.140625" style="6"/>
    <col min="3" max="3" width="13.28515625" style="6" customWidth="1"/>
    <col min="4" max="4" width="197.140625" style="48" customWidth="1"/>
    <col min="5" max="5" width="21.85546875" style="6" customWidth="1"/>
    <col min="6" max="6" width="14" style="6" customWidth="1"/>
    <col min="7" max="16384" width="9.140625" style="6"/>
  </cols>
  <sheetData>
    <row r="1" spans="1:12" x14ac:dyDescent="0.25">
      <c r="A1" s="36" t="s">
        <v>114</v>
      </c>
      <c r="B1" s="37"/>
      <c r="C1" s="37"/>
      <c r="D1" s="49"/>
      <c r="E1" s="37"/>
      <c r="F1" s="37"/>
    </row>
    <row r="2" spans="1:12" x14ac:dyDescent="0.25">
      <c r="A2" s="36" t="s">
        <v>42</v>
      </c>
      <c r="B2" s="36" t="s">
        <v>409</v>
      </c>
      <c r="C2" s="37"/>
      <c r="D2" s="49"/>
      <c r="E2" s="37"/>
      <c r="F2" s="37"/>
    </row>
    <row r="3" spans="1:12" ht="56.25" x14ac:dyDescent="0.25">
      <c r="A3" s="35" t="s">
        <v>25</v>
      </c>
      <c r="B3" s="35" t="s">
        <v>44</v>
      </c>
      <c r="C3" s="35" t="s">
        <v>45</v>
      </c>
      <c r="D3" s="35" t="s">
        <v>46</v>
      </c>
      <c r="E3" s="21" t="s">
        <v>116</v>
      </c>
      <c r="F3" s="33" t="s">
        <v>117</v>
      </c>
      <c r="I3" s="23"/>
      <c r="J3" s="23"/>
      <c r="K3" s="23"/>
      <c r="L3" s="23"/>
    </row>
    <row r="4" spans="1:12" x14ac:dyDescent="0.25">
      <c r="A4" s="7" t="s">
        <v>410</v>
      </c>
      <c r="B4" s="7" t="s">
        <v>48</v>
      </c>
      <c r="C4" s="22" t="s">
        <v>49</v>
      </c>
      <c r="D4" s="12" t="s">
        <v>411</v>
      </c>
      <c r="I4" s="23"/>
      <c r="J4" s="23"/>
      <c r="K4" s="23"/>
      <c r="L4" s="48"/>
    </row>
    <row r="5" spans="1:12" x14ac:dyDescent="0.25">
      <c r="A5" s="7" t="s">
        <v>412</v>
      </c>
      <c r="B5" s="7" t="s">
        <v>48</v>
      </c>
      <c r="C5" s="22" t="s">
        <v>49</v>
      </c>
      <c r="D5" s="12" t="s">
        <v>413</v>
      </c>
      <c r="I5" s="23"/>
      <c r="J5" s="23"/>
      <c r="K5" s="23"/>
      <c r="L5" s="48"/>
    </row>
    <row r="6" spans="1:12" ht="56.25" x14ac:dyDescent="0.25">
      <c r="A6" s="7" t="s">
        <v>414</v>
      </c>
      <c r="B6" s="7" t="s">
        <v>48</v>
      </c>
      <c r="C6" s="22" t="s">
        <v>49</v>
      </c>
      <c r="D6" s="12" t="s">
        <v>415</v>
      </c>
      <c r="I6" s="23"/>
      <c r="J6" s="23"/>
      <c r="K6" s="23"/>
      <c r="L6" s="48"/>
    </row>
    <row r="7" spans="1:12" x14ac:dyDescent="0.25">
      <c r="A7" s="7" t="s">
        <v>416</v>
      </c>
      <c r="B7" s="7" t="s">
        <v>48</v>
      </c>
      <c r="C7" s="22" t="s">
        <v>49</v>
      </c>
      <c r="D7" s="12" t="s">
        <v>417</v>
      </c>
      <c r="I7" s="23"/>
      <c r="J7" s="23"/>
      <c r="K7" s="23"/>
      <c r="L7" s="48"/>
    </row>
    <row r="8" spans="1:12" ht="56.25" x14ac:dyDescent="0.25">
      <c r="A8" s="7" t="s">
        <v>418</v>
      </c>
      <c r="B8" s="7" t="s">
        <v>123</v>
      </c>
      <c r="C8" s="7">
        <v>3</v>
      </c>
      <c r="D8" s="12" t="s">
        <v>419</v>
      </c>
      <c r="E8" s="72"/>
      <c r="F8" s="24">
        <f>IF(E8="JA", 3, 0)</f>
        <v>0</v>
      </c>
    </row>
    <row r="9" spans="1:12" ht="37.5" x14ac:dyDescent="0.25">
      <c r="A9" s="7" t="s">
        <v>420</v>
      </c>
      <c r="B9" s="7" t="s">
        <v>48</v>
      </c>
      <c r="C9" s="22" t="s">
        <v>49</v>
      </c>
      <c r="D9" s="12" t="s">
        <v>421</v>
      </c>
    </row>
    <row r="10" spans="1:12" ht="37.5" x14ac:dyDescent="0.25">
      <c r="A10" s="7" t="s">
        <v>422</v>
      </c>
      <c r="B10" s="7" t="s">
        <v>48</v>
      </c>
      <c r="C10" s="22" t="s">
        <v>49</v>
      </c>
      <c r="D10" s="12" t="s">
        <v>423</v>
      </c>
    </row>
    <row r="11" spans="1:12" ht="37.5" x14ac:dyDescent="0.25">
      <c r="A11" s="7" t="s">
        <v>424</v>
      </c>
      <c r="B11" s="7" t="s">
        <v>48</v>
      </c>
      <c r="C11" s="22" t="s">
        <v>49</v>
      </c>
      <c r="D11" s="12" t="s">
        <v>425</v>
      </c>
    </row>
    <row r="12" spans="1:12" ht="56.25" x14ac:dyDescent="0.25">
      <c r="A12" s="7" t="s">
        <v>426</v>
      </c>
      <c r="B12" s="7" t="s">
        <v>48</v>
      </c>
      <c r="C12" s="22" t="s">
        <v>49</v>
      </c>
      <c r="D12" s="12" t="s">
        <v>427</v>
      </c>
    </row>
    <row r="13" spans="1:12" ht="93.75" x14ac:dyDescent="0.25">
      <c r="A13" s="7" t="s">
        <v>428</v>
      </c>
      <c r="B13" s="7" t="s">
        <v>48</v>
      </c>
      <c r="C13" s="22" t="s">
        <v>49</v>
      </c>
      <c r="D13" s="12" t="s">
        <v>429</v>
      </c>
    </row>
    <row r="14" spans="1:12" x14ac:dyDescent="0.25">
      <c r="A14" s="7" t="s">
        <v>430</v>
      </c>
      <c r="B14" s="7" t="s">
        <v>48</v>
      </c>
      <c r="C14" s="22" t="s">
        <v>49</v>
      </c>
      <c r="D14" s="12" t="s">
        <v>431</v>
      </c>
    </row>
  </sheetData>
  <sheetProtection algorithmName="SHA-512" hashValue="6AUZVS4q5ooVO9K7MwlJ9Oq8HuDpuH+I7doOZSOfhnrdbinwpnXJGSj8GCSmIzUYw3HnCnWv+5FoaRpmDG2DQg==" saltValue="Z05OLD0qPJL2HPpqoZcrkg==" spinCount="100000" sheet="1" objects="1" scenarios="1"/>
  <autoFilter ref="B1:B14" xr:uid="{FE8599A0-4E35-40AE-AD31-A4C40D4FB220}"/>
  <dataValidations count="1">
    <dataValidation type="list" allowBlank="1" showInputMessage="1" showErrorMessage="1" sqref="E8" xr:uid="{D4DADDFF-D915-49B3-B7EF-9454D9D263BC}">
      <formula1>"Ja,Nee"</formula1>
    </dataValidation>
  </dataValidations>
  <pageMargins left="0.7" right="0.7" top="0.75" bottom="0.75" header="0.3" footer="0.3"/>
  <pageSetup scale="46" orientation="landscape" r:id="rId1"/>
  <extLst>
    <ext xmlns:x14="http://schemas.microsoft.com/office/spreadsheetml/2009/9/main" uri="{78C0D931-6437-407d-A8EE-F0AAD7539E65}">
      <x14:conditionalFormattings>
        <x14:conditionalFormatting xmlns:xm="http://schemas.microsoft.com/office/excel/2006/main">
          <x14:cfRule type="containsText" priority="1" operator="containsText" id="{2B47A079-722E-417D-84BF-EDEAB3F7D8AB}">
            <xm:f>NOT(ISERROR(SEARCH(#REF!,E8)))</xm:f>
            <xm:f>#REF!</xm:f>
            <x14:dxf>
              <fill>
                <patternFill>
                  <bgColor rgb="FFFF0000"/>
                </patternFill>
              </fill>
            </x14:dxf>
          </x14:cfRule>
          <x14:cfRule type="containsText" priority="2" operator="containsText" id="{44EF86A3-431E-4FFD-83B1-44DBCE877424}">
            <xm:f>NOT(ISERROR(SEARCH(#REF!,E8)))</xm:f>
            <xm:f>#REF!</xm:f>
            <x14:dxf>
              <fill>
                <patternFill>
                  <bgColor rgb="FF92D050"/>
                </patternFill>
              </fill>
            </x14:dxf>
          </x14:cfRule>
          <xm:sqref>E8</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5C5BE-FB1F-4623-9AD7-968CCB58B982}">
  <sheetPr codeName="Blad18">
    <pageSetUpPr fitToPage="1"/>
  </sheetPr>
  <dimension ref="A1:D6"/>
  <sheetViews>
    <sheetView workbookViewId="0">
      <selection activeCell="M21" sqref="M21"/>
    </sheetView>
  </sheetViews>
  <sheetFormatPr defaultColWidth="9.140625" defaultRowHeight="18.75" x14ac:dyDescent="0.25"/>
  <cols>
    <col min="1" max="2" width="9.140625" style="3"/>
    <col min="3" max="3" width="17.85546875" style="3" customWidth="1"/>
    <col min="4" max="4" width="183" style="19" customWidth="1"/>
    <col min="5" max="16384" width="9.140625" style="3"/>
  </cols>
  <sheetData>
    <row r="1" spans="1:4" x14ac:dyDescent="0.25">
      <c r="A1" s="41" t="s">
        <v>130</v>
      </c>
      <c r="B1" s="41"/>
      <c r="C1" s="41"/>
      <c r="D1" s="41"/>
    </row>
    <row r="2" spans="1:4" x14ac:dyDescent="0.25">
      <c r="A2" s="41" t="s">
        <v>42</v>
      </c>
      <c r="B2" s="41" t="s">
        <v>432</v>
      </c>
      <c r="C2" s="41"/>
      <c r="D2" s="41"/>
    </row>
    <row r="3" spans="1:4" x14ac:dyDescent="0.25">
      <c r="A3" s="35" t="s">
        <v>25</v>
      </c>
      <c r="B3" s="35" t="s">
        <v>44</v>
      </c>
      <c r="C3" s="35" t="s">
        <v>45</v>
      </c>
      <c r="D3" s="35" t="s">
        <v>46</v>
      </c>
    </row>
    <row r="4" spans="1:4" ht="37.5" x14ac:dyDescent="0.25">
      <c r="A4" s="4" t="s">
        <v>433</v>
      </c>
      <c r="B4" s="4" t="s">
        <v>48</v>
      </c>
      <c r="C4" s="18" t="s">
        <v>49</v>
      </c>
      <c r="D4" s="13" t="s">
        <v>434</v>
      </c>
    </row>
    <row r="5" spans="1:4" ht="37.5" x14ac:dyDescent="0.25">
      <c r="A5" s="4" t="s">
        <v>435</v>
      </c>
      <c r="B5" s="4" t="s">
        <v>48</v>
      </c>
      <c r="C5" s="18" t="s">
        <v>49</v>
      </c>
      <c r="D5" s="13" t="s">
        <v>436</v>
      </c>
    </row>
    <row r="6" spans="1:4" ht="112.5" x14ac:dyDescent="0.25">
      <c r="A6" s="4" t="s">
        <v>437</v>
      </c>
      <c r="B6" s="4" t="s">
        <v>48</v>
      </c>
      <c r="C6" s="18" t="s">
        <v>49</v>
      </c>
      <c r="D6" s="13" t="s">
        <v>438</v>
      </c>
    </row>
  </sheetData>
  <sheetProtection algorithmName="SHA-512" hashValue="0kO+TK+PmNXpMBQKRNzsG+KAOoKPa+FHewusfJ4c4kr65y/738FU3bKwGRnK7/4F3JOv5UWJNa9jrgHdpqY4sw==" saltValue="+xhDSBF5xXk4eHGH+l3HaQ==" spinCount="100000" sheet="1" objects="1" scenarios="1"/>
  <autoFilter ref="B1:B6" xr:uid="{9DC5C5BE-FB1F-4623-9AD7-968CCB58B982}"/>
  <pageMargins left="0.7" right="0.7" top="0.75" bottom="0.75" header="0.3" footer="0.3"/>
  <pageSetup scale="5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91A57-376D-4AC4-8C24-F5D20C061E4A}">
  <sheetPr codeName="Blad19">
    <pageSetUpPr fitToPage="1"/>
  </sheetPr>
  <dimension ref="A1:D10"/>
  <sheetViews>
    <sheetView zoomScale="89" zoomScaleNormal="89" workbookViewId="0">
      <selection activeCell="M21" sqref="M21"/>
    </sheetView>
  </sheetViews>
  <sheetFormatPr defaultColWidth="9.140625" defaultRowHeight="18.75" x14ac:dyDescent="0.25"/>
  <cols>
    <col min="1" max="2" width="9.140625" style="6"/>
    <col min="3" max="3" width="22.7109375" style="6" customWidth="1"/>
    <col min="4" max="4" width="175.85546875" style="48" customWidth="1"/>
    <col min="5" max="16384" width="9.140625" style="6"/>
  </cols>
  <sheetData>
    <row r="1" spans="1:4" x14ac:dyDescent="0.25">
      <c r="A1" s="36" t="s">
        <v>130</v>
      </c>
      <c r="B1" s="37"/>
      <c r="C1" s="37"/>
      <c r="D1" s="49"/>
    </row>
    <row r="2" spans="1:4" x14ac:dyDescent="0.25">
      <c r="A2" s="36" t="s">
        <v>42</v>
      </c>
      <c r="B2" s="36" t="s">
        <v>439</v>
      </c>
      <c r="C2" s="37"/>
      <c r="D2" s="49"/>
    </row>
    <row r="3" spans="1:4" x14ac:dyDescent="0.25">
      <c r="A3" s="35" t="s">
        <v>25</v>
      </c>
      <c r="B3" s="35" t="s">
        <v>44</v>
      </c>
      <c r="C3" s="35" t="s">
        <v>45</v>
      </c>
      <c r="D3" s="35" t="s">
        <v>46</v>
      </c>
    </row>
    <row r="4" spans="1:4" ht="37.5" x14ac:dyDescent="0.25">
      <c r="A4" s="7" t="s">
        <v>440</v>
      </c>
      <c r="B4" s="7" t="s">
        <v>48</v>
      </c>
      <c r="C4" s="22" t="s">
        <v>441</v>
      </c>
      <c r="D4" s="12" t="s">
        <v>442</v>
      </c>
    </row>
    <row r="5" spans="1:4" x14ac:dyDescent="0.25">
      <c r="A5" s="7" t="s">
        <v>443</v>
      </c>
      <c r="B5" s="7" t="s">
        <v>148</v>
      </c>
      <c r="C5" s="22" t="s">
        <v>49</v>
      </c>
      <c r="D5" s="12" t="s">
        <v>444</v>
      </c>
    </row>
    <row r="6" spans="1:4" x14ac:dyDescent="0.25">
      <c r="A6" s="7" t="s">
        <v>445</v>
      </c>
      <c r="B6" s="7" t="s">
        <v>48</v>
      </c>
      <c r="C6" s="22" t="s">
        <v>49</v>
      </c>
      <c r="D6" s="12" t="s">
        <v>446</v>
      </c>
    </row>
    <row r="7" spans="1:4" x14ac:dyDescent="0.25">
      <c r="A7" s="7" t="s">
        <v>447</v>
      </c>
      <c r="B7" s="7" t="s">
        <v>48</v>
      </c>
      <c r="C7" s="22" t="s">
        <v>49</v>
      </c>
      <c r="D7" s="12" t="s">
        <v>448</v>
      </c>
    </row>
    <row r="8" spans="1:4" x14ac:dyDescent="0.25">
      <c r="A8" s="7" t="s">
        <v>449</v>
      </c>
      <c r="B8" s="7" t="s">
        <v>48</v>
      </c>
      <c r="C8" s="22" t="s">
        <v>49</v>
      </c>
      <c r="D8" s="12" t="s">
        <v>450</v>
      </c>
    </row>
    <row r="9" spans="1:4" x14ac:dyDescent="0.25">
      <c r="A9" s="7" t="s">
        <v>451</v>
      </c>
      <c r="B9" s="7" t="s">
        <v>48</v>
      </c>
      <c r="C9" s="22" t="s">
        <v>49</v>
      </c>
      <c r="D9" s="12" t="s">
        <v>452</v>
      </c>
    </row>
    <row r="10" spans="1:4" ht="37.5" x14ac:dyDescent="0.25">
      <c r="A10" s="7" t="s">
        <v>453</v>
      </c>
      <c r="B10" s="7" t="s">
        <v>48</v>
      </c>
      <c r="C10" s="22" t="s">
        <v>49</v>
      </c>
      <c r="D10" s="12" t="s">
        <v>454</v>
      </c>
    </row>
  </sheetData>
  <sheetProtection algorithmName="SHA-512" hashValue="uWXpghe9dD6/FzMTpM2WlXyDziRUzzH1SN8/e2v3cwWXJPWE4DS65i4pLDU/V8Fhg1BEFWGntRP+ERg78mhC0Q==" saltValue="IQZGgAmJPBxpYu1fNlFSEw==" spinCount="100000" sheet="1" objects="1" scenarios="1"/>
  <pageMargins left="0.7" right="0.7" top="0.75" bottom="0.75" header="0.3" footer="0.3"/>
  <pageSetup scale="56"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487B0-92A3-4E5C-8DB6-08E9D98AE73B}">
  <sheetPr codeName="Blad25">
    <pageSetUpPr fitToPage="1"/>
  </sheetPr>
  <dimension ref="A1:D15"/>
  <sheetViews>
    <sheetView workbookViewId="0">
      <selection activeCell="M21" sqref="M21"/>
    </sheetView>
  </sheetViews>
  <sheetFormatPr defaultRowHeight="18.75" x14ac:dyDescent="0.25"/>
  <cols>
    <col min="1" max="2" width="9.140625" style="3"/>
    <col min="3" max="3" width="17.85546875" style="3" customWidth="1"/>
    <col min="4" max="4" width="186.42578125" style="3" customWidth="1"/>
    <col min="5" max="16384" width="9.140625" style="3"/>
  </cols>
  <sheetData>
    <row r="1" spans="1:4" x14ac:dyDescent="0.25">
      <c r="A1" s="38" t="s">
        <v>41</v>
      </c>
      <c r="B1" s="39"/>
      <c r="C1" s="39"/>
      <c r="D1" s="40"/>
    </row>
    <row r="2" spans="1:4" x14ac:dyDescent="0.25">
      <c r="A2" s="38" t="s">
        <v>42</v>
      </c>
      <c r="B2" s="38" t="s">
        <v>455</v>
      </c>
      <c r="C2" s="39"/>
      <c r="D2" s="40"/>
    </row>
    <row r="3" spans="1:4" x14ac:dyDescent="0.25">
      <c r="A3" s="35" t="s">
        <v>25</v>
      </c>
      <c r="B3" s="35" t="s">
        <v>44</v>
      </c>
      <c r="C3" s="35" t="s">
        <v>45</v>
      </c>
      <c r="D3" s="35" t="s">
        <v>46</v>
      </c>
    </row>
    <row r="4" spans="1:4" ht="112.5" x14ac:dyDescent="0.25">
      <c r="A4" s="2" t="s">
        <v>456</v>
      </c>
      <c r="B4" s="2" t="s">
        <v>48</v>
      </c>
      <c r="C4" s="20" t="s">
        <v>49</v>
      </c>
      <c r="D4" s="13" t="s">
        <v>457</v>
      </c>
    </row>
    <row r="5" spans="1:4" x14ac:dyDescent="0.25">
      <c r="A5" s="2" t="s">
        <v>458</v>
      </c>
      <c r="B5" s="2" t="s">
        <v>48</v>
      </c>
      <c r="C5" s="20" t="s">
        <v>49</v>
      </c>
      <c r="D5" s="13" t="s">
        <v>459</v>
      </c>
    </row>
    <row r="6" spans="1:4" ht="37.5" x14ac:dyDescent="0.25">
      <c r="A6" s="2" t="s">
        <v>460</v>
      </c>
      <c r="B6" s="2" t="s">
        <v>48</v>
      </c>
      <c r="C6" s="20" t="s">
        <v>49</v>
      </c>
      <c r="D6" s="13" t="s">
        <v>461</v>
      </c>
    </row>
    <row r="7" spans="1:4" x14ac:dyDescent="0.25">
      <c r="A7" s="2" t="s">
        <v>462</v>
      </c>
      <c r="B7" s="2" t="s">
        <v>48</v>
      </c>
      <c r="C7" s="20" t="s">
        <v>49</v>
      </c>
      <c r="D7" s="13" t="s">
        <v>463</v>
      </c>
    </row>
    <row r="8" spans="1:4" x14ac:dyDescent="0.25">
      <c r="A8" s="2" t="s">
        <v>464</v>
      </c>
      <c r="B8" s="2" t="s">
        <v>48</v>
      </c>
      <c r="C8" s="20" t="s">
        <v>49</v>
      </c>
      <c r="D8" s="13" t="s">
        <v>465</v>
      </c>
    </row>
    <row r="9" spans="1:4" ht="93.75" x14ac:dyDescent="0.25">
      <c r="A9" s="2" t="s">
        <v>466</v>
      </c>
      <c r="B9" s="2" t="s">
        <v>48</v>
      </c>
      <c r="C9" s="20" t="s">
        <v>49</v>
      </c>
      <c r="D9" s="13" t="s">
        <v>467</v>
      </c>
    </row>
    <row r="10" spans="1:4" x14ac:dyDescent="0.25">
      <c r="A10" s="2" t="s">
        <v>468</v>
      </c>
      <c r="B10" s="2" t="s">
        <v>48</v>
      </c>
      <c r="C10" s="20" t="s">
        <v>49</v>
      </c>
      <c r="D10" s="30" t="s">
        <v>469</v>
      </c>
    </row>
    <row r="11" spans="1:4" x14ac:dyDescent="0.25">
      <c r="A11" s="2" t="s">
        <v>470</v>
      </c>
      <c r="B11" s="2" t="s">
        <v>48</v>
      </c>
      <c r="C11" s="20" t="s">
        <v>49</v>
      </c>
      <c r="D11" s="30" t="s">
        <v>471</v>
      </c>
    </row>
    <row r="12" spans="1:4" x14ac:dyDescent="0.25">
      <c r="A12" s="2" t="s">
        <v>472</v>
      </c>
      <c r="B12" s="2" t="s">
        <v>48</v>
      </c>
      <c r="C12" s="20" t="s">
        <v>49</v>
      </c>
      <c r="D12" s="13" t="s">
        <v>473</v>
      </c>
    </row>
    <row r="13" spans="1:4" x14ac:dyDescent="0.25">
      <c r="A13" s="2" t="s">
        <v>474</v>
      </c>
      <c r="B13" s="2" t="s">
        <v>48</v>
      </c>
      <c r="C13" s="20" t="s">
        <v>49</v>
      </c>
      <c r="D13" s="13" t="s">
        <v>475</v>
      </c>
    </row>
    <row r="14" spans="1:4" x14ac:dyDescent="0.25">
      <c r="A14" s="2" t="s">
        <v>476</v>
      </c>
      <c r="B14" s="2" t="s">
        <v>48</v>
      </c>
      <c r="C14" s="20" t="s">
        <v>49</v>
      </c>
      <c r="D14" s="13" t="s">
        <v>477</v>
      </c>
    </row>
    <row r="15" spans="1:4" ht="37.5" x14ac:dyDescent="0.25">
      <c r="A15" s="2" t="s">
        <v>478</v>
      </c>
      <c r="B15" s="2" t="s">
        <v>48</v>
      </c>
      <c r="C15" s="20" t="s">
        <v>49</v>
      </c>
      <c r="D15" s="13" t="s">
        <v>479</v>
      </c>
    </row>
  </sheetData>
  <sheetProtection algorithmName="SHA-512" hashValue="eH4KXEqA59TA1tRQZ0KaHIDVa5C5CNAJ2vmAfWrBmfeqCwO3w0JQYb6srRL+ug4MJdEfcFj19eITEaZdwSba+A==" saltValue="qAK9KNpnP/MFlpfFTe8imQ==" spinCount="100000" sheet="1" objects="1" scenarios="1"/>
  <pageMargins left="0.7" right="0.7" top="0.75" bottom="0.75" header="0.3" footer="0.3"/>
  <pageSetup scale="54"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231A7-D47C-497F-93D1-DAA768F5648B}">
  <sheetPr codeName="Blad21">
    <pageSetUpPr fitToPage="1"/>
  </sheetPr>
  <dimension ref="A1:M12"/>
  <sheetViews>
    <sheetView workbookViewId="0">
      <selection activeCell="M21" sqref="M21"/>
    </sheetView>
  </sheetViews>
  <sheetFormatPr defaultColWidth="9.140625" defaultRowHeight="18.75" x14ac:dyDescent="0.25"/>
  <cols>
    <col min="1" max="2" width="9.140625" style="61"/>
    <col min="3" max="3" width="11" style="61" customWidth="1"/>
    <col min="4" max="4" width="198.140625" style="65" customWidth="1"/>
    <col min="5" max="5" width="21" style="61" customWidth="1"/>
    <col min="6" max="6" width="17.28515625" style="61" bestFit="1" customWidth="1"/>
    <col min="7" max="16384" width="9.140625" style="61"/>
  </cols>
  <sheetData>
    <row r="1" spans="1:13" x14ac:dyDescent="0.25">
      <c r="A1" s="59" t="s">
        <v>114</v>
      </c>
      <c r="B1" s="60"/>
      <c r="C1" s="60"/>
      <c r="D1" s="73"/>
      <c r="E1" s="60"/>
      <c r="F1" s="60"/>
    </row>
    <row r="2" spans="1:13" x14ac:dyDescent="0.25">
      <c r="A2" s="59" t="s">
        <v>42</v>
      </c>
      <c r="B2" s="59" t="s">
        <v>480</v>
      </c>
      <c r="C2" s="60"/>
      <c r="D2" s="73"/>
      <c r="E2" s="60"/>
      <c r="F2" s="60"/>
    </row>
    <row r="3" spans="1:13" ht="56.25" x14ac:dyDescent="0.25">
      <c r="A3" s="62" t="s">
        <v>25</v>
      </c>
      <c r="B3" s="62" t="s">
        <v>44</v>
      </c>
      <c r="C3" s="62" t="s">
        <v>45</v>
      </c>
      <c r="D3" s="62" t="s">
        <v>46</v>
      </c>
      <c r="E3" s="63" t="s">
        <v>116</v>
      </c>
      <c r="F3" s="64" t="s">
        <v>117</v>
      </c>
    </row>
    <row r="4" spans="1:13" ht="56.25" x14ac:dyDescent="0.25">
      <c r="A4" s="66" t="s">
        <v>481</v>
      </c>
      <c r="B4" s="66" t="s">
        <v>48</v>
      </c>
      <c r="C4" s="67" t="s">
        <v>49</v>
      </c>
      <c r="D4" s="68" t="s">
        <v>482</v>
      </c>
      <c r="J4" s="69"/>
      <c r="K4" s="69"/>
      <c r="L4" s="69"/>
      <c r="M4" s="69"/>
    </row>
    <row r="5" spans="1:13" ht="37.5" x14ac:dyDescent="0.25">
      <c r="A5" s="66" t="s">
        <v>37</v>
      </c>
      <c r="B5" s="66" t="s">
        <v>123</v>
      </c>
      <c r="C5" s="66">
        <v>2</v>
      </c>
      <c r="D5" s="68" t="s">
        <v>483</v>
      </c>
      <c r="E5" s="75"/>
      <c r="F5" s="70">
        <f>IF(E5="JA", 2, 0)</f>
        <v>0</v>
      </c>
      <c r="J5" s="69"/>
      <c r="K5" s="69"/>
      <c r="L5" s="69"/>
      <c r="M5" s="65"/>
    </row>
    <row r="6" spans="1:13" x14ac:dyDescent="0.25">
      <c r="A6" s="66" t="s">
        <v>484</v>
      </c>
      <c r="B6" s="66" t="s">
        <v>48</v>
      </c>
      <c r="C6" s="67" t="s">
        <v>49</v>
      </c>
      <c r="D6" s="68" t="s">
        <v>485</v>
      </c>
      <c r="J6" s="69"/>
      <c r="K6" s="69"/>
      <c r="L6" s="69"/>
      <c r="M6" s="65"/>
    </row>
    <row r="7" spans="1:13" x14ac:dyDescent="0.25">
      <c r="A7" s="66" t="s">
        <v>486</v>
      </c>
      <c r="B7" s="66" t="s">
        <v>48</v>
      </c>
      <c r="C7" s="67" t="s">
        <v>49</v>
      </c>
      <c r="D7" s="68" t="s">
        <v>487</v>
      </c>
      <c r="J7" s="69"/>
      <c r="K7" s="69"/>
      <c r="L7" s="69"/>
      <c r="M7" s="65"/>
    </row>
    <row r="8" spans="1:13" ht="37.5" x14ac:dyDescent="0.25">
      <c r="A8" s="66" t="s">
        <v>488</v>
      </c>
      <c r="B8" s="66" t="s">
        <v>48</v>
      </c>
      <c r="C8" s="67" t="s">
        <v>49</v>
      </c>
      <c r="D8" s="68" t="s">
        <v>489</v>
      </c>
      <c r="J8" s="69"/>
      <c r="K8" s="69"/>
      <c r="L8" s="69"/>
      <c r="M8" s="65"/>
    </row>
    <row r="9" spans="1:13" ht="150" x14ac:dyDescent="0.25">
      <c r="A9" s="66" t="s">
        <v>490</v>
      </c>
      <c r="B9" s="66" t="s">
        <v>48</v>
      </c>
      <c r="C9" s="67" t="s">
        <v>49</v>
      </c>
      <c r="D9" s="68" t="s">
        <v>491</v>
      </c>
    </row>
    <row r="10" spans="1:13" x14ac:dyDescent="0.25">
      <c r="A10" s="66" t="s">
        <v>492</v>
      </c>
      <c r="B10" s="66" t="s">
        <v>48</v>
      </c>
      <c r="C10" s="67" t="s">
        <v>49</v>
      </c>
      <c r="D10" s="68" t="s">
        <v>493</v>
      </c>
    </row>
    <row r="11" spans="1:13" x14ac:dyDescent="0.25">
      <c r="A11" s="66" t="s">
        <v>494</v>
      </c>
      <c r="B11" s="66" t="s">
        <v>48</v>
      </c>
      <c r="C11" s="67" t="s">
        <v>49</v>
      </c>
      <c r="D11" s="68" t="s">
        <v>495</v>
      </c>
    </row>
    <row r="12" spans="1:13" x14ac:dyDescent="0.25">
      <c r="A12" s="76"/>
      <c r="B12" s="76"/>
    </row>
  </sheetData>
  <sheetProtection algorithmName="SHA-512" hashValue="YN8QJyeWJTY1stkghnKjCkihCSx0PLeWMYgGvd9sJ1rmZqFtOWPWOtOPE+fXxNL+jcGaQm9HvhyOAjUgAPCarQ==" saltValue="oTRYqzuS8b0dOEyvuht0Mg==" spinCount="100000" sheet="1" objects="1" scenarios="1"/>
  <dataValidations count="2">
    <dataValidation type="list" allowBlank="1" showInputMessage="1" showErrorMessage="1" sqref="E4 E6:E11" xr:uid="{D0EFBD6B-2331-44DB-8D72-C19DB8B3747B}">
      <formula1>#REF!</formula1>
    </dataValidation>
    <dataValidation type="list" allowBlank="1" showInputMessage="1" showErrorMessage="1" sqref="E5" xr:uid="{29ECBD45-1060-44A5-BE7C-6E643D77D18E}">
      <formula1>"Ja,Nee"</formula1>
    </dataValidation>
  </dataValidations>
  <pageMargins left="0.7" right="0.7" top="0.75" bottom="0.75" header="0.3" footer="0.3"/>
  <pageSetup scale="46" orientation="landscape" r:id="rId1"/>
  <extLst>
    <ext xmlns:x14="http://schemas.microsoft.com/office/spreadsheetml/2009/9/main" uri="{78C0D931-6437-407d-A8EE-F0AAD7539E65}">
      <x14:conditionalFormattings>
        <x14:conditionalFormatting xmlns:xm="http://schemas.microsoft.com/office/excel/2006/main">
          <x14:cfRule type="containsText" priority="1" operator="containsText" id="{46760E6B-7210-47C6-88C2-54A88DA8F0E7}">
            <xm:f>NOT(ISERROR(SEARCH(#REF!,E5)))</xm:f>
            <xm:f>#REF!</xm:f>
            <x14:dxf>
              <fill>
                <patternFill>
                  <bgColor rgb="FFFF0000"/>
                </patternFill>
              </fill>
            </x14:dxf>
          </x14:cfRule>
          <x14:cfRule type="containsText" priority="2" operator="containsText" id="{891949DA-D815-447E-8DB6-82586290C719}">
            <xm:f>NOT(ISERROR(SEARCH(#REF!,E5)))</xm:f>
            <xm:f>#REF!</xm:f>
            <x14:dxf>
              <fill>
                <patternFill>
                  <bgColor rgb="FF92D050"/>
                </patternFill>
              </fill>
            </x14:dxf>
          </x14:cfRule>
          <xm:sqref>E5</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0A937-285D-4368-8ADD-8E168A3A7091}">
  <sheetPr codeName="Blad22">
    <pageSetUpPr fitToPage="1"/>
  </sheetPr>
  <dimension ref="A1:L9"/>
  <sheetViews>
    <sheetView workbookViewId="0">
      <selection activeCell="M21" sqref="M21"/>
    </sheetView>
  </sheetViews>
  <sheetFormatPr defaultRowHeight="18.75" x14ac:dyDescent="0.25"/>
  <cols>
    <col min="1" max="2" width="9.140625" style="79"/>
    <col min="3" max="3" width="11.85546875" style="79" customWidth="1"/>
    <col min="4" max="4" width="196.140625" style="79" customWidth="1"/>
    <col min="5" max="16384" width="9.140625" style="79"/>
  </cols>
  <sheetData>
    <row r="1" spans="1:12" x14ac:dyDescent="0.25">
      <c r="A1" s="77" t="s">
        <v>130</v>
      </c>
      <c r="B1" s="78"/>
      <c r="C1" s="78"/>
      <c r="D1" s="78"/>
    </row>
    <row r="2" spans="1:12" x14ac:dyDescent="0.25">
      <c r="A2" s="77" t="s">
        <v>42</v>
      </c>
      <c r="B2" s="77" t="s">
        <v>496</v>
      </c>
      <c r="C2" s="78"/>
      <c r="D2" s="78"/>
    </row>
    <row r="3" spans="1:12" x14ac:dyDescent="0.25">
      <c r="A3" s="62" t="s">
        <v>25</v>
      </c>
      <c r="B3" s="62" t="s">
        <v>44</v>
      </c>
      <c r="C3" s="62" t="s">
        <v>45</v>
      </c>
      <c r="D3" s="62" t="s">
        <v>46</v>
      </c>
      <c r="F3" s="107"/>
      <c r="G3" s="107"/>
      <c r="H3" s="107"/>
      <c r="I3" s="107"/>
      <c r="J3" s="107"/>
      <c r="K3" s="107"/>
      <c r="L3" s="107"/>
    </row>
    <row r="4" spans="1:12" ht="37.5" x14ac:dyDescent="0.25">
      <c r="A4" s="80" t="s">
        <v>497</v>
      </c>
      <c r="B4" s="80" t="s">
        <v>48</v>
      </c>
      <c r="C4" s="81" t="s">
        <v>49</v>
      </c>
      <c r="D4" s="82" t="s">
        <v>498</v>
      </c>
    </row>
    <row r="5" spans="1:12" ht="67.5" customHeight="1" x14ac:dyDescent="0.25">
      <c r="A5" s="80" t="s">
        <v>499</v>
      </c>
      <c r="B5" s="80" t="s">
        <v>48</v>
      </c>
      <c r="C5" s="81" t="s">
        <v>49</v>
      </c>
      <c r="D5" s="82" t="s">
        <v>500</v>
      </c>
    </row>
    <row r="6" spans="1:12" ht="93.75" x14ac:dyDescent="0.25">
      <c r="A6" s="80" t="s">
        <v>501</v>
      </c>
      <c r="B6" s="80" t="s">
        <v>48</v>
      </c>
      <c r="C6" s="81" t="s">
        <v>49</v>
      </c>
      <c r="D6" s="82" t="s">
        <v>502</v>
      </c>
    </row>
    <row r="7" spans="1:12" ht="75" x14ac:dyDescent="0.25">
      <c r="A7" s="80" t="s">
        <v>503</v>
      </c>
      <c r="B7" s="80" t="s">
        <v>48</v>
      </c>
      <c r="C7" s="81" t="s">
        <v>49</v>
      </c>
      <c r="D7" s="82" t="s">
        <v>504</v>
      </c>
    </row>
    <row r="8" spans="1:12" ht="37.5" x14ac:dyDescent="0.25">
      <c r="A8" s="80" t="s">
        <v>505</v>
      </c>
      <c r="B8" s="80" t="s">
        <v>48</v>
      </c>
      <c r="C8" s="81" t="s">
        <v>49</v>
      </c>
      <c r="D8" s="82" t="s">
        <v>506</v>
      </c>
    </row>
    <row r="9" spans="1:12" x14ac:dyDescent="0.25">
      <c r="A9" s="80" t="s">
        <v>507</v>
      </c>
      <c r="B9" s="80" t="s">
        <v>48</v>
      </c>
      <c r="C9" s="81" t="s">
        <v>49</v>
      </c>
      <c r="D9" s="82" t="s">
        <v>508</v>
      </c>
    </row>
  </sheetData>
  <sheetProtection algorithmName="SHA-512" hashValue="YvsVwEYPTk/GTpiHCz1KlEdSAGNOxwv+7jqpvluAu3Zf4wr0JC3l5kydFPMmYeyqr6u1ldLuJXUzZO7vgXmXdQ==" saltValue="CiqZYU958EhQPFN6DXETQA==" spinCount="100000" sheet="1" objects="1" scenarios="1"/>
  <autoFilter ref="B1:B9" xr:uid="{D940A937-285D-4368-8ADD-8E168A3A7091}"/>
  <mergeCells count="1">
    <mergeCell ref="F3:L3"/>
  </mergeCells>
  <pageMargins left="0.7" right="0.7" top="0.75" bottom="0.75" header="0.3" footer="0.3"/>
  <pageSetup scale="4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0121A-91F2-4A64-A1DA-5FB6F246EBA0}">
  <sheetPr codeName="Blad23">
    <pageSetUpPr fitToPage="1"/>
  </sheetPr>
  <dimension ref="A1:D5"/>
  <sheetViews>
    <sheetView workbookViewId="0">
      <selection activeCell="M21" sqref="M21"/>
    </sheetView>
  </sheetViews>
  <sheetFormatPr defaultColWidth="9.140625" defaultRowHeight="18.75" x14ac:dyDescent="0.25"/>
  <cols>
    <col min="1" max="2" width="9.140625" style="6"/>
    <col min="3" max="3" width="13.7109375" style="6" customWidth="1"/>
    <col min="4" max="4" width="169.42578125" style="6" customWidth="1"/>
    <col min="5" max="5" width="12.42578125" style="6" bestFit="1" customWidth="1"/>
    <col min="6" max="16384" width="9.140625" style="6"/>
  </cols>
  <sheetData>
    <row r="1" spans="1:4" x14ac:dyDescent="0.25">
      <c r="A1" s="36" t="s">
        <v>130</v>
      </c>
      <c r="B1" s="37"/>
      <c r="C1" s="37"/>
      <c r="D1" s="37"/>
    </row>
    <row r="2" spans="1:4" x14ac:dyDescent="0.25">
      <c r="A2" s="36" t="s">
        <v>42</v>
      </c>
      <c r="B2" s="36" t="s">
        <v>509</v>
      </c>
      <c r="C2" s="37"/>
      <c r="D2" s="37"/>
    </row>
    <row r="3" spans="1:4" x14ac:dyDescent="0.25">
      <c r="A3" s="35" t="s">
        <v>25</v>
      </c>
      <c r="B3" s="35" t="s">
        <v>44</v>
      </c>
      <c r="C3" s="35" t="s">
        <v>45</v>
      </c>
      <c r="D3" s="35" t="s">
        <v>46</v>
      </c>
    </row>
    <row r="4" spans="1:4" ht="88.5" customHeight="1" x14ac:dyDescent="0.25">
      <c r="A4" s="24" t="s">
        <v>510</v>
      </c>
      <c r="B4" s="24" t="s">
        <v>48</v>
      </c>
      <c r="C4" s="32" t="s">
        <v>49</v>
      </c>
      <c r="D4" s="31" t="s">
        <v>511</v>
      </c>
    </row>
    <row r="5" spans="1:4" ht="59.25" customHeight="1" x14ac:dyDescent="0.25">
      <c r="A5" s="24" t="s">
        <v>512</v>
      </c>
      <c r="B5" s="24" t="s">
        <v>48</v>
      </c>
      <c r="C5" s="32" t="s">
        <v>49</v>
      </c>
      <c r="D5" s="12" t="s">
        <v>513</v>
      </c>
    </row>
  </sheetData>
  <sheetProtection algorithmName="SHA-512" hashValue="eAhTGS+1oregSqLoojVauKtOMt8xE/42dguldDilEWyhctMnyVbhsRE2oQIytYsso+EheKjUCYfK8Vpdv/Z81w==" saltValue="yjbWjFl29cN+xLD4JoDYNA==" spinCount="100000" sheet="1" objects="1" scenarios="1"/>
  <pageMargins left="0.7" right="0.7" top="0.75" bottom="0.75" header="0.3" footer="0.3"/>
  <pageSetup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129DBBB72A01C408FF3114B773AB05F" ma:contentTypeVersion="3" ma:contentTypeDescription="Een nieuw document maken." ma:contentTypeScope="" ma:versionID="908d2af6e2919824238912b79c435221">
  <xsd:schema xmlns:xsd="http://www.w3.org/2001/XMLSchema" xmlns:xs="http://www.w3.org/2001/XMLSchema" xmlns:p="http://schemas.microsoft.com/office/2006/metadata/properties" xmlns:ns2="58cd0b3b-86dd-4e2a-961b-eb8b2364ffaa" targetNamespace="http://schemas.microsoft.com/office/2006/metadata/properties" ma:root="true" ma:fieldsID="b5586189c4cb3c48d039f557a431b926" ns2:_="">
    <xsd:import namespace="58cd0b3b-86dd-4e2a-961b-eb8b2364ffa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cd0b3b-86dd-4e2a-961b-eb8b2364ff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2E396892-6172-46CC-90EE-D387AFD68839}">
  <ds:schemaRefs>
    <ds:schemaRef ds:uri="http://schemas.microsoft.com/office/2006/documentManagement/types"/>
    <ds:schemaRef ds:uri="http://purl.org/dc/elements/1.1/"/>
    <ds:schemaRef ds:uri="http://purl.org/dc/dcmitype/"/>
    <ds:schemaRef ds:uri="http://schemas.openxmlformats.org/package/2006/metadata/core-properties"/>
    <ds:schemaRef ds:uri="http://www.w3.org/XML/1998/namespace"/>
    <ds:schemaRef ds:uri="http://schemas.microsoft.com/office/infopath/2007/PartnerControls"/>
    <ds:schemaRef ds:uri="58cd0b3b-86dd-4e2a-961b-eb8b2364ffaa"/>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8F45E2CF-2BF9-46AD-BCF7-B3B871DE84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cd0b3b-86dd-4e2a-961b-eb8b2364ff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74895A3-F2C4-4895-9DCB-D92BA809D98B}">
  <ds:schemaRefs>
    <ds:schemaRef ds:uri="http://schemas.microsoft.com/sharepoint/v3/contenttype/forms"/>
  </ds:schemaRefs>
</ds:datastoreItem>
</file>

<file path=customXml/itemProps4.xml><?xml version="1.0" encoding="utf-8"?>
<ds:datastoreItem xmlns:ds="http://schemas.openxmlformats.org/officeDocument/2006/customXml" ds:itemID="{903A552E-127C-48DF-B970-30397970D8A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23</vt:i4>
      </vt:variant>
      <vt:variant>
        <vt:lpstr>Benoemde bereiken</vt:lpstr>
      </vt:variant>
      <vt:variant>
        <vt:i4>50</vt:i4>
      </vt:variant>
    </vt:vector>
  </HeadingPairs>
  <TitlesOfParts>
    <vt:vector size="73" baseType="lpstr">
      <vt:lpstr>Uitleg en overzicht tabbladen</vt:lpstr>
      <vt:lpstr>Wensen</vt:lpstr>
      <vt:lpstr>A-Algemeen ICT</vt:lpstr>
      <vt:lpstr>B-Standaarden</vt:lpstr>
      <vt:lpstr>C-Doc en Zaak en Archief</vt:lpstr>
      <vt:lpstr>D-Koppelingen</vt:lpstr>
      <vt:lpstr>E-Dataexport en Management info</vt:lpstr>
      <vt:lpstr>F Privacy- en info.beveiling</vt:lpstr>
      <vt:lpstr>G - Algemene functionaliteit</vt:lpstr>
      <vt:lpstr>H-Zaken-Processen</vt:lpstr>
      <vt:lpstr>i-Gebruiksvriendelijkheid</vt:lpstr>
      <vt:lpstr>J-Zoekfunctionaliteit</vt:lpstr>
      <vt:lpstr>K-Sjablonen</vt:lpstr>
      <vt:lpstr>L-Documenten</vt:lpstr>
      <vt:lpstr>M-Vergunningverlening</vt:lpstr>
      <vt:lpstr>N-Mobiel toezicht</vt:lpstr>
      <vt:lpstr>O-Toezicht Alg</vt:lpstr>
      <vt:lpstr>P-Controlelijst</vt:lpstr>
      <vt:lpstr>Q-Toezicht-Handhaving</vt:lpstr>
      <vt:lpstr>R- Leges</vt:lpstr>
      <vt:lpstr>S-Functioneel beheer</vt:lpstr>
      <vt:lpstr>T-Dienstverlening</vt:lpstr>
      <vt:lpstr>U-Migratie</vt:lpstr>
      <vt:lpstr>'A-Algemeen ICT'!_Hlk170290122</vt:lpstr>
      <vt:lpstr>'D-Koppelingen'!_Ref161828887</vt:lpstr>
      <vt:lpstr>'D-Koppelingen'!_Ref161828910</vt:lpstr>
      <vt:lpstr>'A-Algemeen ICT'!_Ref161829365</vt:lpstr>
      <vt:lpstr>'H-Zaken-Processen'!_Ref161830094</vt:lpstr>
      <vt:lpstr>'K-Sjablonen'!_Ref161834049</vt:lpstr>
      <vt:lpstr>'M-Vergunningverlening'!_Ref161834112</vt:lpstr>
      <vt:lpstr>'O-Toezicht Alg'!_Ref161835286</vt:lpstr>
      <vt:lpstr>'O-Toezicht Alg'!_Ref161835766</vt:lpstr>
      <vt:lpstr>'O-Toezicht Alg'!_Ref161836450</vt:lpstr>
      <vt:lpstr>'E-Dataexport en Management info'!_Ref162265161</vt:lpstr>
      <vt:lpstr>'E-Dataexport en Management info'!_Ref162270003</vt:lpstr>
      <vt:lpstr>'C-Doc en Zaak en Archief'!_Ref164710543</vt:lpstr>
      <vt:lpstr>'C-Doc en Zaak en Archief'!_Ref164710811</vt:lpstr>
      <vt:lpstr>'C-Doc en Zaak en Archief'!_Ref164712138</vt:lpstr>
      <vt:lpstr>'H-Zaken-Processen'!_Ref164716544</vt:lpstr>
      <vt:lpstr>'H-Zaken-Processen'!_Ref164716790</vt:lpstr>
      <vt:lpstr>'H-Zaken-Processen'!_Ref164717403</vt:lpstr>
      <vt:lpstr>'M-Vergunningverlening'!_Ref164718382</vt:lpstr>
      <vt:lpstr>'M-Vergunningverlening'!_Ref164718478</vt:lpstr>
      <vt:lpstr>'M-Vergunningverlening'!_Ref164718788</vt:lpstr>
      <vt:lpstr>'M-Vergunningverlening'!_Ref164718996</vt:lpstr>
      <vt:lpstr>'O-Toezicht Alg'!_Ref164719774</vt:lpstr>
      <vt:lpstr>'O-Toezicht Alg'!_Ref164720659</vt:lpstr>
      <vt:lpstr>'O-Toezicht Alg'!_Ref168518540</vt:lpstr>
      <vt:lpstr>'M-Vergunningverlening'!_Ref169123884</vt:lpstr>
      <vt:lpstr>'M-Vergunningverlening'!_Ref169124015</vt:lpstr>
      <vt:lpstr>'A-Algemeen ICT'!_Ref169520734</vt:lpstr>
      <vt:lpstr>'C-Doc en Zaak en Archief'!_Ref169521564</vt:lpstr>
      <vt:lpstr>'E-Dataexport en Management info'!_Ref169532862</vt:lpstr>
      <vt:lpstr>'G - Algemene functionaliteit'!_Ref169534866</vt:lpstr>
      <vt:lpstr>'H-Zaken-Processen'!_Ref169536020</vt:lpstr>
      <vt:lpstr>'H-Zaken-Processen'!_Ref169536021</vt:lpstr>
      <vt:lpstr>'H-Zaken-Processen'!_Ref169536234</vt:lpstr>
      <vt:lpstr>'J-Zoekfunctionaliteit'!_Ref169598607</vt:lpstr>
      <vt:lpstr>'J-Zoekfunctionaliteit'!_Ref169598609</vt:lpstr>
      <vt:lpstr>'H-Zaken-Processen'!_Ref169599658</vt:lpstr>
      <vt:lpstr>'H-Zaken-Processen'!_Ref169600107</vt:lpstr>
      <vt:lpstr>'D-Koppelingen'!_Ref169608427</vt:lpstr>
      <vt:lpstr>'G - Algemene functionaliteit'!_Ref169616072</vt:lpstr>
      <vt:lpstr>'O-Toezicht Alg'!_Ref169619297</vt:lpstr>
      <vt:lpstr>'N-Mobiel toezicht'!_Ref169622971</vt:lpstr>
      <vt:lpstr>'O-Toezicht Alg'!_Ref169623172</vt:lpstr>
      <vt:lpstr>'S-Functioneel beheer'!_Ref169643265</vt:lpstr>
      <vt:lpstr>'A-Algemeen ICT'!_Ref169643304</vt:lpstr>
      <vt:lpstr>'G - Algemene functionaliteit'!_Ref169688871</vt:lpstr>
      <vt:lpstr>'H-Zaken-Processen'!_Ref169688904</vt:lpstr>
      <vt:lpstr>'K-Sjablonen'!_Ref169688912</vt:lpstr>
      <vt:lpstr>'M-Vergunningverlening'!_Ref169689517</vt:lpstr>
      <vt:lpstr>'P-Controlelijst'!_Ref169689523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Witteveen, Rosanne</cp:lastModifiedBy>
  <cp:revision/>
  <cp:lastPrinted>2025-08-20T15:03:17Z</cp:lastPrinted>
  <dcterms:created xsi:type="dcterms:W3CDTF">2025-05-15T13:28:10Z</dcterms:created>
  <dcterms:modified xsi:type="dcterms:W3CDTF">2025-08-21T11:51:55Z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0x0101007129DBBB72A01C408FF3114B773AB05F</vt:lpwstr>
  </property>
</Properties>
</file>