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filterPrivacy="1" codeName="ThisWorkbook" autoCompressPictures="0"/>
  <xr:revisionPtr revIDLastSave="816" documentId="13_ncr:1_{77C3F10F-3B77-0C4D-92D1-AFD1AED35875}" xr6:coauthVersionLast="47" xr6:coauthVersionMax="47" xr10:uidLastSave="{13DF9AE7-5234-2948-9B1A-FF217E9D0CF5}"/>
  <bookViews>
    <workbookView xWindow="40540" yWindow="600" windowWidth="36680" windowHeight="18900" activeTab="6" xr2:uid="{00000000-000D-0000-FFFF-FFFF00000000}"/>
  </bookViews>
  <sheets>
    <sheet name="Beoordelen open vragen" sheetId="6" r:id="rId1"/>
    <sheet name="Beoordelaar 1" sheetId="7" r:id="rId2"/>
    <sheet name="Beoordelaar 2" sheetId="15" r:id="rId3"/>
    <sheet name="Beoordelaar 3" sheetId="16" r:id="rId4"/>
    <sheet name="Beoordelaar 4" sheetId="17" r:id="rId5"/>
    <sheet name="Beoordelaar 5" sheetId="20" r:id="rId6"/>
    <sheet name="Consensus" sheetId="9" r:id="rId7"/>
    <sheet name="Eindscores" sheetId="18" r:id="rId8"/>
  </sheets>
  <definedNames>
    <definedName name="SCORE">'Beoordelen open vragen'!$A$12:$A$17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1" i="9" l="1"/>
  <c r="G31" i="9"/>
  <c r="D31" i="9"/>
  <c r="J24" i="9"/>
  <c r="G24" i="9"/>
  <c r="D24" i="9"/>
  <c r="J17" i="9"/>
  <c r="G17" i="9"/>
  <c r="D17" i="9"/>
  <c r="D10" i="9"/>
  <c r="J10" i="9"/>
  <c r="G10" i="9"/>
  <c r="J33" i="9" l="1"/>
  <c r="G33" i="9"/>
  <c r="D33" i="9"/>
  <c r="I1" i="16" l="1"/>
  <c r="G3" i="18" l="1"/>
  <c r="J1" i="9" l="1"/>
  <c r="G1" i="9"/>
  <c r="D1" i="9"/>
  <c r="C1" i="17"/>
  <c r="F1" i="17"/>
  <c r="I1" i="17"/>
  <c r="A2" i="17"/>
  <c r="A3" i="17"/>
  <c r="A4" i="17"/>
  <c r="A5" i="17"/>
  <c r="A6" i="17"/>
  <c r="A7" i="17"/>
  <c r="A8" i="17"/>
  <c r="A9" i="17"/>
  <c r="I1" i="20"/>
  <c r="F1" i="20"/>
  <c r="C1" i="20"/>
  <c r="F1" i="16"/>
  <c r="C1" i="16"/>
  <c r="I1" i="15"/>
  <c r="F1" i="15"/>
  <c r="C1" i="15"/>
  <c r="A9" i="20"/>
  <c r="A8" i="20"/>
  <c r="A7" i="20"/>
  <c r="A6" i="20"/>
  <c r="A5" i="20"/>
  <c r="A4" i="20"/>
  <c r="A3" i="20"/>
  <c r="A2" i="20"/>
  <c r="A9" i="16"/>
  <c r="A8" i="16"/>
  <c r="A7" i="16"/>
  <c r="A6" i="16"/>
  <c r="A5" i="16"/>
  <c r="A4" i="16"/>
  <c r="A3" i="16"/>
  <c r="A2" i="16"/>
  <c r="A9" i="15"/>
  <c r="A8" i="15"/>
  <c r="A7" i="15"/>
  <c r="A6" i="15"/>
  <c r="A5" i="15"/>
  <c r="A4" i="15"/>
  <c r="A3" i="15"/>
  <c r="A2" i="15"/>
  <c r="E3" i="18" l="1"/>
  <c r="E4" i="18" s="1"/>
  <c r="G4" i="18"/>
  <c r="C3" i="18"/>
  <c r="C4" i="18" s="1"/>
  <c r="C8" i="18" s="1"/>
  <c r="A8" i="7"/>
  <c r="A9" i="7"/>
  <c r="A6" i="7"/>
  <c r="A7" i="7"/>
  <c r="A4" i="7"/>
  <c r="A5" i="7"/>
  <c r="A2" i="7"/>
  <c r="A3" i="7"/>
  <c r="A25" i="9"/>
  <c r="A18" i="9"/>
  <c r="A11" i="9"/>
  <c r="A4" i="9"/>
  <c r="J29" i="9"/>
  <c r="G29" i="9"/>
  <c r="D29" i="9"/>
  <c r="J22" i="9"/>
  <c r="G22" i="9"/>
  <c r="D22" i="9"/>
  <c r="J15" i="9"/>
  <c r="G15" i="9"/>
  <c r="D15" i="9"/>
  <c r="J8" i="9"/>
  <c r="G8" i="9"/>
  <c r="D8" i="9"/>
  <c r="G2" i="18"/>
  <c r="E2" i="18"/>
  <c r="C2" i="18"/>
  <c r="D3" i="9"/>
  <c r="J3" i="9"/>
  <c r="G3" i="9"/>
  <c r="G4" i="9"/>
  <c r="G5" i="9"/>
  <c r="G6" i="9"/>
  <c r="G7" i="9"/>
  <c r="G11" i="9"/>
  <c r="G12" i="9"/>
  <c r="G13" i="9"/>
  <c r="G14" i="9"/>
  <c r="G18" i="9"/>
  <c r="G19" i="9"/>
  <c r="G20" i="9"/>
  <c r="G21" i="9"/>
  <c r="G25" i="9"/>
  <c r="G26" i="9"/>
  <c r="G27" i="9"/>
  <c r="G28" i="9"/>
  <c r="J28" i="9"/>
  <c r="J27" i="9"/>
  <c r="J21" i="9"/>
  <c r="J20" i="9"/>
  <c r="J14" i="9"/>
  <c r="J13" i="9"/>
  <c r="J7" i="9"/>
  <c r="J6" i="9"/>
  <c r="D28" i="9"/>
  <c r="D27" i="9"/>
  <c r="D21" i="9"/>
  <c r="D20" i="9"/>
  <c r="D14" i="9"/>
  <c r="D13" i="9"/>
  <c r="D7" i="9"/>
  <c r="D6" i="9"/>
  <c r="J12" i="9"/>
  <c r="D12" i="9"/>
  <c r="J5" i="9"/>
  <c r="D5" i="9"/>
  <c r="D25" i="9"/>
  <c r="D18" i="9"/>
  <c r="J11" i="9"/>
  <c r="D11" i="9"/>
  <c r="J4" i="9"/>
  <c r="D4" i="9"/>
  <c r="J26" i="9"/>
  <c r="J19" i="9"/>
  <c r="D26" i="9"/>
  <c r="D19" i="9"/>
  <c r="J18" i="9"/>
  <c r="J25" i="9"/>
  <c r="G8" i="18" l="1"/>
  <c r="E8" i="18"/>
</calcChain>
</file>

<file path=xl/sharedStrings.xml><?xml version="1.0" encoding="utf-8"?>
<sst xmlns="http://schemas.openxmlformats.org/spreadsheetml/2006/main" count="208" uniqueCount="43">
  <si>
    <t>Beoordeling open vragen</t>
  </si>
  <si>
    <t xml:space="preserve">Om de kwaliteit en toegevoegde waarde van de Inschrijver(s) te kunnen beoordelen dient Inschrijver haar kwaliteit aan te tonen en meerwaarde uit te werken conform onderstaande open vragen. </t>
  </si>
  <si>
    <t>Open vraag 1: Plan van aanpak implementatie</t>
  </si>
  <si>
    <t>Zie bijlage 6 kwaliteit</t>
  </si>
  <si>
    <t>Open vraag 2: Duurzaamheid en circulariteit</t>
  </si>
  <si>
    <t>Open vraag 3: Gebruiksvriendelijkheid bestelomgeving</t>
  </si>
  <si>
    <t>Open vraag 4: Marktconforme prijzen</t>
  </si>
  <si>
    <t>Wijze van beoordeling van de open vragen:</t>
  </si>
  <si>
    <t>Uitmuntend</t>
  </si>
  <si>
    <t>Goed</t>
  </si>
  <si>
    <t>Voldoende</t>
  </si>
  <si>
    <t>Matig</t>
  </si>
  <si>
    <t>Onvoldoende</t>
  </si>
  <si>
    <t>SCORE:</t>
  </si>
  <si>
    <t>Toelichting beantwoording</t>
  </si>
  <si>
    <t>Dit onderdeel kent GEEN eigen beoordelingskader, maar kan leiden tot een aanpassing van een beoordeling van de beantwoording van de open vragen.</t>
  </si>
  <si>
    <t>Beoordelaar 1: &lt;&lt;&gt;&gt;</t>
  </si>
  <si>
    <t>Inschrijver 1</t>
  </si>
  <si>
    <t>Inschrijver 2</t>
  </si>
  <si>
    <t>Inschrijver 3</t>
  </si>
  <si>
    <t>&lt;MOTIVATIE&gt;</t>
  </si>
  <si>
    <t>Beoordelaar 2: &lt;&lt;&gt;&gt;</t>
  </si>
  <si>
    <t>Beoordelaar 3: &lt;&lt;&gt;&gt;</t>
  </si>
  <si>
    <t>Beoordelaar 4: &lt;&lt;&gt;&gt;</t>
  </si>
  <si>
    <t>Beoordelaar 5: &lt;&lt;&gt;&gt;</t>
  </si>
  <si>
    <t>Totaalwaardes</t>
  </si>
  <si>
    <t>OPEN VRAGEN</t>
  </si>
  <si>
    <t>MOTIVATIE CONSENSUS</t>
  </si>
  <si>
    <t>Beoordelaar 1</t>
  </si>
  <si>
    <t>&lt;&lt;motivatie CONSENSUS&gt;&gt;</t>
  </si>
  <si>
    <t>Beoordelaar 2</t>
  </si>
  <si>
    <t>Beoordelaar 3</t>
  </si>
  <si>
    <t>Beoordelaar 4</t>
  </si>
  <si>
    <t>Beoordelaar 5</t>
  </si>
  <si>
    <t>Consensus</t>
  </si>
  <si>
    <t>Totaal behaalde waarde open vragen:</t>
  </si>
  <si>
    <t>Totaalwaarde criterium kwaliteit</t>
  </si>
  <si>
    <t>Onderdeel</t>
  </si>
  <si>
    <t>6.1 Open vragen + toelichting</t>
  </si>
  <si>
    <t>Totaal behaalde waarde criterium kwaliteit:</t>
  </si>
  <si>
    <t>Totaal behaalde waarde criterium prijs:</t>
  </si>
  <si>
    <t>FICTIEVE EINDSCORE (prijs -/- kwaliteit):</t>
  </si>
  <si>
    <t>Indien een inschrijver tweemaal of meer 'matig' scoort zal dit eveneens leiden tot uitsluiting van verdere deelname.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</si>
</sst>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_-;&quot;€&quot;\ #,##0.00\-"/>
    <numFmt numFmtId="165" formatCode="&quot;€&quot;\ #,##0_-"/>
    <numFmt numFmtId="166" formatCode="&quot;€&quot;\ #,##0.00"/>
    <numFmt numFmtId="167" formatCode="&quot;€&quot;\ #,##0.0000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0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0"/>
      <name val="Verdana"/>
      <family val="2"/>
    </font>
    <font>
      <sz val="10"/>
      <color rgb="FF000000"/>
      <name val="Verdana"/>
      <family val="2"/>
    </font>
    <font>
      <b/>
      <sz val="10"/>
      <color theme="9"/>
      <name val="Verdana"/>
      <family val="2"/>
    </font>
    <font>
      <sz val="12"/>
      <color rgb="FF454545"/>
      <name val="Helvetica Neue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b/>
      <sz val="12"/>
      <name val="Verdana"/>
      <family val="2"/>
    </font>
    <font>
      <b/>
      <sz val="18"/>
      <color theme="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i/>
      <sz val="11"/>
      <color theme="1"/>
      <name val="Verdana"/>
      <family val="2"/>
    </font>
    <font>
      <b/>
      <sz val="11"/>
      <name val="Verdana"/>
      <family val="2"/>
    </font>
    <font>
      <sz val="18"/>
      <color theme="1"/>
      <name val="Calibri"/>
      <family val="2"/>
      <scheme val="minor"/>
    </font>
    <font>
      <i/>
      <sz val="16"/>
      <color rgb="FFFF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46E3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346E38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5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" fillId="2" borderId="0" xfId="0" applyFont="1" applyFill="1"/>
    <xf numFmtId="0" fontId="2" fillId="2" borderId="7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left" vertical="center" indent="1"/>
    </xf>
    <xf numFmtId="0" fontId="0" fillId="0" borderId="0" xfId="0" applyAlignment="1">
      <alignment horizontal="left"/>
    </xf>
    <xf numFmtId="0" fontId="10" fillId="0" borderId="0" xfId="0" applyFont="1"/>
    <xf numFmtId="0" fontId="4" fillId="0" borderId="7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/>
    </xf>
    <xf numFmtId="0" fontId="11" fillId="0" borderId="0" xfId="0" applyFont="1"/>
    <xf numFmtId="0" fontId="13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horizontal="justify" vertical="center" wrapText="1"/>
    </xf>
    <xf numFmtId="0" fontId="8" fillId="5" borderId="11" xfId="0" applyFont="1" applyFill="1" applyBorder="1" applyAlignment="1">
      <alignment horizontal="justify" vertical="center" wrapText="1"/>
    </xf>
    <xf numFmtId="0" fontId="2" fillId="5" borderId="12" xfId="0" applyFont="1" applyFill="1" applyBorder="1" applyAlignment="1">
      <alignment horizontal="justify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vertical="center" wrapText="1"/>
    </xf>
    <xf numFmtId="0" fontId="2" fillId="4" borderId="1" xfId="0" applyFont="1" applyFill="1" applyBorder="1"/>
    <xf numFmtId="0" fontId="2" fillId="4" borderId="2" xfId="0" applyFont="1" applyFill="1" applyBorder="1"/>
    <xf numFmtId="0" fontId="13" fillId="3" borderId="1" xfId="0" applyFont="1" applyFill="1" applyBorder="1" applyAlignment="1">
      <alignment vertical="center" wrapText="1"/>
    </xf>
    <xf numFmtId="0" fontId="2" fillId="4" borderId="3" xfId="0" applyFont="1" applyFill="1" applyBorder="1"/>
    <xf numFmtId="165" fontId="13" fillId="3" borderId="2" xfId="0" applyNumberFormat="1" applyFont="1" applyFill="1" applyBorder="1" applyAlignment="1" applyProtection="1">
      <alignment horizontal="center" vertical="center"/>
      <protection locked="0"/>
    </xf>
    <xf numFmtId="165" fontId="13" fillId="3" borderId="3" xfId="0" applyNumberFormat="1" applyFont="1" applyFill="1" applyBorder="1" applyAlignment="1" applyProtection="1">
      <alignment horizontal="center" vertical="center"/>
      <protection locked="0"/>
    </xf>
    <xf numFmtId="165" fontId="3" fillId="6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4" fillId="4" borderId="13" xfId="0" applyFont="1" applyFill="1" applyBorder="1" applyAlignment="1" applyProtection="1">
      <alignment horizontal="left" vertical="center" indent="1"/>
      <protection locked="0"/>
    </xf>
    <xf numFmtId="165" fontId="4" fillId="4" borderId="5" xfId="0" applyNumberFormat="1" applyFont="1" applyFill="1" applyBorder="1" applyAlignment="1" applyProtection="1">
      <alignment horizontal="center" vertical="center"/>
      <protection locked="0"/>
    </xf>
    <xf numFmtId="165" fontId="4" fillId="4" borderId="14" xfId="0" applyNumberFormat="1" applyFont="1" applyFill="1" applyBorder="1" applyAlignment="1" applyProtection="1">
      <alignment horizontal="center" vertical="center"/>
      <protection locked="0"/>
    </xf>
    <xf numFmtId="165" fontId="4" fillId="4" borderId="15" xfId="0" applyNumberFormat="1" applyFont="1" applyFill="1" applyBorder="1" applyAlignment="1" applyProtection="1">
      <alignment horizontal="center" vertical="center"/>
      <protection locked="0"/>
    </xf>
    <xf numFmtId="0" fontId="14" fillId="3" borderId="9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vertical="center"/>
    </xf>
    <xf numFmtId="0" fontId="7" fillId="4" borderId="28" xfId="0" applyFont="1" applyFill="1" applyBorder="1" applyAlignment="1">
      <alignment vertical="center"/>
    </xf>
    <xf numFmtId="0" fontId="11" fillId="0" borderId="6" xfId="0" applyFont="1" applyBorder="1"/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vertical="center" wrapText="1"/>
    </xf>
    <xf numFmtId="0" fontId="7" fillId="2" borderId="0" xfId="0" applyFont="1" applyFill="1" applyAlignment="1">
      <alignment horizontal="left" vertical="center" indent="1"/>
    </xf>
    <xf numFmtId="0" fontId="17" fillId="0" borderId="2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7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7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7" fillId="0" borderId="21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164" fontId="17" fillId="2" borderId="0" xfId="0" applyNumberFormat="1" applyFont="1" applyFill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164" fontId="18" fillId="2" borderId="7" xfId="0" applyNumberFormat="1" applyFont="1" applyFill="1" applyBorder="1" applyAlignment="1">
      <alignment horizontal="center" vertical="center" wrapText="1"/>
    </xf>
    <xf numFmtId="164" fontId="18" fillId="5" borderId="9" xfId="0" applyNumberFormat="1" applyFont="1" applyFill="1" applyBorder="1" applyAlignment="1">
      <alignment horizontal="center" vertical="center" wrapText="1"/>
    </xf>
    <xf numFmtId="164" fontId="18" fillId="5" borderId="1" xfId="0" applyNumberFormat="1" applyFont="1" applyFill="1" applyBorder="1" applyAlignment="1">
      <alignment horizontal="center" vertical="center" wrapText="1"/>
    </xf>
    <xf numFmtId="164" fontId="18" fillId="0" borderId="7" xfId="0" applyNumberFormat="1" applyFont="1" applyBorder="1" applyAlignment="1">
      <alignment horizontal="center" vertical="center" wrapText="1"/>
    </xf>
    <xf numFmtId="164" fontId="18" fillId="5" borderId="2" xfId="0" applyNumberFormat="1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/>
    </xf>
    <xf numFmtId="164" fontId="18" fillId="2" borderId="30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20" fillId="2" borderId="7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166" fontId="15" fillId="5" borderId="1" xfId="0" applyNumberFormat="1" applyFont="1" applyFill="1" applyBorder="1" applyAlignment="1">
      <alignment horizontal="center" vertical="center" wrapText="1"/>
    </xf>
    <xf numFmtId="166" fontId="4" fillId="9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/>
    </xf>
    <xf numFmtId="0" fontId="16" fillId="0" borderId="7" xfId="0" applyFont="1" applyBorder="1" applyAlignment="1">
      <alignment horizontal="left" vertical="center" indent="1"/>
    </xf>
    <xf numFmtId="167" fontId="16" fillId="8" borderId="1" xfId="0" applyNumberFormat="1" applyFont="1" applyFill="1" applyBorder="1" applyAlignment="1">
      <alignment horizontal="center" vertical="center"/>
    </xf>
    <xf numFmtId="167" fontId="16" fillId="0" borderId="7" xfId="0" applyNumberFormat="1" applyFont="1" applyBorder="1" applyAlignment="1">
      <alignment horizontal="left" vertical="center"/>
    </xf>
    <xf numFmtId="0" fontId="21" fillId="0" borderId="0" xfId="0" applyFont="1"/>
    <xf numFmtId="0" fontId="7" fillId="4" borderId="29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164" fontId="19" fillId="6" borderId="10" xfId="0" applyNumberFormat="1" applyFont="1" applyFill="1" applyBorder="1" applyAlignment="1" applyProtection="1">
      <alignment horizontal="center" vertical="center" wrapText="1"/>
      <protection locked="0"/>
    </xf>
    <xf numFmtId="164" fontId="19" fillId="6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4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right" vertical="center" wrapText="1"/>
    </xf>
    <xf numFmtId="0" fontId="7" fillId="3" borderId="20" xfId="0" applyFont="1" applyFill="1" applyBorder="1" applyAlignment="1">
      <alignment horizontal="righ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 wrapText="1"/>
    </xf>
    <xf numFmtId="166" fontId="7" fillId="3" borderId="2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</cellXfs>
  <cellStyles count="57">
    <cellStyle name="Gevolgde hyperlink" xfId="20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6" builtinId="9" hidden="1"/>
    <cellStyle name="Gevolgde hyperlink" xfId="54" builtinId="9" hidden="1"/>
    <cellStyle name="Gevolgde hyperlink" xfId="46" builtinId="9" hidden="1"/>
    <cellStyle name="Gevolgde hyperlink" xfId="38" builtinId="9" hidden="1"/>
    <cellStyle name="Gevolgde hyperlink" xfId="30" builtinId="9" hidden="1"/>
    <cellStyle name="Gevolgde hyperlink" xfId="22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4" builtinId="9" hidden="1"/>
    <cellStyle name="Gevolgde hyperlink" xfId="8" builtinId="9" hidden="1"/>
    <cellStyle name="Gevolgde hyperlink" xfId="6" builtinId="9" hidden="1"/>
    <cellStyle name="Gevolgde hyperlink" xfId="2" builtinId="9" hidden="1"/>
    <cellStyle name="Hyperlink" xfId="39" builtinId="8" hidden="1"/>
    <cellStyle name="Hyperlink" xfId="41" builtinId="8" hidden="1"/>
    <cellStyle name="Hyperlink" xfId="45" builtinId="8" hidden="1"/>
    <cellStyle name="Hyperlink" xfId="47" builtinId="8" hidden="1"/>
    <cellStyle name="Hyperlink" xfId="49" builtinId="8" hidden="1"/>
    <cellStyle name="Hyperlink" xfId="53" builtinId="8" hidden="1"/>
    <cellStyle name="Hyperlink" xfId="55" builtinId="8" hidden="1"/>
    <cellStyle name="Hyperlink" xfId="51" builtinId="8" hidden="1"/>
    <cellStyle name="Hyperlink" xfId="43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27" builtinId="8" hidden="1"/>
    <cellStyle name="Hyperlink" xfId="7" builtinId="8" hidden="1"/>
    <cellStyle name="Hyperlink" xfId="9" builtinId="8" hidden="1"/>
    <cellStyle name="Hyperlink" xfId="13" builtinId="8" hidden="1"/>
    <cellStyle name="Hyperlink" xfId="15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Standaard" xfId="0" builtinId="0"/>
  </cellStyles>
  <dxfs count="0"/>
  <tableStyles count="0" defaultTableStyle="TableStyleMedium2" defaultPivotStyle="PivotStyleMedium9"/>
  <colors>
    <mruColors>
      <color rgb="FF346E38"/>
      <color rgb="FF346E39"/>
      <color rgb="FFFF9A02"/>
      <color rgb="FFFFCC99"/>
      <color rgb="FFFDE9D9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330200</xdr:colOff>
      <xdr:row>0</xdr:row>
      <xdr:rowOff>95250</xdr:rowOff>
    </xdr:from>
    <xdr:to>
      <xdr:col>5</xdr:col>
      <xdr:colOff>251467</xdr:colOff>
      <xdr:row>1</xdr:row>
      <xdr:rowOff>261414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4C1A949-5F4D-416D-A5C4-33182927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9900" y="95250"/>
          <a:ext cx="1267467" cy="547164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0</xdr:row>
      <xdr:rowOff>0</xdr:rowOff>
    </xdr:from>
    <xdr:to>
      <xdr:col>3</xdr:col>
      <xdr:colOff>360045</xdr:colOff>
      <xdr:row>1</xdr:row>
      <xdr:rowOff>318770</xdr:rowOff>
    </xdr:to>
    <xdr:pic>
      <xdr:nvPicPr>
        <xdr:cNvPr id="4" name="Afbeelding 3" descr="Afbeelding met Lettertype, Graphics, logo, grafische vormgeving&#10;&#10;Door AI gegenereerde inhoud is mogelijk onjuist.">
          <a:extLst>
            <a:ext uri="{FF2B5EF4-FFF2-40B4-BE49-F238E27FC236}">
              <a16:creationId xmlns:a16="http://schemas.microsoft.com/office/drawing/2014/main" id="{449F6132-FF97-59B7-7B4C-6AEEC88CA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4300" y="0"/>
          <a:ext cx="1655445" cy="6997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</xdr:colOff>
      <xdr:row>0</xdr:row>
      <xdr:rowOff>85725</xdr:rowOff>
    </xdr:from>
    <xdr:to>
      <xdr:col>13</xdr:col>
      <xdr:colOff>556267</xdr:colOff>
      <xdr:row>1</xdr:row>
      <xdr:rowOff>4239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DC613D1-F5C4-4F17-BE77-778402E44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80150" y="85725"/>
          <a:ext cx="1210317" cy="547164"/>
        </a:xfrm>
        <a:prstGeom prst="rect">
          <a:avLst/>
        </a:prstGeom>
      </xdr:spPr>
    </xdr:pic>
    <xdr:clientData/>
  </xdr:twoCellAnchor>
  <xdr:twoCellAnchor editAs="oneCell">
    <xdr:from>
      <xdr:col>10</xdr:col>
      <xdr:colOff>88900</xdr:colOff>
      <xdr:row>0</xdr:row>
      <xdr:rowOff>0</xdr:rowOff>
    </xdr:from>
    <xdr:to>
      <xdr:col>12</xdr:col>
      <xdr:colOff>182245</xdr:colOff>
      <xdr:row>1</xdr:row>
      <xdr:rowOff>64770</xdr:rowOff>
    </xdr:to>
    <xdr:pic>
      <xdr:nvPicPr>
        <xdr:cNvPr id="4" name="Afbeelding 3" descr="Afbeelding met Lettertype, Graphics, logo, grafische vormgeving&#10;&#10;Door AI gegenereerde inhoud is mogelijk onjuist.">
          <a:extLst>
            <a:ext uri="{FF2B5EF4-FFF2-40B4-BE49-F238E27FC236}">
              <a16:creationId xmlns:a16="http://schemas.microsoft.com/office/drawing/2014/main" id="{E38230EC-513C-4BF8-4252-F04C60252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87900" y="0"/>
          <a:ext cx="1655445" cy="699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285750</xdr:colOff>
      <xdr:row>0</xdr:row>
      <xdr:rowOff>76200</xdr:rowOff>
    </xdr:from>
    <xdr:to>
      <xdr:col>14</xdr:col>
      <xdr:colOff>149867</xdr:colOff>
      <xdr:row>0</xdr:row>
      <xdr:rowOff>623364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78785DD-6EC7-429E-AEAC-C52F39B5D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46850" y="76200"/>
          <a:ext cx="1210317" cy="547164"/>
        </a:xfrm>
        <a:prstGeom prst="rect">
          <a:avLst/>
        </a:prstGeom>
      </xdr:spPr>
    </xdr:pic>
    <xdr:clientData/>
  </xdr:twoCellAnchor>
  <xdr:twoCellAnchor editAs="oneCell">
    <xdr:from>
      <xdr:col>10</xdr:col>
      <xdr:colOff>177800</xdr:colOff>
      <xdr:row>0</xdr:row>
      <xdr:rowOff>0</xdr:rowOff>
    </xdr:from>
    <xdr:to>
      <xdr:col>12</xdr:col>
      <xdr:colOff>271145</xdr:colOff>
      <xdr:row>1</xdr:row>
      <xdr:rowOff>64770</xdr:rowOff>
    </xdr:to>
    <xdr:pic>
      <xdr:nvPicPr>
        <xdr:cNvPr id="4" name="Afbeelding 3" descr="Afbeelding met Lettertype, Graphics, logo, grafische vormgeving&#10;&#10;Door AI gegenereerde inhoud is mogelijk onjuist.">
          <a:extLst>
            <a:ext uri="{FF2B5EF4-FFF2-40B4-BE49-F238E27FC236}">
              <a16:creationId xmlns:a16="http://schemas.microsoft.com/office/drawing/2014/main" id="{A2D58EE7-4491-CD54-C7C1-C340F53FC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76800" y="0"/>
          <a:ext cx="1655445" cy="6997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215900</xdr:colOff>
      <xdr:row>0</xdr:row>
      <xdr:rowOff>114300</xdr:rowOff>
    </xdr:from>
    <xdr:to>
      <xdr:col>14</xdr:col>
      <xdr:colOff>162567</xdr:colOff>
      <xdr:row>1</xdr:row>
      <xdr:rowOff>26464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34D0BE2-8168-4B37-8433-C9E8BAF21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77000" y="114300"/>
          <a:ext cx="1292867" cy="547164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0</xdr:row>
      <xdr:rowOff>25400</xdr:rowOff>
    </xdr:from>
    <xdr:to>
      <xdr:col>12</xdr:col>
      <xdr:colOff>245745</xdr:colOff>
      <xdr:row>1</xdr:row>
      <xdr:rowOff>90170</xdr:rowOff>
    </xdr:to>
    <xdr:pic>
      <xdr:nvPicPr>
        <xdr:cNvPr id="4" name="Afbeelding 3" descr="Afbeelding met Lettertype, Graphics, logo, grafische vormgeving&#10;&#10;Door AI gegenereerde inhoud is mogelijk onjuist.">
          <a:extLst>
            <a:ext uri="{FF2B5EF4-FFF2-40B4-BE49-F238E27FC236}">
              <a16:creationId xmlns:a16="http://schemas.microsoft.com/office/drawing/2014/main" id="{CB65015E-D6E1-F264-9D14-9729FDDEC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51400" y="25400"/>
          <a:ext cx="1655445" cy="6997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314325</xdr:colOff>
      <xdr:row>0</xdr:row>
      <xdr:rowOff>50800</xdr:rowOff>
    </xdr:from>
    <xdr:to>
      <xdr:col>14</xdr:col>
      <xdr:colOff>260992</xdr:colOff>
      <xdr:row>0</xdr:row>
      <xdr:rowOff>597964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3D8D5A7-2A09-4E12-8F58-4E42074EB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75425" y="50800"/>
          <a:ext cx="1292867" cy="547164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0</xdr:row>
      <xdr:rowOff>0</xdr:rowOff>
    </xdr:from>
    <xdr:to>
      <xdr:col>12</xdr:col>
      <xdr:colOff>245745</xdr:colOff>
      <xdr:row>1</xdr:row>
      <xdr:rowOff>64770</xdr:rowOff>
    </xdr:to>
    <xdr:pic>
      <xdr:nvPicPr>
        <xdr:cNvPr id="4" name="Afbeelding 3" descr="Afbeelding met Lettertype, Graphics, logo, grafische vormgeving&#10;&#10;Door AI gegenereerde inhoud is mogelijk onjuist.">
          <a:extLst>
            <a:ext uri="{FF2B5EF4-FFF2-40B4-BE49-F238E27FC236}">
              <a16:creationId xmlns:a16="http://schemas.microsoft.com/office/drawing/2014/main" id="{7CCB007F-3482-2D17-02D2-F7998E837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51400" y="0"/>
          <a:ext cx="1655445" cy="6997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301625</xdr:colOff>
      <xdr:row>0</xdr:row>
      <xdr:rowOff>38100</xdr:rowOff>
    </xdr:from>
    <xdr:to>
      <xdr:col>14</xdr:col>
      <xdr:colOff>165742</xdr:colOff>
      <xdr:row>0</xdr:row>
      <xdr:rowOff>585264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5DB36E-8AE3-42DC-ABBF-F19E8EFBE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62725" y="38100"/>
          <a:ext cx="1210317" cy="547164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0</xdr:row>
      <xdr:rowOff>0</xdr:rowOff>
    </xdr:from>
    <xdr:to>
      <xdr:col>12</xdr:col>
      <xdr:colOff>283845</xdr:colOff>
      <xdr:row>1</xdr:row>
      <xdr:rowOff>64770</xdr:rowOff>
    </xdr:to>
    <xdr:pic>
      <xdr:nvPicPr>
        <xdr:cNvPr id="4" name="Afbeelding 3" descr="Afbeelding met Lettertype, Graphics, logo, grafische vormgeving&#10;&#10;Door AI gegenereerde inhoud is mogelijk onjuist.">
          <a:extLst>
            <a:ext uri="{FF2B5EF4-FFF2-40B4-BE49-F238E27FC236}">
              <a16:creationId xmlns:a16="http://schemas.microsoft.com/office/drawing/2014/main" id="{AC157862-1F59-9F8F-631C-3BE0D68D5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89500" y="0"/>
          <a:ext cx="1655445" cy="6997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435777</xdr:colOff>
      <xdr:row>0</xdr:row>
      <xdr:rowOff>160760</xdr:rowOff>
    </xdr:from>
    <xdr:to>
      <xdr:col>15</xdr:col>
      <xdr:colOff>357044</xdr:colOff>
      <xdr:row>2</xdr:row>
      <xdr:rowOff>50699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336042A-B606-47B3-B8A7-C7217226F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0967" y="160760"/>
          <a:ext cx="1271647" cy="549053"/>
        </a:xfrm>
        <a:prstGeom prst="rect">
          <a:avLst/>
        </a:prstGeom>
      </xdr:spPr>
    </xdr:pic>
    <xdr:clientData/>
  </xdr:twoCellAnchor>
  <xdr:twoCellAnchor editAs="oneCell">
    <xdr:from>
      <xdr:col>11</xdr:col>
      <xdr:colOff>144685</xdr:colOff>
      <xdr:row>0</xdr:row>
      <xdr:rowOff>96456</xdr:rowOff>
    </xdr:from>
    <xdr:to>
      <xdr:col>13</xdr:col>
      <xdr:colOff>449750</xdr:colOff>
      <xdr:row>2</xdr:row>
      <xdr:rowOff>137112</xdr:rowOff>
    </xdr:to>
    <xdr:pic>
      <xdr:nvPicPr>
        <xdr:cNvPr id="4" name="Afbeelding 3" descr="Afbeelding met Lettertype, Graphics, logo, grafische vormgeving&#10;&#10;Door AI gegenereerde inhoud is mogelijk onjuist.">
          <a:extLst>
            <a:ext uri="{FF2B5EF4-FFF2-40B4-BE49-F238E27FC236}">
              <a16:creationId xmlns:a16="http://schemas.microsoft.com/office/drawing/2014/main" id="{6529A09B-2999-3707-B3A7-AFFEC726E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89495" y="96456"/>
          <a:ext cx="1655445" cy="6997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846666</xdr:colOff>
      <xdr:row>0</xdr:row>
      <xdr:rowOff>59971</xdr:rowOff>
    </xdr:from>
    <xdr:to>
      <xdr:col>10</xdr:col>
      <xdr:colOff>425033</xdr:colOff>
      <xdr:row>1</xdr:row>
      <xdr:rowOff>226135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7344DFB-B7C5-4585-A7EB-12662D8F7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12444" y="59971"/>
          <a:ext cx="1328145" cy="547164"/>
        </a:xfrm>
        <a:prstGeom prst="rect">
          <a:avLst/>
        </a:prstGeom>
      </xdr:spPr>
    </xdr:pic>
    <xdr:clientData/>
  </xdr:twoCellAnchor>
  <xdr:twoCellAnchor editAs="oneCell">
    <xdr:from>
      <xdr:col>7</xdr:col>
      <xdr:colOff>169334</xdr:colOff>
      <xdr:row>0</xdr:row>
      <xdr:rowOff>0</xdr:rowOff>
    </xdr:from>
    <xdr:to>
      <xdr:col>9</xdr:col>
      <xdr:colOff>75001</xdr:colOff>
      <xdr:row>1</xdr:row>
      <xdr:rowOff>318770</xdr:rowOff>
    </xdr:to>
    <xdr:pic>
      <xdr:nvPicPr>
        <xdr:cNvPr id="4" name="Afbeelding 3" descr="Afbeelding met Lettertype, Graphics, logo, grafische vormgeving&#10;&#10;Door AI gegenereerde inhoud is mogelijk onjuist.">
          <a:extLst>
            <a:ext uri="{FF2B5EF4-FFF2-40B4-BE49-F238E27FC236}">
              <a16:creationId xmlns:a16="http://schemas.microsoft.com/office/drawing/2014/main" id="{44876FB0-AEEC-0D61-2467-8BD4D9D1B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60223" y="0"/>
          <a:ext cx="1655445" cy="699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A20"/>
  <sheetViews>
    <sheetView showGridLines="0" zoomScaleNormal="100" workbookViewId="0">
      <selection activeCell="A20" sqref="A20"/>
    </sheetView>
  </sheetViews>
  <sheetFormatPr baseColWidth="10" defaultColWidth="8.83203125" defaultRowHeight="15" x14ac:dyDescent="0.2"/>
  <cols>
    <col min="1" max="1" width="100.83203125" customWidth="1"/>
  </cols>
  <sheetData>
    <row r="1" spans="1:1" s="8" customFormat="1" ht="30" customHeight="1" x14ac:dyDescent="0.2">
      <c r="A1" s="14" t="s">
        <v>0</v>
      </c>
    </row>
    <row r="2" spans="1:1" s="1" customFormat="1" ht="60" customHeight="1" x14ac:dyDescent="0.2">
      <c r="A2" s="13" t="s">
        <v>1</v>
      </c>
    </row>
    <row r="3" spans="1:1" s="1" customFormat="1" ht="30" customHeight="1" x14ac:dyDescent="0.2">
      <c r="A3" s="15" t="s">
        <v>2</v>
      </c>
    </row>
    <row r="4" spans="1:1" s="1" customFormat="1" ht="50" customHeight="1" x14ac:dyDescent="0.2">
      <c r="A4" s="20" t="s">
        <v>3</v>
      </c>
    </row>
    <row r="5" spans="1:1" s="1" customFormat="1" ht="30" customHeight="1" x14ac:dyDescent="0.2">
      <c r="A5" s="15" t="s">
        <v>4</v>
      </c>
    </row>
    <row r="6" spans="1:1" s="1" customFormat="1" ht="50" customHeight="1" x14ac:dyDescent="0.2">
      <c r="A6" s="20" t="s">
        <v>3</v>
      </c>
    </row>
    <row r="7" spans="1:1" s="1" customFormat="1" ht="30" customHeight="1" x14ac:dyDescent="0.2">
      <c r="A7" s="15" t="s">
        <v>5</v>
      </c>
    </row>
    <row r="8" spans="1:1" s="1" customFormat="1" ht="50" customHeight="1" x14ac:dyDescent="0.2">
      <c r="A8" s="20" t="s">
        <v>3</v>
      </c>
    </row>
    <row r="9" spans="1:1" s="1" customFormat="1" ht="30" customHeight="1" x14ac:dyDescent="0.2">
      <c r="A9" s="15" t="s">
        <v>6</v>
      </c>
    </row>
    <row r="10" spans="1:1" s="1" customFormat="1" ht="50" customHeight="1" x14ac:dyDescent="0.2">
      <c r="A10" s="20" t="s">
        <v>3</v>
      </c>
    </row>
    <row r="11" spans="1:1" ht="25" customHeight="1" x14ac:dyDescent="0.2">
      <c r="A11" s="16" t="s">
        <v>7</v>
      </c>
    </row>
    <row r="12" spans="1:1" ht="20" customHeight="1" x14ac:dyDescent="0.2">
      <c r="A12" s="17" t="s">
        <v>8</v>
      </c>
    </row>
    <row r="13" spans="1:1" ht="20" customHeight="1" x14ac:dyDescent="0.2">
      <c r="A13" s="18" t="s">
        <v>9</v>
      </c>
    </row>
    <row r="14" spans="1:1" ht="20" customHeight="1" x14ac:dyDescent="0.2">
      <c r="A14" s="18" t="s">
        <v>10</v>
      </c>
    </row>
    <row r="15" spans="1:1" ht="20" customHeight="1" x14ac:dyDescent="0.2">
      <c r="A15" s="17" t="s">
        <v>11</v>
      </c>
    </row>
    <row r="16" spans="1:1" ht="20" customHeight="1" x14ac:dyDescent="0.2">
      <c r="A16" s="19" t="s">
        <v>12</v>
      </c>
    </row>
    <row r="17" spans="1:1" ht="20" customHeight="1" thickBot="1" x14ac:dyDescent="0.25">
      <c r="A17" s="38" t="s">
        <v>13</v>
      </c>
    </row>
    <row r="18" spans="1:1" s="8" customFormat="1" ht="30" customHeight="1" thickBot="1" x14ac:dyDescent="0.25">
      <c r="A18" s="39" t="s">
        <v>14</v>
      </c>
    </row>
    <row r="19" spans="1:1" ht="40" customHeight="1" x14ac:dyDescent="0.2">
      <c r="A19" s="37" t="s">
        <v>15</v>
      </c>
    </row>
    <row r="20" spans="1:1" ht="20" customHeight="1" x14ac:dyDescent="0.2">
      <c r="A20" s="21"/>
    </row>
  </sheetData>
  <sheetProtection algorithmName="SHA-512" hashValue="XMTGIjeU4FIqHjU8iNsNiDGe28x+D8JhYnbuXzHuktgDGLXLs5YRwIv1+PKfLPnP6yhffINJRNbNdvKvQMOI3g==" saltValue="nyHpSJojUEttGQP/FAhnog==" spinCount="100000" sheet="1" objects="1" scenarios="1"/>
  <phoneticPr fontId="12" type="noConversion"/>
  <pageMargins left="0.31496062992125984" right="0.31496062992125984" top="0.35433070866141736" bottom="0.35433070866141736" header="0.31496062992125984" footer="0.31496062992125984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A1:K10"/>
  <sheetViews>
    <sheetView showGridLines="0" zoomScaleNormal="100" zoomScalePageLayoutView="85" workbookViewId="0">
      <pane ySplit="1" topLeftCell="A2" activePane="bottomLeft" state="frozen"/>
      <selection pane="bottomLeft" activeCell="A2" sqref="A2:XFD2"/>
    </sheetView>
  </sheetViews>
  <sheetFormatPr baseColWidth="10" defaultColWidth="8.83203125" defaultRowHeight="13" x14ac:dyDescent="0.15"/>
  <cols>
    <col min="1" max="1" width="100.83203125" style="3" customWidth="1"/>
    <col min="2" max="2" width="2.83203125" style="5" customWidth="1"/>
    <col min="3" max="3" width="35.83203125" style="4" customWidth="1"/>
    <col min="4" max="4" width="3.83203125" style="4" customWidth="1"/>
    <col min="5" max="5" width="2.83203125" style="4" customWidth="1"/>
    <col min="6" max="6" width="35.83203125" style="4" customWidth="1"/>
    <col min="7" max="7" width="3.83203125" style="4" customWidth="1"/>
    <col min="8" max="8" width="2.83203125" style="4" customWidth="1"/>
    <col min="9" max="9" width="35.83203125" style="3" customWidth="1"/>
    <col min="10" max="10" width="3.83203125" style="3" customWidth="1"/>
    <col min="11" max="11" width="11.6640625" style="3" bestFit="1" customWidth="1"/>
    <col min="12" max="16384" width="8.83203125" style="3"/>
  </cols>
  <sheetData>
    <row r="1" spans="1:11" ht="50" customHeight="1" thickBot="1" x14ac:dyDescent="0.25">
      <c r="A1" s="33" t="s">
        <v>16</v>
      </c>
      <c r="B1" s="7"/>
      <c r="C1" s="34" t="s">
        <v>17</v>
      </c>
      <c r="D1" s="35"/>
      <c r="E1" s="7"/>
      <c r="F1" s="34" t="s">
        <v>18</v>
      </c>
      <c r="G1" s="35"/>
      <c r="H1" s="7"/>
      <c r="I1" s="36" t="s">
        <v>19</v>
      </c>
      <c r="J1" s="35"/>
      <c r="K1" s="2"/>
    </row>
    <row r="2" spans="1:11" ht="30" customHeight="1" x14ac:dyDescent="0.15">
      <c r="A2" s="25" t="str">
        <f>'Beoordelen open vragen'!A3</f>
        <v>Open vraag 1: Plan van aanpak implementatie</v>
      </c>
      <c r="B2" s="6"/>
      <c r="C2" s="27" t="s">
        <v>13</v>
      </c>
      <c r="D2" s="28"/>
      <c r="E2" s="6"/>
      <c r="F2" s="27" t="s">
        <v>13</v>
      </c>
      <c r="G2" s="28"/>
      <c r="H2" s="6"/>
      <c r="I2" s="27" t="s">
        <v>13</v>
      </c>
      <c r="J2" s="28"/>
    </row>
    <row r="3" spans="1:11" ht="165" customHeight="1" x14ac:dyDescent="0.15">
      <c r="A3" s="22" t="str">
        <f>'Beoordelen open vragen'!A4</f>
        <v>Zie bijlage 6 kwaliteit</v>
      </c>
      <c r="B3" s="6"/>
      <c r="C3" s="29" t="s">
        <v>20</v>
      </c>
      <c r="D3" s="30"/>
      <c r="E3" s="6"/>
      <c r="F3" s="29" t="s">
        <v>20</v>
      </c>
      <c r="G3" s="30"/>
      <c r="H3" s="6"/>
      <c r="I3" s="29" t="s">
        <v>20</v>
      </c>
      <c r="J3" s="30"/>
    </row>
    <row r="4" spans="1:11" ht="30" customHeight="1" x14ac:dyDescent="0.15">
      <c r="A4" s="25" t="str">
        <f>'Beoordelen open vragen'!A5</f>
        <v>Open vraag 2: Duurzaamheid en circulariteit</v>
      </c>
      <c r="B4" s="6"/>
      <c r="C4" s="27" t="s">
        <v>13</v>
      </c>
      <c r="D4" s="28"/>
      <c r="E4" s="6"/>
      <c r="F4" s="27" t="s">
        <v>13</v>
      </c>
      <c r="G4" s="28"/>
      <c r="H4" s="6"/>
      <c r="I4" s="27" t="s">
        <v>13</v>
      </c>
      <c r="J4" s="28"/>
    </row>
    <row r="5" spans="1:11" ht="165" customHeight="1" x14ac:dyDescent="0.15">
      <c r="A5" s="22" t="str">
        <f>'Beoordelen open vragen'!A6</f>
        <v>Zie bijlage 6 kwaliteit</v>
      </c>
      <c r="B5" s="6"/>
      <c r="C5" s="29" t="s">
        <v>20</v>
      </c>
      <c r="D5" s="30"/>
      <c r="E5" s="6"/>
      <c r="F5" s="29" t="s">
        <v>20</v>
      </c>
      <c r="G5" s="30"/>
      <c r="H5" s="6"/>
      <c r="I5" s="29" t="s">
        <v>20</v>
      </c>
      <c r="J5" s="30"/>
    </row>
    <row r="6" spans="1:11" ht="30" customHeight="1" x14ac:dyDescent="0.15">
      <c r="A6" s="25" t="str">
        <f>'Beoordelen open vragen'!A7</f>
        <v>Open vraag 3: Gebruiksvriendelijkheid bestelomgeving</v>
      </c>
      <c r="B6" s="6"/>
      <c r="C6" s="27" t="s">
        <v>13</v>
      </c>
      <c r="D6" s="28"/>
      <c r="E6" s="6"/>
      <c r="F6" s="27" t="s">
        <v>13</v>
      </c>
      <c r="G6" s="28"/>
      <c r="H6" s="6"/>
      <c r="I6" s="27" t="s">
        <v>13</v>
      </c>
      <c r="J6" s="28"/>
    </row>
    <row r="7" spans="1:11" ht="165" customHeight="1" x14ac:dyDescent="0.15">
      <c r="A7" s="22" t="str">
        <f>'Beoordelen open vragen'!A8</f>
        <v>Zie bijlage 6 kwaliteit</v>
      </c>
      <c r="B7" s="6"/>
      <c r="C7" s="29" t="s">
        <v>20</v>
      </c>
      <c r="D7" s="30"/>
      <c r="E7" s="6"/>
      <c r="F7" s="29" t="s">
        <v>20</v>
      </c>
      <c r="G7" s="30"/>
      <c r="H7" s="6"/>
      <c r="I7" s="29" t="s">
        <v>20</v>
      </c>
      <c r="J7" s="30"/>
    </row>
    <row r="8" spans="1:11" ht="30" customHeight="1" x14ac:dyDescent="0.15">
      <c r="A8" s="25" t="str">
        <f>'Beoordelen open vragen'!A9</f>
        <v>Open vraag 4: Marktconforme prijzen</v>
      </c>
      <c r="B8" s="6"/>
      <c r="C8" s="27" t="s">
        <v>13</v>
      </c>
      <c r="D8" s="28"/>
      <c r="E8" s="6"/>
      <c r="F8" s="27" t="s">
        <v>13</v>
      </c>
      <c r="G8" s="28"/>
      <c r="H8" s="6"/>
      <c r="I8" s="27" t="s">
        <v>13</v>
      </c>
      <c r="J8" s="28"/>
    </row>
    <row r="9" spans="1:11" ht="165" customHeight="1" x14ac:dyDescent="0.15">
      <c r="A9" s="22" t="str">
        <f>'Beoordelen open vragen'!A10</f>
        <v>Zie bijlage 6 kwaliteit</v>
      </c>
      <c r="B9" s="6"/>
      <c r="C9" s="29" t="s">
        <v>20</v>
      </c>
      <c r="D9" s="30"/>
      <c r="E9" s="6"/>
      <c r="F9" s="29" t="s">
        <v>20</v>
      </c>
      <c r="G9" s="30"/>
      <c r="H9" s="6"/>
      <c r="I9" s="29" t="s">
        <v>20</v>
      </c>
      <c r="J9" s="30"/>
    </row>
    <row r="10" spans="1:11" ht="15" customHeight="1" x14ac:dyDescent="0.15">
      <c r="A10" s="23"/>
      <c r="C10" s="31"/>
      <c r="D10" s="32"/>
      <c r="E10" s="5"/>
      <c r="F10" s="31"/>
      <c r="G10" s="32"/>
      <c r="H10" s="5"/>
      <c r="I10" s="24"/>
      <c r="J10" s="26"/>
    </row>
  </sheetData>
  <sheetProtection algorithmName="SHA-512" hashValue="P+Gve6OUdixakw1XjG/nwKJntc9r/UqwdYzg+9uuMJLzkTBQda6OrZQYFMHYus4BmGum3fGlah45Y8Ak4Yx68w==" saltValue="iv1J752v7/ec2XDeCtyUNA==" spinCount="100000" sheet="1" objects="1" scenarios="1"/>
  <dataValidations count="1">
    <dataValidation type="list" errorStyle="warning" allowBlank="1" showErrorMessage="1" error="Voer juiste waarde in. " sqref="I2 C4 F4 I4 C6 F6 I6 C8 F8 I8 C2 F2" xr:uid="{E4339DB7-DDBB-714B-A3A1-AA2513C76E83}">
      <formula1>SCORE</formula1>
    </dataValidation>
  </dataValidations>
  <pageMargins left="0.7" right="0.7" top="0.75" bottom="0.75" header="0.3" footer="0.3"/>
  <pageSetup paperSize="8"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"/>
  <sheetViews>
    <sheetView showGridLines="0" zoomScaleNormal="100" zoomScalePageLayoutView="85" workbookViewId="0">
      <pane ySplit="1" topLeftCell="A2" activePane="bottomLeft" state="frozen"/>
      <selection pane="bottomLeft" activeCell="A2" sqref="A2:XFD2"/>
    </sheetView>
  </sheetViews>
  <sheetFormatPr baseColWidth="10" defaultColWidth="8.83203125" defaultRowHeight="13" x14ac:dyDescent="0.15"/>
  <cols>
    <col min="1" max="1" width="100.83203125" style="3" customWidth="1"/>
    <col min="2" max="2" width="2.83203125" style="5" customWidth="1"/>
    <col min="3" max="3" width="35.83203125" style="4" customWidth="1"/>
    <col min="4" max="4" width="3.83203125" style="4" customWidth="1"/>
    <col min="5" max="5" width="2.83203125" style="4" customWidth="1"/>
    <col min="6" max="6" width="35.83203125" style="4" customWidth="1"/>
    <col min="7" max="7" width="3.83203125" style="4" customWidth="1"/>
    <col min="8" max="8" width="2.83203125" style="4" customWidth="1"/>
    <col min="9" max="9" width="35.83203125" style="3" customWidth="1"/>
    <col min="10" max="10" width="3.83203125" style="3" customWidth="1"/>
    <col min="11" max="11" width="11.6640625" style="3" bestFit="1" customWidth="1"/>
    <col min="12" max="16384" width="8.83203125" style="3"/>
  </cols>
  <sheetData>
    <row r="1" spans="1:11" ht="50" customHeight="1" thickBot="1" x14ac:dyDescent="0.25">
      <c r="A1" s="33" t="s">
        <v>21</v>
      </c>
      <c r="B1" s="7"/>
      <c r="C1" s="34" t="str">
        <f>'Beoordelaar 1'!C1</f>
        <v>Inschrijver 1</v>
      </c>
      <c r="D1" s="35"/>
      <c r="E1" s="7"/>
      <c r="F1" s="34" t="str">
        <f>'Beoordelaar 1'!F1</f>
        <v>Inschrijver 2</v>
      </c>
      <c r="G1" s="35"/>
      <c r="H1" s="7"/>
      <c r="I1" s="36" t="str">
        <f>'Beoordelaar 1'!I1</f>
        <v>Inschrijver 3</v>
      </c>
      <c r="J1" s="35"/>
      <c r="K1" s="2"/>
    </row>
    <row r="2" spans="1:11" ht="30" customHeight="1" x14ac:dyDescent="0.15">
      <c r="A2" s="25" t="str">
        <f>'Beoordelen open vragen'!A3</f>
        <v>Open vraag 1: Plan van aanpak implementatie</v>
      </c>
      <c r="B2" s="6"/>
      <c r="C2" s="27" t="s">
        <v>13</v>
      </c>
      <c r="D2" s="28"/>
      <c r="E2" s="6"/>
      <c r="F2" s="27" t="s">
        <v>13</v>
      </c>
      <c r="G2" s="28"/>
      <c r="H2" s="6"/>
      <c r="I2" s="27" t="s">
        <v>13</v>
      </c>
      <c r="J2" s="28"/>
    </row>
    <row r="3" spans="1:11" ht="165" customHeight="1" x14ac:dyDescent="0.15">
      <c r="A3" s="22" t="str">
        <f>'Beoordelen open vragen'!A4</f>
        <v>Zie bijlage 6 kwaliteit</v>
      </c>
      <c r="B3" s="6"/>
      <c r="C3" s="29" t="s">
        <v>20</v>
      </c>
      <c r="D3" s="30"/>
      <c r="E3" s="6"/>
      <c r="F3" s="29" t="s">
        <v>20</v>
      </c>
      <c r="G3" s="30"/>
      <c r="H3" s="6"/>
      <c r="I3" s="29" t="s">
        <v>20</v>
      </c>
      <c r="J3" s="30"/>
    </row>
    <row r="4" spans="1:11" ht="30" customHeight="1" x14ac:dyDescent="0.15">
      <c r="A4" s="25" t="str">
        <f>'Beoordelen open vragen'!A5</f>
        <v>Open vraag 2: Duurzaamheid en circulariteit</v>
      </c>
      <c r="B4" s="6"/>
      <c r="C4" s="27" t="s">
        <v>13</v>
      </c>
      <c r="D4" s="28"/>
      <c r="E4" s="6"/>
      <c r="F4" s="27" t="s">
        <v>13</v>
      </c>
      <c r="G4" s="28"/>
      <c r="H4" s="6"/>
      <c r="I4" s="27" t="s">
        <v>13</v>
      </c>
      <c r="J4" s="28"/>
    </row>
    <row r="5" spans="1:11" ht="165" customHeight="1" x14ac:dyDescent="0.15">
      <c r="A5" s="22" t="str">
        <f>'Beoordelen open vragen'!A6</f>
        <v>Zie bijlage 6 kwaliteit</v>
      </c>
      <c r="B5" s="6"/>
      <c r="C5" s="29" t="s">
        <v>20</v>
      </c>
      <c r="D5" s="30"/>
      <c r="E5" s="6"/>
      <c r="F5" s="29" t="s">
        <v>20</v>
      </c>
      <c r="G5" s="30"/>
      <c r="H5" s="6"/>
      <c r="I5" s="29" t="s">
        <v>20</v>
      </c>
      <c r="J5" s="30"/>
    </row>
    <row r="6" spans="1:11" ht="30" customHeight="1" x14ac:dyDescent="0.15">
      <c r="A6" s="25" t="str">
        <f>'Beoordelen open vragen'!A7</f>
        <v>Open vraag 3: Gebruiksvriendelijkheid bestelomgeving</v>
      </c>
      <c r="B6" s="6"/>
      <c r="C6" s="27" t="s">
        <v>13</v>
      </c>
      <c r="D6" s="28"/>
      <c r="E6" s="6"/>
      <c r="F6" s="27" t="s">
        <v>13</v>
      </c>
      <c r="G6" s="28"/>
      <c r="H6" s="6"/>
      <c r="I6" s="27" t="s">
        <v>13</v>
      </c>
      <c r="J6" s="28"/>
    </row>
    <row r="7" spans="1:11" ht="165" customHeight="1" x14ac:dyDescent="0.15">
      <c r="A7" s="22" t="str">
        <f>'Beoordelen open vragen'!A8</f>
        <v>Zie bijlage 6 kwaliteit</v>
      </c>
      <c r="B7" s="6"/>
      <c r="C7" s="29" t="s">
        <v>20</v>
      </c>
      <c r="D7" s="30"/>
      <c r="E7" s="6"/>
      <c r="F7" s="29" t="s">
        <v>20</v>
      </c>
      <c r="G7" s="30"/>
      <c r="H7" s="6"/>
      <c r="I7" s="29" t="s">
        <v>20</v>
      </c>
      <c r="J7" s="30"/>
    </row>
    <row r="8" spans="1:11" ht="30" customHeight="1" x14ac:dyDescent="0.15">
      <c r="A8" s="25" t="str">
        <f>'Beoordelen open vragen'!A9</f>
        <v>Open vraag 4: Marktconforme prijzen</v>
      </c>
      <c r="B8" s="6"/>
      <c r="C8" s="27" t="s">
        <v>13</v>
      </c>
      <c r="D8" s="28"/>
      <c r="E8" s="6"/>
      <c r="F8" s="27" t="s">
        <v>13</v>
      </c>
      <c r="G8" s="28"/>
      <c r="H8" s="6"/>
      <c r="I8" s="27" t="s">
        <v>13</v>
      </c>
      <c r="J8" s="28"/>
    </row>
    <row r="9" spans="1:11" ht="165" customHeight="1" x14ac:dyDescent="0.15">
      <c r="A9" s="22" t="str">
        <f>'Beoordelen open vragen'!A10</f>
        <v>Zie bijlage 6 kwaliteit</v>
      </c>
      <c r="B9" s="6"/>
      <c r="C9" s="29" t="s">
        <v>20</v>
      </c>
      <c r="D9" s="30"/>
      <c r="E9" s="6"/>
      <c r="F9" s="29" t="s">
        <v>20</v>
      </c>
      <c r="G9" s="30"/>
      <c r="H9" s="6"/>
      <c r="I9" s="29" t="s">
        <v>20</v>
      </c>
      <c r="J9" s="30"/>
    </row>
    <row r="10" spans="1:11" ht="15" customHeight="1" x14ac:dyDescent="0.15">
      <c r="A10" s="23"/>
      <c r="C10" s="31"/>
      <c r="D10" s="32"/>
      <c r="E10" s="5"/>
      <c r="F10" s="31"/>
      <c r="G10" s="32"/>
      <c r="H10" s="5"/>
      <c r="I10" s="24"/>
      <c r="J10" s="26"/>
    </row>
  </sheetData>
  <sheetProtection algorithmName="SHA-512" hashValue="mAHlXpBofH0nNW32qMeAY+kMU91QeHBZK9watz3hVb6u1y5IadNwcbrckWjbCsmkBYEDfuuH7cT+UUoAM6f56Q==" saltValue="p8MAh2OezztoIJY8xLT76A==" spinCount="100000" sheet="1" objects="1" scenarios="1"/>
  <dataValidations count="1">
    <dataValidation type="list" errorStyle="warning" allowBlank="1" showErrorMessage="1" error="Voer juiste waarde in. " sqref="I2 C4 F4 I4 C6 F6 I6 C8 F8 I8 C2 F2" xr:uid="{9ACF975F-9FBE-6542-9D21-AAA5DE1BE423}">
      <formula1>SCORE</formula1>
    </dataValidation>
  </dataValidations>
  <pageMargins left="0.7" right="0.7" top="0.75" bottom="0.75" header="0.3" footer="0.3"/>
  <pageSetup paperSize="8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0"/>
  <sheetViews>
    <sheetView showGridLines="0" zoomScaleNormal="100" zoomScalePageLayoutView="85" workbookViewId="0">
      <pane ySplit="1" topLeftCell="A2" activePane="bottomLeft" state="frozen"/>
      <selection pane="bottomLeft" activeCell="A2" sqref="A2:XFD2"/>
    </sheetView>
  </sheetViews>
  <sheetFormatPr baseColWidth="10" defaultColWidth="8.83203125" defaultRowHeight="13" x14ac:dyDescent="0.15"/>
  <cols>
    <col min="1" max="1" width="100.83203125" style="3" customWidth="1"/>
    <col min="2" max="2" width="2.83203125" style="5" customWidth="1"/>
    <col min="3" max="3" width="35.83203125" style="4" customWidth="1"/>
    <col min="4" max="4" width="3.83203125" style="4" customWidth="1"/>
    <col min="5" max="5" width="2.83203125" style="4" customWidth="1"/>
    <col min="6" max="6" width="35.83203125" style="4" customWidth="1"/>
    <col min="7" max="7" width="3.83203125" style="4" customWidth="1"/>
    <col min="8" max="8" width="2.83203125" style="4" customWidth="1"/>
    <col min="9" max="9" width="35.83203125" style="3" customWidth="1"/>
    <col min="10" max="10" width="3.83203125" style="3" customWidth="1"/>
    <col min="11" max="11" width="11.6640625" style="3" bestFit="1" customWidth="1"/>
    <col min="12" max="16384" width="8.83203125" style="3"/>
  </cols>
  <sheetData>
    <row r="1" spans="1:11" ht="50" customHeight="1" thickBot="1" x14ac:dyDescent="0.25">
      <c r="A1" s="33" t="s">
        <v>22</v>
      </c>
      <c r="B1" s="7"/>
      <c r="C1" s="34" t="str">
        <f>'Beoordelaar 1'!C1</f>
        <v>Inschrijver 1</v>
      </c>
      <c r="D1" s="35"/>
      <c r="E1" s="7"/>
      <c r="F1" s="34" t="str">
        <f>'Beoordelaar 1'!F1</f>
        <v>Inschrijver 2</v>
      </c>
      <c r="G1" s="35"/>
      <c r="H1" s="7"/>
      <c r="I1" s="36" t="str">
        <f>'Beoordelaar 1'!I1</f>
        <v>Inschrijver 3</v>
      </c>
      <c r="J1" s="35"/>
      <c r="K1" s="2"/>
    </row>
    <row r="2" spans="1:11" ht="30" customHeight="1" x14ac:dyDescent="0.15">
      <c r="A2" s="25" t="str">
        <f>'Beoordelen open vragen'!A3</f>
        <v>Open vraag 1: Plan van aanpak implementatie</v>
      </c>
      <c r="B2" s="6"/>
      <c r="C2" s="27" t="s">
        <v>13</v>
      </c>
      <c r="D2" s="28"/>
      <c r="E2" s="6"/>
      <c r="F2" s="27" t="s">
        <v>13</v>
      </c>
      <c r="G2" s="28"/>
      <c r="H2" s="6"/>
      <c r="I2" s="27" t="s">
        <v>13</v>
      </c>
      <c r="J2" s="28"/>
    </row>
    <row r="3" spans="1:11" ht="165" customHeight="1" x14ac:dyDescent="0.15">
      <c r="A3" s="22" t="str">
        <f>'Beoordelen open vragen'!A4</f>
        <v>Zie bijlage 6 kwaliteit</v>
      </c>
      <c r="B3" s="6"/>
      <c r="C3" s="29" t="s">
        <v>20</v>
      </c>
      <c r="D3" s="30"/>
      <c r="E3" s="6"/>
      <c r="F3" s="29" t="s">
        <v>20</v>
      </c>
      <c r="G3" s="30"/>
      <c r="H3" s="6"/>
      <c r="I3" s="29" t="s">
        <v>20</v>
      </c>
      <c r="J3" s="30"/>
    </row>
    <row r="4" spans="1:11" ht="30" customHeight="1" x14ac:dyDescent="0.15">
      <c r="A4" s="25" t="str">
        <f>'Beoordelen open vragen'!A5</f>
        <v>Open vraag 2: Duurzaamheid en circulariteit</v>
      </c>
      <c r="B4" s="6"/>
      <c r="C4" s="27" t="s">
        <v>13</v>
      </c>
      <c r="D4" s="28"/>
      <c r="E4" s="6"/>
      <c r="F4" s="27" t="s">
        <v>13</v>
      </c>
      <c r="G4" s="28"/>
      <c r="H4" s="6"/>
      <c r="I4" s="27" t="s">
        <v>13</v>
      </c>
      <c r="J4" s="28"/>
    </row>
    <row r="5" spans="1:11" ht="165" customHeight="1" x14ac:dyDescent="0.15">
      <c r="A5" s="22" t="str">
        <f>'Beoordelen open vragen'!A6</f>
        <v>Zie bijlage 6 kwaliteit</v>
      </c>
      <c r="B5" s="6"/>
      <c r="C5" s="29" t="s">
        <v>20</v>
      </c>
      <c r="D5" s="30"/>
      <c r="E5" s="6"/>
      <c r="F5" s="29" t="s">
        <v>20</v>
      </c>
      <c r="G5" s="30"/>
      <c r="H5" s="6"/>
      <c r="I5" s="29" t="s">
        <v>20</v>
      </c>
      <c r="J5" s="30"/>
    </row>
    <row r="6" spans="1:11" ht="30" customHeight="1" x14ac:dyDescent="0.15">
      <c r="A6" s="25" t="str">
        <f>'Beoordelen open vragen'!A7</f>
        <v>Open vraag 3: Gebruiksvriendelijkheid bestelomgeving</v>
      </c>
      <c r="B6" s="6"/>
      <c r="C6" s="27" t="s">
        <v>13</v>
      </c>
      <c r="D6" s="28"/>
      <c r="E6" s="6"/>
      <c r="F6" s="27" t="s">
        <v>13</v>
      </c>
      <c r="G6" s="28"/>
      <c r="H6" s="6"/>
      <c r="I6" s="27" t="s">
        <v>13</v>
      </c>
      <c r="J6" s="28"/>
    </row>
    <row r="7" spans="1:11" ht="165" customHeight="1" x14ac:dyDescent="0.15">
      <c r="A7" s="22" t="str">
        <f>'Beoordelen open vragen'!A8</f>
        <v>Zie bijlage 6 kwaliteit</v>
      </c>
      <c r="B7" s="6"/>
      <c r="C7" s="29" t="s">
        <v>20</v>
      </c>
      <c r="D7" s="30"/>
      <c r="E7" s="6"/>
      <c r="F7" s="29" t="s">
        <v>20</v>
      </c>
      <c r="G7" s="30"/>
      <c r="H7" s="6"/>
      <c r="I7" s="29" t="s">
        <v>20</v>
      </c>
      <c r="J7" s="30"/>
    </row>
    <row r="8" spans="1:11" ht="30" customHeight="1" x14ac:dyDescent="0.15">
      <c r="A8" s="25" t="str">
        <f>'Beoordelen open vragen'!A9</f>
        <v>Open vraag 4: Marktconforme prijzen</v>
      </c>
      <c r="B8" s="6"/>
      <c r="C8" s="27" t="s">
        <v>13</v>
      </c>
      <c r="D8" s="28"/>
      <c r="E8" s="6"/>
      <c r="F8" s="27" t="s">
        <v>13</v>
      </c>
      <c r="G8" s="28"/>
      <c r="H8" s="6"/>
      <c r="I8" s="27" t="s">
        <v>13</v>
      </c>
      <c r="J8" s="28"/>
    </row>
    <row r="9" spans="1:11" ht="165" customHeight="1" x14ac:dyDescent="0.15">
      <c r="A9" s="22" t="str">
        <f>'Beoordelen open vragen'!A10</f>
        <v>Zie bijlage 6 kwaliteit</v>
      </c>
      <c r="B9" s="6"/>
      <c r="C9" s="29" t="s">
        <v>20</v>
      </c>
      <c r="D9" s="30"/>
      <c r="E9" s="6"/>
      <c r="F9" s="29" t="s">
        <v>20</v>
      </c>
      <c r="G9" s="30"/>
      <c r="H9" s="6"/>
      <c r="I9" s="29" t="s">
        <v>20</v>
      </c>
      <c r="J9" s="30"/>
    </row>
    <row r="10" spans="1:11" ht="15" customHeight="1" x14ac:dyDescent="0.15">
      <c r="A10" s="23"/>
      <c r="C10" s="31"/>
      <c r="D10" s="32"/>
      <c r="E10" s="5"/>
      <c r="F10" s="31"/>
      <c r="G10" s="32"/>
      <c r="H10" s="5"/>
      <c r="I10" s="24"/>
      <c r="J10" s="26"/>
    </row>
  </sheetData>
  <sheetProtection algorithmName="SHA-512" hashValue="PHdNIM396OS+jtj6GtQoC8Mr0sNgZG8HSfMoe/XDiLZQ1mZIYDKTzT+WA5IK2fft+EHI3Rsj1u5W2V6C4eFcJg==" saltValue="c1LRi+Y2+ljIq2chzKuXNA==" spinCount="100000" sheet="1" objects="1" scenarios="1"/>
  <dataValidations count="1">
    <dataValidation type="list" errorStyle="warning" allowBlank="1" showErrorMessage="1" error="Voer juiste waarde in. " sqref="I2 C4 F4 I4 C6 F6 I6 C8 F8 I8 C2 F2" xr:uid="{7E2C4983-3D22-9F42-9DFE-ABC987438231}">
      <formula1>SCORE</formula1>
    </dataValidation>
  </dataValidations>
  <pageMargins left="0.7" right="0.7" top="0.75" bottom="0.75" header="0.3" footer="0.3"/>
  <pageSetup paperSize="8" scale="4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A684-3402-094D-B2A8-B30B8AE7F18E}">
  <dimension ref="A1:K10"/>
  <sheetViews>
    <sheetView showGridLines="0" zoomScaleNormal="100" workbookViewId="0">
      <pane ySplit="1" topLeftCell="A2" activePane="bottomLeft" state="frozen"/>
      <selection pane="bottomLeft" activeCell="A2" sqref="A2:XFD2"/>
    </sheetView>
  </sheetViews>
  <sheetFormatPr baseColWidth="10" defaultColWidth="8.83203125" defaultRowHeight="13" x14ac:dyDescent="0.15"/>
  <cols>
    <col min="1" max="1" width="100.83203125" style="3" customWidth="1"/>
    <col min="2" max="2" width="2.83203125" style="5" customWidth="1"/>
    <col min="3" max="3" width="35.83203125" style="4" customWidth="1"/>
    <col min="4" max="4" width="3.83203125" style="4" customWidth="1"/>
    <col min="5" max="5" width="2.83203125" style="4" customWidth="1"/>
    <col min="6" max="6" width="35.83203125" style="4" customWidth="1"/>
    <col min="7" max="7" width="3.83203125" style="4" customWidth="1"/>
    <col min="8" max="8" width="2.83203125" style="4" customWidth="1"/>
    <col min="9" max="9" width="35.83203125" style="3" customWidth="1"/>
    <col min="10" max="10" width="3.83203125" style="3" customWidth="1"/>
    <col min="11" max="11" width="11.6640625" style="3" bestFit="1" customWidth="1"/>
    <col min="12" max="16384" width="8.83203125" style="3"/>
  </cols>
  <sheetData>
    <row r="1" spans="1:11" ht="50" customHeight="1" thickBot="1" x14ac:dyDescent="0.25">
      <c r="A1" s="33" t="s">
        <v>23</v>
      </c>
      <c r="B1" s="7"/>
      <c r="C1" s="34" t="str">
        <f>'Beoordelaar 1'!C1</f>
        <v>Inschrijver 1</v>
      </c>
      <c r="D1" s="35"/>
      <c r="E1" s="7"/>
      <c r="F1" s="34" t="str">
        <f>'Beoordelaar 1'!F1</f>
        <v>Inschrijver 2</v>
      </c>
      <c r="G1" s="35"/>
      <c r="H1" s="7"/>
      <c r="I1" s="36" t="str">
        <f>'Beoordelaar 1'!I1</f>
        <v>Inschrijver 3</v>
      </c>
      <c r="J1" s="35"/>
      <c r="K1" s="2"/>
    </row>
    <row r="2" spans="1:11" ht="30" customHeight="1" x14ac:dyDescent="0.15">
      <c r="A2" s="25" t="str">
        <f>'Beoordelen open vragen'!A3</f>
        <v>Open vraag 1: Plan van aanpak implementatie</v>
      </c>
      <c r="B2" s="6"/>
      <c r="C2" s="27" t="s">
        <v>13</v>
      </c>
      <c r="D2" s="28"/>
      <c r="E2" s="6"/>
      <c r="F2" s="27" t="s">
        <v>13</v>
      </c>
      <c r="G2" s="28"/>
      <c r="H2" s="6"/>
      <c r="I2" s="27" t="s">
        <v>13</v>
      </c>
      <c r="J2" s="28"/>
    </row>
    <row r="3" spans="1:11" ht="165" customHeight="1" x14ac:dyDescent="0.15">
      <c r="A3" s="22" t="str">
        <f>'Beoordelen open vragen'!A4</f>
        <v>Zie bijlage 6 kwaliteit</v>
      </c>
      <c r="B3" s="6"/>
      <c r="C3" s="29" t="s">
        <v>20</v>
      </c>
      <c r="D3" s="30"/>
      <c r="E3" s="6"/>
      <c r="F3" s="29" t="s">
        <v>20</v>
      </c>
      <c r="G3" s="30"/>
      <c r="H3" s="6"/>
      <c r="I3" s="29" t="s">
        <v>20</v>
      </c>
      <c r="J3" s="30"/>
    </row>
    <row r="4" spans="1:11" ht="30" customHeight="1" x14ac:dyDescent="0.15">
      <c r="A4" s="25" t="str">
        <f>'Beoordelen open vragen'!A5</f>
        <v>Open vraag 2: Duurzaamheid en circulariteit</v>
      </c>
      <c r="B4" s="6"/>
      <c r="C4" s="27" t="s">
        <v>13</v>
      </c>
      <c r="D4" s="28"/>
      <c r="E4" s="6"/>
      <c r="F4" s="27" t="s">
        <v>13</v>
      </c>
      <c r="G4" s="28"/>
      <c r="H4" s="6"/>
      <c r="I4" s="27" t="s">
        <v>13</v>
      </c>
      <c r="J4" s="28"/>
    </row>
    <row r="5" spans="1:11" ht="165" customHeight="1" x14ac:dyDescent="0.15">
      <c r="A5" s="22" t="str">
        <f>'Beoordelen open vragen'!A6</f>
        <v>Zie bijlage 6 kwaliteit</v>
      </c>
      <c r="B5" s="6"/>
      <c r="C5" s="29" t="s">
        <v>20</v>
      </c>
      <c r="D5" s="30"/>
      <c r="E5" s="6"/>
      <c r="F5" s="29" t="s">
        <v>20</v>
      </c>
      <c r="G5" s="30"/>
      <c r="H5" s="6"/>
      <c r="I5" s="29" t="s">
        <v>20</v>
      </c>
      <c r="J5" s="30"/>
    </row>
    <row r="6" spans="1:11" ht="30" customHeight="1" x14ac:dyDescent="0.15">
      <c r="A6" s="25" t="str">
        <f>'Beoordelen open vragen'!A7</f>
        <v>Open vraag 3: Gebruiksvriendelijkheid bestelomgeving</v>
      </c>
      <c r="B6" s="6"/>
      <c r="C6" s="27" t="s">
        <v>13</v>
      </c>
      <c r="D6" s="28"/>
      <c r="E6" s="6"/>
      <c r="F6" s="27" t="s">
        <v>13</v>
      </c>
      <c r="G6" s="28"/>
      <c r="H6" s="6"/>
      <c r="I6" s="27" t="s">
        <v>13</v>
      </c>
      <c r="J6" s="28"/>
    </row>
    <row r="7" spans="1:11" ht="165" customHeight="1" x14ac:dyDescent="0.15">
      <c r="A7" s="22" t="str">
        <f>'Beoordelen open vragen'!A8</f>
        <v>Zie bijlage 6 kwaliteit</v>
      </c>
      <c r="B7" s="6"/>
      <c r="C7" s="29" t="s">
        <v>20</v>
      </c>
      <c r="D7" s="30"/>
      <c r="E7" s="6"/>
      <c r="F7" s="29" t="s">
        <v>20</v>
      </c>
      <c r="G7" s="30"/>
      <c r="H7" s="6"/>
      <c r="I7" s="29" t="s">
        <v>20</v>
      </c>
      <c r="J7" s="30"/>
    </row>
    <row r="8" spans="1:11" ht="30" customHeight="1" x14ac:dyDescent="0.15">
      <c r="A8" s="25" t="str">
        <f>'Beoordelen open vragen'!A9</f>
        <v>Open vraag 4: Marktconforme prijzen</v>
      </c>
      <c r="B8" s="6"/>
      <c r="C8" s="27" t="s">
        <v>13</v>
      </c>
      <c r="D8" s="28"/>
      <c r="E8" s="6"/>
      <c r="F8" s="27" t="s">
        <v>13</v>
      </c>
      <c r="G8" s="28"/>
      <c r="H8" s="6"/>
      <c r="I8" s="27" t="s">
        <v>13</v>
      </c>
      <c r="J8" s="28"/>
    </row>
    <row r="9" spans="1:11" ht="165" customHeight="1" x14ac:dyDescent="0.15">
      <c r="A9" s="22" t="str">
        <f>'Beoordelen open vragen'!A10</f>
        <v>Zie bijlage 6 kwaliteit</v>
      </c>
      <c r="B9" s="6"/>
      <c r="C9" s="29" t="s">
        <v>20</v>
      </c>
      <c r="D9" s="30"/>
      <c r="E9" s="6"/>
      <c r="F9" s="29" t="s">
        <v>20</v>
      </c>
      <c r="G9" s="30"/>
      <c r="H9" s="6"/>
      <c r="I9" s="29" t="s">
        <v>20</v>
      </c>
      <c r="J9" s="30"/>
    </row>
    <row r="10" spans="1:11" ht="15" customHeight="1" x14ac:dyDescent="0.15">
      <c r="A10" s="23"/>
      <c r="C10" s="31"/>
      <c r="D10" s="32"/>
      <c r="E10" s="5"/>
      <c r="F10" s="31"/>
      <c r="G10" s="32"/>
      <c r="H10" s="5"/>
      <c r="I10" s="24"/>
      <c r="J10" s="26"/>
    </row>
  </sheetData>
  <sheetProtection algorithmName="SHA-512" hashValue="QFnLJ/KvD/C66/VKeTm2MSsyEoPwp2FWe9FxxA6UD3TjXg6+k9DziWCcMNI/jmcDgGf+R5jwcG8aHmsCECvl7g==" saltValue="qmlMvdGQ+RRC2RxcucamkA==" spinCount="100000" sheet="1" objects="1" scenarios="1"/>
  <dataValidations count="1">
    <dataValidation type="list" errorStyle="warning" allowBlank="1" showErrorMessage="1" error="Voer juiste waarde in. " sqref="I2 C4 F4 I4 C6 F6 I6 C8 F8 I8 C2 F2" xr:uid="{488F72B2-5A89-4B87-AF61-DEF6B4AF1521}">
      <formula1>SCORE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4E117-BB01-314D-96D4-7BFAB0DBC14A}">
  <dimension ref="A1:K10"/>
  <sheetViews>
    <sheetView showGridLines="0" workbookViewId="0">
      <pane ySplit="1" topLeftCell="A7" activePane="bottomLeft" state="frozen"/>
      <selection pane="bottomLeft" activeCell="A10" sqref="A10:XFD11"/>
    </sheetView>
  </sheetViews>
  <sheetFormatPr baseColWidth="10" defaultColWidth="8.83203125" defaultRowHeight="13" x14ac:dyDescent="0.15"/>
  <cols>
    <col min="1" max="1" width="100.83203125" style="3" customWidth="1"/>
    <col min="2" max="2" width="2.83203125" style="5" customWidth="1"/>
    <col min="3" max="3" width="35.83203125" style="4" customWidth="1"/>
    <col min="4" max="4" width="3.83203125" style="4" customWidth="1"/>
    <col min="5" max="5" width="2.83203125" style="4" customWidth="1"/>
    <col min="6" max="6" width="35.83203125" style="4" customWidth="1"/>
    <col min="7" max="7" width="3.83203125" style="4" customWidth="1"/>
    <col min="8" max="8" width="2.83203125" style="4" customWidth="1"/>
    <col min="9" max="9" width="35.83203125" style="3" customWidth="1"/>
    <col min="10" max="10" width="3.83203125" style="3" customWidth="1"/>
    <col min="11" max="11" width="11.6640625" style="3" bestFit="1" customWidth="1"/>
    <col min="12" max="16384" width="8.83203125" style="3"/>
  </cols>
  <sheetData>
    <row r="1" spans="1:11" ht="50" customHeight="1" thickBot="1" x14ac:dyDescent="0.25">
      <c r="A1" s="33" t="s">
        <v>24</v>
      </c>
      <c r="B1" s="7"/>
      <c r="C1" s="34" t="str">
        <f>'Beoordelaar 1'!C1</f>
        <v>Inschrijver 1</v>
      </c>
      <c r="D1" s="35"/>
      <c r="E1" s="7"/>
      <c r="F1" s="34" t="str">
        <f>'Beoordelaar 1'!F1</f>
        <v>Inschrijver 2</v>
      </c>
      <c r="G1" s="35"/>
      <c r="H1" s="7"/>
      <c r="I1" s="36" t="str">
        <f>'Beoordelaar 1'!I1</f>
        <v>Inschrijver 3</v>
      </c>
      <c r="J1" s="35"/>
      <c r="K1" s="2"/>
    </row>
    <row r="2" spans="1:11" ht="30" customHeight="1" x14ac:dyDescent="0.15">
      <c r="A2" s="25" t="str">
        <f>'Beoordelen open vragen'!A3</f>
        <v>Open vraag 1: Plan van aanpak implementatie</v>
      </c>
      <c r="B2" s="6"/>
      <c r="C2" s="27" t="s">
        <v>13</v>
      </c>
      <c r="D2" s="28"/>
      <c r="E2" s="6"/>
      <c r="F2" s="27" t="s">
        <v>13</v>
      </c>
      <c r="G2" s="28"/>
      <c r="H2" s="6"/>
      <c r="I2" s="27" t="s">
        <v>13</v>
      </c>
      <c r="J2" s="28"/>
    </row>
    <row r="3" spans="1:11" ht="165" customHeight="1" x14ac:dyDescent="0.15">
      <c r="A3" s="22" t="str">
        <f>'Beoordelen open vragen'!A4</f>
        <v>Zie bijlage 6 kwaliteit</v>
      </c>
      <c r="B3" s="6"/>
      <c r="C3" s="29" t="s">
        <v>20</v>
      </c>
      <c r="D3" s="30"/>
      <c r="E3" s="6"/>
      <c r="F3" s="29" t="s">
        <v>20</v>
      </c>
      <c r="G3" s="30"/>
      <c r="H3" s="6"/>
      <c r="I3" s="29" t="s">
        <v>20</v>
      </c>
      <c r="J3" s="30"/>
    </row>
    <row r="4" spans="1:11" ht="30" customHeight="1" x14ac:dyDescent="0.15">
      <c r="A4" s="25" t="str">
        <f>'Beoordelen open vragen'!A5</f>
        <v>Open vraag 2: Duurzaamheid en circulariteit</v>
      </c>
      <c r="B4" s="6"/>
      <c r="C4" s="27" t="s">
        <v>13</v>
      </c>
      <c r="D4" s="28"/>
      <c r="E4" s="6"/>
      <c r="F4" s="27" t="s">
        <v>13</v>
      </c>
      <c r="G4" s="28"/>
      <c r="H4" s="6"/>
      <c r="I4" s="27" t="s">
        <v>13</v>
      </c>
      <c r="J4" s="28"/>
    </row>
    <row r="5" spans="1:11" ht="165" customHeight="1" x14ac:dyDescent="0.15">
      <c r="A5" s="22" t="str">
        <f>'Beoordelen open vragen'!A6</f>
        <v>Zie bijlage 6 kwaliteit</v>
      </c>
      <c r="B5" s="6"/>
      <c r="C5" s="29" t="s">
        <v>20</v>
      </c>
      <c r="D5" s="30"/>
      <c r="E5" s="6"/>
      <c r="F5" s="29" t="s">
        <v>20</v>
      </c>
      <c r="G5" s="30"/>
      <c r="H5" s="6"/>
      <c r="I5" s="29" t="s">
        <v>20</v>
      </c>
      <c r="J5" s="30"/>
    </row>
    <row r="6" spans="1:11" ht="30" customHeight="1" x14ac:dyDescent="0.15">
      <c r="A6" s="25" t="str">
        <f>'Beoordelen open vragen'!A7</f>
        <v>Open vraag 3: Gebruiksvriendelijkheid bestelomgeving</v>
      </c>
      <c r="B6" s="6"/>
      <c r="C6" s="27" t="s">
        <v>13</v>
      </c>
      <c r="D6" s="28"/>
      <c r="E6" s="6"/>
      <c r="F6" s="27" t="s">
        <v>13</v>
      </c>
      <c r="G6" s="28"/>
      <c r="H6" s="6"/>
      <c r="I6" s="27" t="s">
        <v>13</v>
      </c>
      <c r="J6" s="28"/>
    </row>
    <row r="7" spans="1:11" ht="165" customHeight="1" x14ac:dyDescent="0.15">
      <c r="A7" s="22" t="str">
        <f>'Beoordelen open vragen'!A8</f>
        <v>Zie bijlage 6 kwaliteit</v>
      </c>
      <c r="B7" s="6"/>
      <c r="C7" s="29" t="s">
        <v>20</v>
      </c>
      <c r="D7" s="30"/>
      <c r="E7" s="6"/>
      <c r="F7" s="29" t="s">
        <v>20</v>
      </c>
      <c r="G7" s="30"/>
      <c r="H7" s="6"/>
      <c r="I7" s="29" t="s">
        <v>20</v>
      </c>
      <c r="J7" s="30"/>
    </row>
    <row r="8" spans="1:11" ht="30" customHeight="1" x14ac:dyDescent="0.15">
      <c r="A8" s="25" t="str">
        <f>'Beoordelen open vragen'!A9</f>
        <v>Open vraag 4: Marktconforme prijzen</v>
      </c>
      <c r="B8" s="6"/>
      <c r="C8" s="27" t="s">
        <v>13</v>
      </c>
      <c r="D8" s="28"/>
      <c r="E8" s="6"/>
      <c r="F8" s="27" t="s">
        <v>13</v>
      </c>
      <c r="G8" s="28"/>
      <c r="H8" s="6"/>
      <c r="I8" s="27" t="s">
        <v>13</v>
      </c>
      <c r="J8" s="28"/>
    </row>
    <row r="9" spans="1:11" ht="165" customHeight="1" x14ac:dyDescent="0.15">
      <c r="A9" s="22" t="str">
        <f>'Beoordelen open vragen'!A10</f>
        <v>Zie bijlage 6 kwaliteit</v>
      </c>
      <c r="B9" s="6"/>
      <c r="C9" s="29" t="s">
        <v>20</v>
      </c>
      <c r="D9" s="30"/>
      <c r="E9" s="6"/>
      <c r="F9" s="29" t="s">
        <v>20</v>
      </c>
      <c r="G9" s="30"/>
      <c r="H9" s="6"/>
      <c r="I9" s="29" t="s">
        <v>20</v>
      </c>
      <c r="J9" s="30"/>
    </row>
    <row r="10" spans="1:11" ht="15" customHeight="1" x14ac:dyDescent="0.15">
      <c r="A10" s="23"/>
      <c r="C10" s="31"/>
      <c r="D10" s="32"/>
      <c r="E10" s="5"/>
      <c r="F10" s="31"/>
      <c r="G10" s="32"/>
      <c r="H10" s="5"/>
      <c r="I10" s="24"/>
      <c r="J10" s="26"/>
    </row>
  </sheetData>
  <sheetProtection algorithmName="SHA-512" hashValue="0TlzJEUOqPpjUgjt6LeH4Gp1WG8UWmcB524W5J6kom2+ib2me1RmkeE5DvG8mvGATMBJi8OfmhfDByaa015cZA==" saltValue="t3FHb7SfqRz8P0yE18Gt0g==" spinCount="100000" sheet="1" objects="1" scenarios="1"/>
  <dataValidations count="1">
    <dataValidation type="list" errorStyle="warning" allowBlank="1" showErrorMessage="1" error="Voer juiste waarde in. " sqref="I2 C4 F4 I4 C6 F6 I6 C8 F8 I8 C2 F2" xr:uid="{2EE4BCDB-0841-9942-9E2B-C9FFF350CF6C}">
      <formula1>SCORE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3">
    <pageSetUpPr fitToPage="1"/>
  </sheetPr>
  <dimension ref="A1:L35"/>
  <sheetViews>
    <sheetView showGridLines="0" tabSelected="1" zoomScale="79" zoomScaleNormal="79" workbookViewId="0">
      <pane xSplit="2" ySplit="3" topLeftCell="C17" activePane="bottomRight" state="frozen"/>
      <selection pane="topRight" activeCell="C1" sqref="C1"/>
      <selection pane="bottomLeft" activeCell="A3" sqref="A3"/>
      <selection pane="bottomRight" activeCell="G39" sqref="G39"/>
    </sheetView>
  </sheetViews>
  <sheetFormatPr baseColWidth="10" defaultColWidth="8.83203125" defaultRowHeight="15" x14ac:dyDescent="0.2"/>
  <cols>
    <col min="1" max="1" width="60.6640625" customWidth="1"/>
    <col min="2" max="2" width="15.6640625" customWidth="1"/>
    <col min="3" max="3" width="2.83203125" customWidth="1"/>
    <col min="4" max="4" width="26.1640625" customWidth="1"/>
    <col min="5" max="5" width="30.83203125" customWidth="1"/>
    <col min="6" max="6" width="2.83203125" customWidth="1"/>
    <col min="7" max="7" width="26.1640625" customWidth="1"/>
    <col min="8" max="8" width="30.83203125" customWidth="1"/>
    <col min="9" max="9" width="5" customWidth="1"/>
    <col min="10" max="10" width="26.1640625" customWidth="1"/>
    <col min="11" max="11" width="30.83203125" customWidth="1"/>
  </cols>
  <sheetData>
    <row r="1" spans="1:11" ht="40" customHeight="1" thickBot="1" x14ac:dyDescent="0.25">
      <c r="A1" s="96" t="s">
        <v>25</v>
      </c>
      <c r="B1" s="97"/>
      <c r="C1" s="48"/>
      <c r="D1" s="98" t="str">
        <f>'Beoordelaar 1'!$C$1</f>
        <v>Inschrijver 1</v>
      </c>
      <c r="E1" s="99"/>
      <c r="F1" s="49"/>
      <c r="G1" s="88" t="str">
        <f>'Beoordelaar 1'!$F$1</f>
        <v>Inschrijver 2</v>
      </c>
      <c r="H1" s="89"/>
      <c r="I1" s="50"/>
      <c r="J1" s="86" t="str">
        <f>'Beoordelaar 1'!$I$1</f>
        <v>Inschrijver 3</v>
      </c>
      <c r="K1" s="87"/>
    </row>
    <row r="2" spans="1:11" ht="12" customHeight="1" thickBot="1" x14ac:dyDescent="0.25">
      <c r="A2" s="51"/>
      <c r="B2" s="52"/>
      <c r="C2" s="53"/>
      <c r="D2" s="54"/>
      <c r="E2" s="55"/>
      <c r="F2" s="56"/>
      <c r="G2" s="57"/>
      <c r="H2" s="57"/>
      <c r="I2" s="50"/>
      <c r="J2" s="58"/>
      <c r="K2" s="58"/>
    </row>
    <row r="3" spans="1:11" ht="28" customHeight="1" thickBot="1" x14ac:dyDescent="0.25">
      <c r="A3" s="40" t="s">
        <v>26</v>
      </c>
      <c r="B3" s="41"/>
      <c r="C3" s="59"/>
      <c r="D3" s="60" t="str">
        <f>'Beoordelaar 1'!C1</f>
        <v>Inschrijver 1</v>
      </c>
      <c r="E3" s="61" t="s">
        <v>27</v>
      </c>
      <c r="F3" s="62"/>
      <c r="G3" s="63" t="str">
        <f>'Beoordelaar 1'!F1</f>
        <v>Inschrijver 2</v>
      </c>
      <c r="H3" s="64" t="s">
        <v>27</v>
      </c>
      <c r="I3" s="65"/>
      <c r="J3" s="60" t="str">
        <f>'Beoordelaar 1'!I1</f>
        <v>Inschrijver 3</v>
      </c>
      <c r="K3" s="61" t="s">
        <v>27</v>
      </c>
    </row>
    <row r="4" spans="1:11" ht="40" customHeight="1" x14ac:dyDescent="0.2">
      <c r="A4" s="102" t="str">
        <f>'Beoordelen open vragen'!A3</f>
        <v>Open vraag 1: Plan van aanpak implementatie</v>
      </c>
      <c r="B4" s="66" t="s">
        <v>28</v>
      </c>
      <c r="C4" s="67"/>
      <c r="D4" s="68" t="str">
        <f>'Beoordelaar 1'!C2</f>
        <v>SCORE:</v>
      </c>
      <c r="E4" s="93" t="s">
        <v>29</v>
      </c>
      <c r="F4" s="67"/>
      <c r="G4" s="69" t="str">
        <f>'Beoordelaar 1'!F2</f>
        <v>SCORE:</v>
      </c>
      <c r="H4" s="93" t="s">
        <v>29</v>
      </c>
      <c r="I4" s="70"/>
      <c r="J4" s="69" t="str">
        <f>'Beoordelaar 1'!I2</f>
        <v>SCORE:</v>
      </c>
      <c r="K4" s="93" t="s">
        <v>29</v>
      </c>
    </row>
    <row r="5" spans="1:11" ht="40" customHeight="1" x14ac:dyDescent="0.2">
      <c r="A5" s="102"/>
      <c r="B5" s="66" t="s">
        <v>30</v>
      </c>
      <c r="C5" s="67"/>
      <c r="D5" s="69" t="str">
        <f>'Beoordelaar 2'!C2</f>
        <v>SCORE:</v>
      </c>
      <c r="E5" s="94"/>
      <c r="F5" s="67"/>
      <c r="G5" s="69" t="str">
        <f>'Beoordelaar 2'!F2</f>
        <v>SCORE:</v>
      </c>
      <c r="H5" s="94"/>
      <c r="I5" s="70"/>
      <c r="J5" s="69" t="str">
        <f>'Beoordelaar 2'!I2</f>
        <v>SCORE:</v>
      </c>
      <c r="K5" s="94"/>
    </row>
    <row r="6" spans="1:11" ht="40" customHeight="1" x14ac:dyDescent="0.2">
      <c r="A6" s="102"/>
      <c r="B6" s="66" t="s">
        <v>31</v>
      </c>
      <c r="C6" s="67"/>
      <c r="D6" s="69" t="str">
        <f>'Beoordelaar 3'!C2</f>
        <v>SCORE:</v>
      </c>
      <c r="E6" s="94"/>
      <c r="F6" s="67"/>
      <c r="G6" s="69" t="str">
        <f>'Beoordelaar 3'!F2</f>
        <v>SCORE:</v>
      </c>
      <c r="H6" s="94"/>
      <c r="I6" s="70"/>
      <c r="J6" s="69" t="str">
        <f>'Beoordelaar 3'!I2</f>
        <v>SCORE:</v>
      </c>
      <c r="K6" s="94"/>
    </row>
    <row r="7" spans="1:11" ht="40" customHeight="1" x14ac:dyDescent="0.2">
      <c r="A7" s="102"/>
      <c r="B7" s="66" t="s">
        <v>32</v>
      </c>
      <c r="C7" s="67"/>
      <c r="D7" s="71" t="str">
        <f>'Beoordelaar 4'!C2</f>
        <v>SCORE:</v>
      </c>
      <c r="E7" s="94"/>
      <c r="F7" s="67"/>
      <c r="G7" s="71" t="str">
        <f>'Beoordelaar 4'!F2</f>
        <v>SCORE:</v>
      </c>
      <c r="H7" s="94"/>
      <c r="I7" s="70"/>
      <c r="J7" s="71" t="str">
        <f>'Beoordelaar 4'!I2</f>
        <v>SCORE:</v>
      </c>
      <c r="K7" s="94"/>
    </row>
    <row r="8" spans="1:11" ht="40" customHeight="1" thickBot="1" x14ac:dyDescent="0.25">
      <c r="A8" s="102"/>
      <c r="B8" s="72" t="s">
        <v>33</v>
      </c>
      <c r="C8" s="67"/>
      <c r="D8" s="71" t="str">
        <f>'Beoordelaar 5'!C2</f>
        <v>SCORE:</v>
      </c>
      <c r="E8" s="94"/>
      <c r="F8" s="67"/>
      <c r="G8" s="69" t="str">
        <f>'Beoordelaar 5'!F2</f>
        <v>SCORE:</v>
      </c>
      <c r="H8" s="94"/>
      <c r="I8" s="70"/>
      <c r="J8" s="69" t="str">
        <f>'Beoordelaar 5'!I2</f>
        <v>SCORE:</v>
      </c>
      <c r="K8" s="94"/>
    </row>
    <row r="9" spans="1:11" ht="40" customHeight="1" thickBot="1" x14ac:dyDescent="0.25">
      <c r="A9" s="100" t="s">
        <v>34</v>
      </c>
      <c r="B9" s="101"/>
      <c r="C9" s="73"/>
      <c r="D9" s="74" t="s">
        <v>13</v>
      </c>
      <c r="E9" s="94"/>
      <c r="F9" s="67"/>
      <c r="G9" s="74" t="s">
        <v>13</v>
      </c>
      <c r="H9" s="94"/>
      <c r="I9" s="70"/>
      <c r="J9" s="74" t="s">
        <v>13</v>
      </c>
      <c r="K9" s="94"/>
    </row>
    <row r="10" spans="1:11" ht="40" customHeight="1" x14ac:dyDescent="0.2">
      <c r="A10" s="90"/>
      <c r="B10" s="91"/>
      <c r="C10" s="75"/>
      <c r="D10" s="76" t="str">
        <f>IF(D9="Uitmuntend","€ 3.000,00",IF(D9="Goed","€ 2.400,00",IF(D9="Voldoende","€ 0,00",IF(D9="Matig","-€ 3.000",IF(D9="Onvoldoende","KO"," ")))))</f>
        <v xml:space="preserve"> </v>
      </c>
      <c r="E10" s="95"/>
      <c r="F10" s="75"/>
      <c r="G10" s="76" t="str">
        <f>IF(G9="Uitmuntend","€ 3.000,00",IF(G9="Goed","€ 2.400,00",IF(G9="Voldoende","€ 0,00",IF(G9="Matig","-€ 3.000",IF(G9="Onvoldoende","KO"," ")))))</f>
        <v xml:space="preserve"> </v>
      </c>
      <c r="H10" s="95"/>
      <c r="I10" s="77"/>
      <c r="J10" s="76" t="str">
        <f>IF(J9="Uitmuntend","€ 3.000,00",IF(J9="Goed","€ 2.400,00",IF(J9="Voldoende","€ 0,00",IF(J9="Matig","-€ 3.000",IF(J9="Onvoldoende","KO"," ")))))</f>
        <v xml:space="preserve"> </v>
      </c>
      <c r="K10" s="95"/>
    </row>
    <row r="11" spans="1:11" ht="40" customHeight="1" x14ac:dyDescent="0.2">
      <c r="A11" s="102" t="str">
        <f>'Beoordelen open vragen'!A5</f>
        <v>Open vraag 2: Duurzaamheid en circulariteit</v>
      </c>
      <c r="B11" s="66" t="s">
        <v>28</v>
      </c>
      <c r="C11" s="67"/>
      <c r="D11" s="69" t="str">
        <f>'Beoordelaar 1'!C4</f>
        <v>SCORE:</v>
      </c>
      <c r="E11" s="93" t="s">
        <v>29</v>
      </c>
      <c r="F11" s="67"/>
      <c r="G11" s="69" t="str">
        <f>'Beoordelaar 1'!F4</f>
        <v>SCORE:</v>
      </c>
      <c r="H11" s="93" t="s">
        <v>29</v>
      </c>
      <c r="I11" s="70"/>
      <c r="J11" s="69" t="str">
        <f>'Beoordelaar 1'!I4</f>
        <v>SCORE:</v>
      </c>
      <c r="K11" s="93" t="s">
        <v>29</v>
      </c>
    </row>
    <row r="12" spans="1:11" ht="40" customHeight="1" x14ac:dyDescent="0.2">
      <c r="A12" s="102"/>
      <c r="B12" s="66" t="s">
        <v>30</v>
      </c>
      <c r="C12" s="67"/>
      <c r="D12" s="69" t="str">
        <f>'Beoordelaar 2'!C4</f>
        <v>SCORE:</v>
      </c>
      <c r="E12" s="94"/>
      <c r="F12" s="67"/>
      <c r="G12" s="69" t="str">
        <f>'Beoordelaar 2'!F4</f>
        <v>SCORE:</v>
      </c>
      <c r="H12" s="94"/>
      <c r="I12" s="70"/>
      <c r="J12" s="69" t="str">
        <f>'Beoordelaar 2'!I4</f>
        <v>SCORE:</v>
      </c>
      <c r="K12" s="94"/>
    </row>
    <row r="13" spans="1:11" ht="40" customHeight="1" x14ac:dyDescent="0.2">
      <c r="A13" s="102"/>
      <c r="B13" s="66" t="s">
        <v>31</v>
      </c>
      <c r="C13" s="67"/>
      <c r="D13" s="69" t="str">
        <f>'Beoordelaar 3'!C4</f>
        <v>SCORE:</v>
      </c>
      <c r="E13" s="94"/>
      <c r="F13" s="67"/>
      <c r="G13" s="69" t="str">
        <f>'Beoordelaar 3'!F4</f>
        <v>SCORE:</v>
      </c>
      <c r="H13" s="94"/>
      <c r="I13" s="70"/>
      <c r="J13" s="69" t="str">
        <f>'Beoordelaar 3'!I4</f>
        <v>SCORE:</v>
      </c>
      <c r="K13" s="94"/>
    </row>
    <row r="14" spans="1:11" ht="40" customHeight="1" x14ac:dyDescent="0.2">
      <c r="A14" s="102"/>
      <c r="B14" s="66" t="s">
        <v>32</v>
      </c>
      <c r="C14" s="67"/>
      <c r="D14" s="71" t="str">
        <f>'Beoordelaar 4'!C4</f>
        <v>SCORE:</v>
      </c>
      <c r="E14" s="94"/>
      <c r="F14" s="67"/>
      <c r="G14" s="71" t="str">
        <f>'Beoordelaar 4'!F4</f>
        <v>SCORE:</v>
      </c>
      <c r="H14" s="94"/>
      <c r="I14" s="70"/>
      <c r="J14" s="71" t="str">
        <f>'Beoordelaar 4'!I4</f>
        <v>SCORE:</v>
      </c>
      <c r="K14" s="94"/>
    </row>
    <row r="15" spans="1:11" ht="40" customHeight="1" thickBot="1" x14ac:dyDescent="0.25">
      <c r="A15" s="102"/>
      <c r="B15" s="72" t="s">
        <v>33</v>
      </c>
      <c r="C15" s="67"/>
      <c r="D15" s="71" t="str">
        <f>'Beoordelaar 5'!C4</f>
        <v>SCORE:</v>
      </c>
      <c r="E15" s="94"/>
      <c r="F15" s="67"/>
      <c r="G15" s="69" t="str">
        <f>'Beoordelaar 5'!F4</f>
        <v>SCORE:</v>
      </c>
      <c r="H15" s="94"/>
      <c r="I15" s="70"/>
      <c r="J15" s="69" t="str">
        <f>'Beoordelaar 5'!I4</f>
        <v>SCORE:</v>
      </c>
      <c r="K15" s="94"/>
    </row>
    <row r="16" spans="1:11" ht="40" customHeight="1" thickBot="1" x14ac:dyDescent="0.25">
      <c r="A16" s="100" t="s">
        <v>34</v>
      </c>
      <c r="B16" s="101"/>
      <c r="C16" s="78"/>
      <c r="D16" s="74" t="s">
        <v>13</v>
      </c>
      <c r="E16" s="94"/>
      <c r="F16" s="75"/>
      <c r="G16" s="74" t="s">
        <v>13</v>
      </c>
      <c r="H16" s="94"/>
      <c r="I16" s="77"/>
      <c r="J16" s="74" t="s">
        <v>13</v>
      </c>
      <c r="K16" s="94"/>
    </row>
    <row r="17" spans="1:11" ht="40" customHeight="1" x14ac:dyDescent="0.2">
      <c r="A17" s="90"/>
      <c r="B17" s="91"/>
      <c r="C17" s="75"/>
      <c r="D17" s="76" t="str">
        <f>IF(D16="Uitmuntend","€ 6.000,00",IF(D16="Goed","€ 4.800,00",IF(D16="Voldoende","€ 0,00",IF(D16="Matig","-€ 6.000",IF(D16="Onvoldoende","KO"," ")))))</f>
        <v xml:space="preserve"> </v>
      </c>
      <c r="E17" s="95"/>
      <c r="F17" s="75"/>
      <c r="G17" s="76" t="str">
        <f>IF(G16="Uitmuntend","€ 6.000,00",IF(G16="Goed","€ 4.800,00",IF(G16="Voldoende","€ 0,00",IF(G16="Matig","-€ 6.000",IF(G16="Onvoldoende","KO"," ")))))</f>
        <v xml:space="preserve"> </v>
      </c>
      <c r="H17" s="95"/>
      <c r="I17" s="77"/>
      <c r="J17" s="76" t="str">
        <f>IF(J16="Uitmuntend","€ 6.000,00",IF(J16="Goed","€ 4.800,00",IF(J16="Voldoende","€ 0,00",IF(J16="Matig","-€ 6.000",IF(J16="Onvoldoende","KO"," ")))))</f>
        <v xml:space="preserve"> </v>
      </c>
      <c r="K17" s="95"/>
    </row>
    <row r="18" spans="1:11" ht="40" customHeight="1" x14ac:dyDescent="0.2">
      <c r="A18" s="92" t="str">
        <f>'Beoordelen open vragen'!A7</f>
        <v>Open vraag 3: Gebruiksvriendelijkheid bestelomgeving</v>
      </c>
      <c r="B18" s="66" t="s">
        <v>28</v>
      </c>
      <c r="C18" s="67"/>
      <c r="D18" s="69" t="str">
        <f>'Beoordelaar 1'!C6</f>
        <v>SCORE:</v>
      </c>
      <c r="E18" s="93" t="s">
        <v>29</v>
      </c>
      <c r="F18" s="67"/>
      <c r="G18" s="69" t="str">
        <f>'Beoordelaar 1'!F6</f>
        <v>SCORE:</v>
      </c>
      <c r="H18" s="93" t="s">
        <v>29</v>
      </c>
      <c r="I18" s="70"/>
      <c r="J18" s="69" t="str">
        <f>'Beoordelaar 1'!I6</f>
        <v>SCORE:</v>
      </c>
      <c r="K18" s="93" t="s">
        <v>29</v>
      </c>
    </row>
    <row r="19" spans="1:11" ht="40" customHeight="1" x14ac:dyDescent="0.2">
      <c r="A19" s="92"/>
      <c r="B19" s="66" t="s">
        <v>30</v>
      </c>
      <c r="C19" s="67"/>
      <c r="D19" s="69" t="str">
        <f>'Beoordelaar 2'!C6</f>
        <v>SCORE:</v>
      </c>
      <c r="E19" s="94"/>
      <c r="F19" s="67"/>
      <c r="G19" s="69" t="str">
        <f>'Beoordelaar 2'!F6</f>
        <v>SCORE:</v>
      </c>
      <c r="H19" s="94"/>
      <c r="I19" s="70"/>
      <c r="J19" s="69" t="str">
        <f>'Beoordelaar 2'!I6</f>
        <v>SCORE:</v>
      </c>
      <c r="K19" s="94"/>
    </row>
    <row r="20" spans="1:11" ht="40" customHeight="1" x14ac:dyDescent="0.2">
      <c r="A20" s="92"/>
      <c r="B20" s="66" t="s">
        <v>31</v>
      </c>
      <c r="C20" s="67"/>
      <c r="D20" s="69" t="str">
        <f>'Beoordelaar 3'!C6</f>
        <v>SCORE:</v>
      </c>
      <c r="E20" s="94"/>
      <c r="F20" s="67"/>
      <c r="G20" s="69" t="str">
        <f>'Beoordelaar 3'!F6</f>
        <v>SCORE:</v>
      </c>
      <c r="H20" s="94"/>
      <c r="I20" s="70"/>
      <c r="J20" s="69" t="str">
        <f>'Beoordelaar 3'!I6</f>
        <v>SCORE:</v>
      </c>
      <c r="K20" s="94"/>
    </row>
    <row r="21" spans="1:11" ht="40" customHeight="1" x14ac:dyDescent="0.2">
      <c r="A21" s="92"/>
      <c r="B21" s="66" t="s">
        <v>32</v>
      </c>
      <c r="C21" s="67"/>
      <c r="D21" s="71" t="str">
        <f>'Beoordelaar 4'!C6</f>
        <v>SCORE:</v>
      </c>
      <c r="E21" s="94"/>
      <c r="F21" s="67"/>
      <c r="G21" s="69" t="str">
        <f>'Beoordelaar 4'!F6</f>
        <v>SCORE:</v>
      </c>
      <c r="H21" s="94"/>
      <c r="I21" s="70"/>
      <c r="J21" s="69" t="str">
        <f>'Beoordelaar 4'!I6</f>
        <v>SCORE:</v>
      </c>
      <c r="K21" s="94"/>
    </row>
    <row r="22" spans="1:11" ht="40" customHeight="1" thickBot="1" x14ac:dyDescent="0.25">
      <c r="A22" s="92"/>
      <c r="B22" s="72" t="s">
        <v>33</v>
      </c>
      <c r="C22" s="67"/>
      <c r="D22" s="71" t="str">
        <f>'Beoordelaar 5'!C6</f>
        <v>SCORE:</v>
      </c>
      <c r="E22" s="94"/>
      <c r="F22" s="67"/>
      <c r="G22" s="69" t="str">
        <f>'Beoordelaar 5'!F6</f>
        <v>SCORE:</v>
      </c>
      <c r="H22" s="94"/>
      <c r="I22" s="70"/>
      <c r="J22" s="69" t="str">
        <f>'Beoordelaar 5'!I6</f>
        <v>SCORE:</v>
      </c>
      <c r="K22" s="94"/>
    </row>
    <row r="23" spans="1:11" ht="40" customHeight="1" thickBot="1" x14ac:dyDescent="0.25">
      <c r="A23" s="100" t="s">
        <v>34</v>
      </c>
      <c r="B23" s="101"/>
      <c r="C23" s="78"/>
      <c r="D23" s="74" t="s">
        <v>13</v>
      </c>
      <c r="E23" s="94"/>
      <c r="F23" s="75"/>
      <c r="G23" s="74" t="s">
        <v>13</v>
      </c>
      <c r="H23" s="94"/>
      <c r="I23" s="77"/>
      <c r="J23" s="74" t="s">
        <v>13</v>
      </c>
      <c r="K23" s="94"/>
    </row>
    <row r="24" spans="1:11" ht="40" customHeight="1" x14ac:dyDescent="0.2">
      <c r="A24" s="90"/>
      <c r="B24" s="91"/>
      <c r="C24" s="75"/>
      <c r="D24" s="76" t="str">
        <f>IF(D23="Uitmuntend","€ 10.500,00",IF(D23="Goed","€ 8.400,00",IF(D23="Voldoende","€ 0,00",IF(D23="Matig","-€ 10.500",IF(D23="Onvoldoende","KO"," ")))))</f>
        <v xml:space="preserve"> </v>
      </c>
      <c r="E24" s="95"/>
      <c r="F24" s="75"/>
      <c r="G24" s="76" t="str">
        <f>IF(G23="Uitmuntend","€ 10.500,00",IF(G23="Goed","€ 8.400,00",IF(G23="Voldoende","€ 0,00",IF(G23="Matig","-€ 10.500",IF(G23="Onvoldoende","KO"," ")))))</f>
        <v xml:space="preserve"> </v>
      </c>
      <c r="H24" s="95"/>
      <c r="I24" s="77"/>
      <c r="J24" s="76" t="str">
        <f>IF(J23="Uitmuntend","€ 10.500,00",IF(J23="Goed","€ 8.400,00",IF(J23="Voldoende","€ 0,00",IF(J23="Matig","-€ 10.500",IF(J23="Onvoldoende","KO"," ")))))</f>
        <v xml:space="preserve"> </v>
      </c>
      <c r="K24" s="95"/>
    </row>
    <row r="25" spans="1:11" ht="40" customHeight="1" x14ac:dyDescent="0.2">
      <c r="A25" s="92" t="str">
        <f>'Beoordelen open vragen'!A9</f>
        <v>Open vraag 4: Marktconforme prijzen</v>
      </c>
      <c r="B25" s="66" t="s">
        <v>28</v>
      </c>
      <c r="C25" s="67"/>
      <c r="D25" s="69" t="str">
        <f>'Beoordelaar 1'!C8</f>
        <v>SCORE:</v>
      </c>
      <c r="E25" s="93" t="s">
        <v>29</v>
      </c>
      <c r="F25" s="67"/>
      <c r="G25" s="69" t="str">
        <f>'Beoordelaar 1'!F8</f>
        <v>SCORE:</v>
      </c>
      <c r="H25" s="93" t="s">
        <v>29</v>
      </c>
      <c r="I25" s="70"/>
      <c r="J25" s="69" t="str">
        <f>'Beoordelaar 1'!I8</f>
        <v>SCORE:</v>
      </c>
      <c r="K25" s="93" t="s">
        <v>29</v>
      </c>
    </row>
    <row r="26" spans="1:11" ht="40" customHeight="1" x14ac:dyDescent="0.2">
      <c r="A26" s="92"/>
      <c r="B26" s="66" t="s">
        <v>30</v>
      </c>
      <c r="C26" s="67"/>
      <c r="D26" s="69" t="str">
        <f>'Beoordelaar 2'!C8</f>
        <v>SCORE:</v>
      </c>
      <c r="E26" s="94"/>
      <c r="F26" s="67"/>
      <c r="G26" s="69" t="str">
        <f>'Beoordelaar 2'!F8</f>
        <v>SCORE:</v>
      </c>
      <c r="H26" s="94"/>
      <c r="I26" s="70"/>
      <c r="J26" s="69" t="str">
        <f>'Beoordelaar 2'!I8</f>
        <v>SCORE:</v>
      </c>
      <c r="K26" s="94"/>
    </row>
    <row r="27" spans="1:11" ht="40" customHeight="1" x14ac:dyDescent="0.2">
      <c r="A27" s="92"/>
      <c r="B27" s="66" t="s">
        <v>31</v>
      </c>
      <c r="C27" s="67"/>
      <c r="D27" s="69" t="str">
        <f>'Beoordelaar 3'!C8</f>
        <v>SCORE:</v>
      </c>
      <c r="E27" s="94"/>
      <c r="F27" s="67"/>
      <c r="G27" s="69" t="str">
        <f>'Beoordelaar 3'!F8</f>
        <v>SCORE:</v>
      </c>
      <c r="H27" s="94"/>
      <c r="I27" s="70"/>
      <c r="J27" s="69" t="str">
        <f>'Beoordelaar 3'!I8</f>
        <v>SCORE:</v>
      </c>
      <c r="K27" s="94"/>
    </row>
    <row r="28" spans="1:11" ht="40" customHeight="1" x14ac:dyDescent="0.2">
      <c r="A28" s="92"/>
      <c r="B28" s="66" t="s">
        <v>32</v>
      </c>
      <c r="C28" s="67"/>
      <c r="D28" s="71" t="str">
        <f>'Beoordelaar 4'!C8</f>
        <v>SCORE:</v>
      </c>
      <c r="E28" s="94"/>
      <c r="F28" s="67"/>
      <c r="G28" s="69" t="str">
        <f>'Beoordelaar 4'!F8</f>
        <v>SCORE:</v>
      </c>
      <c r="H28" s="94"/>
      <c r="I28" s="70"/>
      <c r="J28" s="69" t="str">
        <f>'Beoordelaar 4'!I8</f>
        <v>SCORE:</v>
      </c>
      <c r="K28" s="94"/>
    </row>
    <row r="29" spans="1:11" ht="40" customHeight="1" thickBot="1" x14ac:dyDescent="0.25">
      <c r="A29" s="92"/>
      <c r="B29" s="72" t="s">
        <v>33</v>
      </c>
      <c r="C29" s="67"/>
      <c r="D29" s="71" t="str">
        <f>'Beoordelaar 5'!C8</f>
        <v>SCORE:</v>
      </c>
      <c r="E29" s="94"/>
      <c r="F29" s="67"/>
      <c r="G29" s="69" t="str">
        <f>'Beoordelaar 5'!F8</f>
        <v>SCORE:</v>
      </c>
      <c r="H29" s="94"/>
      <c r="I29" s="70"/>
      <c r="J29" s="69" t="str">
        <f>'Beoordelaar 5'!I8</f>
        <v>SCORE:</v>
      </c>
      <c r="K29" s="94"/>
    </row>
    <row r="30" spans="1:11" ht="40" customHeight="1" thickBot="1" x14ac:dyDescent="0.25">
      <c r="A30" s="100" t="s">
        <v>34</v>
      </c>
      <c r="B30" s="101"/>
      <c r="C30" s="78"/>
      <c r="D30" s="74" t="s">
        <v>13</v>
      </c>
      <c r="E30" s="94"/>
      <c r="F30" s="75"/>
      <c r="G30" s="74" t="s">
        <v>13</v>
      </c>
      <c r="H30" s="94"/>
      <c r="I30" s="77"/>
      <c r="J30" s="74" t="s">
        <v>13</v>
      </c>
      <c r="K30" s="94"/>
    </row>
    <row r="31" spans="1:11" ht="40" customHeight="1" x14ac:dyDescent="0.2">
      <c r="A31" s="90"/>
      <c r="B31" s="91"/>
      <c r="C31" s="75"/>
      <c r="D31" s="76" t="str">
        <f>IF(D30="Uitmuntend","€ 10.500,00",IF(D30="Goed","€ 8.400,00",IF(D30="Voldoende","€ 0,00",IF(D30="Matig","-€ 31.500",IF(D30="Onvoldoende","KO"," ")))))</f>
        <v xml:space="preserve"> </v>
      </c>
      <c r="E31" s="95"/>
      <c r="F31" s="75"/>
      <c r="G31" s="76" t="str">
        <f>IF(G30="Uitmuntend","€ 10.500,00",IF(G30="Goed","€ 8.400,00",IF(G30="Voldoende","€ 0,00",IF(G30="Matig","-€ 31.500",IF(G30="Onvoldoende","KO"," ")))))</f>
        <v xml:space="preserve"> </v>
      </c>
      <c r="H31" s="95"/>
      <c r="I31" s="77"/>
      <c r="J31" s="76" t="str">
        <f>IF(J30="Uitmuntend","€ 10.500,00",IF(J30="Goed","€ 8.400,00",IF(J30="Voldoende","€ 0,00",IF(J30="Matig","-€ 31.500",IF(J30="Onvoldoende","KO"," ")))))</f>
        <v xml:space="preserve"> </v>
      </c>
      <c r="K31" s="95"/>
    </row>
    <row r="33" spans="1:12" s="12" customFormat="1" ht="28" customHeight="1" x14ac:dyDescent="0.2">
      <c r="A33" s="103" t="s">
        <v>35</v>
      </c>
      <c r="B33" s="104"/>
      <c r="C33" s="75"/>
      <c r="D33" s="105" t="e">
        <f>D10+D17+D24+D31</f>
        <v>#VALUE!</v>
      </c>
      <c r="E33" s="106"/>
      <c r="F33" s="75"/>
      <c r="G33" s="105" t="e">
        <f>G10+G17+G24+G31</f>
        <v>#VALUE!</v>
      </c>
      <c r="H33" s="106"/>
      <c r="I33" s="77"/>
      <c r="J33" s="105" t="e">
        <f>J10+J17+J24+J31</f>
        <v>#VALUE!</v>
      </c>
      <c r="K33" s="106"/>
      <c r="L33" s="42"/>
    </row>
    <row r="35" spans="1:12" ht="20" x14ac:dyDescent="0.2">
      <c r="D35" s="107" t="s">
        <v>42</v>
      </c>
      <c r="E35" s="107"/>
      <c r="F35" s="107"/>
      <c r="G35" s="107"/>
      <c r="H35" s="107"/>
      <c r="I35" s="107"/>
      <c r="J35" s="107"/>
      <c r="K35" s="107"/>
    </row>
  </sheetData>
  <sheetProtection algorithmName="SHA-512" hashValue="fZ/1Yt6rQyuoEDq5vWSuRcybGRWu0zEYe/pbSrJItm6Nbtn/79ruXRlM1P26yG8dPCA2/Co99DzQmOaa3ZDK5Q==" saltValue="EamKmCUSnqUiZ464CP34xQ==" spinCount="100000" sheet="1" objects="1" scenarios="1"/>
  <mergeCells count="33">
    <mergeCell ref="D35:K35"/>
    <mergeCell ref="K18:K24"/>
    <mergeCell ref="K25:K31"/>
    <mergeCell ref="A33:B33"/>
    <mergeCell ref="D33:E33"/>
    <mergeCell ref="G33:H33"/>
    <mergeCell ref="J33:K33"/>
    <mergeCell ref="A30:B30"/>
    <mergeCell ref="A31:B31"/>
    <mergeCell ref="A9:B9"/>
    <mergeCell ref="A23:B23"/>
    <mergeCell ref="A10:B10"/>
    <mergeCell ref="A4:A8"/>
    <mergeCell ref="A11:A15"/>
    <mergeCell ref="A18:A22"/>
    <mergeCell ref="A16:B16"/>
    <mergeCell ref="A17:B17"/>
    <mergeCell ref="J1:K1"/>
    <mergeCell ref="G1:H1"/>
    <mergeCell ref="A24:B24"/>
    <mergeCell ref="A25:A29"/>
    <mergeCell ref="H4:H10"/>
    <mergeCell ref="A1:B1"/>
    <mergeCell ref="D1:E1"/>
    <mergeCell ref="E4:E10"/>
    <mergeCell ref="E11:E17"/>
    <mergeCell ref="E18:E24"/>
    <mergeCell ref="E25:E31"/>
    <mergeCell ref="H11:H17"/>
    <mergeCell ref="H18:H24"/>
    <mergeCell ref="H25:H31"/>
    <mergeCell ref="K4:K10"/>
    <mergeCell ref="K11:K17"/>
  </mergeCells>
  <phoneticPr fontId="12" type="noConversion"/>
  <dataValidations count="1">
    <dataValidation type="list" errorStyle="warning" allowBlank="1" showErrorMessage="1" sqref="I16:J16 I30:J30 I23:J23 D9 D16 D23 D30 F30:G30 F16:G16 F9:G9 F23:G23 I9:J9" xr:uid="{00000000-0002-0000-0400-000000000000}">
      <formula1>SCORE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17024-C0F0-B44E-941B-87D79D3F4AD4}">
  <dimension ref="A1:G18"/>
  <sheetViews>
    <sheetView showGridLines="0" zoomScale="90" zoomScaleNormal="90" workbookViewId="0">
      <selection activeCell="G23" sqref="G23"/>
    </sheetView>
  </sheetViews>
  <sheetFormatPr baseColWidth="10" defaultColWidth="11.5" defaultRowHeight="15" x14ac:dyDescent="0.2"/>
  <cols>
    <col min="1" max="1" width="96.5" customWidth="1"/>
    <col min="2" max="2" width="2.83203125" customWidth="1"/>
    <col min="3" max="3" width="28.83203125" customWidth="1"/>
    <col min="4" max="4" width="2.83203125" customWidth="1"/>
    <col min="5" max="5" width="28.83203125" customWidth="1"/>
    <col min="6" max="6" width="2.83203125" customWidth="1"/>
    <col min="7" max="7" width="28.83203125" customWidth="1"/>
  </cols>
  <sheetData>
    <row r="1" spans="1:7" ht="30" customHeight="1" x14ac:dyDescent="0.2">
      <c r="A1" s="43" t="s">
        <v>36</v>
      </c>
      <c r="B1" s="10"/>
      <c r="C1" s="44"/>
      <c r="D1" s="10"/>
      <c r="E1" s="44"/>
      <c r="F1" s="10"/>
      <c r="G1" s="44"/>
    </row>
    <row r="2" spans="1:7" ht="30" customHeight="1" x14ac:dyDescent="0.2">
      <c r="A2" s="45" t="s">
        <v>37</v>
      </c>
      <c r="B2" s="10"/>
      <c r="C2" s="46" t="str">
        <f>'Beoordelaar 1'!C1:D1</f>
        <v>Inschrijver 1</v>
      </c>
      <c r="D2" s="11"/>
      <c r="E2" s="46" t="str">
        <f>'Beoordelaar 1'!F1</f>
        <v>Inschrijver 2</v>
      </c>
      <c r="F2" s="11"/>
      <c r="G2" s="46" t="str">
        <f>'Beoordelaar 1'!I1</f>
        <v>Inschrijver 3</v>
      </c>
    </row>
    <row r="3" spans="1:7" s="1" customFormat="1" ht="35" customHeight="1" x14ac:dyDescent="0.2">
      <c r="A3" s="47" t="s">
        <v>38</v>
      </c>
      <c r="B3" s="10"/>
      <c r="C3" s="79" t="e">
        <f>Consensus!D33</f>
        <v>#VALUE!</v>
      </c>
      <c r="D3" s="11"/>
      <c r="E3" s="79" t="e">
        <f>Consensus!G33</f>
        <v>#VALUE!</v>
      </c>
      <c r="F3" s="11"/>
      <c r="G3" s="79" t="e">
        <f>Consensus!J33</f>
        <v>#VALUE!</v>
      </c>
    </row>
    <row r="4" spans="1:7" ht="30" customHeight="1" x14ac:dyDescent="0.2">
      <c r="A4" s="45" t="s">
        <v>39</v>
      </c>
      <c r="B4" s="10"/>
      <c r="C4" s="80" t="e">
        <f>C3</f>
        <v>#VALUE!</v>
      </c>
      <c r="D4" s="11"/>
      <c r="E4" s="80" t="e">
        <f>E3</f>
        <v>#VALUE!</v>
      </c>
      <c r="F4" s="11"/>
      <c r="G4" s="80" t="e">
        <f>G3</f>
        <v>#VALUE!</v>
      </c>
    </row>
    <row r="5" spans="1:7" ht="15" customHeight="1" x14ac:dyDescent="0.2"/>
    <row r="6" spans="1:7" ht="30" customHeight="1" x14ac:dyDescent="0.2">
      <c r="A6" s="45" t="s">
        <v>40</v>
      </c>
      <c r="B6" s="10"/>
      <c r="C6" s="80">
        <v>0</v>
      </c>
      <c r="D6" s="11"/>
      <c r="E6" s="80">
        <v>0</v>
      </c>
      <c r="F6" s="11"/>
      <c r="G6" s="80">
        <v>0</v>
      </c>
    </row>
    <row r="8" spans="1:7" s="85" customFormat="1" ht="50" customHeight="1" x14ac:dyDescent="0.3">
      <c r="A8" s="81" t="s">
        <v>41</v>
      </c>
      <c r="B8" s="82"/>
      <c r="C8" s="83" t="e">
        <f>C6-C4</f>
        <v>#VALUE!</v>
      </c>
      <c r="D8" s="84"/>
      <c r="E8" s="83" t="e">
        <f>E6-E4</f>
        <v>#VALUE!</v>
      </c>
      <c r="F8" s="84"/>
      <c r="G8" s="83" t="e">
        <f>G6-G4</f>
        <v>#VALUE!</v>
      </c>
    </row>
    <row r="15" spans="1:7" ht="16" x14ac:dyDescent="0.2">
      <c r="C15" s="9"/>
    </row>
    <row r="16" spans="1:7" ht="16" x14ac:dyDescent="0.2">
      <c r="C16" s="9"/>
    </row>
    <row r="17" spans="3:3" ht="16" x14ac:dyDescent="0.2">
      <c r="C17" s="9"/>
    </row>
    <row r="18" spans="3:3" ht="16" x14ac:dyDescent="0.2">
      <c r="C18" s="9"/>
    </row>
  </sheetData>
  <sheetProtection algorithmName="SHA-512" hashValue="uzCApgHyeTIpRuGz0kVIRh06S0csO0vc1YsTO8nH561gRrIIsViEoPUkwP/sYKAB5dEopTpMl9cjoDdEY+lR2Q==" saltValue="4Lqm+YI/aG/2fADSCcZJUA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Props1.xml><?xml version="1.0" encoding="utf-8"?>
<ds:datastoreItem xmlns:ds="http://schemas.openxmlformats.org/officeDocument/2006/customXml" ds:itemID="{D0822560-927C-441E-A6E9-2DFB2B2A5EB2}"/>
</file>

<file path=customXml/itemProps2.xml><?xml version="1.0" encoding="utf-8"?>
<ds:datastoreItem xmlns:ds="http://schemas.openxmlformats.org/officeDocument/2006/customXml" ds:itemID="{5279A4F8-8BD6-41F4-B2A4-240F30294A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CE1468-92A4-41A9-A4F9-284B19E15A66}">
  <ds:schemaRefs>
    <ds:schemaRef ds:uri="http://purl.org/dc/elements/1.1/"/>
    <ds:schemaRef ds:uri="http://schemas.microsoft.com/office/2006/documentManagement/types"/>
    <ds:schemaRef ds:uri="6df5d09a-1633-43b7-a1a4-c8d1ead9eb22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</vt:i4>
      </vt:variant>
    </vt:vector>
  </HeadingPairs>
  <TitlesOfParts>
    <vt:vector size="9" baseType="lpstr">
      <vt:lpstr>Beoordelen open vragen</vt:lpstr>
      <vt:lpstr>Beoordelaar 1</vt:lpstr>
      <vt:lpstr>Beoordelaar 2</vt:lpstr>
      <vt:lpstr>Beoordelaar 3</vt:lpstr>
      <vt:lpstr>Beoordelaar 4</vt:lpstr>
      <vt:lpstr>Beoordelaar 5</vt:lpstr>
      <vt:lpstr>Consensus</vt:lpstr>
      <vt:lpstr>Eindscores</vt:lpstr>
      <vt:lpstr>SCORE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BiC!
RV LOO 25-6</dc:description>
  <cp:lastModifiedBy/>
  <cp:revision/>
  <dcterms:created xsi:type="dcterms:W3CDTF">2006-09-16T00:00:00Z</dcterms:created>
  <dcterms:modified xsi:type="dcterms:W3CDTF">2026-03-06T08:56:21Z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