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lanenergi.sharepoint.com/Fildeling/25-000/25-031 Warmtebedrijf Muiderberg BV/02 Udbakke til udbudsportal/BAFO/"/>
    </mc:Choice>
  </mc:AlternateContent>
  <xr:revisionPtr revIDLastSave="0" documentId="8_{D51AA310-BC21-42C4-A5BB-D294C751CA0D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Pricing schedule Lot C" sheetId="1" r:id="rId1"/>
  </sheets>
  <definedNames>
    <definedName name="_xlnm.Print_Area" localSheetId="0">'Pricing schedule Lot C'!$B$1:$H$47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4" i="1" l="1"/>
  <c r="G43" i="1"/>
  <c r="G45" i="1" s="1"/>
  <c r="G35" i="1"/>
  <c r="G34" i="1"/>
  <c r="G33" i="1"/>
  <c r="G32" i="1"/>
  <c r="G31" i="1"/>
  <c r="G30" i="1"/>
  <c r="G29" i="1"/>
  <c r="G28" i="1"/>
  <c r="G27" i="1"/>
  <c r="G26" i="1"/>
  <c r="G25" i="1"/>
  <c r="C25" i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G24" i="1"/>
  <c r="G36" i="1" s="1"/>
  <c r="G19" i="1"/>
  <c r="G18" i="1"/>
  <c r="G17" i="1"/>
  <c r="G20" i="1" s="1"/>
  <c r="G38" i="1" l="1"/>
</calcChain>
</file>

<file path=xl/sharedStrings.xml><?xml version="1.0" encoding="utf-8"?>
<sst xmlns="http://schemas.openxmlformats.org/spreadsheetml/2006/main" count="52" uniqueCount="44">
  <si>
    <t>The undersigned contractor hereby offers the design, supply and installation of the complete TTES  —  for Warmtebedrijf Muiderberg B.V. in Muiderberg, on a design-and-build basis (UAV-GC 2025), and hereby confirms that there are no reservations other than those described in this tender list.</t>
  </si>
  <si>
    <t>APPLICANT</t>
  </si>
  <si>
    <t>VERSION</t>
  </si>
  <si>
    <t>DATE</t>
  </si>
  <si>
    <t>1'500 m3 tank thermal energy storage - Warmtebedrijf Muiderberg B.V.</t>
  </si>
  <si>
    <t>PRICING SCHEDULE</t>
  </si>
  <si>
    <t>Designation</t>
  </si>
  <si>
    <t>Quantity</t>
  </si>
  <si>
    <t>Unit price</t>
  </si>
  <si>
    <t>Total price</t>
  </si>
  <si>
    <t>Company comment</t>
  </si>
  <si>
    <t>€ ex-tax</t>
  </si>
  <si>
    <t>This table does not constitute a detailed estimate. 
It is the responsibility of the bidding company to fill in the quantities and justify them by any means it deems appropriate.</t>
  </si>
  <si>
    <t xml:space="preserve"> </t>
  </si>
  <si>
    <t>Studies</t>
  </si>
  <si>
    <t>Plans</t>
  </si>
  <si>
    <t>As-Built Documentation</t>
  </si>
  <si>
    <t>Subtotal Studies</t>
  </si>
  <si>
    <t>Construction work</t>
  </si>
  <si>
    <t>Application of asphalt powder to the concrete slab</t>
  </si>
  <si>
    <t>Supply and installation of the tank (EN-14015), including the specifications set out in the technical specifications (anchoring, overflow, drain pipe, manholes, etc.)</t>
  </si>
  <si>
    <t>Platform at the top of the tank for access to the instrumentation</t>
  </si>
  <si>
    <t>DN250 diffusers</t>
  </si>
  <si>
    <t>DN250 ball valves for diffusers</t>
  </si>
  <si>
    <t>NDT (Non-destructive testing) on welds (EN-14015)</t>
  </si>
  <si>
    <t>Steel blasting to achieve surface preparation grade SA 2½, as defined in ISO 8501-1, on the following areas: All internal surfaces, External surfaces: where protective coating will be applied</t>
  </si>
  <si>
    <t>Corrosion protection treatment applied to the lower half of the tank’s external surfaces</t>
  </si>
  <si>
    <t>Insulation on the roof and sides of the tank</t>
  </si>
  <si>
    <t>Metal cladding to protect the insulation</t>
  </si>
  <si>
    <t>Inerting system using a nitrogen or vapour cushion system and its connection to the tank</t>
  </si>
  <si>
    <t>Instrumentation (level gauge, temperature sensors and pressure gauge), including the electrical cabinet</t>
  </si>
  <si>
    <t>Subtotal Construction work</t>
  </si>
  <si>
    <t>Ex-tax Total - Studies &amp; Construction work</t>
  </si>
  <si>
    <t>3</t>
  </si>
  <si>
    <t>OPTION PRICES - NOT INCLUDED IN MAIN TENDER TOTAL</t>
  </si>
  <si>
    <t>Option</t>
  </si>
  <si>
    <t>Company comment / mandatory technical data</t>
  </si>
  <si>
    <t>O1</t>
  </si>
  <si>
    <t>Option: 200 mm thermal insulation on tank roof and sides, complete with vapour barrier, fixings, thermal-bridge treatment and metal cladding. Tenderer shall state insulation material, declared thermal conductivity (lambda value) and the resulting overall U-value for the complete insulated tank construction.</t>
  </si>
  <si>
    <t>Mandatory: state overall U-value [W/m²K], insulation material and lambda value [W/mK].</t>
  </si>
  <si>
    <t>O2</t>
  </si>
  <si>
    <t>Other voluntary TTES option proposed by the Tenderer, clearly describing scope, technical effect, price and any deviation from the main tender.</t>
  </si>
  <si>
    <t>Total option prices - not included in main tender total</t>
  </si>
  <si>
    <t>The 200 mm insulation option is incomplete unless the resulting overall U-value for the complete tank construction is stated in column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</si>
</sst>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_-* #,##0&quot; €&quot;_-;\-* #,##0&quot; €&quot;_-;_-* \-??&quot; €&quot;_-;_-@_-"/>
  </numFmts>
  <fonts count="17" x14ac:knownFonts="1">
    <font>
      <sz val="10"/>
      <name val="Arial"/>
      <charset val="1"/>
    </font>
    <font>
      <sz val="12"/>
      <color theme="1"/>
      <name val="Calibri"/>
      <family val="2"/>
      <charset val="1"/>
    </font>
    <font>
      <sz val="10"/>
      <name val="Arial"/>
      <family val="2"/>
      <charset val="1"/>
    </font>
    <font>
      <sz val="9"/>
      <name val="Calibri"/>
      <family val="2"/>
      <charset val="1"/>
    </font>
    <font>
      <sz val="9"/>
      <color rgb="FF0070C0"/>
      <name val="Calibri"/>
      <family val="2"/>
      <charset val="1"/>
    </font>
    <font>
      <b/>
      <sz val="9"/>
      <name val="Calibri"/>
      <family val="2"/>
      <charset val="1"/>
    </font>
    <font>
      <sz val="1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9"/>
      <color theme="0"/>
      <name val="Calibri"/>
      <family val="2"/>
      <charset val="1"/>
    </font>
    <font>
      <i/>
      <sz val="10"/>
      <name val="Calibri"/>
      <family val="2"/>
      <charset val="1"/>
    </font>
    <font>
      <sz val="10"/>
      <color rgb="FF0070C0"/>
      <name val="Calibri"/>
      <family val="2"/>
      <charset val="1"/>
    </font>
    <font>
      <b/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9"/>
      <color rgb="FF00B050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12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EAF4F2"/>
      </patternFill>
    </fill>
    <fill>
      <patternFill patternType="solid">
        <fgColor theme="3" tint="0.89989928891872917"/>
        <bgColor rgb="FFFFFFFF"/>
      </patternFill>
    </fill>
    <fill>
      <patternFill patternType="solid">
        <fgColor theme="3" tint="0.24988555558946501"/>
        <bgColor rgb="FF33CCCC"/>
      </patternFill>
    </fill>
    <fill>
      <patternFill patternType="solid">
        <fgColor theme="3" tint="0.74987029633472702"/>
        <bgColor rgb="FFCCFFCC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164" fontId="1" fillId="0" borderId="0"/>
    <xf numFmtId="0" fontId="2" fillId="0" borderId="0"/>
    <xf numFmtId="0" fontId="2" fillId="0" borderId="0"/>
    <xf numFmtId="0" fontId="2" fillId="0" borderId="0"/>
    <xf numFmtId="9" fontId="2" fillId="0" borderId="0"/>
  </cellStyleXfs>
  <cellXfs count="81">
    <xf numFmtId="0" fontId="0" fillId="0" borderId="0" xfId="0"/>
    <xf numFmtId="0" fontId="9" fillId="2" borderId="17" xfId="3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0" xfId="4" applyFont="1" applyFill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3" fillId="0" borderId="0" xfId="4" applyFont="1" applyAlignment="1">
      <alignment vertical="center" wrapText="1"/>
    </xf>
    <xf numFmtId="0" fontId="5" fillId="0" borderId="1" xfId="4" applyFont="1" applyBorder="1" applyAlignment="1">
      <alignment vertical="center"/>
    </xf>
    <xf numFmtId="0" fontId="3" fillId="0" borderId="2" xfId="4" applyFont="1" applyBorder="1" applyAlignment="1">
      <alignment vertical="center" wrapText="1"/>
    </xf>
    <xf numFmtId="0" fontId="3" fillId="3" borderId="3" xfId="4" applyFont="1" applyFill="1" applyBorder="1" applyAlignment="1">
      <alignment vertical="center" wrapText="1"/>
    </xf>
    <xf numFmtId="0" fontId="5" fillId="2" borderId="1" xfId="4" applyFont="1" applyFill="1" applyBorder="1" applyAlignment="1">
      <alignment vertical="center"/>
    </xf>
    <xf numFmtId="0" fontId="3" fillId="2" borderId="2" xfId="4" applyFont="1" applyFill="1" applyBorder="1" applyAlignment="1">
      <alignment vertical="center" wrapText="1"/>
    </xf>
    <xf numFmtId="0" fontId="6" fillId="2" borderId="0" xfId="3" applyFont="1" applyFill="1" applyAlignment="1">
      <alignment horizontal="left" vertical="center"/>
    </xf>
    <xf numFmtId="0" fontId="5" fillId="2" borderId="0" xfId="4" applyFont="1" applyFill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8" fillId="4" borderId="7" xfId="4" applyFont="1" applyFill="1" applyBorder="1" applyAlignment="1">
      <alignment horizontal="center" vertical="center"/>
    </xf>
    <xf numFmtId="0" fontId="8" fillId="4" borderId="8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 wrapText="1"/>
    </xf>
    <xf numFmtId="0" fontId="8" fillId="4" borderId="11" xfId="4" applyFont="1" applyFill="1" applyBorder="1" applyAlignment="1">
      <alignment horizontal="center" vertical="center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vertical="center" wrapText="1"/>
    </xf>
    <xf numFmtId="0" fontId="5" fillId="2" borderId="14" xfId="4" applyFont="1" applyFill="1" applyBorder="1" applyAlignment="1">
      <alignment horizontal="center" vertical="center" wrapText="1"/>
    </xf>
    <xf numFmtId="0" fontId="5" fillId="2" borderId="15" xfId="4" applyFont="1" applyFill="1" applyBorder="1" applyAlignment="1">
      <alignment horizontal="center" vertical="center" wrapText="1"/>
    </xf>
    <xf numFmtId="0" fontId="4" fillId="2" borderId="16" xfId="4" applyFont="1" applyFill="1" applyBorder="1" applyAlignment="1">
      <alignment vertical="center" wrapText="1"/>
    </xf>
    <xf numFmtId="0" fontId="10" fillId="2" borderId="16" xfId="3" applyFont="1" applyFill="1" applyBorder="1" applyAlignment="1">
      <alignment horizontal="left" vertical="center"/>
    </xf>
    <xf numFmtId="0" fontId="5" fillId="5" borderId="18" xfId="4" applyFont="1" applyFill="1" applyBorder="1" applyAlignment="1">
      <alignment horizontal="center" vertical="center" wrapText="1"/>
    </xf>
    <xf numFmtId="0" fontId="3" fillId="5" borderId="19" xfId="4" applyFont="1" applyFill="1" applyBorder="1" applyAlignment="1">
      <alignment horizontal="center" vertical="center" wrapText="1"/>
    </xf>
    <xf numFmtId="0" fontId="5" fillId="5" borderId="19" xfId="4" applyFont="1" applyFill="1" applyBorder="1" applyAlignment="1">
      <alignment vertical="center" wrapText="1"/>
    </xf>
    <xf numFmtId="0" fontId="3" fillId="5" borderId="20" xfId="4" applyFont="1" applyFill="1" applyBorder="1" applyAlignment="1">
      <alignment horizontal="center" vertical="center" wrapText="1"/>
    </xf>
    <xf numFmtId="165" fontId="3" fillId="5" borderId="20" xfId="1" applyNumberFormat="1" applyFont="1" applyFill="1" applyBorder="1" applyAlignment="1">
      <alignment vertical="center" wrapText="1"/>
    </xf>
    <xf numFmtId="165" fontId="3" fillId="5" borderId="21" xfId="1" applyNumberFormat="1" applyFont="1" applyFill="1" applyBorder="1" applyAlignment="1">
      <alignment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11" fillId="2" borderId="23" xfId="4" applyFont="1" applyFill="1" applyBorder="1" applyAlignment="1">
      <alignment horizontal="center" vertical="center" wrapText="1"/>
    </xf>
    <xf numFmtId="0" fontId="3" fillId="2" borderId="23" xfId="3" applyFont="1" applyFill="1" applyBorder="1" applyAlignment="1">
      <alignment vertical="center"/>
    </xf>
    <xf numFmtId="0" fontId="3" fillId="3" borderId="24" xfId="4" applyFont="1" applyFill="1" applyBorder="1" applyAlignment="1" applyProtection="1">
      <alignment horizontal="center" vertical="center" wrapText="1"/>
      <protection locked="0"/>
    </xf>
    <xf numFmtId="165" fontId="3" fillId="3" borderId="24" xfId="1" applyNumberFormat="1" applyFont="1" applyFill="1" applyBorder="1" applyAlignment="1" applyProtection="1">
      <alignment vertical="center" wrapText="1"/>
      <protection locked="0"/>
    </xf>
    <xf numFmtId="165" fontId="3" fillId="3" borderId="25" xfId="1" applyNumberFormat="1" applyFont="1" applyFill="1" applyBorder="1" applyAlignment="1" applyProtection="1">
      <alignment vertical="center" wrapText="1"/>
      <protection locked="0"/>
    </xf>
    <xf numFmtId="0" fontId="11" fillId="2" borderId="23" xfId="4" applyFont="1" applyFill="1" applyBorder="1" applyAlignment="1">
      <alignment vertical="center" wrapText="1"/>
    </xf>
    <xf numFmtId="0" fontId="3" fillId="2" borderId="24" xfId="4" applyFont="1" applyFill="1" applyBorder="1" applyAlignment="1">
      <alignment horizontal="center" vertical="center" wrapText="1"/>
    </xf>
    <xf numFmtId="165" fontId="3" fillId="2" borderId="24" xfId="1" applyNumberFormat="1" applyFont="1" applyFill="1" applyBorder="1" applyAlignment="1">
      <alignment horizontal="center" vertical="center" wrapText="1"/>
    </xf>
    <xf numFmtId="165" fontId="12" fillId="2" borderId="25" xfId="1" applyNumberFormat="1" applyFont="1" applyFill="1" applyBorder="1" applyAlignment="1">
      <alignment vertical="center" wrapText="1"/>
    </xf>
    <xf numFmtId="0" fontId="5" fillId="0" borderId="26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2" borderId="27" xfId="4" applyFont="1" applyFill="1" applyBorder="1" applyAlignment="1">
      <alignment vertical="center" wrapText="1"/>
    </xf>
    <xf numFmtId="0" fontId="3" fillId="0" borderId="28" xfId="4" applyFont="1" applyBorder="1" applyAlignment="1">
      <alignment horizontal="center" vertical="center" wrapText="1"/>
    </xf>
    <xf numFmtId="165" fontId="3" fillId="0" borderId="28" xfId="1" applyNumberFormat="1" applyFont="1" applyBorder="1" applyAlignment="1">
      <alignment horizontal="center" vertical="center" wrapText="1"/>
    </xf>
    <xf numFmtId="165" fontId="3" fillId="0" borderId="29" xfId="1" applyNumberFormat="1" applyFont="1" applyBorder="1" applyAlignment="1">
      <alignment vertical="center" wrapText="1"/>
    </xf>
    <xf numFmtId="0" fontId="5" fillId="5" borderId="19" xfId="3" applyFont="1" applyFill="1" applyBorder="1" applyAlignment="1">
      <alignment vertical="center"/>
    </xf>
    <xf numFmtId="165" fontId="3" fillId="5" borderId="20" xfId="1" applyNumberFormat="1" applyFont="1" applyFill="1" applyBorder="1" applyAlignment="1">
      <alignment horizontal="center" vertical="center" wrapText="1"/>
    </xf>
    <xf numFmtId="0" fontId="5" fillId="0" borderId="22" xfId="4" applyFont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4" xfId="4" applyFont="1" applyFill="1" applyBorder="1" applyAlignment="1" applyProtection="1">
      <alignment horizontal="center" vertical="center" wrapText="1"/>
      <protection locked="0"/>
    </xf>
    <xf numFmtId="165" fontId="3" fillId="2" borderId="24" xfId="1" applyNumberFormat="1" applyFont="1" applyFill="1" applyBorder="1" applyAlignment="1" applyProtection="1">
      <alignment vertical="center" wrapText="1"/>
      <protection locked="0"/>
    </xf>
    <xf numFmtId="165" fontId="3" fillId="2" borderId="25" xfId="1" applyNumberFormat="1" applyFont="1" applyFill="1" applyBorder="1" applyAlignment="1" applyProtection="1">
      <alignment vertical="center" wrapText="1"/>
      <protection locked="0"/>
    </xf>
    <xf numFmtId="0" fontId="3" fillId="2" borderId="23" xfId="4" applyFont="1" applyFill="1" applyBorder="1" applyAlignment="1">
      <alignment horizontal="left" vertical="center" wrapText="1"/>
    </xf>
    <xf numFmtId="0" fontId="13" fillId="2" borderId="16" xfId="4" applyFont="1" applyFill="1" applyBorder="1" applyAlignment="1">
      <alignment vertical="center" wrapText="1"/>
    </xf>
    <xf numFmtId="0" fontId="3" fillId="0" borderId="30" xfId="4" applyFont="1" applyBorder="1" applyAlignment="1">
      <alignment horizontal="center" vertical="center" wrapText="1"/>
    </xf>
    <xf numFmtId="0" fontId="14" fillId="0" borderId="31" xfId="4" applyFont="1" applyBorder="1" applyAlignment="1">
      <alignment horizontal="center" vertical="center" wrapText="1"/>
    </xf>
    <xf numFmtId="0" fontId="11" fillId="2" borderId="32" xfId="4" applyFont="1" applyFill="1" applyBorder="1" applyAlignment="1">
      <alignment vertical="center" wrapText="1"/>
    </xf>
    <xf numFmtId="0" fontId="3" fillId="0" borderId="33" xfId="4" applyFont="1" applyBorder="1" applyAlignment="1">
      <alignment horizontal="center" vertical="center" wrapText="1"/>
    </xf>
    <xf numFmtId="165" fontId="3" fillId="0" borderId="33" xfId="1" applyNumberFormat="1" applyFont="1" applyBorder="1" applyAlignment="1">
      <alignment horizontal="center" vertical="center" wrapText="1"/>
    </xf>
    <xf numFmtId="165" fontId="3" fillId="0" borderId="34" xfId="1" applyNumberFormat="1" applyFont="1" applyBorder="1" applyAlignment="1">
      <alignment vertical="center" wrapText="1"/>
    </xf>
    <xf numFmtId="0" fontId="4" fillId="2" borderId="35" xfId="4" applyFont="1" applyFill="1" applyBorder="1" applyAlignment="1">
      <alignment vertical="center" wrapText="1"/>
    </xf>
    <xf numFmtId="0" fontId="5" fillId="5" borderId="36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12" fillId="5" borderId="31" xfId="4" applyFont="1" applyFill="1" applyBorder="1" applyAlignment="1">
      <alignment horizontal="left" vertical="center" wrapText="1"/>
    </xf>
    <xf numFmtId="0" fontId="3" fillId="5" borderId="37" xfId="4" applyFont="1" applyFill="1" applyBorder="1" applyAlignment="1">
      <alignment horizontal="center" vertical="center" wrapText="1"/>
    </xf>
    <xf numFmtId="165" fontId="3" fillId="5" borderId="38" xfId="1" applyNumberFormat="1" applyFont="1" applyFill="1" applyBorder="1" applyAlignment="1">
      <alignment vertical="center" wrapText="1"/>
    </xf>
    <xf numFmtId="165" fontId="15" fillId="5" borderId="31" xfId="1" applyNumberFormat="1" applyFont="1" applyFill="1" applyBorder="1" applyAlignment="1">
      <alignment vertical="center" wrapText="1"/>
    </xf>
    <xf numFmtId="0" fontId="4" fillId="2" borderId="39" xfId="4" applyFont="1" applyFill="1" applyBorder="1" applyAlignment="1">
      <alignment vertical="center" wrapText="1"/>
    </xf>
    <xf numFmtId="0" fontId="16" fillId="2" borderId="0" xfId="4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5" fillId="2" borderId="0" xfId="1" applyNumberFormat="1" applyFont="1" applyFill="1" applyAlignment="1">
      <alignment vertical="center" wrapText="1"/>
    </xf>
    <xf numFmtId="0" fontId="0" fillId="0" borderId="27" xfId="0" applyBorder="1"/>
    <xf numFmtId="0" fontId="0" fillId="0" borderId="29" xfId="0" applyBorder="1"/>
    <xf numFmtId="0" fontId="3" fillId="2" borderId="0" xfId="4" applyFont="1" applyFill="1" applyAlignment="1">
      <alignment horizontal="center" vertical="center" wrapText="1"/>
    </xf>
    <xf numFmtId="0" fontId="7" fillId="4" borderId="4" xfId="3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 wrapText="1"/>
    </xf>
    <xf numFmtId="0" fontId="9" fillId="2" borderId="17" xfId="3" applyFont="1" applyFill="1" applyBorder="1" applyAlignment="1">
      <alignment horizontal="center" vertical="center" wrapText="1"/>
    </xf>
  </cellXfs>
  <cellStyles count="6">
    <cellStyle name="Monétaire 2" xfId="1" xr:uid="{00000000-0005-0000-0000-000006000000}"/>
    <cellStyle name="Normal" xfId="0" builtinId="0"/>
    <cellStyle name="Normal 2" xfId="2" xr:uid="{00000000-0005-0000-0000-000007000000}"/>
    <cellStyle name="Normal_201016 DPGF chauff Jonzac 08 " xfId="3" xr:uid="{00000000-0005-0000-0000-000008000000}"/>
    <cellStyle name="Normal_DPGF process A" xfId="4" xr:uid="{00000000-0005-0000-0000-000009000000}"/>
    <cellStyle name="Pourcentage 2" xfId="5" xr:uid="{00000000-0005-0000-0000-00000A000000}"/>
  </cellStyles>
  <dxfs count="1">
    <dxf>
      <font>
        <color rgb="FFFFFFFF"/>
      </font>
      <fill>
        <patternFill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AF4F2"/>
      <rgbColor rgb="FF660066"/>
      <rgbColor rgb="FFFF8080"/>
      <rgbColor rgb="FF0070C0"/>
      <rgbColor rgb="FFCAE4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61AE9D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739440</xdr:colOff>
      <xdr:row>2</xdr:row>
      <xdr:rowOff>140040</xdr:rowOff>
    </xdr:from>
    <xdr:to>
      <xdr:col>7</xdr:col>
      <xdr:colOff>2161440</xdr:colOff>
      <xdr:row>2</xdr:row>
      <xdr:rowOff>446760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747200" y="444960"/>
          <a:ext cx="1422000" cy="306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E">
      <a:dk1>
        <a:srgbClr val="000000"/>
      </a:dk1>
      <a:lt1>
        <a:srgbClr val="FFFFFF"/>
      </a:lt1>
      <a:dk2>
        <a:srgbClr val="417F71"/>
      </a:dk2>
      <a:lt2>
        <a:srgbClr val="D3D3D3"/>
      </a:lt2>
      <a:accent1>
        <a:srgbClr val="417F71"/>
      </a:accent1>
      <a:accent2>
        <a:srgbClr val="A14A21"/>
      </a:accent2>
      <a:accent3>
        <a:srgbClr val="2178A1"/>
      </a:accent3>
      <a:accent4>
        <a:srgbClr val="5D9033"/>
      </a:accent4>
      <a:accent5>
        <a:srgbClr val="7F1A31"/>
      </a:accent5>
      <a:accent6>
        <a:srgbClr val="41507F"/>
      </a:accent6>
      <a:hlink>
        <a:srgbClr val="467886"/>
      </a:hlink>
      <a:folHlink>
        <a:srgbClr val="96607D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7"/>
  <sheetViews>
    <sheetView tabSelected="1" zoomScale="115" zoomScaleNormal="115" workbookViewId="0">
      <pane xSplit="3" ySplit="15" topLeftCell="D35" activePane="bottomRight" state="frozen"/>
      <selection pane="topRight" activeCell="D1" sqref="D1"/>
      <selection pane="bottomLeft" activeCell="A16" sqref="A16"/>
      <selection pane="bottomRight" activeCell="D4" sqref="D4"/>
    </sheetView>
  </sheetViews>
  <sheetFormatPr defaultColWidth="14.85546875" defaultRowHeight="12" x14ac:dyDescent="0.2"/>
  <cols>
    <col min="1" max="1" width="3.85546875" style="3" customWidth="1"/>
    <col min="2" max="2" width="4.85546875" style="2" customWidth="1"/>
    <col min="3" max="3" width="4.140625" style="2" customWidth="1"/>
    <col min="4" max="4" width="50.42578125" style="3" customWidth="1"/>
    <col min="5" max="5" width="10.7109375" style="2" customWidth="1"/>
    <col min="6" max="6" width="12.140625" style="3" customWidth="1"/>
    <col min="7" max="7" width="13.28515625" style="3" customWidth="1"/>
    <col min="8" max="8" width="33.5703125" style="4" customWidth="1"/>
    <col min="9" max="9" width="10.7109375" style="3" customWidth="1"/>
    <col min="10" max="16384" width="14.85546875" style="3"/>
  </cols>
  <sheetData>
    <row r="3" spans="1:11" ht="54.75" customHeight="1" x14ac:dyDescent="0.2">
      <c r="B3" s="77" t="s">
        <v>0</v>
      </c>
      <c r="C3" s="77"/>
      <c r="D3" s="77"/>
      <c r="E3" s="77"/>
      <c r="F3" s="77"/>
      <c r="G3" s="77"/>
    </row>
    <row r="6" spans="1:11" x14ac:dyDescent="0.2">
      <c r="A6" s="5"/>
      <c r="B6" s="6" t="s">
        <v>1</v>
      </c>
      <c r="C6" s="7"/>
      <c r="D6" s="8"/>
      <c r="E6" s="4"/>
      <c r="F6" s="4"/>
      <c r="G6" s="4"/>
    </row>
    <row r="7" spans="1:11" x14ac:dyDescent="0.2">
      <c r="A7" s="5"/>
      <c r="B7" s="6" t="s">
        <v>2</v>
      </c>
      <c r="C7" s="7"/>
      <c r="D7" s="8"/>
      <c r="E7" s="4"/>
      <c r="F7" s="4"/>
      <c r="G7" s="4"/>
    </row>
    <row r="8" spans="1:11" x14ac:dyDescent="0.2">
      <c r="A8" s="5"/>
      <c r="B8" s="9" t="s">
        <v>3</v>
      </c>
      <c r="C8" s="10"/>
      <c r="D8" s="8"/>
      <c r="E8" s="4"/>
      <c r="F8" s="4"/>
      <c r="G8" s="4"/>
    </row>
    <row r="9" spans="1:11" ht="12.75" customHeight="1" x14ac:dyDescent="0.2"/>
    <row r="10" spans="1:11" s="11" customFormat="1" ht="15" customHeight="1" x14ac:dyDescent="0.2">
      <c r="B10" s="78" t="s">
        <v>4</v>
      </c>
      <c r="C10" s="78"/>
      <c r="D10" s="78"/>
      <c r="E10" s="78"/>
      <c r="F10" s="78"/>
      <c r="G10" s="78"/>
      <c r="H10" s="78"/>
    </row>
    <row r="11" spans="1:11" s="11" customFormat="1" ht="15.75" customHeight="1" x14ac:dyDescent="0.2">
      <c r="B11" s="79" t="s">
        <v>5</v>
      </c>
      <c r="C11" s="79"/>
      <c r="D11" s="79"/>
      <c r="E11" s="79"/>
      <c r="F11" s="79"/>
      <c r="G11" s="79"/>
      <c r="H11" s="79"/>
    </row>
    <row r="12" spans="1:11" ht="12.75" customHeight="1" x14ac:dyDescent="0.2"/>
    <row r="13" spans="1:11" s="12" customFormat="1" x14ac:dyDescent="0.2">
      <c r="B13" s="13"/>
      <c r="C13" s="14"/>
      <c r="D13" s="15" t="s">
        <v>6</v>
      </c>
      <c r="E13" s="16" t="s">
        <v>7</v>
      </c>
      <c r="F13" s="17" t="s">
        <v>8</v>
      </c>
      <c r="G13" s="18" t="s">
        <v>9</v>
      </c>
      <c r="H13" s="19" t="s">
        <v>10</v>
      </c>
    </row>
    <row r="14" spans="1:11" x14ac:dyDescent="0.2">
      <c r="B14" s="20"/>
      <c r="C14" s="21"/>
      <c r="D14" s="22"/>
      <c r="E14" s="21"/>
      <c r="F14" s="23" t="s">
        <v>11</v>
      </c>
      <c r="G14" s="24" t="s">
        <v>11</v>
      </c>
      <c r="H14" s="25"/>
    </row>
    <row r="15" spans="1:11" s="11" customFormat="1" ht="30" customHeight="1" x14ac:dyDescent="0.2">
      <c r="B15" s="80" t="s">
        <v>12</v>
      </c>
      <c r="C15" s="80"/>
      <c r="D15" s="80"/>
      <c r="E15" s="80"/>
      <c r="F15" s="80"/>
      <c r="G15" s="80"/>
      <c r="H15" s="26"/>
      <c r="K15" s="11" t="s">
        <v>13</v>
      </c>
    </row>
    <row r="16" spans="1:11" x14ac:dyDescent="0.2">
      <c r="A16" s="5"/>
      <c r="B16" s="27">
        <v>1</v>
      </c>
      <c r="C16" s="28"/>
      <c r="D16" s="29" t="s">
        <v>14</v>
      </c>
      <c r="E16" s="30"/>
      <c r="F16" s="31"/>
      <c r="G16" s="32"/>
      <c r="H16" s="25"/>
    </row>
    <row r="17" spans="1:12" x14ac:dyDescent="0.2">
      <c r="A17" s="5"/>
      <c r="B17" s="33"/>
      <c r="C17" s="34">
        <v>1</v>
      </c>
      <c r="D17" s="35" t="s">
        <v>14</v>
      </c>
      <c r="E17" s="36">
        <v>1</v>
      </c>
      <c r="F17" s="37"/>
      <c r="G17" s="38">
        <f>+E17*F17</f>
        <v>0</v>
      </c>
      <c r="H17" s="25"/>
    </row>
    <row r="18" spans="1:12" x14ac:dyDescent="0.2">
      <c r="A18" s="5"/>
      <c r="B18" s="33"/>
      <c r="C18" s="34">
        <v>2</v>
      </c>
      <c r="D18" s="35" t="s">
        <v>15</v>
      </c>
      <c r="E18" s="36">
        <v>1</v>
      </c>
      <c r="F18" s="37"/>
      <c r="G18" s="38">
        <f>+E18*F18</f>
        <v>0</v>
      </c>
      <c r="H18" s="25"/>
    </row>
    <row r="19" spans="1:12" x14ac:dyDescent="0.2">
      <c r="A19" s="5"/>
      <c r="B19" s="33"/>
      <c r="C19" s="34">
        <v>3</v>
      </c>
      <c r="D19" s="35" t="s">
        <v>16</v>
      </c>
      <c r="E19" s="36">
        <v>1</v>
      </c>
      <c r="F19" s="37"/>
      <c r="G19" s="38">
        <f>+E19*F19</f>
        <v>0</v>
      </c>
      <c r="H19" s="25"/>
    </row>
    <row r="20" spans="1:12" ht="15" customHeight="1" x14ac:dyDescent="0.2">
      <c r="B20" s="33"/>
      <c r="C20" s="34"/>
      <c r="D20" s="39" t="s">
        <v>17</v>
      </c>
      <c r="E20" s="40"/>
      <c r="F20" s="41"/>
      <c r="G20" s="42">
        <f>SUM(G17:G19)</f>
        <v>0</v>
      </c>
      <c r="H20" s="25"/>
    </row>
    <row r="21" spans="1:12" x14ac:dyDescent="0.2">
      <c r="A21" s="5"/>
      <c r="B21" s="43"/>
      <c r="C21" s="44"/>
      <c r="D21" s="45"/>
      <c r="E21" s="46"/>
      <c r="F21" s="47"/>
      <c r="G21" s="48"/>
      <c r="H21" s="25"/>
    </row>
    <row r="22" spans="1:12" x14ac:dyDescent="0.2">
      <c r="A22" s="5"/>
      <c r="B22" s="27">
        <v>2</v>
      </c>
      <c r="C22" s="28"/>
      <c r="D22" s="49" t="s">
        <v>18</v>
      </c>
      <c r="E22" s="30"/>
      <c r="F22" s="50"/>
      <c r="G22" s="32"/>
      <c r="H22" s="25"/>
    </row>
    <row r="23" spans="1:12" x14ac:dyDescent="0.2">
      <c r="B23" s="51"/>
      <c r="C23" s="52"/>
      <c r="D23" s="35"/>
      <c r="E23" s="53"/>
      <c r="F23" s="54"/>
      <c r="G23" s="55"/>
      <c r="H23" s="25"/>
    </row>
    <row r="24" spans="1:12" x14ac:dyDescent="0.2">
      <c r="B24" s="51"/>
      <c r="C24" s="34">
        <v>1</v>
      </c>
      <c r="D24" s="56" t="s">
        <v>19</v>
      </c>
      <c r="E24" s="36">
        <v>1</v>
      </c>
      <c r="F24" s="37"/>
      <c r="G24" s="38">
        <f t="shared" ref="G24:G35" si="0">+E24*F24</f>
        <v>0</v>
      </c>
      <c r="H24" s="25"/>
    </row>
    <row r="25" spans="1:12" ht="36" customHeight="1" x14ac:dyDescent="0.2">
      <c r="B25" s="51"/>
      <c r="C25" s="34">
        <f t="shared" ref="C25:C35" si="1">+C24+1</f>
        <v>2</v>
      </c>
      <c r="D25" s="56" t="s">
        <v>20</v>
      </c>
      <c r="E25" s="36">
        <v>1</v>
      </c>
      <c r="F25" s="37"/>
      <c r="G25" s="38">
        <f t="shared" si="0"/>
        <v>0</v>
      </c>
      <c r="H25" s="57"/>
      <c r="L25" s="3" t="s">
        <v>13</v>
      </c>
    </row>
    <row r="26" spans="1:12" ht="24" customHeight="1" x14ac:dyDescent="0.2">
      <c r="B26" s="51"/>
      <c r="C26" s="34">
        <f t="shared" si="1"/>
        <v>3</v>
      </c>
      <c r="D26" s="56" t="s">
        <v>21</v>
      </c>
      <c r="E26" s="36">
        <v>1</v>
      </c>
      <c r="F26" s="37"/>
      <c r="G26" s="38">
        <f t="shared" si="0"/>
        <v>0</v>
      </c>
      <c r="H26" s="57"/>
    </row>
    <row r="27" spans="1:12" x14ac:dyDescent="0.2">
      <c r="B27" s="51"/>
      <c r="C27" s="34">
        <f t="shared" si="1"/>
        <v>4</v>
      </c>
      <c r="D27" s="56" t="s">
        <v>22</v>
      </c>
      <c r="E27" s="36">
        <v>3</v>
      </c>
      <c r="F27" s="37"/>
      <c r="G27" s="38">
        <f t="shared" si="0"/>
        <v>0</v>
      </c>
      <c r="H27" s="57"/>
    </row>
    <row r="28" spans="1:12" x14ac:dyDescent="0.2">
      <c r="B28" s="51"/>
      <c r="C28" s="34">
        <f t="shared" si="1"/>
        <v>5</v>
      </c>
      <c r="D28" s="56" t="s">
        <v>23</v>
      </c>
      <c r="E28" s="36">
        <v>3</v>
      </c>
      <c r="F28" s="37"/>
      <c r="G28" s="38">
        <f t="shared" si="0"/>
        <v>0</v>
      </c>
      <c r="H28" s="57"/>
    </row>
    <row r="29" spans="1:12" x14ac:dyDescent="0.2">
      <c r="B29" s="51"/>
      <c r="C29" s="34">
        <f t="shared" si="1"/>
        <v>6</v>
      </c>
      <c r="D29" s="56" t="s">
        <v>24</v>
      </c>
      <c r="E29" s="36">
        <v>1</v>
      </c>
      <c r="F29" s="37"/>
      <c r="G29" s="38">
        <f t="shared" si="0"/>
        <v>0</v>
      </c>
      <c r="H29" s="57"/>
    </row>
    <row r="30" spans="1:12" ht="48" customHeight="1" x14ac:dyDescent="0.2">
      <c r="B30" s="51"/>
      <c r="C30" s="34">
        <f t="shared" si="1"/>
        <v>7</v>
      </c>
      <c r="D30" s="56" t="s">
        <v>25</v>
      </c>
      <c r="E30" s="36">
        <v>1</v>
      </c>
      <c r="F30" s="37"/>
      <c r="G30" s="38">
        <f t="shared" si="0"/>
        <v>0</v>
      </c>
      <c r="H30" s="57"/>
    </row>
    <row r="31" spans="1:12" ht="24" customHeight="1" x14ac:dyDescent="0.2">
      <c r="B31" s="51"/>
      <c r="C31" s="34">
        <f t="shared" si="1"/>
        <v>8</v>
      </c>
      <c r="D31" s="56" t="s">
        <v>26</v>
      </c>
      <c r="E31" s="36">
        <v>1</v>
      </c>
      <c r="F31" s="37"/>
      <c r="G31" s="38">
        <f t="shared" si="0"/>
        <v>0</v>
      </c>
      <c r="H31" s="57"/>
      <c r="K31" s="3" t="s">
        <v>13</v>
      </c>
    </row>
    <row r="32" spans="1:12" x14ac:dyDescent="0.2">
      <c r="B32" s="51"/>
      <c r="C32" s="34">
        <f t="shared" si="1"/>
        <v>9</v>
      </c>
      <c r="D32" s="56" t="s">
        <v>27</v>
      </c>
      <c r="E32" s="36">
        <v>1</v>
      </c>
      <c r="F32" s="37"/>
      <c r="G32" s="38">
        <f t="shared" si="0"/>
        <v>0</v>
      </c>
      <c r="H32" s="25"/>
    </row>
    <row r="33" spans="1:11" x14ac:dyDescent="0.2">
      <c r="B33" s="51"/>
      <c r="C33" s="34">
        <f t="shared" si="1"/>
        <v>10</v>
      </c>
      <c r="D33" s="56" t="s">
        <v>28</v>
      </c>
      <c r="E33" s="36">
        <v>1</v>
      </c>
      <c r="F33" s="37"/>
      <c r="G33" s="38">
        <f t="shared" si="0"/>
        <v>0</v>
      </c>
      <c r="H33" s="57"/>
    </row>
    <row r="34" spans="1:11" ht="24" customHeight="1" x14ac:dyDescent="0.2">
      <c r="B34" s="51"/>
      <c r="C34" s="34">
        <f t="shared" si="1"/>
        <v>11</v>
      </c>
      <c r="D34" s="56" t="s">
        <v>29</v>
      </c>
      <c r="E34" s="36">
        <v>1</v>
      </c>
      <c r="F34" s="37"/>
      <c r="G34" s="38">
        <f t="shared" si="0"/>
        <v>0</v>
      </c>
      <c r="H34" s="25"/>
    </row>
    <row r="35" spans="1:11" ht="24" customHeight="1" x14ac:dyDescent="0.2">
      <c r="B35" s="51"/>
      <c r="C35" s="34">
        <f t="shared" si="1"/>
        <v>12</v>
      </c>
      <c r="D35" s="56" t="s">
        <v>30</v>
      </c>
      <c r="E35" s="36">
        <v>1</v>
      </c>
      <c r="F35" s="37"/>
      <c r="G35" s="38">
        <f t="shared" si="0"/>
        <v>0</v>
      </c>
      <c r="H35" s="25"/>
    </row>
    <row r="36" spans="1:11" ht="15" customHeight="1" x14ac:dyDescent="0.2">
      <c r="B36" s="43"/>
      <c r="C36" s="52"/>
      <c r="D36" s="39" t="s">
        <v>31</v>
      </c>
      <c r="E36" s="40"/>
      <c r="F36" s="41"/>
      <c r="G36" s="42">
        <f>+SUM(G24:G35)</f>
        <v>0</v>
      </c>
      <c r="H36" s="25"/>
    </row>
    <row r="37" spans="1:11" ht="12.75" customHeight="1" x14ac:dyDescent="0.2">
      <c r="B37" s="58"/>
      <c r="C37" s="59"/>
      <c r="D37" s="60"/>
      <c r="E37" s="61"/>
      <c r="F37" s="62"/>
      <c r="G37" s="63"/>
      <c r="H37" s="64"/>
    </row>
    <row r="38" spans="1:11" ht="16.5" customHeight="1" x14ac:dyDescent="0.2">
      <c r="B38" s="65"/>
      <c r="C38" s="66"/>
      <c r="D38" s="67" t="s">
        <v>32</v>
      </c>
      <c r="E38" s="68"/>
      <c r="F38" s="69"/>
      <c r="G38" s="70">
        <f>G36+G20</f>
        <v>0</v>
      </c>
      <c r="H38" s="71"/>
    </row>
    <row r="39" spans="1:11" ht="15" customHeight="1" x14ac:dyDescent="0.2">
      <c r="D39" s="72"/>
      <c r="F39" s="73"/>
      <c r="G39" s="74"/>
    </row>
    <row r="40" spans="1:11" x14ac:dyDescent="0.2">
      <c r="C40" s="3"/>
      <c r="E40" s="3"/>
      <c r="H40" s="3"/>
    </row>
    <row r="41" spans="1:11" x14ac:dyDescent="0.2">
      <c r="A41" s="5"/>
      <c r="B41" s="27" t="s">
        <v>33</v>
      </c>
      <c r="C41" s="28"/>
      <c r="D41" s="49" t="s">
        <v>34</v>
      </c>
      <c r="E41" s="30"/>
      <c r="F41" s="50"/>
      <c r="G41" s="32"/>
      <c r="H41" s="25"/>
    </row>
    <row r="42" spans="1:11" x14ac:dyDescent="0.2">
      <c r="B42" s="13"/>
      <c r="C42" s="14" t="s">
        <v>35</v>
      </c>
      <c r="D42" s="15" t="s">
        <v>6</v>
      </c>
      <c r="E42" s="16" t="s">
        <v>7</v>
      </c>
      <c r="F42" s="17" t="s">
        <v>8</v>
      </c>
      <c r="G42" s="18" t="s">
        <v>9</v>
      </c>
      <c r="H42" s="19" t="s">
        <v>36</v>
      </c>
    </row>
    <row r="43" spans="1:11" ht="76.5" customHeight="1" x14ac:dyDescent="0.2">
      <c r="B43" s="51"/>
      <c r="C43" s="34" t="s">
        <v>37</v>
      </c>
      <c r="D43" s="56" t="s">
        <v>38</v>
      </c>
      <c r="E43" s="36">
        <v>1</v>
      </c>
      <c r="F43" s="37"/>
      <c r="G43" s="38">
        <f>E43*F43</f>
        <v>0</v>
      </c>
      <c r="H43" s="25" t="s">
        <v>39</v>
      </c>
    </row>
    <row r="44" spans="1:11" ht="36" x14ac:dyDescent="0.2">
      <c r="B44" s="51"/>
      <c r="C44" s="34" t="s">
        <v>40</v>
      </c>
      <c r="D44" s="56" t="s">
        <v>41</v>
      </c>
      <c r="E44" s="36">
        <v>1</v>
      </c>
      <c r="F44" s="37"/>
      <c r="G44" s="38">
        <f>E44*F44</f>
        <v>0</v>
      </c>
      <c r="H44" s="25"/>
    </row>
    <row r="45" spans="1:11" ht="15" customHeight="1" x14ac:dyDescent="0.2">
      <c r="B45" s="43"/>
      <c r="C45" s="52"/>
      <c r="D45" s="39" t="s">
        <v>42</v>
      </c>
      <c r="E45" s="40"/>
      <c r="F45" s="41"/>
      <c r="G45" s="42">
        <f>SUM(G43:G44)</f>
        <v>0</v>
      </c>
      <c r="H45" s="25"/>
    </row>
    <row r="47" spans="1:11" ht="30" customHeight="1" x14ac:dyDescent="0.2">
      <c r="B47" s="1" t="s">
        <v>43</v>
      </c>
      <c r="C47" s="75"/>
      <c r="D47" s="75"/>
      <c r="E47" s="75"/>
      <c r="F47" s="75"/>
      <c r="G47" s="76"/>
      <c r="H47" s="26"/>
      <c r="K47" s="11"/>
    </row>
  </sheetData>
  <mergeCells count="4">
    <mergeCell ref="B3:G3"/>
    <mergeCell ref="B10:H10"/>
    <mergeCell ref="B11:H11"/>
    <mergeCell ref="B15:G15"/>
  </mergeCells>
  <conditionalFormatting sqref="E23">
    <cfRule type="cellIs" dxfId="0" priority="2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4648A61E4934180AEBA1BD40D3B7D" ma:contentTypeVersion="12" ma:contentTypeDescription="Create a new document." ma:contentTypeScope="" ma:versionID="fa13339dc2ab92e587c6a92ec10ab054">
  <xsd:schema xmlns:xsd="http://www.w3.org/2001/XMLSchema" xmlns:xs="http://www.w3.org/2001/XMLSchema" xmlns:p="http://schemas.microsoft.com/office/2006/metadata/properties" xmlns:ns2="0b54d9c2-80d3-45f4-a176-23b7230d6a85" xmlns:ns3="901bd774-cc44-4d51-a79a-d665ff7e5c5a" targetNamespace="http://schemas.microsoft.com/office/2006/metadata/properties" ma:root="true" ma:fieldsID="689a2a8a5f03d0f52be6e159099ebb4d" ns2:_="" ns3:_="">
    <xsd:import namespace="0b54d9c2-80d3-45f4-a176-23b7230d6a85"/>
    <xsd:import namespace="901bd774-cc44-4d51-a79a-d665ff7e5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4d9c2-80d3-45f4-a176-23b7230d6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5342b98-9981-4530-81f0-e5d67e6754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bd774-cc44-4d51-a79a-d665ff7e5c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3dad32-8e5e-46a6-83f1-30c10712a115}" ma:internalName="TaxCatchAll" ma:showField="CatchAllData" ma:web="901bd774-cc44-4d51-a79a-d665ff7e5c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1bd774-cc44-4d51-a79a-d665ff7e5c5a" xsi:nil="true"/>
    <lcf76f155ced4ddcb4097134ff3c332f xmlns="0b54d9c2-80d3-45f4-a176-23b7230d6a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3D4912-B02A-40F4-B496-30A4D470190E}"/>
</file>

<file path=customXml/itemProps2.xml><?xml version="1.0" encoding="utf-8"?>
<ds:datastoreItem xmlns:ds="http://schemas.openxmlformats.org/officeDocument/2006/customXml" ds:itemID="{E1357553-3FC3-4277-90AB-42BEE05DE6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3E159-4264-40F2-99C3-1F077D0A29CD}">
  <ds:schemaRefs>
    <ds:schemaRef ds:uri="fe121e20-e7f1-46f8-9cf0-3dcc1c9d6a71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b11f44-5089-44be-a7dd-4fed73cd74f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Pricing schedule Lot C</vt:lpstr>
      <vt:lpstr>'Pricing schedule Lot C'!Udskriftsområde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Hartun Nielsen</dc:creator>
  <cp:keywords/>
  <dc:description/>
  <cp:lastModifiedBy>Tina Hartun Nielsen</cp:lastModifiedBy>
  <cp:revision>0</cp:revision>
  <dcterms:created xsi:type="dcterms:W3CDTF">2026-08-24T06:04:31Z</dcterms:created>
  <dcterms:modified xsi:type="dcterms:W3CDTF">2026-08-24T06:53:46Z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0x010100BC44648A61E4934180AEBA1BD40D3B7D</vt:lpwstr>
  </property>
  <property fmtid="{D5CDD505-2E9C-101B-9397-08002B2CF9AE}" pid="3" name="MediaServiceImageTags">
    <vt:lpwstr/>
  </property>
</Properties>
</file>