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emeentegroningen.sharepoint.com/teams/Mobielehardware/Gedeelde documenten/General/Aanbestedingsdocumenten 2025/Nieuwe aanbesteding - Smartphones, tablets en accessoires/Nota van inlichtingen/"/>
    </mc:Choice>
  </mc:AlternateContent>
  <xr:revisionPtr revIDLastSave="8" documentId="13_ncr:1_{DB811E1A-B0DB-401A-886A-A7B3FC1C367F}" xr6:coauthVersionLast="47" xr6:coauthVersionMax="47" xr10:uidLastSave="{4F1350C9-75EB-4528-BCFD-627F4B8B8E5F}"/>
  <workbookProtection workbookAlgorithmName="SHA-512" workbookHashValue="a4px59JXXIHx9fy2EFwGtGSUCy66Xry68byRqIC7WMV2O6hCBhr9OK8ba1V+hZ9iaJVmE6vLq1zcbHJmxzD71w==" workbookSaltValue="13Ag5s3Fiz5P4kJX1zE67w==" workbookSpinCount="100000" lockStructure="1"/>
  <bookViews>
    <workbookView xWindow="20370" yWindow="-4680" windowWidth="29040" windowHeight="15840" xr2:uid="{91A78057-35EC-4217-BBAD-4B75A02824CF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J20" i="1" s="1"/>
  <c r="I19" i="1"/>
  <c r="J19" i="1" s="1"/>
  <c r="I48" i="1"/>
  <c r="J48" i="1" s="1"/>
  <c r="I18" i="1" l="1"/>
  <c r="J18" i="1" s="1"/>
  <c r="I45" i="1" l="1"/>
  <c r="I47" i="1"/>
  <c r="J47" i="1" s="1"/>
  <c r="I49" i="1"/>
  <c r="J49" i="1" s="1"/>
  <c r="I50" i="1"/>
  <c r="J50" i="1" s="1"/>
  <c r="I51" i="1"/>
  <c r="J51" i="1" s="1"/>
  <c r="I46" i="1"/>
  <c r="J46" i="1" s="1"/>
  <c r="I43" i="1"/>
  <c r="J43" i="1" s="1"/>
  <c r="I44" i="1"/>
  <c r="J44" i="1" s="1"/>
  <c r="I42" i="1"/>
  <c r="J42" i="1" s="1"/>
  <c r="I37" i="1"/>
  <c r="J37" i="1" s="1"/>
  <c r="I38" i="1"/>
  <c r="J38" i="1" s="1"/>
  <c r="I39" i="1"/>
  <c r="J39" i="1" s="1"/>
  <c r="I40" i="1"/>
  <c r="J40" i="1" s="1"/>
  <c r="I36" i="1"/>
  <c r="J36" i="1" s="1"/>
  <c r="I30" i="1"/>
  <c r="J30" i="1" s="1"/>
  <c r="I31" i="1"/>
  <c r="J31" i="1" s="1"/>
  <c r="J52" i="1" s="1"/>
  <c r="I32" i="1"/>
  <c r="J32" i="1" s="1"/>
  <c r="I33" i="1"/>
  <c r="J33" i="1" s="1"/>
  <c r="I34" i="1"/>
  <c r="J34" i="1" s="1"/>
  <c r="I29" i="1"/>
  <c r="J29" i="1" s="1"/>
  <c r="I12" i="1"/>
  <c r="J12" i="1" s="1"/>
  <c r="J23" i="1" s="1"/>
  <c r="I14" i="1"/>
  <c r="J14" i="1" s="1"/>
  <c r="I16" i="1"/>
  <c r="J16" i="1" s="1"/>
  <c r="I17" i="1"/>
  <c r="J17" i="1" s="1"/>
  <c r="I22" i="1"/>
  <c r="J22" i="1" s="1"/>
  <c r="J54" i="1" l="1"/>
</calcChain>
</file>

<file path=xl/sharedStrings.xml><?xml version="1.0" encoding="utf-8"?>
<sst xmlns="http://schemas.openxmlformats.org/spreadsheetml/2006/main" count="71" uniqueCount="54">
  <si>
    <t>Inschrijver dient een all-in opslagpercentage en inkoopprijs op te geven per product gebasseerd op de verwachten afname, maar kan hier geen rechten aan ontlenen.</t>
  </si>
  <si>
    <t>De opslagpercentages zijn all- in, dus inclusief verpakkings- en bezorgkosten, administratieve handelingen.</t>
  </si>
  <si>
    <t>U dient de roze gearceerde cellen in te vullen</t>
  </si>
  <si>
    <t>Fabrikant</t>
  </si>
  <si>
    <t>Referentiemodel op basis van 128 GB, standaard maat scherm (niet extra klein of extra groot), standaard uitvoering (niet instap model, niet Pro-model). Geen inruil - kale bruto verkoopprijs (geen betaalde extra's, zoals pluspakket en accessoires)
nieuwste en voorlaatste model (n-1)</t>
  </si>
  <si>
    <t>aantal stuks per kalenderjaar</t>
  </si>
  <si>
    <t xml:space="preserve">Inkoopprijs per stuk excl. BTW </t>
  </si>
  <si>
    <t>Totaalprijs per stuk</t>
  </si>
  <si>
    <t>Totaalprijs per merk</t>
  </si>
  <si>
    <t>Apple</t>
  </si>
  <si>
    <t>Samsung</t>
  </si>
  <si>
    <t>Totaal fictieve inschrijfprijs</t>
  </si>
  <si>
    <t>Naam ondertekenaar</t>
  </si>
  <si>
    <t>Handtekening</t>
  </si>
  <si>
    <t>Datum</t>
  </si>
  <si>
    <t>Samsung USB-C 25W power adapter zwart (GP-PTU021SOABQ)</t>
  </si>
  <si>
    <t>Samsung USB-C oplaadkabel 1 meter zwart (EP-DN975BBEGWW)</t>
  </si>
  <si>
    <t>Apple USB-C to lightning oplaadkabel 1 meter (MUQ93ZM/A)</t>
  </si>
  <si>
    <t>Apple USB-C to USB-C oplaadkabel 1 meter (MW493ZM/A)</t>
  </si>
  <si>
    <t>Samsung Headset Bedraad In-ear USB Type-C Zwart (EO-IC100BBEGEU)</t>
  </si>
  <si>
    <t>Accessoires smartphone Samsung</t>
  </si>
  <si>
    <t>Accessoires smartphone Apple</t>
  </si>
  <si>
    <t>Accessoires tablets Apple</t>
  </si>
  <si>
    <t>Accessoires smartphone en tablets Apple</t>
  </si>
  <si>
    <t>Apple EarPods met Lightning-connector Oordopjes Wit (MWTY3ZM/A)</t>
  </si>
  <si>
    <t>Apple EarPods (USB-C) Oordopjes Wit (MYQY3ZM/A)</t>
  </si>
  <si>
    <t>TPU case*</t>
  </si>
  <si>
    <t>Book case*</t>
  </si>
  <si>
    <t>Screenprotector (tempered glass)**</t>
  </si>
  <si>
    <t>*Alle covers zijn van hoogwaardige kwaliteit en materialen.</t>
  </si>
  <si>
    <t>**De geleverde screenprotector is een glazen screenprotector geschikt voor het aangeboden model en van hoogwaardige kwaliteit.</t>
  </si>
  <si>
    <t>Rugged cover*</t>
  </si>
  <si>
    <t>Waterproof cover (IP68 certified)*</t>
  </si>
  <si>
    <t>Tri-fold case*</t>
  </si>
  <si>
    <t>Fictieve inschrijfprijs</t>
  </si>
  <si>
    <t>De aangeboden netto inkoopprijs voor de toestellen en tablets is exclusief thuiskopieheffing.</t>
  </si>
  <si>
    <t>De door Inschrijver afgegeven opslagpercentages voor de productgroepen zijn geldig voor de gehele productielijn.</t>
  </si>
  <si>
    <r>
      <t>De Inschrijver dient een opslagepercentage van</t>
    </r>
    <r>
      <rPr>
        <b/>
        <sz val="10"/>
        <color rgb="FFFF0000"/>
        <rFont val="Arial"/>
        <family val="2"/>
      </rPr>
      <t xml:space="preserve"> minimaal 2,5% tot een maximum van 6,0%</t>
    </r>
    <r>
      <rPr>
        <b/>
        <sz val="10"/>
        <color rgb="FF000000"/>
        <rFont val="Arial"/>
        <family val="2"/>
      </rPr>
      <t xml:space="preserve"> in te vullen.</t>
    </r>
  </si>
  <si>
    <t>-</t>
  </si>
  <si>
    <t>Cover met geïntegreerd oplaadbaar toetsenbord ten behoeve van Apple iPad 11-inch</t>
  </si>
  <si>
    <t>Apple Magic Keyboard - iPad Pro 11-inch (2024/2025) Nederlands (QWERTY) Zwart (MWR23N/A)</t>
  </si>
  <si>
    <t>Apple Magic Keyboard - iPad Pro 13-inch (2024/2025) Nederlands (QWERTY) Zwart (MWR53N/A)</t>
  </si>
  <si>
    <t>Samsung Galaxy A56 128GB Enterprise Edition – Zwart c) (SM-A566BZKAEEB)</t>
  </si>
  <si>
    <t>Apple iPad 11-inch Wi-Fi 128GB – Zilver (MD3Y4TY/A)</t>
  </si>
  <si>
    <t>Apple iPad 11-inch Wi-Fi + Cellular 128GB – Zilver (MD7F4TY/A)</t>
  </si>
  <si>
    <t>Apple iPad 11-inch Wi-Fi + Cellular 256GB – Zilver ( MD7K4TY/A)</t>
  </si>
  <si>
    <t xml:space="preserve">Opslagpercentage op de netto-inkoopprijs </t>
  </si>
  <si>
    <t>Minimale opslagpercentage (bandbreedte)</t>
  </si>
  <si>
    <t>Maximale opslagpercentage
(bandbreedte)</t>
  </si>
  <si>
    <r>
      <t xml:space="preserve">Prijzenblad Smartphones, tablets en accessoires </t>
    </r>
    <r>
      <rPr>
        <b/>
        <sz val="10"/>
        <color rgb="FFFF0000"/>
        <rFont val="Arial"/>
        <family val="2"/>
      </rPr>
      <t>aangepast naar aanleiding van Nota van Inlichtingen 1 datum 8-4-2026</t>
    </r>
  </si>
  <si>
    <r>
      <t>Apple USB-C 20W power adapter wit(</t>
    </r>
    <r>
      <rPr>
        <strike/>
        <sz val="10"/>
        <rFont val="Arial"/>
        <family val="2"/>
      </rPr>
      <t xml:space="preserve">MUVV3ZM/A) </t>
    </r>
    <r>
      <rPr>
        <sz val="10"/>
        <rFont val="Arial"/>
        <family val="2"/>
      </rPr>
      <t>(</t>
    </r>
    <r>
      <rPr>
        <sz val="10"/>
        <color rgb="FFFF0000"/>
        <rFont val="Arial"/>
        <family val="2"/>
      </rPr>
      <t>MD3J4ZM/A)</t>
    </r>
  </si>
  <si>
    <r>
      <t xml:space="preserve">Apple iPad Pro (2025) 13-inch 256GB Wi-Fi 256GB - Spacezwart </t>
    </r>
    <r>
      <rPr>
        <strike/>
        <sz val="11"/>
        <rFont val="Aptos Narrow"/>
        <family val="2"/>
        <scheme val="minor"/>
      </rPr>
      <t>(ME7W4TY/A</t>
    </r>
    <r>
      <rPr>
        <sz val="11"/>
        <rFont val="Aptos Narrow"/>
        <family val="2"/>
        <scheme val="minor"/>
      </rPr>
      <t xml:space="preserve">) </t>
    </r>
    <r>
      <rPr>
        <sz val="11"/>
        <color rgb="FFFF0000"/>
        <rFont val="Aptos Narrow"/>
        <family val="2"/>
        <scheme val="minor"/>
      </rPr>
      <t>(MDYJ4TY/A)</t>
    </r>
  </si>
  <si>
    <r>
      <t xml:space="preserve">Apple iPad Pro (2025) 11-inch 256GB Wi-Fi 256GB - Spacezwart </t>
    </r>
    <r>
      <rPr>
        <strike/>
        <sz val="11"/>
        <rFont val="Aptos Narrow"/>
        <family val="2"/>
        <scheme val="minor"/>
      </rPr>
      <t xml:space="preserve">(ME2N4TY/A) </t>
    </r>
    <r>
      <rPr>
        <sz val="11"/>
        <rFont val="Aptos Narrow"/>
        <family val="2"/>
        <scheme val="minor"/>
      </rPr>
      <t xml:space="preserve"> </t>
    </r>
    <r>
      <rPr>
        <sz val="11"/>
        <color rgb="FFFF0000"/>
        <rFont val="Aptos Narrow"/>
        <family val="2"/>
        <scheme val="minor"/>
      </rPr>
      <t>(MDWK4TY/A)</t>
    </r>
  </si>
  <si>
    <r>
      <t xml:space="preserve">Apple iPhone </t>
    </r>
    <r>
      <rPr>
        <strike/>
        <sz val="10"/>
        <rFont val="Arial"/>
        <family val="2"/>
      </rPr>
      <t>16e 128GB – Zwart (MD1Q4ZD/A)</t>
    </r>
    <r>
      <rPr>
        <sz val="10"/>
        <color rgb="FFFF0000"/>
        <rFont val="Arial"/>
        <family val="2"/>
      </rPr>
      <t>17e 256GB zwart MHRV4ZD/A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</si>
</sst>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0.0%"/>
    <numFmt numFmtId="165" formatCode="#,##0_ ;\-#,##0\ 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Aptos Narrow"/>
      <family val="2"/>
      <scheme val="minor"/>
    </font>
    <font>
      <strike/>
      <sz val="10"/>
      <color rgb="FF000000"/>
      <name val="Arial"/>
      <family val="2"/>
    </font>
    <font>
      <strike/>
      <sz val="10"/>
      <name val="Arial"/>
      <family val="2"/>
    </font>
    <font>
      <strike/>
      <sz val="1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8CE"/>
        <bgColor indexed="64"/>
      </patternFill>
    </fill>
    <fill>
      <patternFill patternType="solid">
        <fgColor rgb="FFFFC8CE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8" fillId="2" borderId="1" xfId="0" applyFont="1" applyFill="1" applyBorder="1" applyAlignment="1">
      <alignment horizontal="left" vertical="top" wrapText="1" readingOrder="1"/>
    </xf>
    <xf numFmtId="0" fontId="3" fillId="4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left" vertical="top" wrapText="1" readingOrder="1"/>
    </xf>
    <xf numFmtId="164" fontId="8" fillId="0" borderId="1" xfId="0" applyNumberFormat="1" applyFont="1" applyBorder="1" applyAlignment="1">
      <alignment horizontal="left" vertical="top" wrapText="1" readingOrder="1"/>
    </xf>
    <xf numFmtId="44" fontId="3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top" wrapText="1" readingOrder="1"/>
    </xf>
    <xf numFmtId="165" fontId="8" fillId="3" borderId="1" xfId="0" applyNumberFormat="1" applyFont="1" applyFill="1" applyBorder="1" applyAlignment="1">
      <alignment horizontal="left" vertical="top" wrapText="1" readingOrder="1"/>
    </xf>
    <xf numFmtId="44" fontId="8" fillId="3" borderId="1" xfId="0" applyNumberFormat="1" applyFont="1" applyFill="1" applyBorder="1" applyAlignment="1">
      <alignment horizontal="left" vertical="top" wrapText="1" readingOrder="1"/>
    </xf>
    <xf numFmtId="9" fontId="8" fillId="3" borderId="1" xfId="0" applyNumberFormat="1" applyFont="1" applyFill="1" applyBorder="1" applyAlignment="1">
      <alignment horizontal="left" vertical="top" wrapText="1" readingOrder="1"/>
    </xf>
    <xf numFmtId="44" fontId="3" fillId="3" borderId="1" xfId="0" applyNumberFormat="1" applyFont="1" applyFill="1" applyBorder="1" applyAlignment="1">
      <alignment vertical="top"/>
    </xf>
    <xf numFmtId="0" fontId="3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top" wrapText="1" readingOrder="1"/>
    </xf>
    <xf numFmtId="0" fontId="8" fillId="0" borderId="0" xfId="0" applyFont="1" applyAlignment="1">
      <alignment horizontal="left" vertical="top" wrapText="1" readingOrder="1"/>
    </xf>
    <xf numFmtId="0" fontId="3" fillId="4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0" borderId="0" xfId="0" applyFont="1"/>
    <xf numFmtId="44" fontId="8" fillId="6" borderId="1" xfId="0" applyNumberFormat="1" applyFont="1" applyFill="1" applyBorder="1" applyAlignment="1">
      <alignment horizontal="left" vertical="top" wrapText="1" readingOrder="1"/>
    </xf>
    <xf numFmtId="164" fontId="8" fillId="6" borderId="1" xfId="1" applyNumberFormat="1" applyFont="1" applyFill="1" applyBorder="1" applyAlignment="1" applyProtection="1">
      <alignment horizontal="left" vertical="top" wrapText="1" readingOrder="1"/>
      <protection locked="0"/>
    </xf>
    <xf numFmtId="0" fontId="10" fillId="0" borderId="0" xfId="0" applyFont="1" applyAlignment="1">
      <alignment wrapText="1"/>
    </xf>
    <xf numFmtId="165" fontId="8" fillId="0" borderId="1" xfId="0" applyNumberFormat="1" applyFont="1" applyFill="1" applyBorder="1" applyAlignment="1">
      <alignment horizontal="left" vertical="top" wrapText="1" readingOrder="1"/>
    </xf>
    <xf numFmtId="44" fontId="3" fillId="0" borderId="1" xfId="0" applyNumberFormat="1" applyFont="1" applyFill="1" applyBorder="1" applyAlignment="1">
      <alignment vertical="top"/>
    </xf>
    <xf numFmtId="0" fontId="12" fillId="5" borderId="1" xfId="0" applyFont="1" applyFill="1" applyBorder="1"/>
    <xf numFmtId="44" fontId="8" fillId="8" borderId="1" xfId="0" applyNumberFormat="1" applyFont="1" applyFill="1" applyBorder="1" applyAlignment="1">
      <alignment horizontal="left" vertical="top" wrapText="1" readingOrder="1"/>
    </xf>
    <xf numFmtId="0" fontId="3" fillId="8" borderId="0" xfId="0" applyFont="1" applyFill="1"/>
    <xf numFmtId="164" fontId="8" fillId="8" borderId="1" xfId="0" applyNumberFormat="1" applyFont="1" applyFill="1" applyBorder="1" applyAlignment="1">
      <alignment horizontal="left" vertical="top" wrapText="1" readingOrder="1"/>
    </xf>
    <xf numFmtId="165" fontId="8" fillId="8" borderId="1" xfId="0" applyNumberFormat="1" applyFont="1" applyFill="1" applyBorder="1" applyAlignment="1">
      <alignment horizontal="left" vertical="top" wrapText="1" readingOrder="1"/>
    </xf>
    <xf numFmtId="44" fontId="13" fillId="0" borderId="1" xfId="0" applyNumberFormat="1" applyFont="1" applyBorder="1" applyAlignment="1">
      <alignment vertical="top"/>
    </xf>
    <xf numFmtId="44" fontId="13" fillId="0" borderId="1" xfId="0" applyNumberFormat="1" applyFont="1" applyBorder="1" applyAlignment="1">
      <alignment horizontal="center" vertical="center"/>
    </xf>
    <xf numFmtId="44" fontId="11" fillId="9" borderId="1" xfId="0" applyNumberFormat="1" applyFont="1" applyFill="1" applyBorder="1"/>
    <xf numFmtId="0" fontId="4" fillId="10" borderId="2" xfId="0" applyFont="1" applyFill="1" applyBorder="1" applyAlignment="1">
      <alignment horizontal="left"/>
    </xf>
    <xf numFmtId="0" fontId="11" fillId="10" borderId="3" xfId="0" applyFont="1" applyFill="1" applyBorder="1" applyAlignment="1">
      <alignment horizontal="left"/>
    </xf>
    <xf numFmtId="0" fontId="11" fillId="10" borderId="4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left"/>
    </xf>
    <xf numFmtId="0" fontId="4" fillId="10" borderId="4" xfId="0" applyFont="1" applyFill="1" applyBorder="1" applyAlignment="1">
      <alignment horizontal="left"/>
    </xf>
    <xf numFmtId="44" fontId="11" fillId="11" borderId="1" xfId="0" applyNumberFormat="1" applyFont="1" applyFill="1" applyBorder="1"/>
    <xf numFmtId="44" fontId="4" fillId="11" borderId="1" xfId="0" applyNumberFormat="1" applyFont="1" applyFill="1" applyBorder="1"/>
    <xf numFmtId="0" fontId="2" fillId="0" borderId="1" xfId="0" applyFont="1" applyBorder="1" applyAlignment="1">
      <alignment horizontal="left" vertical="top" wrapText="1" readingOrder="1"/>
    </xf>
    <xf numFmtId="0" fontId="14" fillId="0" borderId="1" xfId="0" applyFont="1" applyFill="1" applyBorder="1"/>
    <xf numFmtId="0" fontId="2" fillId="0" borderId="1" xfId="0" applyFont="1" applyFill="1" applyBorder="1" applyAlignment="1">
      <alignment horizontal="left" vertical="top" wrapText="1" readingOrder="1"/>
    </xf>
    <xf numFmtId="164" fontId="8" fillId="3" borderId="1" xfId="0" applyNumberFormat="1" applyFont="1" applyFill="1" applyBorder="1" applyAlignment="1" applyProtection="1">
      <alignment horizontal="left" vertical="top" wrapText="1" readingOrder="1"/>
      <protection locked="0"/>
    </xf>
    <xf numFmtId="164" fontId="15" fillId="6" borderId="1" xfId="1" applyNumberFormat="1" applyFont="1" applyFill="1" applyBorder="1" applyAlignment="1" applyProtection="1">
      <alignment horizontal="left" vertical="top" wrapText="1" readingOrder="1"/>
      <protection locked="0"/>
    </xf>
    <xf numFmtId="44" fontId="15" fillId="8" borderId="1" xfId="0" applyNumberFormat="1" applyFont="1" applyFill="1" applyBorder="1" applyAlignment="1">
      <alignment horizontal="left" vertical="top" wrapText="1" readingOrder="1"/>
    </xf>
    <xf numFmtId="0" fontId="16" fillId="0" borderId="0" xfId="0" applyFont="1"/>
    <xf numFmtId="0" fontId="15" fillId="0" borderId="0" xfId="0" applyFont="1" applyAlignment="1">
      <alignment horizontal="left" vertical="top" wrapText="1" readingOrder="1"/>
    </xf>
    <xf numFmtId="0" fontId="18" fillId="2" borderId="1" xfId="0" applyFont="1" applyFill="1" applyBorder="1" applyAlignment="1">
      <alignment horizontal="left" vertical="top" wrapText="1" readingOrder="1"/>
    </xf>
    <xf numFmtId="0" fontId="5" fillId="7" borderId="1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left"/>
    </xf>
    <xf numFmtId="0" fontId="11" fillId="9" borderId="3" xfId="0" applyFont="1" applyFill="1" applyBorder="1" applyAlignment="1">
      <alignment horizontal="left"/>
    </xf>
    <xf numFmtId="0" fontId="11" fillId="9" borderId="4" xfId="0" applyFont="1" applyFill="1" applyBorder="1" applyAlignment="1">
      <alignment horizontal="left"/>
    </xf>
  </cellXfs>
  <cellStyles count="3">
    <cellStyle name="Procent" xfId="1" builtinId="5"/>
    <cellStyle name="Standaard" xfId="0" builtinId="0"/>
    <cellStyle name="Standaard 3" xfId="2" xr:uid="{3C2B596F-E895-4583-B0CD-1BF12981C3D8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82BC0-F3B1-4EFD-A824-3ABC88E2D279}">
  <dimension ref="B1:J59"/>
  <sheetViews>
    <sheetView tabSelected="1" zoomScale="85" zoomScaleNormal="85" workbookViewId="0">
      <selection activeCell="P16" sqref="P16"/>
    </sheetView>
  </sheetViews>
  <sheetFormatPr defaultColWidth="9.140625" defaultRowHeight="12.75" x14ac:dyDescent="0.2"/>
  <cols>
    <col min="1" max="1" width="9.140625" style="4"/>
    <col min="2" max="2" width="10.5703125" style="4" customWidth="1"/>
    <col min="3" max="3" width="85.140625" style="4" customWidth="1"/>
    <col min="4" max="4" width="14.42578125" style="4" bestFit="1" customWidth="1"/>
    <col min="5" max="5" width="22.7109375" style="4" bestFit="1" customWidth="1"/>
    <col min="6" max="6" width="16.140625" style="4" customWidth="1"/>
    <col min="7" max="8" width="16.7109375" style="4" customWidth="1"/>
    <col min="9" max="9" width="14.5703125" style="4" bestFit="1" customWidth="1"/>
    <col min="10" max="10" width="18.7109375" style="4" customWidth="1"/>
    <col min="11" max="16384" width="9.140625" style="4"/>
  </cols>
  <sheetData>
    <row r="1" spans="2:10" x14ac:dyDescent="0.2">
      <c r="B1" s="3" t="s">
        <v>49</v>
      </c>
    </row>
    <row r="2" spans="2:10" x14ac:dyDescent="0.2">
      <c r="B2" s="3"/>
    </row>
    <row r="3" spans="2:10" x14ac:dyDescent="0.2">
      <c r="B3" s="1" t="s">
        <v>0</v>
      </c>
      <c r="C3" s="5"/>
    </row>
    <row r="4" spans="2:10" x14ac:dyDescent="0.2">
      <c r="B4" s="1" t="s">
        <v>1</v>
      </c>
      <c r="C4" s="5"/>
      <c r="D4" s="6"/>
      <c r="E4" s="6"/>
      <c r="F4" s="6"/>
      <c r="G4" s="6"/>
      <c r="H4" s="6"/>
      <c r="I4" s="6"/>
    </row>
    <row r="5" spans="2:10" x14ac:dyDescent="0.2">
      <c r="B5" s="2" t="s">
        <v>35</v>
      </c>
      <c r="C5" s="7"/>
      <c r="D5" s="6"/>
      <c r="E5" s="6"/>
      <c r="F5" s="6"/>
      <c r="G5" s="6"/>
      <c r="H5" s="6"/>
      <c r="I5" s="6"/>
    </row>
    <row r="6" spans="2:10" x14ac:dyDescent="0.2">
      <c r="B6" s="1" t="s">
        <v>36</v>
      </c>
      <c r="C6" s="5"/>
      <c r="D6" s="8"/>
      <c r="E6" s="8"/>
      <c r="F6" s="8"/>
      <c r="G6" s="6"/>
      <c r="H6" s="6"/>
      <c r="I6" s="6"/>
    </row>
    <row r="7" spans="2:10" x14ac:dyDescent="0.2">
      <c r="B7" s="1" t="s">
        <v>37</v>
      </c>
      <c r="C7" s="5"/>
      <c r="D7" s="6"/>
      <c r="E7" s="6"/>
      <c r="F7" s="6"/>
      <c r="G7" s="6"/>
      <c r="H7" s="6"/>
      <c r="I7" s="6"/>
    </row>
    <row r="8" spans="2:10" x14ac:dyDescent="0.2">
      <c r="D8" s="6"/>
      <c r="E8" s="6"/>
      <c r="F8" s="6"/>
      <c r="G8" s="6"/>
      <c r="H8" s="6"/>
      <c r="I8" s="6"/>
    </row>
    <row r="9" spans="2:10" x14ac:dyDescent="0.2">
      <c r="E9" s="28"/>
      <c r="F9" s="24"/>
      <c r="G9" s="25" t="s">
        <v>2</v>
      </c>
    </row>
    <row r="11" spans="2:10" ht="63.75" x14ac:dyDescent="0.2">
      <c r="B11" s="9" t="s">
        <v>3</v>
      </c>
      <c r="C11" s="54" t="s">
        <v>4</v>
      </c>
      <c r="D11" s="10" t="s">
        <v>5</v>
      </c>
      <c r="E11" s="10" t="s">
        <v>6</v>
      </c>
      <c r="F11" s="9" t="s">
        <v>46</v>
      </c>
      <c r="G11" s="9" t="s">
        <v>47</v>
      </c>
      <c r="H11" s="9" t="s">
        <v>48</v>
      </c>
      <c r="I11" s="9" t="s">
        <v>7</v>
      </c>
      <c r="J11" s="9" t="s">
        <v>8</v>
      </c>
    </row>
    <row r="12" spans="2:10" x14ac:dyDescent="0.2">
      <c r="B12" s="11" t="s">
        <v>9</v>
      </c>
      <c r="C12" s="46" t="s">
        <v>53</v>
      </c>
      <c r="D12" s="29">
        <v>550</v>
      </c>
      <c r="E12" s="26"/>
      <c r="F12" s="27"/>
      <c r="G12" s="13">
        <v>2.5000000000000001E-2</v>
      </c>
      <c r="H12" s="13">
        <v>0.06</v>
      </c>
      <c r="I12" s="30">
        <f t="shared" ref="I12:I17" si="0">E12+(((E12/100)*F12)*100)</f>
        <v>0</v>
      </c>
      <c r="J12" s="14">
        <f>D12*I12</f>
        <v>0</v>
      </c>
    </row>
    <row r="13" spans="2:10" x14ac:dyDescent="0.2">
      <c r="B13" s="15"/>
      <c r="C13" s="15"/>
      <c r="D13" s="16"/>
      <c r="E13" s="17"/>
      <c r="F13" s="49"/>
      <c r="G13" s="18"/>
      <c r="H13" s="18"/>
      <c r="I13" s="19"/>
      <c r="J13" s="20"/>
    </row>
    <row r="14" spans="2:10" x14ac:dyDescent="0.2">
      <c r="B14" s="11" t="s">
        <v>10</v>
      </c>
      <c r="C14" s="48" t="s">
        <v>42</v>
      </c>
      <c r="D14" s="29">
        <v>500</v>
      </c>
      <c r="E14" s="26"/>
      <c r="F14" s="27"/>
      <c r="G14" s="13">
        <v>2.5000000000000001E-2</v>
      </c>
      <c r="H14" s="13">
        <v>0.06</v>
      </c>
      <c r="I14" s="30">
        <f t="shared" si="0"/>
        <v>0</v>
      </c>
      <c r="J14" s="14">
        <f>D14*I14</f>
        <v>0</v>
      </c>
    </row>
    <row r="15" spans="2:10" x14ac:dyDescent="0.2">
      <c r="B15" s="21"/>
      <c r="C15" s="15"/>
      <c r="D15" s="16"/>
      <c r="E15" s="17"/>
      <c r="F15" s="49"/>
      <c r="G15" s="18"/>
      <c r="H15" s="18"/>
      <c r="I15" s="19"/>
      <c r="J15" s="20"/>
    </row>
    <row r="16" spans="2:10" x14ac:dyDescent="0.2">
      <c r="B16" s="11" t="s">
        <v>9</v>
      </c>
      <c r="C16" s="48" t="s">
        <v>43</v>
      </c>
      <c r="D16" s="29">
        <v>280</v>
      </c>
      <c r="E16" s="26"/>
      <c r="F16" s="27"/>
      <c r="G16" s="13">
        <v>2.5000000000000001E-2</v>
      </c>
      <c r="H16" s="13">
        <v>0.06</v>
      </c>
      <c r="I16" s="30">
        <f t="shared" si="0"/>
        <v>0</v>
      </c>
      <c r="J16" s="14">
        <f>D16*I16</f>
        <v>0</v>
      </c>
    </row>
    <row r="17" spans="2:10" x14ac:dyDescent="0.2">
      <c r="B17" s="11" t="s">
        <v>9</v>
      </c>
      <c r="C17" s="48" t="s">
        <v>44</v>
      </c>
      <c r="D17" s="29">
        <v>70</v>
      </c>
      <c r="E17" s="26"/>
      <c r="F17" s="27"/>
      <c r="G17" s="13">
        <v>2.5000000000000001E-2</v>
      </c>
      <c r="H17" s="13">
        <v>0.06</v>
      </c>
      <c r="I17" s="30">
        <f t="shared" si="0"/>
        <v>0</v>
      </c>
      <c r="J17" s="14">
        <f>D17*I17</f>
        <v>0</v>
      </c>
    </row>
    <row r="18" spans="2:10" ht="15" x14ac:dyDescent="0.25">
      <c r="B18" s="11" t="s">
        <v>9</v>
      </c>
      <c r="C18" s="47" t="s">
        <v>45</v>
      </c>
      <c r="D18" s="29">
        <v>30</v>
      </c>
      <c r="E18" s="26"/>
      <c r="F18" s="27"/>
      <c r="G18" s="13">
        <v>2.5000000000000001E-2</v>
      </c>
      <c r="H18" s="13">
        <v>0.06</v>
      </c>
      <c r="I18" s="30">
        <f t="shared" ref="I18" si="1">E18+(((E18/100)*F18)*100)</f>
        <v>0</v>
      </c>
      <c r="J18" s="14">
        <f>D18*I18</f>
        <v>0</v>
      </c>
    </row>
    <row r="19" spans="2:10" ht="15" x14ac:dyDescent="0.25">
      <c r="B19" s="11" t="s">
        <v>9</v>
      </c>
      <c r="C19" s="47" t="s">
        <v>52</v>
      </c>
      <c r="D19" s="29">
        <v>15</v>
      </c>
      <c r="E19" s="26"/>
      <c r="F19" s="27"/>
      <c r="G19" s="13">
        <v>2.5000000000000001E-2</v>
      </c>
      <c r="H19" s="13">
        <v>0.06</v>
      </c>
      <c r="I19" s="30">
        <f t="shared" ref="I19" si="2">E19+(((E19/100)*F19)*100)</f>
        <v>0</v>
      </c>
      <c r="J19" s="14">
        <f>D19*I19</f>
        <v>0</v>
      </c>
    </row>
    <row r="20" spans="2:10" ht="15" x14ac:dyDescent="0.25">
      <c r="B20" s="11" t="s">
        <v>9</v>
      </c>
      <c r="C20" s="47" t="s">
        <v>51</v>
      </c>
      <c r="D20" s="29">
        <v>10</v>
      </c>
      <c r="E20" s="26"/>
      <c r="F20" s="27"/>
      <c r="G20" s="13">
        <v>2.5000000000000001E-2</v>
      </c>
      <c r="H20" s="13">
        <v>0.06</v>
      </c>
      <c r="I20" s="30">
        <f t="shared" ref="I20" si="3">E20+(((E20/100)*F20)*100)</f>
        <v>0</v>
      </c>
      <c r="J20" s="14">
        <f>D20*I20</f>
        <v>0</v>
      </c>
    </row>
    <row r="21" spans="2:10" x14ac:dyDescent="0.2">
      <c r="B21" s="15"/>
      <c r="C21" s="15"/>
      <c r="D21" s="16"/>
      <c r="E21" s="17"/>
      <c r="F21" s="49"/>
      <c r="G21" s="18"/>
      <c r="H21" s="18"/>
      <c r="I21" s="19"/>
      <c r="J21" s="20"/>
    </row>
    <row r="22" spans="2:10" x14ac:dyDescent="0.2">
      <c r="B22" s="11" t="s">
        <v>38</v>
      </c>
      <c r="C22" s="12" t="s">
        <v>39</v>
      </c>
      <c r="D22" s="29">
        <v>380</v>
      </c>
      <c r="E22" s="26"/>
      <c r="F22" s="27"/>
      <c r="G22" s="13">
        <v>2.5000000000000001E-2</v>
      </c>
      <c r="H22" s="13">
        <v>0.06</v>
      </c>
      <c r="I22" s="30">
        <f>E22+(((E22/100)*F22)*100)</f>
        <v>0</v>
      </c>
      <c r="J22" s="14">
        <f>D22*I22</f>
        <v>0</v>
      </c>
    </row>
    <row r="23" spans="2:10" ht="15" customHeight="1" x14ac:dyDescent="0.2">
      <c r="C23" s="52"/>
      <c r="D23" s="22"/>
      <c r="G23" s="39" t="s">
        <v>34</v>
      </c>
      <c r="H23" s="42"/>
      <c r="I23" s="43"/>
      <c r="J23" s="44">
        <f>SUM(J12:J22)</f>
        <v>0</v>
      </c>
    </row>
    <row r="28" spans="2:10" ht="38.25" x14ac:dyDescent="0.25">
      <c r="C28" s="31" t="s">
        <v>20</v>
      </c>
      <c r="D28" s="10" t="s">
        <v>5</v>
      </c>
      <c r="E28" s="10" t="s">
        <v>6</v>
      </c>
      <c r="F28" s="9" t="s">
        <v>46</v>
      </c>
      <c r="G28" s="9" t="s">
        <v>47</v>
      </c>
      <c r="H28" s="9" t="s">
        <v>48</v>
      </c>
      <c r="I28" s="9" t="s">
        <v>7</v>
      </c>
      <c r="J28" s="9" t="s">
        <v>8</v>
      </c>
    </row>
    <row r="29" spans="2:10" x14ac:dyDescent="0.2">
      <c r="C29" s="46" t="s">
        <v>15</v>
      </c>
      <c r="D29" s="29">
        <v>550</v>
      </c>
      <c r="E29" s="26"/>
      <c r="F29" s="50"/>
      <c r="G29" s="13">
        <v>2.5000000000000001E-2</v>
      </c>
      <c r="H29" s="13">
        <v>0.06</v>
      </c>
      <c r="I29" s="36">
        <f t="shared" ref="I29:I34" si="4">E29+(((E29/100)*F29)*100)</f>
        <v>0</v>
      </c>
      <c r="J29" s="37">
        <f t="shared" ref="J29:J34" si="5">D29*I29</f>
        <v>0</v>
      </c>
    </row>
    <row r="30" spans="2:10" x14ac:dyDescent="0.2">
      <c r="C30" s="46" t="s">
        <v>16</v>
      </c>
      <c r="D30" s="29">
        <v>250</v>
      </c>
      <c r="E30" s="26"/>
      <c r="F30" s="50"/>
      <c r="G30" s="13">
        <v>2.5000000000000001E-2</v>
      </c>
      <c r="H30" s="13">
        <v>0.06</v>
      </c>
      <c r="I30" s="36">
        <f t="shared" si="4"/>
        <v>0</v>
      </c>
      <c r="J30" s="37">
        <f t="shared" si="5"/>
        <v>0</v>
      </c>
    </row>
    <row r="31" spans="2:10" x14ac:dyDescent="0.2">
      <c r="C31" s="46" t="s">
        <v>19</v>
      </c>
      <c r="D31" s="29">
        <v>10</v>
      </c>
      <c r="E31" s="26"/>
      <c r="F31" s="50"/>
      <c r="G31" s="13">
        <v>2.5000000000000001E-2</v>
      </c>
      <c r="H31" s="13">
        <v>0.06</v>
      </c>
      <c r="I31" s="36">
        <f t="shared" si="4"/>
        <v>0</v>
      </c>
      <c r="J31" s="37">
        <f t="shared" si="5"/>
        <v>0</v>
      </c>
    </row>
    <row r="32" spans="2:10" x14ac:dyDescent="0.2">
      <c r="C32" s="46" t="s">
        <v>26</v>
      </c>
      <c r="D32" s="29">
        <v>800</v>
      </c>
      <c r="E32" s="26"/>
      <c r="F32" s="50"/>
      <c r="G32" s="13">
        <v>2.5000000000000001E-2</v>
      </c>
      <c r="H32" s="13">
        <v>0.06</v>
      </c>
      <c r="I32" s="36">
        <f t="shared" si="4"/>
        <v>0</v>
      </c>
      <c r="J32" s="37">
        <f t="shared" si="5"/>
        <v>0</v>
      </c>
    </row>
    <row r="33" spans="3:10" x14ac:dyDescent="0.2">
      <c r="C33" s="46" t="s">
        <v>27</v>
      </c>
      <c r="D33" s="29">
        <v>200</v>
      </c>
      <c r="E33" s="26"/>
      <c r="F33" s="50"/>
      <c r="G33" s="13">
        <v>2.5000000000000001E-2</v>
      </c>
      <c r="H33" s="13">
        <v>0.06</v>
      </c>
      <c r="I33" s="36">
        <f t="shared" si="4"/>
        <v>0</v>
      </c>
      <c r="J33" s="37">
        <f t="shared" si="5"/>
        <v>0</v>
      </c>
    </row>
    <row r="34" spans="3:10" x14ac:dyDescent="0.2">
      <c r="C34" s="46" t="s">
        <v>28</v>
      </c>
      <c r="D34" s="29">
        <v>800</v>
      </c>
      <c r="E34" s="26"/>
      <c r="F34" s="50"/>
      <c r="G34" s="13">
        <v>2.5000000000000001E-2</v>
      </c>
      <c r="H34" s="13">
        <v>0.06</v>
      </c>
      <c r="I34" s="36">
        <f t="shared" si="4"/>
        <v>0</v>
      </c>
      <c r="J34" s="37">
        <f t="shared" si="5"/>
        <v>0</v>
      </c>
    </row>
    <row r="35" spans="3:10" ht="15" x14ac:dyDescent="0.25">
      <c r="C35" s="31" t="s">
        <v>23</v>
      </c>
      <c r="D35" s="32"/>
      <c r="E35" s="32"/>
      <c r="F35" s="51"/>
      <c r="G35" s="34"/>
      <c r="H35" s="34"/>
      <c r="I35" s="33"/>
      <c r="J35" s="33"/>
    </row>
    <row r="36" spans="3:10" x14ac:dyDescent="0.2">
      <c r="C36" s="46" t="s">
        <v>50</v>
      </c>
      <c r="D36" s="29">
        <v>750</v>
      </c>
      <c r="E36" s="26"/>
      <c r="F36" s="50"/>
      <c r="G36" s="13">
        <v>2.5000000000000001E-2</v>
      </c>
      <c r="H36" s="13">
        <v>0.06</v>
      </c>
      <c r="I36" s="36">
        <f>E36+(((E36/100)*F36)*100)</f>
        <v>0</v>
      </c>
      <c r="J36" s="37">
        <f>D36*I36</f>
        <v>0</v>
      </c>
    </row>
    <row r="37" spans="3:10" x14ac:dyDescent="0.2">
      <c r="C37" s="46" t="s">
        <v>17</v>
      </c>
      <c r="D37" s="29">
        <v>500</v>
      </c>
      <c r="E37" s="26"/>
      <c r="F37" s="50"/>
      <c r="G37" s="13">
        <v>2.5000000000000001E-2</v>
      </c>
      <c r="H37" s="13">
        <v>0.06</v>
      </c>
      <c r="I37" s="36">
        <f>E37+(((E37/100)*F37)*100)</f>
        <v>0</v>
      </c>
      <c r="J37" s="37">
        <f>D37*I37</f>
        <v>0</v>
      </c>
    </row>
    <row r="38" spans="3:10" x14ac:dyDescent="0.2">
      <c r="C38" s="46" t="s">
        <v>18</v>
      </c>
      <c r="D38" s="29">
        <v>250</v>
      </c>
      <c r="E38" s="26"/>
      <c r="F38" s="50"/>
      <c r="G38" s="13">
        <v>2.5000000000000001E-2</v>
      </c>
      <c r="H38" s="13">
        <v>0.06</v>
      </c>
      <c r="I38" s="36">
        <f>E38+(((E38/100)*F38)*100)</f>
        <v>0</v>
      </c>
      <c r="J38" s="37">
        <f>D38*I38</f>
        <v>0</v>
      </c>
    </row>
    <row r="39" spans="3:10" x14ac:dyDescent="0.2">
      <c r="C39" s="46" t="s">
        <v>24</v>
      </c>
      <c r="D39" s="29">
        <v>10</v>
      </c>
      <c r="E39" s="26"/>
      <c r="F39" s="50"/>
      <c r="G39" s="13">
        <v>2.5000000000000001E-2</v>
      </c>
      <c r="H39" s="13">
        <v>0.06</v>
      </c>
      <c r="I39" s="36">
        <f>E39+(((E39/100)*F39)*100)</f>
        <v>0</v>
      </c>
      <c r="J39" s="37">
        <f>D39*I39</f>
        <v>0</v>
      </c>
    </row>
    <row r="40" spans="3:10" x14ac:dyDescent="0.2">
      <c r="C40" s="46" t="s">
        <v>25</v>
      </c>
      <c r="D40" s="29">
        <v>10</v>
      </c>
      <c r="E40" s="26"/>
      <c r="F40" s="50"/>
      <c r="G40" s="13">
        <v>2.5000000000000001E-2</v>
      </c>
      <c r="H40" s="13">
        <v>0.06</v>
      </c>
      <c r="I40" s="36">
        <f>E40+(((E40/100)*F40)*100)</f>
        <v>0</v>
      </c>
      <c r="J40" s="37">
        <f>D40*I40</f>
        <v>0</v>
      </c>
    </row>
    <row r="41" spans="3:10" ht="15" x14ac:dyDescent="0.25">
      <c r="C41" s="31" t="s">
        <v>21</v>
      </c>
      <c r="D41" s="35"/>
      <c r="E41" s="32"/>
      <c r="F41" s="51"/>
      <c r="G41" s="34"/>
      <c r="H41" s="34"/>
      <c r="I41" s="33"/>
      <c r="J41" s="33"/>
    </row>
    <row r="42" spans="3:10" x14ac:dyDescent="0.2">
      <c r="C42" s="46" t="s">
        <v>26</v>
      </c>
      <c r="D42" s="29">
        <v>600</v>
      </c>
      <c r="E42" s="26"/>
      <c r="F42" s="50"/>
      <c r="G42" s="13">
        <v>2.5000000000000001E-2</v>
      </c>
      <c r="H42" s="13">
        <v>0.06</v>
      </c>
      <c r="I42" s="36">
        <f t="shared" ref="I42:I51" si="6">E42+(((E42/100)*F42)*100)</f>
        <v>0</v>
      </c>
      <c r="J42" s="37">
        <f>D42*I42</f>
        <v>0</v>
      </c>
    </row>
    <row r="43" spans="3:10" x14ac:dyDescent="0.2">
      <c r="C43" s="46" t="s">
        <v>27</v>
      </c>
      <c r="D43" s="29">
        <v>200</v>
      </c>
      <c r="E43" s="26"/>
      <c r="F43" s="50"/>
      <c r="G43" s="13">
        <v>2.5000000000000001E-2</v>
      </c>
      <c r="H43" s="13">
        <v>0.06</v>
      </c>
      <c r="I43" s="36">
        <f t="shared" si="6"/>
        <v>0</v>
      </c>
      <c r="J43" s="37">
        <f>D43*I43</f>
        <v>0</v>
      </c>
    </row>
    <row r="44" spans="3:10" x14ac:dyDescent="0.2">
      <c r="C44" s="46" t="s">
        <v>28</v>
      </c>
      <c r="D44" s="29">
        <v>1000</v>
      </c>
      <c r="E44" s="26"/>
      <c r="F44" s="50"/>
      <c r="G44" s="13">
        <v>2.5000000000000001E-2</v>
      </c>
      <c r="H44" s="13">
        <v>0.06</v>
      </c>
      <c r="I44" s="36">
        <f t="shared" si="6"/>
        <v>0</v>
      </c>
      <c r="J44" s="37">
        <f>D44*I44</f>
        <v>0</v>
      </c>
    </row>
    <row r="45" spans="3:10" ht="15" x14ac:dyDescent="0.25">
      <c r="C45" s="31" t="s">
        <v>22</v>
      </c>
      <c r="D45" s="35"/>
      <c r="E45" s="32"/>
      <c r="F45" s="51"/>
      <c r="G45" s="34"/>
      <c r="H45" s="34"/>
      <c r="I45" s="33">
        <f t="shared" si="6"/>
        <v>0</v>
      </c>
      <c r="J45" s="33"/>
    </row>
    <row r="46" spans="3:10" x14ac:dyDescent="0.2">
      <c r="C46" s="46" t="s">
        <v>33</v>
      </c>
      <c r="D46" s="29">
        <v>40</v>
      </c>
      <c r="E46" s="26"/>
      <c r="F46" s="50"/>
      <c r="G46" s="13">
        <v>2.5000000000000001E-2</v>
      </c>
      <c r="H46" s="13">
        <v>0.06</v>
      </c>
      <c r="I46" s="36">
        <f t="shared" si="6"/>
        <v>0</v>
      </c>
      <c r="J46" s="37">
        <f t="shared" ref="J46:J51" si="7">D46*I46</f>
        <v>0</v>
      </c>
    </row>
    <row r="47" spans="3:10" x14ac:dyDescent="0.2">
      <c r="C47" s="46" t="s">
        <v>40</v>
      </c>
      <c r="D47" s="29">
        <v>15</v>
      </c>
      <c r="E47" s="26"/>
      <c r="F47" s="50"/>
      <c r="G47" s="13">
        <v>2.5000000000000001E-2</v>
      </c>
      <c r="H47" s="13">
        <v>0.06</v>
      </c>
      <c r="I47" s="36">
        <f t="shared" si="6"/>
        <v>0</v>
      </c>
      <c r="J47" s="37">
        <f t="shared" si="7"/>
        <v>0</v>
      </c>
    </row>
    <row r="48" spans="3:10" x14ac:dyDescent="0.2">
      <c r="C48" s="46" t="s">
        <v>41</v>
      </c>
      <c r="D48" s="29">
        <v>10</v>
      </c>
      <c r="E48" s="26"/>
      <c r="F48" s="50"/>
      <c r="G48" s="13">
        <v>2.5000000000000001E-2</v>
      </c>
      <c r="H48" s="13">
        <v>0.06</v>
      </c>
      <c r="I48" s="36">
        <f t="shared" ref="I48" si="8">E48+(((E48/100)*F48)*100)</f>
        <v>0</v>
      </c>
      <c r="J48" s="37">
        <f t="shared" si="7"/>
        <v>0</v>
      </c>
    </row>
    <row r="49" spans="3:10" x14ac:dyDescent="0.2">
      <c r="C49" s="46" t="s">
        <v>31</v>
      </c>
      <c r="D49" s="29">
        <v>20</v>
      </c>
      <c r="E49" s="26"/>
      <c r="F49" s="50"/>
      <c r="G49" s="13">
        <v>2.5000000000000001E-2</v>
      </c>
      <c r="H49" s="13">
        <v>0.06</v>
      </c>
      <c r="I49" s="36">
        <f t="shared" si="6"/>
        <v>0</v>
      </c>
      <c r="J49" s="37">
        <f t="shared" si="7"/>
        <v>0</v>
      </c>
    </row>
    <row r="50" spans="3:10" x14ac:dyDescent="0.2">
      <c r="C50" s="46" t="s">
        <v>32</v>
      </c>
      <c r="D50" s="29">
        <v>10</v>
      </c>
      <c r="E50" s="26"/>
      <c r="F50" s="50"/>
      <c r="G50" s="13">
        <v>2.5000000000000001E-2</v>
      </c>
      <c r="H50" s="13">
        <v>0.06</v>
      </c>
      <c r="I50" s="36">
        <f t="shared" si="6"/>
        <v>0</v>
      </c>
      <c r="J50" s="37">
        <f t="shared" si="7"/>
        <v>0</v>
      </c>
    </row>
    <row r="51" spans="3:10" x14ac:dyDescent="0.2">
      <c r="C51" s="46" t="s">
        <v>28</v>
      </c>
      <c r="D51" s="29">
        <v>15</v>
      </c>
      <c r="E51" s="26"/>
      <c r="F51" s="50"/>
      <c r="G51" s="13">
        <v>2.5000000000000001E-2</v>
      </c>
      <c r="H51" s="13">
        <v>0.06</v>
      </c>
      <c r="I51" s="36">
        <f t="shared" si="6"/>
        <v>0</v>
      </c>
      <c r="J51" s="37">
        <f t="shared" si="7"/>
        <v>0</v>
      </c>
    </row>
    <row r="52" spans="3:10" ht="15" customHeight="1" x14ac:dyDescent="0.2">
      <c r="C52" s="53"/>
      <c r="D52" s="22"/>
      <c r="G52" s="39" t="s">
        <v>34</v>
      </c>
      <c r="H52" s="40"/>
      <c r="I52" s="41"/>
      <c r="J52" s="45">
        <f>SUM(J29:J51)</f>
        <v>0</v>
      </c>
    </row>
    <row r="53" spans="3:10" x14ac:dyDescent="0.2">
      <c r="C53" s="4" t="s">
        <v>29</v>
      </c>
    </row>
    <row r="54" spans="3:10" ht="15" customHeight="1" x14ac:dyDescent="0.2">
      <c r="C54" s="4" t="s">
        <v>30</v>
      </c>
      <c r="G54" s="56" t="s">
        <v>11</v>
      </c>
      <c r="H54" s="57"/>
      <c r="I54" s="58"/>
      <c r="J54" s="38">
        <f>J23+J52</f>
        <v>0</v>
      </c>
    </row>
    <row r="57" spans="3:10" x14ac:dyDescent="0.2">
      <c r="C57" s="23" t="s">
        <v>12</v>
      </c>
      <c r="D57" s="55"/>
      <c r="E57" s="55"/>
      <c r="F57" s="55"/>
      <c r="G57" s="55"/>
      <c r="H57" s="55"/>
      <c r="I57" s="55"/>
      <c r="J57" s="55"/>
    </row>
    <row r="58" spans="3:10" x14ac:dyDescent="0.2">
      <c r="C58" s="23" t="s">
        <v>13</v>
      </c>
      <c r="D58" s="55"/>
      <c r="E58" s="55"/>
      <c r="F58" s="55"/>
      <c r="G58" s="55"/>
      <c r="H58" s="55"/>
      <c r="I58" s="55"/>
      <c r="J58" s="55"/>
    </row>
    <row r="59" spans="3:10" x14ac:dyDescent="0.2">
      <c r="C59" s="23" t="s">
        <v>14</v>
      </c>
      <c r="D59" s="55"/>
      <c r="E59" s="55"/>
      <c r="F59" s="55"/>
      <c r="G59" s="55"/>
      <c r="H59" s="55"/>
      <c r="I59" s="55"/>
      <c r="J59" s="55"/>
    </row>
  </sheetData>
  <sheetProtection algorithmName="SHA-512" hashValue="dyED5B2Alt534f0vAG2XaAHYmUDLlnJrN84WJ9gZAuU/kx1hf3bH8jvRYoSlEdduiEGX2Jt5XIJcuJpLuMWXqw==" saltValue="R3+uUm5wYkuwN/SnISZ01Q==" spinCount="100000" sheet="1" objects="1" scenarios="1"/>
  <protectedRanges>
    <protectedRange sqref="D57:J59" name="Bereik3"/>
    <protectedRange sqref="D35:F35 F29:F34 E41:F41 E45:F45 F42:F44 F46:F51 F36:F40" name="Bereik2"/>
    <protectedRange sqref="E29:E34 E36:E40 E42:E44 E46:E51 E12:F22" name="Bereik1"/>
  </protectedRanges>
  <mergeCells count="4">
    <mergeCell ref="D58:J58"/>
    <mergeCell ref="D59:J59"/>
    <mergeCell ref="G54:I54"/>
    <mergeCell ref="D57:J57"/>
  </mergeCells>
  <conditionalFormatting sqref="F12:F22">
    <cfRule type="cellIs" dxfId="1" priority="2" operator="between">
      <formula>0.025</formula>
      <formula>0.06</formula>
    </cfRule>
  </conditionalFormatting>
  <conditionalFormatting sqref="F29:F34 F36:F40 F42:F44 F46:F51">
    <cfRule type="cellIs" dxfId="0" priority="1" operator="between">
      <formula>0.025</formula>
      <formula>0.06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C244E867CADD4B8636F818D1DDDE26" ma:contentTypeVersion="3" ma:contentTypeDescription="Een nieuw document maken." ma:contentTypeScope="" ma:versionID="d8c4f8ed96744c86107e7c76bd4812d8">
  <xsd:schema xmlns:xsd="http://www.w3.org/2001/XMLSchema" xmlns:xs="http://www.w3.org/2001/XMLSchema" xmlns:p="http://schemas.microsoft.com/office/2006/metadata/properties" xmlns:ns2="8511c604-4140-4a28-9df2-9cd17cafac69" targetNamespace="http://schemas.microsoft.com/office/2006/metadata/properties" ma:root="true" ma:fieldsID="9286b07fd871cefe505eded314edfdb0" ns2:_="">
    <xsd:import namespace="8511c604-4140-4a28-9df2-9cd17cafac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1c604-4140-4a28-9df2-9cd17cafac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7DB686-40C2-4EFF-BC72-5B48BD3C3A6F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8511c604-4140-4a28-9df2-9cd17cafac69"/>
    <ds:schemaRef ds:uri="http://schemas.microsoft.com/office/infopath/2007/PartnerControls"/>
    <ds:schemaRef ds:uri="http://purl.org/dc/elements/1.1/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F1586A7-3438-4F73-8E1D-068DBAC4D7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11c604-4140-4a28-9df2-9cd17cafac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A9D6A4-EA6F-45A2-B5AD-8F72BA7B17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Quinten Geut</dc:creator>
  <cp:keywords/>
  <dc:description/>
  <cp:lastModifiedBy>Lissa Veenstra</cp:lastModifiedBy>
  <cp:revision/>
  <dcterms:created xsi:type="dcterms:W3CDTF">2025-08-28T08:54:18Z</dcterms:created>
  <dcterms:modified xsi:type="dcterms:W3CDTF">2026-04-08T08:39:01Z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0x01010079C244E867CADD4B8636F818D1DDDE26</vt:lpwstr>
  </property>
  <property fmtid="{D5CDD505-2E9C-101B-9397-08002B2CF9AE}" pid="3" name="MSIP_Label_b3a3144c-e58f-4c7e-97e0-07a7a54e7b35_Enabled">
    <vt:lpwstr>true</vt:lpwstr>
  </property>
  <property fmtid="{D5CDD505-2E9C-101B-9397-08002B2CF9AE}" pid="4" name="MSIP_Label_b3a3144c-e58f-4c7e-97e0-07a7a54e7b35_SetDate">
    <vt:lpwstr>2026-02-02T15:17:05Z</vt:lpwstr>
  </property>
  <property fmtid="{D5CDD505-2E9C-101B-9397-08002B2CF9AE}" pid="5" name="MSIP_Label_b3a3144c-e58f-4c7e-97e0-07a7a54e7b35_Method">
    <vt:lpwstr>Standard</vt:lpwstr>
  </property>
  <property fmtid="{D5CDD505-2E9C-101B-9397-08002B2CF9AE}" pid="6" name="MSIP_Label_b3a3144c-e58f-4c7e-97e0-07a7a54e7b35_Name">
    <vt:lpwstr>Intern</vt:lpwstr>
  </property>
  <property fmtid="{D5CDD505-2E9C-101B-9397-08002B2CF9AE}" pid="7" name="MSIP_Label_b3a3144c-e58f-4c7e-97e0-07a7a54e7b35_SiteId">
    <vt:lpwstr>8c3b61fd-94af-4533-8307-eb59dbd860b0</vt:lpwstr>
  </property>
  <property fmtid="{D5CDD505-2E9C-101B-9397-08002B2CF9AE}" pid="8" name="MSIP_Label_b3a3144c-e58f-4c7e-97e0-07a7a54e7b35_ActionId">
    <vt:lpwstr>0584befb-fde8-4ef3-9e72-c8b66b44bbbb</vt:lpwstr>
  </property>
  <property fmtid="{D5CDD505-2E9C-101B-9397-08002B2CF9AE}" pid="9" name="MSIP_Label_b3a3144c-e58f-4c7e-97e0-07a7a54e7b35_ContentBits">
    <vt:lpwstr>0</vt:lpwstr>
  </property>
  <property fmtid="{D5CDD505-2E9C-101B-9397-08002B2CF9AE}" pid="10" name="MSIP_Label_b3a3144c-e58f-4c7e-97e0-07a7a54e7b35_Tag">
    <vt:lpwstr>10, 3, 0, 1</vt:lpwstr>
  </property>
</Properties>
</file>