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hw-my.sharepoint.com/personal/romee_meijdam_gemeentehw_nl/Documents/Documenten/Gemalen/nota/"/>
    </mc:Choice>
  </mc:AlternateContent>
  <xr:revisionPtr revIDLastSave="25" documentId="8_{7E9C3118-AD5C-47C8-8DB5-6FDC2BCCA97F}" xr6:coauthVersionLast="47" xr6:coauthVersionMax="47" xr10:uidLastSave="{8B5E0EE1-D3C2-47C1-B520-F06D2B38A396}"/>
  <bookViews>
    <workbookView xWindow="-110" yWindow="-110" windowWidth="25180" windowHeight="16140" xr2:uid="{00000000-000D-0000-FFFF-FFFF00000000}"/>
  </bookViews>
  <sheets>
    <sheet name="Werkzaamhed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G97" i="1"/>
  <c r="G96" i="1"/>
  <c r="F40" i="1"/>
  <c r="F41" i="1"/>
  <c r="F32" i="1"/>
  <c r="G98" i="1" l="1"/>
  <c r="C106" i="1" s="1"/>
  <c r="F67" i="1"/>
  <c r="F66" i="1"/>
  <c r="F65" i="1"/>
  <c r="F64" i="1"/>
  <c r="F63" i="1"/>
  <c r="F62" i="1"/>
  <c r="F61" i="1"/>
  <c r="F60" i="1"/>
  <c r="F92" i="1"/>
  <c r="F91" i="1"/>
  <c r="F90" i="1"/>
  <c r="F89" i="1"/>
  <c r="F86" i="1"/>
  <c r="F85" i="1"/>
  <c r="F84" i="1"/>
  <c r="F81" i="1"/>
  <c r="F80" i="1"/>
  <c r="F79" i="1"/>
  <c r="F78" i="1"/>
  <c r="F77" i="1"/>
  <c r="F76" i="1"/>
  <c r="F75" i="1"/>
  <c r="F74" i="1"/>
  <c r="F73" i="1"/>
  <c r="F69" i="1"/>
  <c r="F6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35" i="1"/>
  <c r="F34" i="1"/>
  <c r="F33" i="1"/>
  <c r="F36" i="1" s="1"/>
  <c r="C104" i="1" s="1"/>
  <c r="F27" i="1"/>
  <c r="F26" i="1"/>
  <c r="F25" i="1"/>
  <c r="F24" i="1"/>
  <c r="F23" i="1"/>
  <c r="F22" i="1"/>
  <c r="F21" i="1"/>
  <c r="F16" i="1"/>
  <c r="F15" i="1"/>
  <c r="F14" i="1"/>
  <c r="F13" i="1"/>
  <c r="F12" i="1"/>
  <c r="F93" i="1" l="1"/>
  <c r="C105" i="1" s="1"/>
  <c r="F17" i="1"/>
  <c r="C102" i="1" s="1"/>
  <c r="F28" i="1"/>
  <c r="C103" i="1" s="1"/>
  <c r="C107" i="1" l="1"/>
</calcChain>
</file>

<file path=xl/sharedStrings.xml><?xml version="1.0" encoding="utf-8"?>
<sst xmlns="http://schemas.openxmlformats.org/spreadsheetml/2006/main" count="179" uniqueCount="113">
  <si>
    <t>Inschrijfstaat behorende bij de:</t>
  </si>
  <si>
    <t xml:space="preserve">Europese openbare aanbesteding van de </t>
  </si>
  <si>
    <t>“Raamovereenkomst Beheer, onderhoud en vervanging Gemalen”</t>
  </si>
  <si>
    <t>De vlakken die blauw zijn gekleurd dienen ingevuld te worden bij het indienen van een inschrijving. Verdere instructies voor het invullen van de inschrijfstaat is te vinden in het Beschrijvend Document.</t>
  </si>
  <si>
    <t>Gemeente Huizen</t>
  </si>
  <si>
    <t>HOEVEELHEDEN ZIJN SCHATTINGEN WEERGEGEVEN VOOR DE INITIELE CONTRACTDUUR (2 jaar)</t>
  </si>
  <si>
    <t>Preventief onderhoud</t>
  </si>
  <si>
    <t>OMSCHRIJVING</t>
  </si>
  <si>
    <t>AANTAL</t>
  </si>
  <si>
    <t>EENHEID</t>
  </si>
  <si>
    <t>EENHEIDSPRIJS</t>
  </si>
  <si>
    <t>KOSTEN</t>
  </si>
  <si>
    <t>Preventief onderhoud minigemalen / drukriool gemalen incl. besturingskasten</t>
  </si>
  <si>
    <t>per instalatie</t>
  </si>
  <si>
    <t>Preventief onderhoud losse CVK</t>
  </si>
  <si>
    <t>Preventief onderhoud hoofdgemalen</t>
  </si>
  <si>
    <t>Preventief onderhoud Tunnelgemalen</t>
  </si>
  <si>
    <t>Preventief onderhoud BBB's en BBL's</t>
  </si>
  <si>
    <t>totaal</t>
  </si>
  <si>
    <t>Reiniging</t>
  </si>
  <si>
    <t>Reinigen van minigemalen / drukriool gemalen incl. besturingskasten</t>
  </si>
  <si>
    <t>Reinigen van losse CVK</t>
  </si>
  <si>
    <t>Reinigen van hoofdgemalen</t>
  </si>
  <si>
    <t>Reinigen van Tunnelgemalen</t>
  </si>
  <si>
    <t>Reinigen van BBB's en BBL's</t>
  </si>
  <si>
    <t>Uurtarief complete ploeg en benodigd materieel voor extra reinigen gemalen</t>
  </si>
  <si>
    <t>per uur</t>
  </si>
  <si>
    <t>Afvoer slib naar erkende verwerker</t>
  </si>
  <si>
    <t>per ton</t>
  </si>
  <si>
    <t>Correctief onderhoud</t>
  </si>
  <si>
    <t>Verhelpen van storingen tussen 08.00 uur en 18.00 uur op kantoordagen (drukrioolgemalen)</t>
  </si>
  <si>
    <t>Per storing</t>
  </si>
  <si>
    <t>Verhelpen van storingen tussen 08.00 uur en 18.00 uur op kantoordagen (overige)</t>
  </si>
  <si>
    <t>Verhelpen van storingen buiten 08.00 uur en  18.00 uur op kantoordagen (dus nachten en weekenden)</t>
  </si>
  <si>
    <t>Uurtarief monteur + bus voor uitvoeren van aanvullende werkzaamheden</t>
  </si>
  <si>
    <t>Per uur</t>
  </si>
  <si>
    <t>Onderdeel</t>
  </si>
  <si>
    <t>Hoeveelheid</t>
  </si>
  <si>
    <t>Eenheid</t>
  </si>
  <si>
    <t>Eenheidsprijs</t>
  </si>
  <si>
    <t>Totaalprijs</t>
  </si>
  <si>
    <t>Pompen:</t>
  </si>
  <si>
    <t>Flygt Concertor N6020</t>
  </si>
  <si>
    <t xml:space="preserve">Per stuk </t>
  </si>
  <si>
    <t>Flygt MP3069HT</t>
  </si>
  <si>
    <t>Per stuk</t>
  </si>
  <si>
    <t>waaier 250 3069</t>
  </si>
  <si>
    <t>snijmes 3069</t>
  </si>
  <si>
    <t>bodemplaat 3609</t>
  </si>
  <si>
    <t>Snijplaat 3069</t>
  </si>
  <si>
    <t>Kunststof ring 3069</t>
  </si>
  <si>
    <t>Waaierbout 3069</t>
  </si>
  <si>
    <t>Flygt MP3068HT</t>
  </si>
  <si>
    <t>waaier 210 3068</t>
  </si>
  <si>
    <t>snijmes 3068</t>
  </si>
  <si>
    <t>bodemplaat 3608</t>
  </si>
  <si>
    <t>Snijplaat 3068</t>
  </si>
  <si>
    <t>Kunststof ring 3068</t>
  </si>
  <si>
    <t>Waaierbout 3068</t>
  </si>
  <si>
    <t>Inbusbout ISO4762 M8x20-A4-70</t>
  </si>
  <si>
    <t>Vulring 0,3mm</t>
  </si>
  <si>
    <t>Vulring 0,1mm</t>
  </si>
  <si>
    <t>Mechnische:</t>
  </si>
  <si>
    <t>RVS voetbocht DN50 tbv flygt pomp</t>
  </si>
  <si>
    <t>RVSvoetbocht DN 65 tbv flygtpomp</t>
  </si>
  <si>
    <t>Balkeerklep 2" draad BI GG 040 zinkende bal</t>
  </si>
  <si>
    <t>Balkeerklep 2" RVS 53/40 DN50 2" draad PN10/RVS316/NBR</t>
  </si>
  <si>
    <t>rvs flens voor flygtpomp</t>
  </si>
  <si>
    <t>Geleideklauw kit DN 50</t>
  </si>
  <si>
    <t>Hijsketting 0,2 ton l=2m A4</t>
  </si>
  <si>
    <t>Hijsketting 0,2 ton l=3m A4</t>
  </si>
  <si>
    <t>Slangklem Rvs 57-69mm Pari 65 2-delig</t>
  </si>
  <si>
    <t>Slangklem RVS 82-94mm Pari 2-delig</t>
  </si>
  <si>
    <t>Elektrisch:</t>
  </si>
  <si>
    <t>Nexicon besturingskast</t>
  </si>
  <si>
    <t xml:space="preserve">per stuk </t>
  </si>
  <si>
    <t>Gemaalcomputer Flygt FGC9-19</t>
  </si>
  <si>
    <t>Diff.kast 40 Amp.</t>
  </si>
  <si>
    <t>Antenne dualband 2.5m sma</t>
  </si>
  <si>
    <t>Fixeerplaatje Zincor tbv. gsm-antenne 40-501275</t>
  </si>
  <si>
    <t>Roboflot 10 mtr kabel</t>
  </si>
  <si>
    <t>Flygt APP300s 1P 4G IEC104</t>
  </si>
  <si>
    <t>Flygt APP300s 2P 4G IEC104</t>
  </si>
  <si>
    <t>LON module voor FGC</t>
  </si>
  <si>
    <t>Modem DTU-204 4G met supercap noodvoeding</t>
  </si>
  <si>
    <t>Niveameting:</t>
  </si>
  <si>
    <t>Drukschakelaar in/uit 4mbar</t>
  </si>
  <si>
    <t>FGC 313 tbv Vlotter / Openbel</t>
  </si>
  <si>
    <t>Schakelautomaat 1-pomps Openbel/luchtpomp/vlotter</t>
  </si>
  <si>
    <t>LTU 301 druksensor 0-2,5m</t>
  </si>
  <si>
    <t>Overig:</t>
  </si>
  <si>
    <t>Olie t.b.v. pomp (liter)</t>
  </si>
  <si>
    <t>Huur pomp rioolgemaal</t>
  </si>
  <si>
    <t>Per dag</t>
  </si>
  <si>
    <t>Huur pomp drukriool</t>
  </si>
  <si>
    <t>Verrekenprijs halve baan afzetting</t>
  </si>
  <si>
    <t>Totaalprijs verrekenprijzen veelgebruikte onderdelen exclusief BTW</t>
  </si>
  <si>
    <t>Levering pompen</t>
  </si>
  <si>
    <t>Stuks</t>
  </si>
  <si>
    <t>Eenheid prijs</t>
  </si>
  <si>
    <t>Totaal prijs</t>
  </si>
  <si>
    <t>Levering overige pompen Flygt</t>
  </si>
  <si>
    <t>% van catalogusprijs</t>
  </si>
  <si>
    <t>Levering onderdelen overige pompen Landustire</t>
  </si>
  <si>
    <t>Stelpost levering pompen</t>
  </si>
  <si>
    <t>Onderdeel:</t>
  </si>
  <si>
    <t>Prijs totaal</t>
  </si>
  <si>
    <t>Totaalprijs preventief onderhoud</t>
  </si>
  <si>
    <t>Totaalprijs reiniging</t>
  </si>
  <si>
    <t>Totaalprijs correctief onderhoud</t>
  </si>
  <si>
    <t>Totaalprijs verrekenprijzen veelgebruikte onderdelen</t>
  </si>
  <si>
    <t>totaal prijs levering pompen</t>
  </si>
  <si>
    <t xml:space="preserve">Totale inschrijfsom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</si>
</sst>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6" fillId="2" borderId="0" xfId="0" applyFont="1" applyFill="1"/>
    <xf numFmtId="164" fontId="0" fillId="2" borderId="0" xfId="1" applyFont="1" applyFill="1"/>
    <xf numFmtId="0" fontId="4" fillId="2" borderId="2" xfId="0" applyFont="1" applyFill="1" applyBorder="1"/>
    <xf numFmtId="0" fontId="0" fillId="2" borderId="3" xfId="0" applyFill="1" applyBorder="1"/>
    <xf numFmtId="164" fontId="0" fillId="2" borderId="3" xfId="1" applyFont="1" applyFill="1" applyBorder="1"/>
    <xf numFmtId="164" fontId="0" fillId="2" borderId="4" xfId="1" applyFont="1" applyFill="1" applyBorder="1"/>
    <xf numFmtId="0" fontId="4" fillId="2" borderId="5" xfId="0" applyFont="1" applyFill="1" applyBorder="1"/>
    <xf numFmtId="164" fontId="0" fillId="2" borderId="0" xfId="1" applyFont="1" applyFill="1" applyBorder="1"/>
    <xf numFmtId="164" fontId="0" fillId="2" borderId="6" xfId="1" applyFont="1" applyFill="1" applyBorder="1"/>
    <xf numFmtId="0" fontId="0" fillId="2" borderId="5" xfId="0" applyFill="1" applyBorder="1"/>
    <xf numFmtId="0" fontId="0" fillId="2" borderId="25" xfId="0" applyFill="1" applyBorder="1"/>
    <xf numFmtId="0" fontId="0" fillId="2" borderId="26" xfId="0" applyFill="1" applyBorder="1"/>
    <xf numFmtId="164" fontId="0" fillId="2" borderId="26" xfId="1" applyFont="1" applyFill="1" applyBorder="1"/>
    <xf numFmtId="164" fontId="0" fillId="2" borderId="27" xfId="1" applyFont="1" applyFill="1" applyBorder="1"/>
    <xf numFmtId="0" fontId="4" fillId="2" borderId="23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164" fontId="4" fillId="2" borderId="28" xfId="1" applyFont="1" applyFill="1" applyBorder="1"/>
    <xf numFmtId="164" fontId="4" fillId="2" borderId="22" xfId="1" applyFont="1" applyFill="1" applyBorder="1"/>
    <xf numFmtId="0" fontId="4" fillId="2" borderId="0" xfId="0" applyFont="1" applyFill="1"/>
    <xf numFmtId="0" fontId="1" fillId="2" borderId="12" xfId="2" applyFont="1" applyFill="1" applyBorder="1" applyAlignment="1">
      <alignment wrapText="1"/>
    </xf>
    <xf numFmtId="0" fontId="1" fillId="2" borderId="8" xfId="0" applyFont="1" applyFill="1" applyBorder="1"/>
    <xf numFmtId="164" fontId="1" fillId="2" borderId="8" xfId="1" applyFont="1" applyFill="1" applyBorder="1"/>
    <xf numFmtId="0" fontId="0" fillId="2" borderId="9" xfId="0" applyFill="1" applyBorder="1"/>
    <xf numFmtId="0" fontId="1" fillId="2" borderId="13" xfId="2" applyFont="1" applyFill="1" applyBorder="1" applyAlignment="1">
      <alignment wrapText="1"/>
    </xf>
    <xf numFmtId="0" fontId="1" fillId="2" borderId="10" xfId="0" applyFont="1" applyFill="1" applyBorder="1"/>
    <xf numFmtId="164" fontId="1" fillId="2" borderId="10" xfId="1" applyFont="1" applyFill="1" applyBorder="1"/>
    <xf numFmtId="0" fontId="1" fillId="2" borderId="14" xfId="0" applyFont="1" applyFill="1" applyBorder="1"/>
    <xf numFmtId="0" fontId="1" fillId="2" borderId="13" xfId="0" applyFont="1" applyFill="1" applyBorder="1"/>
    <xf numFmtId="0" fontId="1" fillId="2" borderId="9" xfId="0" applyFont="1" applyFill="1" applyBorder="1"/>
    <xf numFmtId="164" fontId="1" fillId="2" borderId="9" xfId="1" applyFont="1" applyFill="1" applyBorder="1"/>
    <xf numFmtId="0" fontId="1" fillId="2" borderId="0" xfId="0" applyFont="1" applyFill="1"/>
    <xf numFmtId="164" fontId="1" fillId="2" borderId="0" xfId="1" applyFont="1" applyFill="1"/>
    <xf numFmtId="0" fontId="1" fillId="2" borderId="25" xfId="2" applyFont="1" applyFill="1" applyBorder="1" applyAlignment="1">
      <alignment wrapText="1"/>
    </xf>
    <xf numFmtId="0" fontId="1" fillId="2" borderId="26" xfId="0" applyFont="1" applyFill="1" applyBorder="1"/>
    <xf numFmtId="164" fontId="1" fillId="2" borderId="26" xfId="1" applyFont="1" applyFill="1" applyBorder="1"/>
    <xf numFmtId="164" fontId="1" fillId="2" borderId="27" xfId="1" applyFont="1" applyFill="1" applyBorder="1"/>
    <xf numFmtId="0" fontId="0" fillId="2" borderId="11" xfId="0" applyFill="1" applyBorder="1"/>
    <xf numFmtId="0" fontId="7" fillId="2" borderId="20" xfId="0" applyFont="1" applyFill="1" applyBorder="1"/>
    <xf numFmtId="0" fontId="7" fillId="2" borderId="28" xfId="0" applyFont="1" applyFill="1" applyBorder="1"/>
    <xf numFmtId="0" fontId="7" fillId="2" borderId="21" xfId="0" applyFont="1" applyFill="1" applyBorder="1"/>
    <xf numFmtId="164" fontId="7" fillId="2" borderId="21" xfId="1" applyFont="1" applyFill="1" applyBorder="1"/>
    <xf numFmtId="164" fontId="7" fillId="2" borderId="22" xfId="1" applyFont="1" applyFill="1" applyBorder="1"/>
    <xf numFmtId="0" fontId="0" fillId="2" borderId="8" xfId="0" applyFill="1" applyBorder="1"/>
    <xf numFmtId="0" fontId="1" fillId="2" borderId="7" xfId="0" applyFont="1" applyFill="1" applyBorder="1"/>
    <xf numFmtId="164" fontId="1" fillId="2" borderId="17" xfId="1" applyFont="1" applyFill="1" applyBorder="1"/>
    <xf numFmtId="0" fontId="0" fillId="2" borderId="10" xfId="0" applyFill="1" applyBorder="1"/>
    <xf numFmtId="164" fontId="1" fillId="2" borderId="18" xfId="1" applyFont="1" applyFill="1" applyBorder="1"/>
    <xf numFmtId="0" fontId="1" fillId="2" borderId="15" xfId="0" applyFont="1" applyFill="1" applyBorder="1"/>
    <xf numFmtId="164" fontId="1" fillId="2" borderId="15" xfId="1" applyFont="1" applyFill="1" applyBorder="1"/>
    <xf numFmtId="164" fontId="1" fillId="2" borderId="1" xfId="1" applyFont="1" applyFill="1" applyBorder="1"/>
    <xf numFmtId="0" fontId="7" fillId="2" borderId="25" xfId="2" applyFont="1" applyFill="1" applyBorder="1" applyAlignment="1">
      <alignment wrapText="1"/>
    </xf>
    <xf numFmtId="0" fontId="1" fillId="2" borderId="8" xfId="2" applyFont="1" applyFill="1" applyBorder="1" applyAlignment="1">
      <alignment wrapText="1"/>
    </xf>
    <xf numFmtId="0" fontId="1" fillId="2" borderId="19" xfId="2" applyFont="1" applyFill="1" applyBorder="1" applyAlignment="1">
      <alignment horizontal="center"/>
    </xf>
    <xf numFmtId="0" fontId="1" fillId="2" borderId="24" xfId="2" applyFont="1" applyFill="1" applyBorder="1" applyAlignment="1">
      <alignment horizontal="center"/>
    </xf>
    <xf numFmtId="0" fontId="7" fillId="2" borderId="0" xfId="2" applyFont="1" applyFill="1" applyAlignment="1">
      <alignment wrapText="1"/>
    </xf>
    <xf numFmtId="0" fontId="7" fillId="2" borderId="7" xfId="0" applyFont="1" applyFill="1" applyBorder="1"/>
    <xf numFmtId="0" fontId="7" fillId="2" borderId="1" xfId="0" applyFont="1" applyFill="1" applyBorder="1"/>
    <xf numFmtId="0" fontId="0" fillId="2" borderId="29" xfId="0" applyFill="1" applyBorder="1"/>
    <xf numFmtId="0" fontId="0" fillId="2" borderId="32" xfId="0" applyFill="1" applyBorder="1" applyAlignment="1">
      <alignment horizontal="center"/>
    </xf>
    <xf numFmtId="165" fontId="0" fillId="2" borderId="33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horizontal="left" wrapText="1"/>
    </xf>
    <xf numFmtId="0" fontId="0" fillId="2" borderId="30" xfId="0" applyFill="1" applyBorder="1"/>
    <xf numFmtId="0" fontId="0" fillId="2" borderId="24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34" xfId="0" applyNumberFormat="1" applyFill="1" applyBorder="1"/>
    <xf numFmtId="0" fontId="0" fillId="2" borderId="1" xfId="0" applyFill="1" applyBorder="1"/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6" xfId="0" applyNumberFormat="1" applyFill="1" applyBorder="1"/>
    <xf numFmtId="165" fontId="0" fillId="2" borderId="35" xfId="0" applyNumberFormat="1" applyFill="1" applyBorder="1"/>
    <xf numFmtId="165" fontId="0" fillId="2" borderId="33" xfId="0" applyNumberFormat="1" applyFill="1" applyBorder="1" applyAlignment="1">
      <alignment vertical="top"/>
    </xf>
    <xf numFmtId="0" fontId="0" fillId="2" borderId="8" xfId="0" applyFill="1" applyBorder="1" applyAlignment="1">
      <alignment wrapText="1"/>
    </xf>
    <xf numFmtId="0" fontId="7" fillId="2" borderId="8" xfId="0" applyFont="1" applyFill="1" applyBorder="1"/>
    <xf numFmtId="0" fontId="0" fillId="2" borderId="19" xfId="0" applyFill="1" applyBorder="1" applyAlignment="1">
      <alignment horizontal="center"/>
    </xf>
    <xf numFmtId="0" fontId="0" fillId="2" borderId="10" xfId="0" applyFill="1" applyBorder="1" applyAlignment="1">
      <alignment wrapText="1"/>
    </xf>
    <xf numFmtId="0" fontId="0" fillId="2" borderId="31" xfId="0" applyFill="1" applyBorder="1"/>
    <xf numFmtId="0" fontId="7" fillId="2" borderId="13" xfId="0" applyFont="1" applyFill="1" applyBorder="1"/>
    <xf numFmtId="0" fontId="0" fillId="2" borderId="15" xfId="0" applyFill="1" applyBorder="1"/>
    <xf numFmtId="0" fontId="0" fillId="2" borderId="16" xfId="0" applyFill="1" applyBorder="1"/>
    <xf numFmtId="165" fontId="7" fillId="2" borderId="1" xfId="0" applyNumberFormat="1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164" fontId="0" fillId="2" borderId="1" xfId="1" applyFont="1" applyFill="1" applyBorder="1" applyAlignment="1"/>
    <xf numFmtId="165" fontId="8" fillId="2" borderId="1" xfId="0" applyNumberFormat="1" applyFont="1" applyFill="1" applyBorder="1" applyAlignment="1">
      <alignment horizontal="center" vertical="center"/>
    </xf>
    <xf numFmtId="0" fontId="7" fillId="2" borderId="14" xfId="0" applyFont="1" applyFill="1" applyBorder="1"/>
    <xf numFmtId="0" fontId="0" fillId="2" borderId="12" xfId="0" applyFill="1" applyBorder="1"/>
    <xf numFmtId="165" fontId="0" fillId="2" borderId="7" xfId="0" applyNumberFormat="1" applyFill="1" applyBorder="1"/>
    <xf numFmtId="165" fontId="0" fillId="2" borderId="0" xfId="1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0" fillId="2" borderId="0" xfId="0" applyNumberFormat="1" applyFill="1"/>
    <xf numFmtId="164" fontId="1" fillId="3" borderId="7" xfId="1" applyFont="1" applyFill="1" applyBorder="1" applyProtection="1">
      <protection locked="0"/>
    </xf>
    <xf numFmtId="164" fontId="1" fillId="3" borderId="8" xfId="1" applyFont="1" applyFill="1" applyBorder="1" applyProtection="1">
      <protection locked="0"/>
    </xf>
    <xf numFmtId="164" fontId="1" fillId="3" borderId="10" xfId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/>
    <xf numFmtId="164" fontId="10" fillId="3" borderId="8" xfId="1" applyFont="1" applyFill="1" applyBorder="1"/>
    <xf numFmtId="0" fontId="0" fillId="3" borderId="8" xfId="0" applyFill="1" applyBorder="1" applyAlignment="1">
      <alignment horizontal="center"/>
    </xf>
    <xf numFmtId="0" fontId="8" fillId="2" borderId="0" xfId="0" applyFont="1" applyFill="1" applyAlignment="1">
      <alignment horizontal="left"/>
    </xf>
    <xf numFmtId="165" fontId="0" fillId="3" borderId="1" xfId="0" applyNumberFormat="1" applyFill="1" applyBorder="1" applyAlignment="1" applyProtection="1">
      <alignment horizontal="center"/>
      <protection locked="0"/>
    </xf>
  </cellXfs>
  <cellStyles count="5">
    <cellStyle name="Standaard" xfId="0" builtinId="0"/>
    <cellStyle name="Standaard 2" xfId="2" xr:uid="{BE0EB652-2B1B-438B-861B-804BA0B9A547}"/>
    <cellStyle name="Valuta" xfId="1" builtinId="4"/>
    <cellStyle name="Valuta 2" xfId="4" xr:uid="{020D5F62-1DDA-4BBB-B3F1-AA5932D8FAF4}"/>
    <cellStyle name="Valuta 3" xfId="3" xr:uid="{FE7E5C3A-E7CB-4EAE-8475-59E9F6A37749}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abSelected="1" topLeftCell="A90" zoomScaleNormal="100" workbookViewId="0">
      <selection activeCell="D90" sqref="D90"/>
    </sheetView>
  </sheetViews>
  <sheetFormatPr defaultColWidth="11" defaultRowHeight="15.5" x14ac:dyDescent="0.35"/>
  <cols>
    <col min="1" max="1" width="12.83203125" style="1" customWidth="1"/>
    <col min="2" max="2" width="69.83203125" style="1" customWidth="1"/>
    <col min="3" max="3" width="11.58203125" style="1" bestFit="1" customWidth="1"/>
    <col min="4" max="4" width="12.83203125" style="1" bestFit="1" customWidth="1"/>
    <col min="5" max="5" width="22.08203125" style="3" customWidth="1"/>
    <col min="6" max="6" width="29.5" style="3" customWidth="1"/>
    <col min="7" max="7" width="13.08203125" style="1" bestFit="1" customWidth="1"/>
    <col min="8" max="16384" width="11" style="1"/>
  </cols>
  <sheetData>
    <row r="1" spans="1:6" ht="26" x14ac:dyDescent="0.6">
      <c r="A1" s="2" t="s">
        <v>0</v>
      </c>
    </row>
    <row r="2" spans="1:6" ht="26" x14ac:dyDescent="0.6">
      <c r="A2" s="2" t="s">
        <v>1</v>
      </c>
    </row>
    <row r="3" spans="1:6" ht="26" x14ac:dyDescent="0.6">
      <c r="A3" s="2" t="s">
        <v>2</v>
      </c>
    </row>
    <row r="4" spans="1:6" ht="26" x14ac:dyDescent="0.6">
      <c r="A4" s="2"/>
    </row>
    <row r="5" spans="1:6" x14ac:dyDescent="0.35">
      <c r="A5" s="105" t="s">
        <v>3</v>
      </c>
      <c r="B5" s="105"/>
      <c r="C5" s="105"/>
      <c r="D5" s="105"/>
      <c r="E5" s="105"/>
      <c r="F5" s="105"/>
    </row>
    <row r="6" spans="1:6" ht="16" thickBot="1" x14ac:dyDescent="0.4"/>
    <row r="7" spans="1:6" x14ac:dyDescent="0.35">
      <c r="A7" s="4" t="s">
        <v>4</v>
      </c>
      <c r="B7" s="5"/>
      <c r="C7" s="5"/>
      <c r="D7" s="5"/>
      <c r="E7" s="6"/>
      <c r="F7" s="7"/>
    </row>
    <row r="8" spans="1:6" x14ac:dyDescent="0.35">
      <c r="A8" s="8" t="s">
        <v>5</v>
      </c>
      <c r="E8" s="9"/>
      <c r="F8" s="10"/>
    </row>
    <row r="9" spans="1:6" ht="16" thickBot="1" x14ac:dyDescent="0.4">
      <c r="A9" s="8"/>
      <c r="E9" s="9"/>
      <c r="F9" s="10"/>
    </row>
    <row r="10" spans="1:6" ht="16" thickBot="1" x14ac:dyDescent="0.4">
      <c r="A10" s="11"/>
      <c r="B10" s="12" t="s">
        <v>6</v>
      </c>
      <c r="C10" s="13"/>
      <c r="D10" s="13"/>
      <c r="E10" s="14"/>
      <c r="F10" s="15"/>
    </row>
    <row r="11" spans="1:6" s="21" customFormat="1" ht="16" thickBot="1" x14ac:dyDescent="0.4">
      <c r="A11" s="16"/>
      <c r="B11" s="17" t="s">
        <v>7</v>
      </c>
      <c r="C11" s="18" t="s">
        <v>8</v>
      </c>
      <c r="D11" s="18" t="s">
        <v>9</v>
      </c>
      <c r="E11" s="19" t="s">
        <v>10</v>
      </c>
      <c r="F11" s="20" t="s">
        <v>11</v>
      </c>
    </row>
    <row r="12" spans="1:6" x14ac:dyDescent="0.35">
      <c r="A12" s="11">
        <v>1</v>
      </c>
      <c r="B12" s="22" t="s">
        <v>12</v>
      </c>
      <c r="C12" s="23">
        <v>214</v>
      </c>
      <c r="D12" s="23" t="s">
        <v>13</v>
      </c>
      <c r="E12" s="98"/>
      <c r="F12" s="24">
        <f>E12*C12</f>
        <v>0</v>
      </c>
    </row>
    <row r="13" spans="1:6" x14ac:dyDescent="0.35">
      <c r="A13" s="1">
        <v>2</v>
      </c>
      <c r="B13" s="22" t="s">
        <v>14</v>
      </c>
      <c r="C13" s="23">
        <v>12</v>
      </c>
      <c r="D13" s="23" t="s">
        <v>13</v>
      </c>
      <c r="E13" s="99"/>
      <c r="F13" s="24">
        <f t="shared" ref="F13:F16" si="0">E13*C13</f>
        <v>0</v>
      </c>
    </row>
    <row r="14" spans="1:6" x14ac:dyDescent="0.35">
      <c r="A14" s="1">
        <v>3</v>
      </c>
      <c r="B14" s="22" t="s">
        <v>15</v>
      </c>
      <c r="C14" s="23">
        <v>36</v>
      </c>
      <c r="D14" s="23" t="s">
        <v>13</v>
      </c>
      <c r="E14" s="99"/>
      <c r="F14" s="24">
        <f t="shared" si="0"/>
        <v>0</v>
      </c>
    </row>
    <row r="15" spans="1:6" x14ac:dyDescent="0.35">
      <c r="A15" s="1">
        <v>4</v>
      </c>
      <c r="B15" s="22" t="s">
        <v>16</v>
      </c>
      <c r="C15" s="23">
        <v>4</v>
      </c>
      <c r="D15" s="23" t="s">
        <v>13</v>
      </c>
      <c r="E15" s="99"/>
      <c r="F15" s="24">
        <f t="shared" si="0"/>
        <v>0</v>
      </c>
    </row>
    <row r="16" spans="1:6" x14ac:dyDescent="0.35">
      <c r="A16" s="25">
        <v>5</v>
      </c>
      <c r="B16" s="26" t="s">
        <v>17</v>
      </c>
      <c r="C16" s="27">
        <v>6</v>
      </c>
      <c r="D16" s="27" t="s">
        <v>13</v>
      </c>
      <c r="E16" s="100"/>
      <c r="F16" s="28">
        <f t="shared" si="0"/>
        <v>0</v>
      </c>
    </row>
    <row r="17" spans="1:6" x14ac:dyDescent="0.35">
      <c r="B17" s="29" t="s">
        <v>18</v>
      </c>
      <c r="C17" s="30"/>
      <c r="D17" s="31"/>
      <c r="E17" s="32"/>
      <c r="F17" s="28">
        <f>F16+F15+F14+F13+F12</f>
        <v>0</v>
      </c>
    </row>
    <row r="18" spans="1:6" ht="16" thickBot="1" x14ac:dyDescent="0.4">
      <c r="B18" s="33"/>
      <c r="C18" s="33"/>
      <c r="D18" s="33"/>
      <c r="E18" s="34"/>
      <c r="F18" s="34"/>
    </row>
    <row r="19" spans="1:6" ht="16" thickBot="1" x14ac:dyDescent="0.4">
      <c r="B19" s="35" t="s">
        <v>19</v>
      </c>
      <c r="C19" s="36"/>
      <c r="D19" s="36"/>
      <c r="E19" s="37"/>
      <c r="F19" s="38"/>
    </row>
    <row r="20" spans="1:6" ht="16" thickBot="1" x14ac:dyDescent="0.4">
      <c r="A20" s="39"/>
      <c r="B20" s="40" t="s">
        <v>7</v>
      </c>
      <c r="C20" s="41" t="s">
        <v>8</v>
      </c>
      <c r="D20" s="42" t="s">
        <v>9</v>
      </c>
      <c r="E20" s="43" t="s">
        <v>10</v>
      </c>
      <c r="F20" s="44" t="s">
        <v>11</v>
      </c>
    </row>
    <row r="21" spans="1:6" x14ac:dyDescent="0.35">
      <c r="A21" s="45">
        <v>1</v>
      </c>
      <c r="B21" s="22" t="s">
        <v>20</v>
      </c>
      <c r="C21" s="46">
        <v>428</v>
      </c>
      <c r="D21" s="33" t="s">
        <v>13</v>
      </c>
      <c r="E21" s="99"/>
      <c r="F21" s="47">
        <f t="shared" ref="F21:F27" si="1">E21*C21</f>
        <v>0</v>
      </c>
    </row>
    <row r="22" spans="1:6" x14ac:dyDescent="0.35">
      <c r="A22" s="45">
        <v>2</v>
      </c>
      <c r="B22" s="22" t="s">
        <v>21</v>
      </c>
      <c r="C22" s="23">
        <v>12</v>
      </c>
      <c r="D22" s="33" t="s">
        <v>13</v>
      </c>
      <c r="E22" s="99"/>
      <c r="F22" s="47">
        <f t="shared" si="1"/>
        <v>0</v>
      </c>
    </row>
    <row r="23" spans="1:6" x14ac:dyDescent="0.35">
      <c r="A23" s="45">
        <v>3</v>
      </c>
      <c r="B23" s="22" t="s">
        <v>22</v>
      </c>
      <c r="C23" s="23">
        <v>72</v>
      </c>
      <c r="D23" s="33" t="s">
        <v>13</v>
      </c>
      <c r="E23" s="99"/>
      <c r="F23" s="47">
        <f t="shared" si="1"/>
        <v>0</v>
      </c>
    </row>
    <row r="24" spans="1:6" x14ac:dyDescent="0.35">
      <c r="A24" s="45">
        <v>4</v>
      </c>
      <c r="B24" s="22" t="s">
        <v>23</v>
      </c>
      <c r="C24" s="23">
        <v>8</v>
      </c>
      <c r="D24" s="33" t="s">
        <v>13</v>
      </c>
      <c r="E24" s="99"/>
      <c r="F24" s="47">
        <f t="shared" si="1"/>
        <v>0</v>
      </c>
    </row>
    <row r="25" spans="1:6" x14ac:dyDescent="0.35">
      <c r="A25" s="45">
        <v>5</v>
      </c>
      <c r="B25" s="22" t="s">
        <v>24</v>
      </c>
      <c r="C25" s="23">
        <v>6</v>
      </c>
      <c r="D25" s="33" t="s">
        <v>13</v>
      </c>
      <c r="E25" s="99"/>
      <c r="F25" s="47">
        <f t="shared" si="1"/>
        <v>0</v>
      </c>
    </row>
    <row r="26" spans="1:6" x14ac:dyDescent="0.35">
      <c r="A26" s="45">
        <v>6</v>
      </c>
      <c r="B26" s="22" t="s">
        <v>25</v>
      </c>
      <c r="C26" s="23">
        <v>160</v>
      </c>
      <c r="D26" s="33" t="s">
        <v>26</v>
      </c>
      <c r="E26" s="99"/>
      <c r="F26" s="47">
        <f t="shared" si="1"/>
        <v>0</v>
      </c>
    </row>
    <row r="27" spans="1:6" x14ac:dyDescent="0.35">
      <c r="A27" s="48">
        <v>7</v>
      </c>
      <c r="B27" s="22" t="s">
        <v>27</v>
      </c>
      <c r="C27" s="27">
        <v>100</v>
      </c>
      <c r="D27" s="31" t="s">
        <v>28</v>
      </c>
      <c r="E27" s="99"/>
      <c r="F27" s="49">
        <f t="shared" si="1"/>
        <v>0</v>
      </c>
    </row>
    <row r="28" spans="1:6" x14ac:dyDescent="0.35">
      <c r="B28" s="29" t="s">
        <v>18</v>
      </c>
      <c r="C28" s="50"/>
      <c r="D28" s="50"/>
      <c r="E28" s="51"/>
      <c r="F28" s="52">
        <f>F27+F26+F25+F24+F23+F22+F21</f>
        <v>0</v>
      </c>
    </row>
    <row r="29" spans="1:6" ht="16" thickBot="1" x14ac:dyDescent="0.4">
      <c r="B29" s="33"/>
      <c r="C29" s="33"/>
      <c r="D29" s="33"/>
      <c r="E29" s="34"/>
      <c r="F29" s="34"/>
    </row>
    <row r="30" spans="1:6" ht="16" thickBot="1" x14ac:dyDescent="0.4">
      <c r="B30" s="53" t="s">
        <v>29</v>
      </c>
      <c r="C30" s="36"/>
      <c r="D30" s="36"/>
      <c r="E30" s="37"/>
      <c r="F30" s="38"/>
    </row>
    <row r="31" spans="1:6" ht="16" thickBot="1" x14ac:dyDescent="0.4">
      <c r="B31" s="40" t="s">
        <v>7</v>
      </c>
      <c r="C31" s="42" t="s">
        <v>8</v>
      </c>
      <c r="D31" s="42" t="s">
        <v>9</v>
      </c>
      <c r="E31" s="43" t="s">
        <v>10</v>
      </c>
      <c r="F31" s="44" t="s">
        <v>11</v>
      </c>
    </row>
    <row r="32" spans="1:6" ht="29" x14ac:dyDescent="0.35">
      <c r="A32" s="1">
        <v>1</v>
      </c>
      <c r="B32" s="54" t="s">
        <v>30</v>
      </c>
      <c r="C32" s="23">
        <v>100</v>
      </c>
      <c r="D32" s="55" t="s">
        <v>31</v>
      </c>
      <c r="E32" s="99"/>
      <c r="F32" s="47">
        <f>E32*C32</f>
        <v>0</v>
      </c>
    </row>
    <row r="33" spans="1:6" x14ac:dyDescent="0.35">
      <c r="A33" s="1">
        <v>2</v>
      </c>
      <c r="B33" s="54" t="s">
        <v>32</v>
      </c>
      <c r="C33" s="23">
        <v>50</v>
      </c>
      <c r="D33" s="55" t="s">
        <v>31</v>
      </c>
      <c r="E33" s="99"/>
      <c r="F33" s="47">
        <f>E33*C33</f>
        <v>0</v>
      </c>
    </row>
    <row r="34" spans="1:6" ht="29" x14ac:dyDescent="0.35">
      <c r="A34" s="1">
        <v>3</v>
      </c>
      <c r="B34" s="54" t="s">
        <v>33</v>
      </c>
      <c r="C34" s="23">
        <v>50</v>
      </c>
      <c r="D34" s="55" t="s">
        <v>31</v>
      </c>
      <c r="E34" s="99"/>
      <c r="F34" s="47">
        <f>E34*C34</f>
        <v>0</v>
      </c>
    </row>
    <row r="35" spans="1:6" x14ac:dyDescent="0.35">
      <c r="A35" s="1">
        <v>4</v>
      </c>
      <c r="B35" s="54" t="s">
        <v>34</v>
      </c>
      <c r="C35" s="23">
        <v>640</v>
      </c>
      <c r="D35" s="56" t="s">
        <v>35</v>
      </c>
      <c r="E35" s="99"/>
      <c r="F35" s="47">
        <f>E35*C35</f>
        <v>0</v>
      </c>
    </row>
    <row r="36" spans="1:6" x14ac:dyDescent="0.35">
      <c r="B36" s="29" t="s">
        <v>18</v>
      </c>
      <c r="C36" s="50"/>
      <c r="D36" s="50"/>
      <c r="E36" s="51"/>
      <c r="F36" s="52">
        <f>SUM(F32:F35)</f>
        <v>0</v>
      </c>
    </row>
    <row r="37" spans="1:6" x14ac:dyDescent="0.35">
      <c r="B37" s="57"/>
      <c r="C37" s="33"/>
      <c r="D37" s="33"/>
      <c r="E37" s="34"/>
      <c r="F37" s="34"/>
    </row>
    <row r="38" spans="1:6" x14ac:dyDescent="0.35">
      <c r="B38" s="58" t="s">
        <v>36</v>
      </c>
      <c r="C38" s="59" t="s">
        <v>37</v>
      </c>
      <c r="D38" s="59" t="s">
        <v>38</v>
      </c>
      <c r="E38" s="59" t="s">
        <v>39</v>
      </c>
      <c r="F38" s="59" t="s">
        <v>40</v>
      </c>
    </row>
    <row r="39" spans="1:6" x14ac:dyDescent="0.35">
      <c r="B39" s="58" t="s">
        <v>41</v>
      </c>
      <c r="C39" s="60"/>
      <c r="D39" s="61"/>
      <c r="E39" s="24"/>
      <c r="F39" s="62"/>
    </row>
    <row r="40" spans="1:6" x14ac:dyDescent="0.35">
      <c r="B40" s="102" t="s">
        <v>42</v>
      </c>
      <c r="C40" s="63">
        <v>2</v>
      </c>
      <c r="D40" s="61" t="s">
        <v>43</v>
      </c>
      <c r="E40" s="103"/>
      <c r="F40" s="62">
        <f>SUM(C40*E40)</f>
        <v>0</v>
      </c>
    </row>
    <row r="41" spans="1:6" x14ac:dyDescent="0.35">
      <c r="B41" s="45" t="s">
        <v>44</v>
      </c>
      <c r="C41" s="63">
        <v>5</v>
      </c>
      <c r="D41" s="61" t="s">
        <v>45</v>
      </c>
      <c r="E41" s="99"/>
      <c r="F41" s="62">
        <f>SUM(C41*E41)</f>
        <v>0</v>
      </c>
    </row>
    <row r="42" spans="1:6" x14ac:dyDescent="0.35">
      <c r="B42" s="45" t="s">
        <v>46</v>
      </c>
      <c r="C42" s="63">
        <v>10</v>
      </c>
      <c r="D42" s="61" t="s">
        <v>45</v>
      </c>
      <c r="E42" s="99"/>
      <c r="F42" s="62">
        <f t="shared" ref="F42:F86" si="2">SUM(C42*E42)</f>
        <v>0</v>
      </c>
    </row>
    <row r="43" spans="1:6" x14ac:dyDescent="0.35">
      <c r="B43" s="45" t="s">
        <v>47</v>
      </c>
      <c r="C43" s="63">
        <v>10</v>
      </c>
      <c r="D43" s="61" t="s">
        <v>45</v>
      </c>
      <c r="E43" s="99"/>
      <c r="F43" s="62">
        <f t="shared" si="2"/>
        <v>0</v>
      </c>
    </row>
    <row r="44" spans="1:6" x14ac:dyDescent="0.35">
      <c r="B44" s="45" t="s">
        <v>48</v>
      </c>
      <c r="C44" s="63">
        <v>5</v>
      </c>
      <c r="D44" s="61" t="s">
        <v>45</v>
      </c>
      <c r="E44" s="99"/>
      <c r="F44" s="62">
        <f t="shared" si="2"/>
        <v>0</v>
      </c>
    </row>
    <row r="45" spans="1:6" x14ac:dyDescent="0.35">
      <c r="B45" s="64" t="s">
        <v>49</v>
      </c>
      <c r="C45" s="63">
        <v>5</v>
      </c>
      <c r="D45" s="61" t="s">
        <v>45</v>
      </c>
      <c r="E45" s="99"/>
      <c r="F45" s="62">
        <f t="shared" si="2"/>
        <v>0</v>
      </c>
    </row>
    <row r="46" spans="1:6" x14ac:dyDescent="0.35">
      <c r="B46" s="64" t="s">
        <v>50</v>
      </c>
      <c r="C46" s="63">
        <v>5</v>
      </c>
      <c r="D46" s="61" t="s">
        <v>45</v>
      </c>
      <c r="E46" s="99"/>
      <c r="F46" s="62">
        <f t="shared" si="2"/>
        <v>0</v>
      </c>
    </row>
    <row r="47" spans="1:6" x14ac:dyDescent="0.35">
      <c r="B47" s="64" t="s">
        <v>51</v>
      </c>
      <c r="C47" s="63">
        <v>10</v>
      </c>
      <c r="D47" s="61" t="s">
        <v>45</v>
      </c>
      <c r="E47" s="99"/>
      <c r="F47" s="62">
        <f t="shared" si="2"/>
        <v>0</v>
      </c>
    </row>
    <row r="48" spans="1:6" x14ac:dyDescent="0.35">
      <c r="B48" s="45" t="s">
        <v>52</v>
      </c>
      <c r="C48" s="63">
        <v>5</v>
      </c>
      <c r="D48" s="61" t="s">
        <v>45</v>
      </c>
      <c r="E48" s="99"/>
      <c r="F48" s="62">
        <f t="shared" si="2"/>
        <v>0</v>
      </c>
    </row>
    <row r="49" spans="2:6" x14ac:dyDescent="0.35">
      <c r="B49" s="45" t="s">
        <v>53</v>
      </c>
      <c r="C49" s="63">
        <v>10</v>
      </c>
      <c r="D49" s="61" t="s">
        <v>45</v>
      </c>
      <c r="E49" s="99"/>
      <c r="F49" s="62">
        <f t="shared" si="2"/>
        <v>0</v>
      </c>
    </row>
    <row r="50" spans="2:6" x14ac:dyDescent="0.35">
      <c r="B50" s="45" t="s">
        <v>54</v>
      </c>
      <c r="C50" s="63">
        <v>10</v>
      </c>
      <c r="D50" s="61" t="s">
        <v>45</v>
      </c>
      <c r="E50" s="99"/>
      <c r="F50" s="62">
        <f t="shared" si="2"/>
        <v>0</v>
      </c>
    </row>
    <row r="51" spans="2:6" x14ac:dyDescent="0.35">
      <c r="B51" s="45" t="s">
        <v>55</v>
      </c>
      <c r="C51" s="63">
        <v>5</v>
      </c>
      <c r="D51" s="61" t="s">
        <v>45</v>
      </c>
      <c r="E51" s="99"/>
      <c r="F51" s="62">
        <f t="shared" si="2"/>
        <v>0</v>
      </c>
    </row>
    <row r="52" spans="2:6" x14ac:dyDescent="0.35">
      <c r="B52" s="64" t="s">
        <v>56</v>
      </c>
      <c r="C52" s="63">
        <v>5</v>
      </c>
      <c r="D52" s="61" t="s">
        <v>45</v>
      </c>
      <c r="E52" s="99"/>
      <c r="F52" s="62">
        <f t="shared" si="2"/>
        <v>0</v>
      </c>
    </row>
    <row r="53" spans="2:6" x14ac:dyDescent="0.35">
      <c r="B53" s="64" t="s">
        <v>57</v>
      </c>
      <c r="C53" s="63">
        <v>5</v>
      </c>
      <c r="D53" s="61" t="s">
        <v>45</v>
      </c>
      <c r="E53" s="99"/>
      <c r="F53" s="62">
        <f t="shared" si="2"/>
        <v>0</v>
      </c>
    </row>
    <row r="54" spans="2:6" x14ac:dyDescent="0.35">
      <c r="B54" s="64" t="s">
        <v>58</v>
      </c>
      <c r="C54" s="63">
        <v>10</v>
      </c>
      <c r="D54" s="61" t="s">
        <v>45</v>
      </c>
      <c r="E54" s="99"/>
      <c r="F54" s="62">
        <f t="shared" si="2"/>
        <v>0</v>
      </c>
    </row>
    <row r="55" spans="2:6" x14ac:dyDescent="0.35">
      <c r="B55" s="64" t="s">
        <v>59</v>
      </c>
      <c r="C55" s="63">
        <v>20</v>
      </c>
      <c r="D55" s="61" t="s">
        <v>45</v>
      </c>
      <c r="E55" s="99"/>
      <c r="F55" s="62">
        <f t="shared" si="2"/>
        <v>0</v>
      </c>
    </row>
    <row r="56" spans="2:6" x14ac:dyDescent="0.35">
      <c r="B56" s="64" t="s">
        <v>60</v>
      </c>
      <c r="C56" s="65">
        <v>20</v>
      </c>
      <c r="D56" s="61" t="s">
        <v>45</v>
      </c>
      <c r="E56" s="99"/>
      <c r="F56" s="62">
        <f t="shared" si="2"/>
        <v>0</v>
      </c>
    </row>
    <row r="57" spans="2:6" x14ac:dyDescent="0.35">
      <c r="B57" s="64" t="s">
        <v>61</v>
      </c>
      <c r="C57" s="65">
        <v>20</v>
      </c>
      <c r="D57" s="61" t="s">
        <v>45</v>
      </c>
      <c r="E57" s="99"/>
      <c r="F57" s="62">
        <f t="shared" si="2"/>
        <v>0</v>
      </c>
    </row>
    <row r="58" spans="2:6" x14ac:dyDescent="0.35">
      <c r="B58" s="45"/>
      <c r="C58" s="66"/>
      <c r="D58" s="67"/>
      <c r="E58" s="68"/>
      <c r="F58" s="69"/>
    </row>
    <row r="59" spans="2:6" x14ac:dyDescent="0.35">
      <c r="B59" s="59" t="s">
        <v>62</v>
      </c>
      <c r="C59" s="70"/>
      <c r="D59" s="71"/>
      <c r="E59" s="72"/>
      <c r="F59" s="73"/>
    </row>
    <row r="60" spans="2:6" x14ac:dyDescent="0.35">
      <c r="B60" s="45" t="s">
        <v>63</v>
      </c>
      <c r="C60" s="63">
        <v>10</v>
      </c>
      <c r="D60" s="61" t="s">
        <v>45</v>
      </c>
      <c r="E60" s="99"/>
      <c r="F60" s="74">
        <f t="shared" si="2"/>
        <v>0</v>
      </c>
    </row>
    <row r="61" spans="2:6" x14ac:dyDescent="0.35">
      <c r="B61" s="45" t="s">
        <v>64</v>
      </c>
      <c r="C61" s="65">
        <v>10</v>
      </c>
      <c r="D61" s="61" t="s">
        <v>45</v>
      </c>
      <c r="E61" s="99"/>
      <c r="F61" s="62">
        <f t="shared" si="2"/>
        <v>0</v>
      </c>
    </row>
    <row r="62" spans="2:6" x14ac:dyDescent="0.35">
      <c r="B62" s="64" t="s">
        <v>65</v>
      </c>
      <c r="C62" s="65">
        <v>5</v>
      </c>
      <c r="D62" s="61" t="s">
        <v>45</v>
      </c>
      <c r="E62" s="99"/>
      <c r="F62" s="62">
        <f t="shared" si="2"/>
        <v>0</v>
      </c>
    </row>
    <row r="63" spans="2:6" x14ac:dyDescent="0.35">
      <c r="B63" s="64" t="s">
        <v>66</v>
      </c>
      <c r="C63" s="65">
        <v>5</v>
      </c>
      <c r="D63" s="61" t="s">
        <v>45</v>
      </c>
      <c r="E63" s="99"/>
      <c r="F63" s="62">
        <f t="shared" si="2"/>
        <v>0</v>
      </c>
    </row>
    <row r="64" spans="2:6" x14ac:dyDescent="0.35">
      <c r="B64" s="45" t="s">
        <v>67</v>
      </c>
      <c r="C64" s="65">
        <v>10</v>
      </c>
      <c r="D64" s="61" t="s">
        <v>45</v>
      </c>
      <c r="E64" s="99"/>
      <c r="F64" s="62">
        <f t="shared" si="2"/>
        <v>0</v>
      </c>
    </row>
    <row r="65" spans="2:6" x14ac:dyDescent="0.35">
      <c r="B65" s="45" t="s">
        <v>68</v>
      </c>
      <c r="C65" s="65">
        <v>10</v>
      </c>
      <c r="D65" s="61" t="s">
        <v>45</v>
      </c>
      <c r="E65" s="99"/>
      <c r="F65" s="62">
        <f t="shared" si="2"/>
        <v>0</v>
      </c>
    </row>
    <row r="66" spans="2:6" x14ac:dyDescent="0.35">
      <c r="B66" s="64" t="s">
        <v>69</v>
      </c>
      <c r="C66" s="65">
        <v>5</v>
      </c>
      <c r="D66" s="61" t="s">
        <v>45</v>
      </c>
      <c r="E66" s="99"/>
      <c r="F66" s="62">
        <f t="shared" si="2"/>
        <v>0</v>
      </c>
    </row>
    <row r="67" spans="2:6" x14ac:dyDescent="0.35">
      <c r="B67" s="64" t="s">
        <v>70</v>
      </c>
      <c r="C67" s="65">
        <v>5</v>
      </c>
      <c r="D67" s="61" t="s">
        <v>45</v>
      </c>
      <c r="E67" s="99"/>
      <c r="F67" s="62">
        <f t="shared" si="2"/>
        <v>0</v>
      </c>
    </row>
    <row r="68" spans="2:6" x14ac:dyDescent="0.35">
      <c r="B68" s="64" t="s">
        <v>71</v>
      </c>
      <c r="C68" s="65">
        <v>10</v>
      </c>
      <c r="D68" s="61" t="s">
        <v>45</v>
      </c>
      <c r="E68" s="99"/>
      <c r="F68" s="62">
        <f t="shared" si="2"/>
        <v>0</v>
      </c>
    </row>
    <row r="69" spans="2:6" x14ac:dyDescent="0.35">
      <c r="B69" s="64" t="s">
        <v>72</v>
      </c>
      <c r="C69" s="65">
        <v>10</v>
      </c>
      <c r="D69" s="61" t="s">
        <v>45</v>
      </c>
      <c r="E69" s="99"/>
      <c r="F69" s="62">
        <f t="shared" si="2"/>
        <v>0</v>
      </c>
    </row>
    <row r="70" spans="2:6" x14ac:dyDescent="0.35">
      <c r="B70" s="45"/>
      <c r="C70" s="66"/>
      <c r="D70" s="67"/>
      <c r="E70" s="68"/>
      <c r="F70" s="69"/>
    </row>
    <row r="71" spans="2:6" x14ac:dyDescent="0.35">
      <c r="B71" s="59" t="s">
        <v>73</v>
      </c>
      <c r="C71" s="70"/>
      <c r="D71" s="71"/>
      <c r="E71" s="72"/>
      <c r="F71" s="73"/>
    </row>
    <row r="72" spans="2:6" x14ac:dyDescent="0.35">
      <c r="B72" s="23" t="s">
        <v>74</v>
      </c>
      <c r="C72" s="45">
        <v>2</v>
      </c>
      <c r="D72" s="67" t="s">
        <v>75</v>
      </c>
      <c r="E72" s="104"/>
      <c r="F72" s="74">
        <f>SUM(C72*E72)</f>
        <v>0</v>
      </c>
    </row>
    <row r="73" spans="2:6" x14ac:dyDescent="0.35">
      <c r="B73" s="45" t="s">
        <v>76</v>
      </c>
      <c r="C73" s="63">
        <v>5</v>
      </c>
      <c r="D73" s="61" t="s">
        <v>45</v>
      </c>
      <c r="E73" s="99"/>
      <c r="F73" s="74">
        <f t="shared" si="2"/>
        <v>0</v>
      </c>
    </row>
    <row r="74" spans="2:6" x14ac:dyDescent="0.35">
      <c r="B74" s="45" t="s">
        <v>77</v>
      </c>
      <c r="C74" s="65">
        <v>5</v>
      </c>
      <c r="D74" s="61" t="s">
        <v>45</v>
      </c>
      <c r="E74" s="99"/>
      <c r="F74" s="62">
        <f t="shared" si="2"/>
        <v>0</v>
      </c>
    </row>
    <row r="75" spans="2:6" x14ac:dyDescent="0.35">
      <c r="B75" s="64" t="s">
        <v>78</v>
      </c>
      <c r="C75" s="65">
        <v>2</v>
      </c>
      <c r="D75" s="61" t="s">
        <v>45</v>
      </c>
      <c r="E75" s="99"/>
      <c r="F75" s="62">
        <f t="shared" si="2"/>
        <v>0</v>
      </c>
    </row>
    <row r="76" spans="2:6" x14ac:dyDescent="0.35">
      <c r="B76" s="64" t="s">
        <v>79</v>
      </c>
      <c r="C76" s="65">
        <v>2</v>
      </c>
      <c r="D76" s="61" t="s">
        <v>45</v>
      </c>
      <c r="E76" s="99"/>
      <c r="F76" s="75">
        <f t="shared" si="2"/>
        <v>0</v>
      </c>
    </row>
    <row r="77" spans="2:6" x14ac:dyDescent="0.35">
      <c r="B77" s="64" t="s">
        <v>80</v>
      </c>
      <c r="C77" s="65">
        <v>5</v>
      </c>
      <c r="D77" s="61" t="s">
        <v>45</v>
      </c>
      <c r="E77" s="99"/>
      <c r="F77" s="75">
        <f t="shared" si="2"/>
        <v>0</v>
      </c>
    </row>
    <row r="78" spans="2:6" x14ac:dyDescent="0.35">
      <c r="B78" s="64" t="s">
        <v>81</v>
      </c>
      <c r="C78" s="63">
        <v>5</v>
      </c>
      <c r="D78" s="61" t="s">
        <v>45</v>
      </c>
      <c r="E78" s="99"/>
      <c r="F78" s="75">
        <f t="shared" si="2"/>
        <v>0</v>
      </c>
    </row>
    <row r="79" spans="2:6" x14ac:dyDescent="0.35">
      <c r="B79" s="64" t="s">
        <v>82</v>
      </c>
      <c r="C79" s="65">
        <v>5</v>
      </c>
      <c r="D79" s="61" t="s">
        <v>45</v>
      </c>
      <c r="E79" s="99"/>
      <c r="F79" s="75">
        <f t="shared" si="2"/>
        <v>0</v>
      </c>
    </row>
    <row r="80" spans="2:6" x14ac:dyDescent="0.35">
      <c r="B80" s="64" t="s">
        <v>83</v>
      </c>
      <c r="C80" s="65">
        <v>5</v>
      </c>
      <c r="D80" s="61" t="s">
        <v>45</v>
      </c>
      <c r="E80" s="99"/>
      <c r="F80" s="75">
        <f t="shared" si="2"/>
        <v>0</v>
      </c>
    </row>
    <row r="81" spans="2:7" x14ac:dyDescent="0.35">
      <c r="B81" s="64" t="s">
        <v>84</v>
      </c>
      <c r="C81" s="65">
        <v>5</v>
      </c>
      <c r="D81" s="61" t="s">
        <v>45</v>
      </c>
      <c r="E81" s="99"/>
      <c r="F81" s="75">
        <f t="shared" si="2"/>
        <v>0</v>
      </c>
    </row>
    <row r="82" spans="2:7" x14ac:dyDescent="0.35">
      <c r="B82" s="76"/>
      <c r="C82" s="65"/>
      <c r="D82" s="61"/>
      <c r="E82" s="24"/>
      <c r="F82" s="75"/>
    </row>
    <row r="83" spans="2:7" x14ac:dyDescent="0.35">
      <c r="B83" s="77" t="s">
        <v>85</v>
      </c>
      <c r="C83" s="65"/>
      <c r="D83" s="61"/>
      <c r="E83" s="78"/>
      <c r="F83" s="75"/>
    </row>
    <row r="84" spans="2:7" x14ac:dyDescent="0.35">
      <c r="B84" s="45" t="s">
        <v>86</v>
      </c>
      <c r="C84" s="65">
        <v>5</v>
      </c>
      <c r="D84" s="61" t="s">
        <v>45</v>
      </c>
      <c r="E84" s="99"/>
      <c r="F84" s="75">
        <f t="shared" si="2"/>
        <v>0</v>
      </c>
    </row>
    <row r="85" spans="2:7" x14ac:dyDescent="0.35">
      <c r="B85" s="64" t="s">
        <v>87</v>
      </c>
      <c r="C85" s="65">
        <v>5</v>
      </c>
      <c r="D85" s="61" t="s">
        <v>45</v>
      </c>
      <c r="E85" s="99"/>
      <c r="F85" s="75">
        <f t="shared" si="2"/>
        <v>0</v>
      </c>
    </row>
    <row r="86" spans="2:7" x14ac:dyDescent="0.35">
      <c r="B86" s="64" t="s">
        <v>88</v>
      </c>
      <c r="C86" s="65">
        <v>5</v>
      </c>
      <c r="D86" s="61" t="s">
        <v>45</v>
      </c>
      <c r="E86" s="99"/>
      <c r="F86" s="75">
        <f t="shared" si="2"/>
        <v>0</v>
      </c>
    </row>
    <row r="87" spans="2:7" x14ac:dyDescent="0.35">
      <c r="B87" s="64" t="s">
        <v>89</v>
      </c>
      <c r="C87" s="65"/>
      <c r="D87" s="61"/>
      <c r="E87" s="24"/>
      <c r="F87" s="75"/>
    </row>
    <row r="88" spans="2:7" x14ac:dyDescent="0.35">
      <c r="B88" s="77" t="s">
        <v>90</v>
      </c>
      <c r="C88" s="65"/>
      <c r="D88" s="61"/>
      <c r="E88" s="78"/>
      <c r="F88" s="75"/>
    </row>
    <row r="89" spans="2:7" x14ac:dyDescent="0.35">
      <c r="B89" s="76" t="s">
        <v>91</v>
      </c>
      <c r="C89" s="65"/>
      <c r="D89" s="61" t="s">
        <v>45</v>
      </c>
      <c r="E89" s="99"/>
      <c r="F89" s="75">
        <f t="shared" ref="F89:F90" si="3">SUM(C89*E89)</f>
        <v>0</v>
      </c>
    </row>
    <row r="90" spans="2:7" x14ac:dyDescent="0.35">
      <c r="B90" s="76" t="s">
        <v>92</v>
      </c>
      <c r="C90" s="65">
        <v>20</v>
      </c>
      <c r="D90" s="61" t="s">
        <v>93</v>
      </c>
      <c r="E90" s="99"/>
      <c r="F90" s="75">
        <f t="shared" si="3"/>
        <v>0</v>
      </c>
    </row>
    <row r="91" spans="2:7" x14ac:dyDescent="0.35">
      <c r="B91" s="76" t="s">
        <v>94</v>
      </c>
      <c r="C91" s="65">
        <v>60</v>
      </c>
      <c r="D91" s="61" t="s">
        <v>93</v>
      </c>
      <c r="E91" s="99"/>
      <c r="F91" s="75">
        <f>SUM(C91*E91)</f>
        <v>0</v>
      </c>
    </row>
    <row r="92" spans="2:7" x14ac:dyDescent="0.35">
      <c r="B92" s="79" t="s">
        <v>95</v>
      </c>
      <c r="C92" s="80">
        <v>20</v>
      </c>
      <c r="D92" s="61" t="s">
        <v>93</v>
      </c>
      <c r="E92" s="100"/>
      <c r="F92" s="75">
        <f>SUM(C92*E92)</f>
        <v>0</v>
      </c>
    </row>
    <row r="93" spans="2:7" x14ac:dyDescent="0.35">
      <c r="B93" s="81" t="s">
        <v>96</v>
      </c>
      <c r="C93" s="82"/>
      <c r="D93" s="82"/>
      <c r="E93" s="83"/>
      <c r="F93" s="84">
        <f>SUM(F39:F92)</f>
        <v>0</v>
      </c>
    </row>
    <row r="94" spans="2:7" x14ac:dyDescent="0.35">
      <c r="B94" s="85"/>
      <c r="E94" s="1"/>
      <c r="F94" s="86"/>
    </row>
    <row r="95" spans="2:7" x14ac:dyDescent="0.35">
      <c r="B95" s="58" t="s">
        <v>97</v>
      </c>
      <c r="C95" s="58" t="s">
        <v>98</v>
      </c>
      <c r="D95" s="58"/>
      <c r="E95" s="58" t="s">
        <v>37</v>
      </c>
      <c r="F95" s="58" t="s">
        <v>99</v>
      </c>
      <c r="G95" s="58" t="s">
        <v>100</v>
      </c>
    </row>
    <row r="96" spans="2:7" x14ac:dyDescent="0.35">
      <c r="B96" s="87" t="s">
        <v>101</v>
      </c>
      <c r="C96" s="88" t="s">
        <v>102</v>
      </c>
      <c r="D96" s="88"/>
      <c r="E96" s="101"/>
      <c r="F96" s="106"/>
      <c r="G96" s="96">
        <f>E96*F96</f>
        <v>0</v>
      </c>
    </row>
    <row r="97" spans="2:7" x14ac:dyDescent="0.35">
      <c r="B97" s="87" t="s">
        <v>103</v>
      </c>
      <c r="C97" s="88" t="s">
        <v>102</v>
      </c>
      <c r="D97" s="88"/>
      <c r="E97" s="101"/>
      <c r="F97" s="106"/>
      <c r="G97" s="96">
        <f>E97*F97</f>
        <v>0</v>
      </c>
    </row>
    <row r="98" spans="2:7" x14ac:dyDescent="0.35">
      <c r="B98" s="87" t="s">
        <v>104</v>
      </c>
      <c r="C98" s="82"/>
      <c r="D98" s="82"/>
      <c r="E98" s="82"/>
      <c r="F98" s="89">
        <v>50000</v>
      </c>
      <c r="G98" s="90">
        <f>G96+G97+F98</f>
        <v>50000</v>
      </c>
    </row>
    <row r="99" spans="2:7" x14ac:dyDescent="0.35">
      <c r="B99" s="85"/>
      <c r="E99" s="1"/>
      <c r="F99" s="86"/>
    </row>
    <row r="101" spans="2:7" x14ac:dyDescent="0.35">
      <c r="B101" s="59" t="s">
        <v>105</v>
      </c>
      <c r="C101" s="91" t="s">
        <v>106</v>
      </c>
      <c r="D101" s="85"/>
      <c r="E101" s="85"/>
    </row>
    <row r="102" spans="2:7" x14ac:dyDescent="0.35">
      <c r="B102" s="92" t="s">
        <v>107</v>
      </c>
      <c r="C102" s="93">
        <f>F17</f>
        <v>0</v>
      </c>
      <c r="D102" s="94"/>
      <c r="E102" s="1"/>
    </row>
    <row r="103" spans="2:7" x14ac:dyDescent="0.35">
      <c r="B103" s="92" t="s">
        <v>108</v>
      </c>
      <c r="C103" s="95">
        <f>F28</f>
        <v>0</v>
      </c>
      <c r="D103" s="94"/>
      <c r="E103" s="1"/>
    </row>
    <row r="104" spans="2:7" x14ac:dyDescent="0.35">
      <c r="B104" s="92" t="s">
        <v>109</v>
      </c>
      <c r="C104" s="95">
        <f>F36</f>
        <v>0</v>
      </c>
      <c r="D104" s="94"/>
      <c r="E104" s="1"/>
    </row>
    <row r="105" spans="2:7" x14ac:dyDescent="0.35">
      <c r="B105" s="92" t="s">
        <v>110</v>
      </c>
      <c r="C105" s="95">
        <f>F93</f>
        <v>0</v>
      </c>
      <c r="D105" s="94"/>
      <c r="E105" s="1"/>
    </row>
    <row r="106" spans="2:7" x14ac:dyDescent="0.35">
      <c r="B106" s="92" t="s">
        <v>111</v>
      </c>
      <c r="C106" s="95">
        <f>G98</f>
        <v>50000</v>
      </c>
      <c r="D106" s="94"/>
      <c r="E106" s="1"/>
    </row>
    <row r="107" spans="2:7" x14ac:dyDescent="0.35">
      <c r="B107" s="91" t="s">
        <v>112</v>
      </c>
      <c r="C107" s="96">
        <f>SUM(C102:C106)</f>
        <v>50000</v>
      </c>
      <c r="D107" s="97"/>
      <c r="E107" s="1"/>
    </row>
  </sheetData>
  <sheetProtection algorithmName="SHA-512" hashValue="6kLWknd9ss1ccI8tM3Cb4cGcfkBDDPEuLDMKWuH2eTWuMbE39c1j8D3fhAu4wC1ukfBMGyO9naxSxcOH61N8Yw==" saltValue="TURsdp7yngzmaQmnYQ3IEg==" spinCount="100000" sheet="1" objects="1" scenarios="1"/>
  <mergeCells count="1">
    <mergeCell ref="A5:F5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06FB4F350EE4F93FABBD3A5C28618" ma:contentTypeVersion="3" ma:contentTypeDescription="Een nieuw document maken." ma:contentTypeScope="" ma:versionID="41303cc8c820482a57fa70300e5ad108">
  <xsd:schema xmlns:xsd="http://www.w3.org/2001/XMLSchema" xmlns:xs="http://www.w3.org/2001/XMLSchema" xmlns:p="http://schemas.microsoft.com/office/2006/metadata/properties" xmlns:ns2="2479bdd0-2d8e-4325-93a5-6ae870d8e334" targetNamespace="http://schemas.microsoft.com/office/2006/metadata/properties" ma:root="true" ma:fieldsID="01f343ba1e9d1636417e3c672166cbdc" ns2:_="">
    <xsd:import namespace="2479bdd0-2d8e-4325-93a5-6ae870d8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9bdd0-2d8e-4325-93a5-6ae870d8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BAB75-80AA-4B88-A9CF-569374D139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627EB6-C0E1-4EFE-A112-20BC959EB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34A7A-5630-410F-BCDE-8EEAF3ACF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9bdd0-2d8e-4325-93a5-6ae870d8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Werkzaamheden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osseweijer</dc:creator>
  <cp:keywords/>
  <dc:description/>
  <cp:lastModifiedBy>Romee Meijdam</cp:lastModifiedBy>
  <cp:revision/>
  <dcterms:created xsi:type="dcterms:W3CDTF">2023-05-05T10:08:46Z</dcterms:created>
  <dcterms:modified xsi:type="dcterms:W3CDTF">2026-04-07T14:14:13Z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0x01010005D06FB4F350EE4F93FABBD3A5C28618</vt:lpwstr>
  </property>
</Properties>
</file>