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msterdamumc.sharepoint.com/sites/inkoopjci/Gedeelde documenten/Team Facilitair/FD/Facilitair/EA FNA 2025 - Disposables schoonmaak en catering/04_Criteria/"/>
    </mc:Choice>
  </mc:AlternateContent>
  <xr:revisionPtr revIDLastSave="43" documentId="8_{5648C2F5-128A-4C1B-BB90-83C8E6219EBF}" xr6:coauthVersionLast="47" xr6:coauthVersionMax="47" xr10:uidLastSave="{726E5D5C-4C7B-4DB6-BE5F-869E5F4FB028}"/>
  <bookViews>
    <workbookView xWindow="-28920" yWindow="45" windowWidth="29040" windowHeight="15720" activeTab="1" xr2:uid="{4AD15A63-FE8A-4A76-B054-861A140499C8}"/>
  </bookViews>
  <sheets>
    <sheet name="Voorblad" sheetId="1" r:id="rId1"/>
    <sheet name="Kernassortiment" sheetId="2" r:id="rId2"/>
  </sheets>
  <definedNames>
    <definedName name="_xlnm.Print_Area" localSheetId="0">Voorblad!$A$1:$C$32</definedName>
    <definedName name="_xlnm.Print_Titles" localSheetId="1">Kernassortiment!$3:$4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2" l="1"/>
  <c r="X5" i="2" s="1"/>
  <c r="V30" i="2"/>
  <c r="Y30" i="2" s="1"/>
  <c r="V29" i="2"/>
  <c r="Y29" i="2" s="1"/>
  <c r="V28" i="2"/>
  <c r="Y28" i="2" s="1"/>
  <c r="V27" i="2"/>
  <c r="Y27" i="2" s="1"/>
  <c r="V26" i="2"/>
  <c r="Y26" i="2" s="1"/>
  <c r="V25" i="2"/>
  <c r="Y25" i="2" s="1"/>
  <c r="V24" i="2"/>
  <c r="Y24" i="2" s="1"/>
  <c r="V23" i="2"/>
  <c r="Y23" i="2" s="1"/>
  <c r="V22" i="2"/>
  <c r="V21" i="2"/>
  <c r="Y21" i="2" s="1"/>
  <c r="V20" i="2"/>
  <c r="Y20" i="2" s="1"/>
  <c r="V19" i="2"/>
  <c r="Y19" i="2" s="1"/>
  <c r="V18" i="2"/>
  <c r="Y18" i="2" s="1"/>
  <c r="V17" i="2"/>
  <c r="Y17" i="2" s="1"/>
  <c r="V16" i="2"/>
  <c r="Y16" i="2" s="1"/>
  <c r="V15" i="2"/>
  <c r="Y15" i="2" s="1"/>
  <c r="V14" i="2"/>
  <c r="Y14" i="2" s="1"/>
  <c r="V13" i="2"/>
  <c r="Y13" i="2" s="1"/>
  <c r="V12" i="2"/>
  <c r="Y12" i="2" s="1"/>
  <c r="V11" i="2"/>
  <c r="Y11" i="2" s="1"/>
  <c r="V10" i="2"/>
  <c r="Y10" i="2" s="1"/>
  <c r="V9" i="2"/>
  <c r="V8" i="2"/>
  <c r="Y8" i="2" s="1"/>
  <c r="V7" i="2"/>
  <c r="Y7" i="2" s="1"/>
  <c r="V6" i="2"/>
  <c r="Y6" i="2" s="1"/>
  <c r="X21" i="2" l="1"/>
  <c r="X30" i="2"/>
  <c r="W17" i="2"/>
  <c r="X26" i="2"/>
  <c r="W29" i="2"/>
  <c r="X14" i="2"/>
  <c r="X18" i="2"/>
  <c r="W21" i="2"/>
  <c r="X10" i="2"/>
  <c r="X17" i="2"/>
  <c r="W25" i="2"/>
  <c r="X29" i="2"/>
  <c r="W13" i="2"/>
  <c r="X13" i="2"/>
  <c r="X25" i="2"/>
  <c r="W9" i="2"/>
  <c r="X9" i="2" s="1"/>
  <c r="Y9" i="2" s="1"/>
  <c r="X6" i="2"/>
  <c r="W5" i="2"/>
  <c r="Y5" i="2"/>
  <c r="W8" i="2"/>
  <c r="W12" i="2"/>
  <c r="W16" i="2"/>
  <c r="W20" i="2"/>
  <c r="W24" i="2"/>
  <c r="W28" i="2"/>
  <c r="W7" i="2"/>
  <c r="X8" i="2"/>
  <c r="W11" i="2"/>
  <c r="X12" i="2"/>
  <c r="W15" i="2"/>
  <c r="X16" i="2"/>
  <c r="W19" i="2"/>
  <c r="X20" i="2"/>
  <c r="W23" i="2"/>
  <c r="X24" i="2"/>
  <c r="W27" i="2"/>
  <c r="X28" i="2"/>
  <c r="W6" i="2"/>
  <c r="X7" i="2"/>
  <c r="W10" i="2"/>
  <c r="X11" i="2"/>
  <c r="W14" i="2"/>
  <c r="X15" i="2"/>
  <c r="W18" i="2"/>
  <c r="X19" i="2"/>
  <c r="W22" i="2"/>
  <c r="X22" i="2" s="1"/>
  <c r="Y22" i="2" s="1"/>
  <c r="X23" i="2"/>
  <c r="W26" i="2"/>
  <c r="X27" i="2"/>
  <c r="W30" i="2"/>
  <c r="Y2" i="2" l="1"/>
  <c r="X2" i="2"/>
</calcChain>
</file>

<file path=xl/sharedStrings.xml><?xml version="1.0" encoding="utf-8"?>
<sst xmlns="http://schemas.openxmlformats.org/spreadsheetml/2006/main" count="173" uniqueCount="98">
  <si>
    <t>Inschrijver vult uitsluitend de gele velden in. Het aanbrengen van wijzigingen in de andere velden is niet toegestaan op straffe van uitsluiting.</t>
  </si>
  <si>
    <t>Tabblad "Kernassortiment" zal als inschrijfsom dienen.</t>
  </si>
  <si>
    <t>Afbeeldingen en verdere specificaties van de gevraagde artikelen kunnen opgezocht worden aan de hand van de Ïtem ID" in de Webshop van King of via de opgegeven EAN codes.</t>
  </si>
  <si>
    <t>Prijzen zijn in euro's (€) en op maximaal twee decimalen achter de komma.</t>
  </si>
  <si>
    <t>Vragen over het prijzenblad of eventuele voorstellen tot wijzigingen in dit format dient u kenbaar te maken door hierover een vraag te stellen bij de Nota van Inlichtingen. Zie hiervoor ook de Aanbestedingsleidraad.</t>
  </si>
  <si>
    <t xml:space="preserve">Invulfouten zijn voor rekening van Ondernemer.  </t>
  </si>
  <si>
    <t>Inschrijver dient het prijzenblad ten alle tijden te ondertekenen door een rechtsgeldige vertegenwoordiger.</t>
  </si>
  <si>
    <t>Voorwaarden:</t>
  </si>
  <si>
    <t>De voorwaardes rondom de prijzen zijn opgenomen in de Programma van Eisen.</t>
  </si>
  <si>
    <t>Totale inschrijfprijs excl. BTW</t>
  </si>
  <si>
    <t>Totale Inschrijfprijs incl. BTW</t>
  </si>
  <si>
    <t>UMC</t>
  </si>
  <si>
    <t>Specificaties</t>
  </si>
  <si>
    <t>Aantallen</t>
  </si>
  <si>
    <t>Uw aanbod</t>
  </si>
  <si>
    <t>Calculaties</t>
  </si>
  <si>
    <t>Hoofdcategorie</t>
  </si>
  <si>
    <t>Item ID</t>
  </si>
  <si>
    <t>EAN CE</t>
  </si>
  <si>
    <t>EAN HE</t>
  </si>
  <si>
    <t>Artikel Naam</t>
  </si>
  <si>
    <t>Eenheid</t>
  </si>
  <si>
    <t>Verpakking Eenheid</t>
  </si>
  <si>
    <t>VE In Stuks</t>
  </si>
  <si>
    <t>2025:  Aantal gekocht per Stuk</t>
  </si>
  <si>
    <t>Identiek
Ja/Nee</t>
  </si>
  <si>
    <t>artikelnr</t>
  </si>
  <si>
    <t>Omschrijving</t>
  </si>
  <si>
    <t>Merk</t>
  </si>
  <si>
    <t>eenheid</t>
  </si>
  <si>
    <t>verpakking eenheid</t>
  </si>
  <si>
    <t>VE in Stuks</t>
  </si>
  <si>
    <t>BTW Tarief:
9% of 21%</t>
  </si>
  <si>
    <t>SUP toeslag per stuk in €</t>
  </si>
  <si>
    <t>Doos/80</t>
  </si>
  <si>
    <t>Pak/100</t>
  </si>
  <si>
    <t>Doos/50</t>
  </si>
  <si>
    <t>Pak/10</t>
  </si>
  <si>
    <t xml:space="preserve">Ondergetekende verklaart namens de Inschrijver de instructies te hebben gelezen en hiermee akkoord te gaan. Aldus rechtsgeldig ondertekend: </t>
  </si>
  <si>
    <t>Onderneming</t>
  </si>
  <si>
    <t>Naam rechtsgeldig vertegenwoordiger</t>
  </si>
  <si>
    <t>Functie  rechtsgeldig vertegenwoordiger</t>
  </si>
  <si>
    <t xml:space="preserve">Plaats en datum </t>
  </si>
  <si>
    <t>Handtekening</t>
  </si>
  <si>
    <t>Prijs verpakking: excl. BTW en excl sup toeslag in €</t>
  </si>
  <si>
    <t>Prijs per stuks: Excl. BTW en Excl. SUP in €</t>
  </si>
  <si>
    <t>Prijs per stuk: excl btw en incl sup in €</t>
  </si>
  <si>
    <t>Totale Inkoopwaarde: excl. BTW en incl. SUP in €</t>
  </si>
  <si>
    <t>Totale Inkoopwaarde: Incl. BTW en incl SUP in €</t>
  </si>
  <si>
    <t>Instructie invullen prijzenblad</t>
  </si>
  <si>
    <t>Doos/100</t>
  </si>
  <si>
    <t>Doos/10</t>
  </si>
  <si>
    <t>Inschrijfsom zal berekend worden op basis van de 2025 aantallen. De aantallen van de overige jaren dienen als indicatie. Het weergegeven assortiment en de afnamecijfers zijn bepaald op basis van historische gegevens. Inschrijver kan hieraan derhalve geen rechten ontlenen in termen van minimale omzet c.q. afzet.</t>
  </si>
  <si>
    <t>Medisch</t>
  </si>
  <si>
    <t>OOGSPOELFLES EENMALIG GEBRUIK 500ML</t>
  </si>
  <si>
    <t>STK</t>
  </si>
  <si>
    <t>AANTREKHULPMIDDEL STEUNKOUS EASY-SLIDE XL</t>
  </si>
  <si>
    <t>SILICONENSPRAY MEDISPRAY 1710 500ML</t>
  </si>
  <si>
    <t>TONGSPATEL HOUT 15X2CM  G8 0100</t>
  </si>
  <si>
    <t>DOOS</t>
  </si>
  <si>
    <t>SOK MEDISOCKS WIT M LARGE=39-46</t>
  </si>
  <si>
    <t>Doos/70</t>
  </si>
  <si>
    <t>LAMP OOGSPIEGEL PENLIGHT</t>
  </si>
  <si>
    <t>BEUGEL TBV HANDDESINFECTIE 500ML</t>
  </si>
  <si>
    <t>DISPENSER HANDDESINFECTIE TLS22 1000ML</t>
  </si>
  <si>
    <t>MEDICAL WIPES KIMCARE 2-LGS 186X108MM WIT</t>
  </si>
  <si>
    <t>Doos/66X80</t>
  </si>
  <si>
    <t>WATTENSTAAFJE KLEINE PROP 15CM ONSTERIEL</t>
  </si>
  <si>
    <t>ZAK</t>
  </si>
  <si>
    <t>WASHANDSCHOEN DISP MOLTON 15X21CM</t>
  </si>
  <si>
    <t>PAK</t>
  </si>
  <si>
    <t>ONDERBROEK DISPOSABLE WIT  MAAT  XL</t>
  </si>
  <si>
    <t>CATH 5FG EMBRYON HYCOSY R57422</t>
  </si>
  <si>
    <t>DOEK CELSTOF 6-LAAGS  25X19CM  747450</t>
  </si>
  <si>
    <t>Pak/80</t>
  </si>
  <si>
    <t>NAVELSTRENGRING CORD RING</t>
  </si>
  <si>
    <t xml:space="preserve">NAVELKLEM DISP WIT CORDCLAMP MED 2001 </t>
  </si>
  <si>
    <t>DISPENSER TBV HANDDESINFECTIE TOUCHLESS 1000ML</t>
  </si>
  <si>
    <t>MEDICIJNBEKERTJE DISP PP 35X42MM 30ML</t>
  </si>
  <si>
    <t>NEUSPLUGS NOSA MENTHOL</t>
  </si>
  <si>
    <t>LABEL BREEKZEGEL HM</t>
  </si>
  <si>
    <t>Zak/100</t>
  </si>
  <si>
    <t>FBS KIT PLUS SAMPLING WAND R57026-00-W</t>
  </si>
  <si>
    <t>PAPIER ONDERZOEKTAFEL 2 LGS 50CMX100MTR</t>
  </si>
  <si>
    <t>ROL</t>
  </si>
  <si>
    <t>PANTOFFELS PILLOW PAW MT 38-42 L GROEN</t>
  </si>
  <si>
    <t>GEBITSBAKJE MET DEKSEL</t>
  </si>
  <si>
    <t>PILLENBREKER/TABLETSPLIJTER WIEGAND</t>
  </si>
  <si>
    <t>CASSETTE WIEGAND 261/269</t>
  </si>
  <si>
    <t>Bijlage 7B - Prijsopgave formulier - EA FNA 2026 - Perceel 2</t>
  </si>
  <si>
    <t>Leids UMC</t>
  </si>
  <si>
    <t>EAN</t>
  </si>
  <si>
    <t>kolom A t/m I bevatten details over de producten die moeten worden aangeboden. Deze kolommen hoeven niet te worden ingevuld.</t>
  </si>
  <si>
    <t>In kolom J dient u middels 'JA' of 'NEE' aan te geven of u een identiek of aantoonbaar gelijkwaardig artikel aanbied.</t>
  </si>
  <si>
    <t xml:space="preserve">In kolom K t/m R dient u de beschrijving van het artikel in te vullen. </t>
  </si>
  <si>
    <t>In kolom S vult u de prijs per verpakking,  exclusief BTW en exclusief SUP toeslag in € van het aangeboden artikel in.</t>
  </si>
  <si>
    <t xml:space="preserve">In kolom T dient u het van toepassing zijnde BTW tarief (9 of 21%) van het aangeboden artikel in te vullen. </t>
  </si>
  <si>
    <t xml:space="preserve">Indien er een SUP toeslag van toepassing is op aangeboden artikel, vul in Kolom U de waarde van SUP toeslag voor de eenheid per stuk.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</si>
</sst>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Aptos Narrow"/>
      <family val="2"/>
      <scheme val="minor"/>
    </font>
    <font>
      <sz val="11"/>
      <color theme="1"/>
      <name val="Aptos Narrow"/>
      <family val="2"/>
      <scheme val="minor"/>
    </font>
    <font>
      <u/>
      <sz val="11"/>
      <color theme="10"/>
      <name val="Aptos Narrow"/>
      <family val="2"/>
      <scheme val="minor"/>
    </font>
    <font>
      <sz val="10"/>
      <name val="Aptos Narrow"/>
      <family val="2"/>
    </font>
    <font>
      <b/>
      <sz val="12"/>
      <name val="Aptos Narrow"/>
      <family val="2"/>
    </font>
    <font>
      <b/>
      <sz val="10"/>
      <name val="Aptos Narrow"/>
      <family val="2"/>
    </font>
    <font>
      <sz val="10"/>
      <color rgb="FF000000"/>
      <name val="Aptos Narrow"/>
      <family val="2"/>
    </font>
    <font>
      <sz val="10"/>
      <color rgb="FF000000"/>
      <name val="Arial"/>
      <family val="2"/>
    </font>
    <font>
      <u/>
      <sz val="10"/>
      <color theme="10"/>
      <name val="Aptos Narrow"/>
      <family val="2"/>
    </font>
    <font>
      <sz val="11"/>
      <color rgb="FF000000"/>
      <name val="Aptos Narrow"/>
      <family val="2"/>
      <scheme val="minor"/>
    </font>
    <font>
      <b/>
      <sz val="10"/>
      <color rgb="FF000000"/>
      <name val="Aptos Narrow"/>
      <family val="2"/>
    </font>
    <font>
      <b/>
      <sz val="16"/>
      <name val="Aptos Narrow"/>
      <family val="2"/>
    </font>
    <font>
      <b/>
      <u/>
      <sz val="10"/>
      <color theme="10"/>
      <name val="Aptos Narrow"/>
      <family val="2"/>
    </font>
    <font>
      <b/>
      <sz val="8"/>
      <color rgb="FF000000"/>
      <name val="Verdana"/>
      <family val="2"/>
    </font>
    <font>
      <b/>
      <sz val="8"/>
      <name val="Verdana"/>
      <family val="2"/>
    </font>
    <font>
      <sz val="9"/>
      <name val="Verdana"/>
      <family val="2"/>
    </font>
    <font>
      <b/>
      <sz val="12"/>
      <color rgb="FF000000"/>
      <name val="Aptos Narrow"/>
      <family val="2"/>
    </font>
  </fonts>
  <fills count="12">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2" tint="-0.249977111117893"/>
        <bgColor rgb="FFC0E6F5"/>
      </patternFill>
    </fill>
    <fill>
      <patternFill patternType="solid">
        <fgColor theme="2" tint="-9.9978637043366805E-2"/>
        <bgColor rgb="FFC0E6F5"/>
      </patternFill>
    </fill>
    <fill>
      <patternFill patternType="solid">
        <fgColor rgb="FFFFFFCC"/>
        <bgColor indexed="64"/>
      </patternFill>
    </fill>
    <fill>
      <patternFill patternType="solid">
        <fgColor rgb="FFBFBFBF"/>
        <bgColor rgb="FF000000"/>
      </patternFill>
    </fill>
    <fill>
      <patternFill patternType="solid">
        <fgColor rgb="FFF2F2F2"/>
        <bgColor rgb="FF000000"/>
      </patternFill>
    </fill>
    <fill>
      <patternFill patternType="solid">
        <fgColor rgb="FFFFFF00"/>
        <bgColor rgb="FF000000"/>
      </patternFill>
    </fill>
  </fills>
  <borders count="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7" fillId="0" borderId="0"/>
  </cellStyleXfs>
  <cellXfs count="77">
    <xf numFmtId="0" fontId="0" fillId="0" borderId="0" xfId="0"/>
    <xf numFmtId="0" fontId="3" fillId="0" borderId="0" xfId="0" applyFont="1"/>
    <xf numFmtId="0" fontId="6" fillId="0" borderId="0" xfId="0" applyFont="1" applyAlignment="1">
      <alignment vertical="top" wrapText="1"/>
    </xf>
    <xf numFmtId="0" fontId="6" fillId="0" borderId="0" xfId="4" applyFont="1"/>
    <xf numFmtId="0" fontId="6" fillId="0" borderId="0" xfId="4" applyFont="1" applyAlignment="1">
      <alignment horizontal="left"/>
    </xf>
    <xf numFmtId="0" fontId="9" fillId="0" borderId="0" xfId="4" applyFont="1"/>
    <xf numFmtId="0" fontId="9" fillId="0" borderId="1" xfId="4" applyFont="1" applyBorder="1"/>
    <xf numFmtId="0" fontId="9" fillId="0" borderId="0" xfId="4" applyFont="1" applyAlignment="1">
      <alignment horizontal="left"/>
    </xf>
    <xf numFmtId="0" fontId="9" fillId="0" borderId="1" xfId="4" applyFont="1" applyBorder="1" applyAlignment="1">
      <alignment horizontal="left"/>
    </xf>
    <xf numFmtId="1" fontId="3" fillId="0" borderId="0" xfId="0" applyNumberFormat="1" applyFont="1"/>
    <xf numFmtId="44" fontId="3" fillId="0" borderId="0" xfId="1" applyFont="1"/>
    <xf numFmtId="9" fontId="3" fillId="0" borderId="0" xfId="2" applyFont="1"/>
    <xf numFmtId="0" fontId="6" fillId="0" borderId="0" xfId="0" applyFont="1"/>
    <xf numFmtId="1" fontId="8" fillId="0" borderId="0" xfId="3" applyNumberFormat="1" applyFont="1"/>
    <xf numFmtId="0" fontId="5" fillId="0" borderId="0" xfId="0" applyFont="1"/>
    <xf numFmtId="0" fontId="3" fillId="0" borderId="0" xfId="0" applyFont="1" applyAlignment="1">
      <alignment horizontal="center"/>
    </xf>
    <xf numFmtId="9" fontId="3" fillId="0" borderId="0" xfId="2" applyFont="1" applyAlignment="1">
      <alignment horizontal="center"/>
    </xf>
    <xf numFmtId="44" fontId="11" fillId="3" borderId="2" xfId="1" applyFont="1" applyFill="1" applyBorder="1" applyAlignment="1">
      <alignment horizontal="center" wrapText="1"/>
    </xf>
    <xf numFmtId="0" fontId="10" fillId="0" borderId="0" xfId="0" applyFont="1"/>
    <xf numFmtId="1" fontId="12" fillId="0" borderId="0" xfId="3" applyNumberFormat="1" applyFont="1"/>
    <xf numFmtId="1" fontId="5" fillId="0" borderId="0" xfId="0" applyNumberFormat="1" applyFont="1"/>
    <xf numFmtId="0" fontId="5" fillId="0" borderId="0" xfId="0" applyFont="1" applyAlignment="1">
      <alignment horizontal="center"/>
    </xf>
    <xf numFmtId="9" fontId="5" fillId="0" borderId="0" xfId="2" applyFont="1" applyAlignment="1">
      <alignment horizontal="center"/>
    </xf>
    <xf numFmtId="44" fontId="5" fillId="0" borderId="0" xfId="1" applyFont="1"/>
    <xf numFmtId="44" fontId="11" fillId="0" borderId="3" xfId="1" applyFont="1" applyBorder="1"/>
    <xf numFmtId="0" fontId="5" fillId="4" borderId="2" xfId="0" applyFont="1" applyFill="1" applyBorder="1"/>
    <xf numFmtId="0" fontId="10" fillId="6" borderId="2" xfId="0" applyFont="1" applyFill="1" applyBorder="1" applyAlignment="1">
      <alignment vertical="center"/>
    </xf>
    <xf numFmtId="0" fontId="10" fillId="7" borderId="2" xfId="0" applyFont="1" applyFill="1" applyBorder="1" applyAlignment="1">
      <alignment vertical="center"/>
    </xf>
    <xf numFmtId="1" fontId="10" fillId="7" borderId="2" xfId="0" applyNumberFormat="1" applyFont="1" applyFill="1" applyBorder="1" applyAlignment="1">
      <alignment vertical="center" wrapText="1"/>
    </xf>
    <xf numFmtId="0" fontId="10" fillId="6" borderId="2" xfId="0" applyFont="1" applyFill="1" applyBorder="1" applyAlignment="1">
      <alignment vertical="center" wrapText="1"/>
    </xf>
    <xf numFmtId="0" fontId="5" fillId="2" borderId="2" xfId="0" applyFont="1" applyFill="1" applyBorder="1" applyAlignment="1">
      <alignment vertical="center" wrapText="1"/>
    </xf>
    <xf numFmtId="1" fontId="5" fillId="2" borderId="2" xfId="0" applyNumberFormat="1" applyFont="1" applyFill="1" applyBorder="1" applyAlignment="1">
      <alignment vertical="center" wrapText="1"/>
    </xf>
    <xf numFmtId="44" fontId="5" fillId="2" borderId="2" xfId="1" applyFont="1" applyFill="1" applyBorder="1" applyAlignment="1">
      <alignment vertical="center" wrapText="1"/>
    </xf>
    <xf numFmtId="9" fontId="5" fillId="2" borderId="2" xfId="2" applyFont="1" applyFill="1" applyBorder="1" applyAlignment="1">
      <alignment vertical="center" wrapText="1"/>
    </xf>
    <xf numFmtId="0" fontId="3" fillId="0" borderId="0" xfId="0" applyFont="1" applyAlignment="1">
      <alignment vertical="center"/>
    </xf>
    <xf numFmtId="0" fontId="6" fillId="0" borderId="7" xfId="0" applyFont="1" applyBorder="1"/>
    <xf numFmtId="1" fontId="6" fillId="0" borderId="7" xfId="0" applyNumberFormat="1" applyFont="1" applyBorder="1"/>
    <xf numFmtId="0" fontId="10" fillId="0" borderId="7" xfId="0" applyFont="1" applyBorder="1"/>
    <xf numFmtId="44" fontId="3" fillId="0" borderId="2" xfId="1" applyFont="1" applyBorder="1"/>
    <xf numFmtId="44" fontId="3" fillId="0" borderId="2" xfId="1" applyFont="1" applyFill="1" applyBorder="1"/>
    <xf numFmtId="0" fontId="3" fillId="0" borderId="7" xfId="0" applyFont="1" applyBorder="1"/>
    <xf numFmtId="0" fontId="3" fillId="0" borderId="2" xfId="0" applyFont="1" applyBorder="1" applyAlignment="1">
      <alignment vertical="top"/>
    </xf>
    <xf numFmtId="0" fontId="3" fillId="0" borderId="2" xfId="0" applyFont="1" applyBorder="1" applyAlignment="1">
      <alignment horizontal="right" vertical="top"/>
    </xf>
    <xf numFmtId="0" fontId="14" fillId="10" borderId="2" xfId="0" applyFont="1" applyFill="1" applyBorder="1" applyAlignment="1">
      <alignment horizontal="left" vertical="top"/>
    </xf>
    <xf numFmtId="0" fontId="3" fillId="8" borderId="2" xfId="0" applyFont="1" applyFill="1" applyBorder="1" applyProtection="1">
      <protection locked="0"/>
    </xf>
    <xf numFmtId="1" fontId="3" fillId="8" borderId="2" xfId="0" applyNumberFormat="1" applyFont="1" applyFill="1" applyBorder="1" applyProtection="1">
      <protection locked="0"/>
    </xf>
    <xf numFmtId="44" fontId="3" fillId="8" borderId="2" xfId="1" applyFont="1" applyFill="1" applyBorder="1" applyProtection="1">
      <protection locked="0"/>
    </xf>
    <xf numFmtId="9" fontId="3" fillId="8" borderId="2" xfId="2" applyFont="1" applyFill="1" applyBorder="1" applyProtection="1">
      <protection locked="0"/>
    </xf>
    <xf numFmtId="49" fontId="3" fillId="0" borderId="0" xfId="0" applyNumberFormat="1" applyFont="1" applyAlignment="1">
      <alignment horizontal="center"/>
    </xf>
    <xf numFmtId="49" fontId="5" fillId="0" borderId="0" xfId="0" applyNumberFormat="1" applyFont="1" applyAlignment="1">
      <alignment horizontal="center"/>
    </xf>
    <xf numFmtId="49" fontId="5" fillId="2" borderId="2" xfId="0" applyNumberFormat="1" applyFont="1" applyFill="1" applyBorder="1" applyAlignment="1">
      <alignment vertical="center" wrapText="1"/>
    </xf>
    <xf numFmtId="49" fontId="3" fillId="8" borderId="2" xfId="0" applyNumberFormat="1" applyFont="1" applyFill="1" applyBorder="1" applyProtection="1">
      <protection locked="0"/>
    </xf>
    <xf numFmtId="49" fontId="3" fillId="0" borderId="0" xfId="0" applyNumberFormat="1" applyFont="1"/>
    <xf numFmtId="1" fontId="3" fillId="0" borderId="0" xfId="0" applyNumberFormat="1" applyFont="1" applyAlignment="1">
      <alignment horizontal="center"/>
    </xf>
    <xf numFmtId="1" fontId="5" fillId="0" borderId="0" xfId="0" applyNumberFormat="1" applyFont="1" applyAlignment="1">
      <alignment horizontal="center"/>
    </xf>
    <xf numFmtId="44" fontId="3" fillId="0" borderId="0" xfId="1" applyFont="1" applyAlignment="1">
      <alignment horizontal="center"/>
    </xf>
    <xf numFmtId="44" fontId="5" fillId="0" borderId="0" xfId="1" applyFont="1" applyAlignment="1">
      <alignment horizontal="center"/>
    </xf>
    <xf numFmtId="49" fontId="15" fillId="11" borderId="2" xfId="0" applyNumberFormat="1" applyFont="1" applyFill="1" applyBorder="1" applyAlignment="1" applyProtection="1">
      <alignment vertical="top"/>
      <protection locked="0"/>
    </xf>
    <xf numFmtId="0" fontId="4" fillId="0" borderId="0" xfId="0" applyFont="1" applyAlignment="1">
      <alignment horizontal="left"/>
    </xf>
    <xf numFmtId="0" fontId="4" fillId="2" borderId="2" xfId="0" applyFont="1" applyFill="1" applyBorder="1" applyAlignment="1">
      <alignment horizontal="left" wrapText="1"/>
    </xf>
    <xf numFmtId="0" fontId="16" fillId="2" borderId="2" xfId="0" applyFont="1" applyFill="1" applyBorder="1" applyAlignment="1">
      <alignment horizontal="left" vertical="top" wrapText="1"/>
    </xf>
    <xf numFmtId="0" fontId="3" fillId="0" borderId="2" xfId="0" applyFont="1" applyBorder="1" applyAlignment="1">
      <alignment horizontal="left" vertical="top" wrapText="1"/>
    </xf>
    <xf numFmtId="0" fontId="13" fillId="9" borderId="2" xfId="0" applyFont="1" applyFill="1" applyBorder="1" applyAlignment="1">
      <alignment horizontal="left" vertical="top" wrapText="1"/>
    </xf>
    <xf numFmtId="0" fontId="14" fillId="10" borderId="2" xfId="0" applyFont="1" applyFill="1" applyBorder="1" applyAlignment="1">
      <alignment horizontal="left" vertical="top" wrapText="1"/>
    </xf>
    <xf numFmtId="0" fontId="14" fillId="10" borderId="2" xfId="0" applyFont="1" applyFill="1" applyBorder="1" applyAlignment="1">
      <alignment horizontal="left" vertical="top"/>
    </xf>
    <xf numFmtId="0" fontId="6" fillId="0" borderId="2" xfId="0" applyFont="1" applyBorder="1" applyAlignment="1">
      <alignment horizontal="left" vertical="top" wrapText="1"/>
    </xf>
    <xf numFmtId="1" fontId="8" fillId="0" borderId="2" xfId="3" applyNumberFormat="1" applyFont="1" applyBorder="1" applyAlignment="1">
      <alignment horizontal="left" wrapText="1"/>
    </xf>
    <xf numFmtId="0" fontId="5" fillId="5" borderId="4" xfId="0" applyFont="1" applyFill="1" applyBorder="1" applyAlignment="1">
      <alignment horizont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10" fillId="5" borderId="2" xfId="0" applyFont="1" applyFill="1" applyBorder="1" applyAlignment="1">
      <alignment horizontal="center"/>
    </xf>
    <xf numFmtId="0" fontId="5" fillId="4" borderId="5" xfId="0" applyFont="1" applyFill="1" applyBorder="1" applyAlignment="1"/>
    <xf numFmtId="1" fontId="10" fillId="7" borderId="2" xfId="0" applyNumberFormat="1" applyFont="1" applyFill="1" applyBorder="1" applyAlignment="1">
      <alignment vertical="center"/>
    </xf>
    <xf numFmtId="1" fontId="10" fillId="0" borderId="7" xfId="0" applyNumberFormat="1" applyFont="1" applyBorder="1"/>
    <xf numFmtId="1" fontId="3" fillId="0" borderId="2" xfId="0" applyNumberFormat="1" applyFont="1" applyBorder="1"/>
  </cellXfs>
  <cellStyles count="5">
    <cellStyle name="Hyperlink" xfId="3" builtinId="8"/>
    <cellStyle name="Procent" xfId="2" builtinId="5"/>
    <cellStyle name="Standaard" xfId="0" builtinId="0"/>
    <cellStyle name="Standaard 3" xfId="4" xr:uid="{E9CDE498-41AC-4CC5-B05E-3BEF76424746}"/>
    <cellStyle name="Valuta" xfId="1" builtinId="4"/>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1241612</xdr:colOff>
      <xdr:row>0</xdr:row>
      <xdr:rowOff>0</xdr:rowOff>
    </xdr:from>
    <xdr:to>
      <xdr:col>2</xdr:col>
      <xdr:colOff>4509247</xdr:colOff>
      <xdr:row>6</xdr:row>
      <xdr:rowOff>96931</xdr:rowOff>
    </xdr:to>
    <xdr:pic>
      <xdr:nvPicPr>
        <xdr:cNvPr id="4" name="Afbeelding 3">
          <a:extLst>
            <a:ext uri="{FF2B5EF4-FFF2-40B4-BE49-F238E27FC236}">
              <a16:creationId xmlns:a16="http://schemas.microsoft.com/office/drawing/2014/main" id="{725EAB80-4148-4F57-A9EB-AE6064235F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7737" y="0"/>
          <a:ext cx="3267635" cy="11430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ebshop.king.nl/eur/nl_NL"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F48A-958C-4B90-ADDD-DE4F8344FC02}">
  <dimension ref="A6:U35"/>
  <sheetViews>
    <sheetView view="pageBreakPreview" zoomScaleNormal="100" zoomScaleSheetLayoutView="100" workbookViewId="0">
      <selection activeCell="B3" sqref="B3"/>
    </sheetView>
  </sheetViews>
  <sheetFormatPr defaultRowHeight="13.5" x14ac:dyDescent="0.25"/>
  <cols>
    <col min="1" max="1" width="3" style="1" bestFit="1" customWidth="1"/>
    <col min="2" max="2" width="46.28515625" style="1" customWidth="1"/>
    <col min="3" max="3" width="68" style="1" customWidth="1"/>
    <col min="4" max="8" width="12.85546875" style="1" customWidth="1"/>
    <col min="9" max="16384" width="9.140625" style="1"/>
  </cols>
  <sheetData>
    <row r="6" spans="1:21" ht="15" customHeight="1" x14ac:dyDescent="0.25">
      <c r="A6" s="58" t="s">
        <v>89</v>
      </c>
      <c r="B6" s="58"/>
      <c r="C6" s="58"/>
    </row>
    <row r="8" spans="1:21" ht="27" customHeight="1" x14ac:dyDescent="0.25">
      <c r="A8" s="62" t="s">
        <v>38</v>
      </c>
      <c r="B8" s="62"/>
      <c r="C8" s="62"/>
    </row>
    <row r="9" spans="1:21" ht="27" customHeight="1" x14ac:dyDescent="0.25">
      <c r="A9" s="43" t="s">
        <v>39</v>
      </c>
      <c r="B9" s="43"/>
      <c r="C9" s="57"/>
    </row>
    <row r="10" spans="1:21" ht="27" customHeight="1" x14ac:dyDescent="0.25">
      <c r="A10" s="63" t="s">
        <v>40</v>
      </c>
      <c r="B10" s="63"/>
      <c r="C10" s="57"/>
    </row>
    <row r="11" spans="1:21" ht="27" customHeight="1" x14ac:dyDescent="0.25">
      <c r="A11" s="63" t="s">
        <v>41</v>
      </c>
      <c r="B11" s="63"/>
      <c r="C11" s="57"/>
    </row>
    <row r="12" spans="1:21" ht="27" customHeight="1" x14ac:dyDescent="0.25">
      <c r="A12" s="64" t="s">
        <v>42</v>
      </c>
      <c r="B12" s="64"/>
      <c r="C12" s="57"/>
    </row>
    <row r="13" spans="1:21" ht="27" customHeight="1" x14ac:dyDescent="0.25">
      <c r="A13" s="64" t="s">
        <v>43</v>
      </c>
      <c r="B13" s="64"/>
      <c r="C13" s="57"/>
    </row>
    <row r="15" spans="1:21" ht="15" customHeight="1" x14ac:dyDescent="0.25">
      <c r="A15" s="59" t="s">
        <v>49</v>
      </c>
      <c r="B15" s="59"/>
      <c r="C15" s="59"/>
    </row>
    <row r="16" spans="1:21" ht="27" customHeight="1" x14ac:dyDescent="0.25">
      <c r="A16" s="41">
        <v>1</v>
      </c>
      <c r="B16" s="65" t="s">
        <v>0</v>
      </c>
      <c r="C16" s="65"/>
      <c r="D16" s="3"/>
      <c r="E16" s="3"/>
      <c r="F16" s="3"/>
      <c r="G16" s="3"/>
      <c r="H16" s="3"/>
      <c r="I16" s="3"/>
      <c r="J16" s="3"/>
      <c r="K16" s="3"/>
      <c r="L16" s="3"/>
      <c r="M16" s="3"/>
      <c r="N16" s="3"/>
      <c r="O16" s="3"/>
      <c r="P16" s="3"/>
      <c r="Q16" s="3"/>
      <c r="R16" s="3"/>
      <c r="S16" s="3"/>
      <c r="T16" s="3"/>
      <c r="U16" s="3"/>
    </row>
    <row r="17" spans="1:21" ht="27" customHeight="1" x14ac:dyDescent="0.25">
      <c r="A17" s="41">
        <v>2</v>
      </c>
      <c r="B17" s="65" t="s">
        <v>1</v>
      </c>
      <c r="C17" s="65"/>
      <c r="D17" s="4"/>
      <c r="E17" s="4"/>
      <c r="F17" s="4"/>
      <c r="G17" s="4"/>
      <c r="H17" s="4"/>
      <c r="I17" s="4"/>
      <c r="J17" s="4"/>
      <c r="K17" s="4"/>
      <c r="L17" s="4"/>
      <c r="M17" s="4"/>
      <c r="N17" s="4"/>
      <c r="O17" s="4"/>
      <c r="P17" s="4"/>
      <c r="Q17" s="4"/>
      <c r="R17" s="4"/>
      <c r="S17" s="4"/>
      <c r="T17" s="4"/>
      <c r="U17" s="4"/>
    </row>
    <row r="18" spans="1:21" ht="27" customHeight="1" x14ac:dyDescent="0.25">
      <c r="A18" s="41">
        <v>3</v>
      </c>
      <c r="B18" s="65" t="s">
        <v>92</v>
      </c>
      <c r="C18" s="65"/>
      <c r="D18" s="4"/>
      <c r="E18" s="4"/>
      <c r="F18" s="4"/>
      <c r="G18" s="4"/>
      <c r="H18" s="4"/>
      <c r="I18" s="4"/>
      <c r="J18" s="4"/>
      <c r="K18" s="4"/>
      <c r="L18" s="4"/>
      <c r="M18" s="4"/>
      <c r="N18" s="4"/>
      <c r="O18" s="4"/>
      <c r="P18" s="4"/>
      <c r="Q18" s="4"/>
      <c r="R18" s="4"/>
      <c r="S18" s="4"/>
      <c r="T18" s="4"/>
      <c r="U18" s="4"/>
    </row>
    <row r="19" spans="1:21" ht="27" customHeight="1" x14ac:dyDescent="0.25">
      <c r="A19" s="41">
        <v>4</v>
      </c>
      <c r="B19" s="66" t="s">
        <v>2</v>
      </c>
      <c r="C19" s="66"/>
      <c r="D19" s="4"/>
      <c r="E19" s="4"/>
      <c r="F19" s="4"/>
      <c r="G19" s="4"/>
      <c r="H19" s="4"/>
      <c r="I19" s="4"/>
      <c r="J19" s="4"/>
      <c r="K19" s="4"/>
      <c r="L19" s="4"/>
      <c r="M19" s="4"/>
      <c r="N19" s="4"/>
      <c r="O19" s="4"/>
      <c r="P19" s="4"/>
      <c r="Q19" s="4"/>
      <c r="R19" s="4"/>
      <c r="S19" s="4"/>
      <c r="T19" s="4"/>
      <c r="U19" s="4"/>
    </row>
    <row r="20" spans="1:21" ht="40.5" customHeight="1" x14ac:dyDescent="0.25">
      <c r="A20" s="41">
        <v>5</v>
      </c>
      <c r="B20" s="65" t="s">
        <v>52</v>
      </c>
      <c r="C20" s="65"/>
      <c r="D20" s="4"/>
      <c r="E20" s="4"/>
      <c r="F20" s="4"/>
      <c r="G20" s="4"/>
      <c r="H20" s="4"/>
      <c r="I20" s="4"/>
      <c r="J20" s="4"/>
      <c r="K20" s="4"/>
      <c r="L20" s="4"/>
      <c r="M20" s="4"/>
      <c r="N20" s="4"/>
      <c r="O20" s="4"/>
      <c r="P20" s="4"/>
      <c r="Q20" s="4"/>
      <c r="R20" s="4"/>
      <c r="S20" s="4"/>
      <c r="T20" s="4"/>
      <c r="U20" s="4"/>
    </row>
    <row r="21" spans="1:21" ht="27" customHeight="1" x14ac:dyDescent="0.25">
      <c r="A21" s="41">
        <v>6</v>
      </c>
      <c r="B21" s="65" t="s">
        <v>93</v>
      </c>
      <c r="C21" s="65"/>
      <c r="D21" s="5"/>
      <c r="E21" s="5"/>
      <c r="F21" s="5"/>
      <c r="G21" s="5"/>
      <c r="H21" s="5"/>
      <c r="I21" s="5"/>
      <c r="J21" s="5"/>
      <c r="K21" s="5"/>
      <c r="L21" s="5"/>
      <c r="M21" s="5"/>
      <c r="N21" s="5"/>
      <c r="O21" s="5"/>
      <c r="P21" s="5"/>
      <c r="Q21" s="5"/>
      <c r="R21" s="5"/>
      <c r="S21" s="5"/>
      <c r="T21" s="6"/>
      <c r="U21" s="6"/>
    </row>
    <row r="22" spans="1:21" ht="27" customHeight="1" x14ac:dyDescent="0.25">
      <c r="A22" s="41">
        <v>7</v>
      </c>
      <c r="B22" s="65" t="s">
        <v>94</v>
      </c>
      <c r="C22" s="65"/>
      <c r="D22" s="5"/>
      <c r="E22" s="5"/>
      <c r="F22" s="5"/>
      <c r="G22" s="5"/>
      <c r="H22" s="5"/>
      <c r="I22" s="5"/>
      <c r="J22" s="5"/>
      <c r="K22" s="5"/>
      <c r="L22" s="5"/>
      <c r="M22" s="5"/>
      <c r="N22" s="5"/>
      <c r="O22" s="5"/>
      <c r="P22" s="5"/>
      <c r="Q22" s="5"/>
      <c r="R22" s="5"/>
      <c r="S22" s="5"/>
      <c r="T22" s="5"/>
      <c r="U22" s="6"/>
    </row>
    <row r="23" spans="1:21" ht="27" customHeight="1" x14ac:dyDescent="0.25">
      <c r="A23" s="41">
        <v>8</v>
      </c>
      <c r="B23" s="65" t="s">
        <v>95</v>
      </c>
      <c r="C23" s="65"/>
      <c r="D23" s="5"/>
      <c r="E23" s="5"/>
      <c r="F23" s="5"/>
      <c r="G23" s="5"/>
      <c r="H23" s="5"/>
      <c r="I23" s="5"/>
      <c r="J23" s="5"/>
      <c r="K23" s="5"/>
      <c r="L23" s="5"/>
      <c r="M23" s="5"/>
      <c r="N23" s="5"/>
      <c r="O23" s="5"/>
      <c r="P23" s="5"/>
      <c r="Q23" s="5"/>
      <c r="R23" s="5"/>
      <c r="S23" s="5"/>
      <c r="T23" s="5"/>
      <c r="U23" s="6"/>
    </row>
    <row r="24" spans="1:21" ht="27" customHeight="1" x14ac:dyDescent="0.25">
      <c r="A24" s="41">
        <v>9</v>
      </c>
      <c r="B24" s="65" t="s">
        <v>96</v>
      </c>
      <c r="C24" s="65"/>
      <c r="D24" s="5"/>
      <c r="E24" s="5"/>
      <c r="F24" s="5"/>
      <c r="G24" s="5"/>
      <c r="H24" s="5"/>
      <c r="I24" s="5"/>
      <c r="J24" s="5"/>
      <c r="K24" s="5"/>
      <c r="L24" s="5"/>
      <c r="M24" s="5"/>
      <c r="N24" s="5"/>
      <c r="O24" s="5"/>
      <c r="P24" s="5"/>
      <c r="Q24" s="5"/>
      <c r="R24" s="5"/>
      <c r="S24" s="5"/>
      <c r="T24" s="5"/>
      <c r="U24" s="6"/>
    </row>
    <row r="25" spans="1:21" ht="27" customHeight="1" x14ac:dyDescent="0.25">
      <c r="A25" s="41">
        <v>10</v>
      </c>
      <c r="B25" s="61" t="s">
        <v>97</v>
      </c>
      <c r="C25" s="61"/>
      <c r="D25" s="5"/>
      <c r="E25" s="5"/>
      <c r="H25" s="5"/>
      <c r="I25" s="5"/>
      <c r="J25" s="5"/>
      <c r="K25" s="5"/>
      <c r="L25" s="5"/>
      <c r="M25" s="5"/>
      <c r="N25" s="5"/>
      <c r="O25" s="5"/>
      <c r="P25" s="5"/>
      <c r="Q25" s="5"/>
      <c r="R25" s="5"/>
      <c r="S25" s="5"/>
      <c r="T25" s="5"/>
      <c r="U25" s="6"/>
    </row>
    <row r="26" spans="1:21" ht="27" customHeight="1" x14ac:dyDescent="0.25">
      <c r="A26" s="41">
        <v>11</v>
      </c>
      <c r="B26" s="61" t="s">
        <v>3</v>
      </c>
      <c r="C26" s="61"/>
      <c r="D26" s="7"/>
      <c r="E26" s="7"/>
      <c r="F26" s="7"/>
      <c r="G26" s="7"/>
      <c r="H26" s="7"/>
      <c r="I26" s="7"/>
      <c r="J26" s="7"/>
      <c r="K26" s="7"/>
      <c r="L26" s="7"/>
      <c r="M26" s="7"/>
      <c r="N26" s="7"/>
      <c r="O26" s="7"/>
      <c r="P26" s="7"/>
      <c r="Q26" s="7"/>
      <c r="R26" s="7"/>
      <c r="S26" s="7"/>
      <c r="T26" s="7"/>
      <c r="U26" s="8"/>
    </row>
    <row r="27" spans="1:21" ht="27" customHeight="1" x14ac:dyDescent="0.25">
      <c r="A27" s="41">
        <v>12</v>
      </c>
      <c r="B27" s="65" t="s">
        <v>4</v>
      </c>
      <c r="C27" s="65"/>
      <c r="D27" s="7"/>
      <c r="E27" s="7"/>
      <c r="F27" s="7"/>
      <c r="G27" s="7"/>
      <c r="H27" s="7"/>
      <c r="I27" s="7"/>
      <c r="J27" s="7"/>
      <c r="K27" s="7"/>
      <c r="L27" s="7"/>
      <c r="M27" s="7"/>
      <c r="N27" s="7"/>
      <c r="O27" s="7"/>
      <c r="P27" s="7"/>
      <c r="Q27" s="7"/>
      <c r="R27" s="7"/>
      <c r="S27" s="7"/>
      <c r="T27" s="7"/>
      <c r="U27" s="8"/>
    </row>
    <row r="28" spans="1:21" ht="27" customHeight="1" x14ac:dyDescent="0.25">
      <c r="A28" s="41">
        <v>13</v>
      </c>
      <c r="B28" s="65" t="s">
        <v>5</v>
      </c>
      <c r="C28" s="65"/>
      <c r="D28" s="7"/>
      <c r="E28" s="7"/>
      <c r="F28" s="7"/>
      <c r="G28" s="7"/>
      <c r="H28" s="7"/>
      <c r="I28" s="7"/>
      <c r="J28" s="7"/>
      <c r="K28" s="7"/>
      <c r="L28" s="7"/>
      <c r="M28" s="7"/>
      <c r="N28" s="7"/>
      <c r="O28" s="7"/>
      <c r="P28" s="7"/>
      <c r="Q28" s="7"/>
      <c r="R28" s="7"/>
      <c r="S28" s="7"/>
      <c r="T28" s="7"/>
      <c r="U28" s="8"/>
    </row>
    <row r="29" spans="1:21" ht="27" customHeight="1" x14ac:dyDescent="0.25">
      <c r="A29" s="41">
        <v>14</v>
      </c>
      <c r="B29" s="65" t="s">
        <v>6</v>
      </c>
      <c r="C29" s="65"/>
    </row>
    <row r="31" spans="1:21" ht="15" customHeight="1" x14ac:dyDescent="0.25">
      <c r="A31" s="60" t="s">
        <v>7</v>
      </c>
      <c r="B31" s="60"/>
      <c r="C31" s="60"/>
      <c r="D31" s="4"/>
      <c r="F31" s="4"/>
      <c r="G31" s="4"/>
      <c r="H31" s="4"/>
      <c r="I31" s="4"/>
      <c r="J31" s="4"/>
      <c r="K31" s="4"/>
      <c r="L31" s="4"/>
      <c r="M31" s="4"/>
      <c r="N31" s="4"/>
      <c r="O31" s="4"/>
      <c r="P31" s="4"/>
      <c r="Q31" s="4"/>
      <c r="R31" s="4"/>
      <c r="S31" s="4"/>
      <c r="T31" s="4"/>
      <c r="U31" s="4"/>
    </row>
    <row r="32" spans="1:21" ht="27" customHeight="1" x14ac:dyDescent="0.25">
      <c r="A32" s="42">
        <v>1</v>
      </c>
      <c r="B32" s="61" t="s">
        <v>8</v>
      </c>
      <c r="C32" s="61"/>
      <c r="D32" s="4"/>
      <c r="F32" s="4"/>
      <c r="G32" s="4"/>
      <c r="H32" s="4"/>
      <c r="I32" s="4"/>
      <c r="J32" s="4"/>
      <c r="K32" s="4"/>
      <c r="L32" s="4"/>
      <c r="M32" s="4"/>
      <c r="N32" s="4"/>
      <c r="O32" s="4"/>
      <c r="P32" s="4"/>
      <c r="Q32" s="4"/>
      <c r="R32" s="4"/>
      <c r="S32" s="4"/>
      <c r="T32" s="4"/>
      <c r="U32" s="4"/>
    </row>
    <row r="33" spans="2:3" x14ac:dyDescent="0.25">
      <c r="C33" s="2"/>
    </row>
    <row r="34" spans="2:3" x14ac:dyDescent="0.25">
      <c r="B34" s="2"/>
      <c r="C34" s="2"/>
    </row>
    <row r="35" spans="2:3" x14ac:dyDescent="0.25">
      <c r="C35" s="2"/>
    </row>
  </sheetData>
  <sheetProtection algorithmName="SHA-512" hashValue="9CZx4SS6RZrRXBmUvKt5OMj7SECzEcSRLuriqNQy9uz5ijh7OSee6LqphaN6wZRImlpqlZ3qunMMTGP7DNrTRA==" saltValue="cg6AHd2E1Zxdqkn+Yd4XUA==" spinCount="100000" sheet="1" objects="1" scenarios="1"/>
  <mergeCells count="23">
    <mergeCell ref="A13:B13"/>
    <mergeCell ref="B21:C21"/>
    <mergeCell ref="B22:C22"/>
    <mergeCell ref="B23:C23"/>
    <mergeCell ref="B25:C25"/>
    <mergeCell ref="B16:C16"/>
    <mergeCell ref="B17:C17"/>
    <mergeCell ref="B18:C18"/>
    <mergeCell ref="A6:C6"/>
    <mergeCell ref="A15:C15"/>
    <mergeCell ref="A31:C31"/>
    <mergeCell ref="B32:C32"/>
    <mergeCell ref="A8:C8"/>
    <mergeCell ref="A10:B10"/>
    <mergeCell ref="A11:B11"/>
    <mergeCell ref="A12:B12"/>
    <mergeCell ref="B24:C24"/>
    <mergeCell ref="B26:C26"/>
    <mergeCell ref="B27:C27"/>
    <mergeCell ref="B28:C28"/>
    <mergeCell ref="B29:C29"/>
    <mergeCell ref="B19:C19"/>
    <mergeCell ref="B20:C20"/>
  </mergeCells>
  <hyperlinks>
    <hyperlink ref="B19" r:id="rId1" display="Webshop" xr:uid="{8EC43C44-EB69-455E-A82E-93670EB95BDF}"/>
  </hyperlinks>
  <pageMargins left="0.25" right="0.25" top="0.75" bottom="0.75" header="0.3" footer="0.3"/>
  <pageSetup paperSize="9" scale="8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B36D-27DF-417F-982E-C24397A2B1B4}">
  <dimension ref="A1:Z30"/>
  <sheetViews>
    <sheetView tabSelected="1" view="pageBreakPreview" zoomScale="85" zoomScaleNormal="70" zoomScaleSheetLayoutView="85" workbookViewId="0">
      <selection activeCell="B1" sqref="B1"/>
    </sheetView>
  </sheetViews>
  <sheetFormatPr defaultRowHeight="15" x14ac:dyDescent="0.25"/>
  <cols>
    <col min="1" max="1" width="15.7109375" style="1" bestFit="1" customWidth="1"/>
    <col min="2" max="2" width="20.5703125" style="1" bestFit="1" customWidth="1"/>
    <col min="3" max="3" width="11.85546875" style="9" bestFit="1" customWidth="1"/>
    <col min="4" max="4" width="15.42578125" style="9" bestFit="1" customWidth="1"/>
    <col min="5" max="5" width="77.5703125" style="1" customWidth="1"/>
    <col min="6" max="6" width="8.7109375" style="1" customWidth="1"/>
    <col min="7" max="7" width="14.85546875" style="1" customWidth="1"/>
    <col min="8" max="8" width="11" style="1" customWidth="1"/>
    <col min="9" max="9" width="10.7109375" style="1" customWidth="1"/>
    <col min="10" max="10" width="10.7109375" style="52" customWidth="1"/>
    <col min="11" max="11" width="10.85546875" style="1" customWidth="1"/>
    <col min="12" max="13" width="15.140625" style="9" customWidth="1"/>
    <col min="14" max="14" width="77.5703125" style="52" customWidth="1"/>
    <col min="15" max="15" width="16.140625" style="52" customWidth="1"/>
    <col min="16" max="16" width="8.7109375" style="52" customWidth="1"/>
    <col min="17" max="17" width="14.85546875" style="52" customWidth="1"/>
    <col min="18" max="18" width="10.42578125" style="9" bestFit="1" customWidth="1"/>
    <col min="19" max="19" width="17.7109375" style="10" customWidth="1"/>
    <col min="20" max="20" width="17.7109375" style="11" customWidth="1"/>
    <col min="21" max="21" width="14.42578125" style="10" customWidth="1"/>
    <col min="22" max="23" width="9.140625" style="10"/>
    <col min="24" max="24" width="23" style="10" customWidth="1"/>
    <col min="25" max="25" width="23.42578125" style="10" customWidth="1"/>
    <col min="27" max="16384" width="9.140625" style="1"/>
  </cols>
  <sheetData>
    <row r="1" spans="1:25" ht="63" x14ac:dyDescent="0.35">
      <c r="B1" s="12"/>
      <c r="E1" s="13"/>
      <c r="F1" s="12"/>
      <c r="G1" s="12"/>
      <c r="H1" s="12"/>
      <c r="I1" s="15"/>
      <c r="J1" s="48"/>
      <c r="K1" s="15"/>
      <c r="L1" s="53"/>
      <c r="M1" s="53"/>
      <c r="N1" s="48"/>
      <c r="O1" s="48"/>
      <c r="P1" s="48"/>
      <c r="Q1" s="48"/>
      <c r="R1" s="53"/>
      <c r="S1" s="55"/>
      <c r="T1" s="16"/>
      <c r="U1" s="55"/>
      <c r="X1" s="17" t="s">
        <v>9</v>
      </c>
      <c r="Y1" s="17" t="s">
        <v>10</v>
      </c>
    </row>
    <row r="2" spans="1:25" s="14" customFormat="1" ht="21" x14ac:dyDescent="0.35">
      <c r="B2" s="18"/>
      <c r="C2" s="19"/>
      <c r="D2" s="20"/>
      <c r="E2" s="19"/>
      <c r="F2" s="18"/>
      <c r="G2" s="18"/>
      <c r="H2" s="18"/>
      <c r="I2" s="21"/>
      <c r="J2" s="49"/>
      <c r="K2" s="21"/>
      <c r="L2" s="54"/>
      <c r="M2" s="54"/>
      <c r="N2" s="49"/>
      <c r="O2" s="49"/>
      <c r="P2" s="49"/>
      <c r="Q2" s="49"/>
      <c r="R2" s="54"/>
      <c r="S2" s="56"/>
      <c r="T2" s="22"/>
      <c r="U2" s="56"/>
      <c r="V2" s="23"/>
      <c r="W2" s="23"/>
      <c r="X2" s="24">
        <f>SUM(X5:X30)</f>
        <v>0</v>
      </c>
      <c r="Y2" s="24">
        <f>SUM(Y5:Y30)</f>
        <v>0</v>
      </c>
    </row>
    <row r="3" spans="1:25" s="14" customFormat="1" ht="15" customHeight="1" x14ac:dyDescent="0.25">
      <c r="A3" s="25" t="s">
        <v>11</v>
      </c>
      <c r="B3" s="72" t="s">
        <v>12</v>
      </c>
      <c r="C3" s="72"/>
      <c r="D3" s="72"/>
      <c r="E3" s="72"/>
      <c r="F3" s="72"/>
      <c r="G3" s="72"/>
      <c r="H3" s="72"/>
      <c r="I3" s="73" t="s">
        <v>13</v>
      </c>
      <c r="J3" s="67" t="s">
        <v>14</v>
      </c>
      <c r="K3" s="68"/>
      <c r="L3" s="68"/>
      <c r="M3" s="68"/>
      <c r="N3" s="68"/>
      <c r="O3" s="68"/>
      <c r="P3" s="68"/>
      <c r="Q3" s="68"/>
      <c r="R3" s="68"/>
      <c r="S3" s="68"/>
      <c r="T3" s="68"/>
      <c r="U3" s="69"/>
      <c r="V3" s="70" t="s">
        <v>15</v>
      </c>
      <c r="W3" s="71"/>
      <c r="X3" s="71"/>
      <c r="Y3" s="71"/>
    </row>
    <row r="4" spans="1:25" s="34" customFormat="1" ht="67.5" x14ac:dyDescent="0.25">
      <c r="A4" s="26" t="s">
        <v>11</v>
      </c>
      <c r="B4" s="27" t="s">
        <v>16</v>
      </c>
      <c r="C4" s="74" t="s">
        <v>17</v>
      </c>
      <c r="D4" s="28" t="s">
        <v>91</v>
      </c>
      <c r="E4" s="27" t="s">
        <v>20</v>
      </c>
      <c r="F4" s="27" t="s">
        <v>21</v>
      </c>
      <c r="G4" s="27" t="s">
        <v>22</v>
      </c>
      <c r="H4" s="27" t="s">
        <v>23</v>
      </c>
      <c r="I4" s="29" t="s">
        <v>24</v>
      </c>
      <c r="J4" s="50" t="s">
        <v>25</v>
      </c>
      <c r="K4" s="30" t="s">
        <v>26</v>
      </c>
      <c r="L4" s="31" t="s">
        <v>18</v>
      </c>
      <c r="M4" s="31" t="s">
        <v>19</v>
      </c>
      <c r="N4" s="50" t="s">
        <v>27</v>
      </c>
      <c r="O4" s="50" t="s">
        <v>28</v>
      </c>
      <c r="P4" s="50" t="s">
        <v>29</v>
      </c>
      <c r="Q4" s="50" t="s">
        <v>30</v>
      </c>
      <c r="R4" s="31" t="s">
        <v>31</v>
      </c>
      <c r="S4" s="32" t="s">
        <v>44</v>
      </c>
      <c r="T4" s="33" t="s">
        <v>32</v>
      </c>
      <c r="U4" s="32" t="s">
        <v>33</v>
      </c>
      <c r="V4" s="32" t="s">
        <v>45</v>
      </c>
      <c r="W4" s="32" t="s">
        <v>46</v>
      </c>
      <c r="X4" s="32" t="s">
        <v>47</v>
      </c>
      <c r="Y4" s="32" t="s">
        <v>48</v>
      </c>
    </row>
    <row r="5" spans="1:25" x14ac:dyDescent="0.25">
      <c r="A5" s="35" t="s">
        <v>90</v>
      </c>
      <c r="B5" s="35" t="s">
        <v>53</v>
      </c>
      <c r="C5" s="36">
        <v>30003</v>
      </c>
      <c r="D5" s="36">
        <v>4043567540042</v>
      </c>
      <c r="E5" s="35" t="s">
        <v>54</v>
      </c>
      <c r="F5" s="37" t="s">
        <v>55</v>
      </c>
      <c r="G5" s="35">
        <v>1</v>
      </c>
      <c r="H5" s="75">
        <v>1</v>
      </c>
      <c r="I5" s="76">
        <v>11</v>
      </c>
      <c r="J5" s="51"/>
      <c r="K5" s="44"/>
      <c r="L5" s="45"/>
      <c r="M5" s="45"/>
      <c r="N5" s="51"/>
      <c r="O5" s="51"/>
      <c r="P5" s="51"/>
      <c r="Q5" s="51"/>
      <c r="R5" s="45"/>
      <c r="S5" s="46"/>
      <c r="T5" s="47"/>
      <c r="U5" s="46"/>
      <c r="V5" s="38" t="str">
        <f>IF(S5=0,"",S5/R5)</f>
        <v/>
      </c>
      <c r="W5" s="39" t="str">
        <f>IF(V5="","",V5+U5)</f>
        <v/>
      </c>
      <c r="X5" s="38" t="str">
        <f>IF(V5="","",W5*I5)</f>
        <v/>
      </c>
      <c r="Y5" s="38" t="str">
        <f>IF(V5="","",X5+(X5*T5))</f>
        <v/>
      </c>
    </row>
    <row r="6" spans="1:25" x14ac:dyDescent="0.25">
      <c r="A6" s="35" t="s">
        <v>90</v>
      </c>
      <c r="B6" s="35" t="s">
        <v>53</v>
      </c>
      <c r="C6" s="36">
        <v>70188044</v>
      </c>
      <c r="D6" s="36">
        <v>8717127930494</v>
      </c>
      <c r="E6" s="35" t="s">
        <v>56</v>
      </c>
      <c r="F6" s="37" t="s">
        <v>55</v>
      </c>
      <c r="G6" s="35">
        <v>1</v>
      </c>
      <c r="H6" s="75">
        <v>1</v>
      </c>
      <c r="I6" s="76">
        <v>11</v>
      </c>
      <c r="J6" s="51"/>
      <c r="K6" s="44"/>
      <c r="L6" s="45"/>
      <c r="M6" s="45"/>
      <c r="N6" s="51"/>
      <c r="O6" s="51"/>
      <c r="P6" s="51"/>
      <c r="Q6" s="51"/>
      <c r="R6" s="45"/>
      <c r="S6" s="46"/>
      <c r="T6" s="47"/>
      <c r="U6" s="46"/>
      <c r="V6" s="38" t="str">
        <f t="shared" ref="V6:V30" si="0">IF(S6=0,"",S6/R6)</f>
        <v/>
      </c>
      <c r="W6" s="39" t="str">
        <f t="shared" ref="W6:W30" si="1">IF(V6="","",V6+U6)</f>
        <v/>
      </c>
      <c r="X6" s="38" t="str">
        <f t="shared" ref="X6:X30" si="2">IF(V6="","",W6*I6)</f>
        <v/>
      </c>
      <c r="Y6" s="38" t="str">
        <f t="shared" ref="Y6:Y30" si="3">IF(V6="","",X6+(X6*T6))</f>
        <v/>
      </c>
    </row>
    <row r="7" spans="1:25" x14ac:dyDescent="0.25">
      <c r="A7" s="35" t="s">
        <v>90</v>
      </c>
      <c r="B7" s="35" t="s">
        <v>53</v>
      </c>
      <c r="C7" s="36">
        <v>990654</v>
      </c>
      <c r="D7" s="36">
        <v>4250610506799</v>
      </c>
      <c r="E7" s="35" t="s">
        <v>57</v>
      </c>
      <c r="F7" s="37" t="s">
        <v>55</v>
      </c>
      <c r="G7" s="35">
        <v>1</v>
      </c>
      <c r="H7" s="75">
        <v>1</v>
      </c>
      <c r="I7" s="76">
        <v>36</v>
      </c>
      <c r="J7" s="51"/>
      <c r="K7" s="44"/>
      <c r="L7" s="45"/>
      <c r="M7" s="45"/>
      <c r="N7" s="51"/>
      <c r="O7" s="51"/>
      <c r="P7" s="51"/>
      <c r="Q7" s="51"/>
      <c r="R7" s="45"/>
      <c r="S7" s="46"/>
      <c r="T7" s="47"/>
      <c r="U7" s="46"/>
      <c r="V7" s="38" t="str">
        <f t="shared" si="0"/>
        <v/>
      </c>
      <c r="W7" s="39" t="str">
        <f t="shared" si="1"/>
        <v/>
      </c>
      <c r="X7" s="38" t="str">
        <f t="shared" si="2"/>
        <v/>
      </c>
      <c r="Y7" s="38" t="str">
        <f t="shared" si="3"/>
        <v/>
      </c>
    </row>
    <row r="8" spans="1:25" x14ac:dyDescent="0.25">
      <c r="A8" s="35" t="s">
        <v>90</v>
      </c>
      <c r="B8" s="40" t="s">
        <v>53</v>
      </c>
      <c r="C8" s="36">
        <v>229510</v>
      </c>
      <c r="D8" s="36">
        <v>8716244010225</v>
      </c>
      <c r="E8" s="35" t="s">
        <v>58</v>
      </c>
      <c r="F8" s="37" t="s">
        <v>59</v>
      </c>
      <c r="G8" s="35" t="s">
        <v>50</v>
      </c>
      <c r="H8" s="75">
        <v>100</v>
      </c>
      <c r="I8" s="76">
        <v>500</v>
      </c>
      <c r="J8" s="51"/>
      <c r="K8" s="44"/>
      <c r="L8" s="45"/>
      <c r="M8" s="45"/>
      <c r="N8" s="51"/>
      <c r="O8" s="51"/>
      <c r="P8" s="51"/>
      <c r="Q8" s="51"/>
      <c r="R8" s="45"/>
      <c r="S8" s="46"/>
      <c r="T8" s="47"/>
      <c r="U8" s="46"/>
      <c r="V8" s="38" t="str">
        <f t="shared" si="0"/>
        <v/>
      </c>
      <c r="W8" s="39" t="str">
        <f t="shared" si="1"/>
        <v/>
      </c>
      <c r="X8" s="38" t="str">
        <f t="shared" si="2"/>
        <v/>
      </c>
      <c r="Y8" s="38" t="str">
        <f t="shared" si="3"/>
        <v/>
      </c>
    </row>
    <row r="9" spans="1:25" x14ac:dyDescent="0.25">
      <c r="A9" s="35" t="s">
        <v>90</v>
      </c>
      <c r="B9" s="35" t="s">
        <v>53</v>
      </c>
      <c r="C9" s="36">
        <v>700216</v>
      </c>
      <c r="D9" s="36"/>
      <c r="E9" s="35" t="s">
        <v>60</v>
      </c>
      <c r="F9" s="37" t="s">
        <v>59</v>
      </c>
      <c r="G9" s="35" t="s">
        <v>61</v>
      </c>
      <c r="H9" s="75">
        <v>70</v>
      </c>
      <c r="I9" s="76">
        <v>3640</v>
      </c>
      <c r="J9" s="51"/>
      <c r="K9" s="44"/>
      <c r="L9" s="45"/>
      <c r="M9" s="45"/>
      <c r="N9" s="51"/>
      <c r="O9" s="51"/>
      <c r="P9" s="51"/>
      <c r="Q9" s="51"/>
      <c r="R9" s="45"/>
      <c r="S9" s="46"/>
      <c r="T9" s="47"/>
      <c r="U9" s="46"/>
      <c r="V9" s="38" t="str">
        <f t="shared" si="0"/>
        <v/>
      </c>
      <c r="W9" s="39" t="str">
        <f t="shared" si="1"/>
        <v/>
      </c>
      <c r="X9" s="38" t="str">
        <f t="shared" si="2"/>
        <v/>
      </c>
      <c r="Y9" s="38" t="str">
        <f t="shared" si="3"/>
        <v/>
      </c>
    </row>
    <row r="10" spans="1:25" x14ac:dyDescent="0.25">
      <c r="A10" s="35" t="s">
        <v>90</v>
      </c>
      <c r="B10" s="35" t="s">
        <v>53</v>
      </c>
      <c r="C10" s="36">
        <v>700015</v>
      </c>
      <c r="D10" s="36">
        <v>8716244143862</v>
      </c>
      <c r="E10" s="35" t="s">
        <v>62</v>
      </c>
      <c r="F10" s="37" t="s">
        <v>55</v>
      </c>
      <c r="G10" s="35">
        <v>1</v>
      </c>
      <c r="H10" s="75">
        <v>1</v>
      </c>
      <c r="I10" s="76">
        <v>400</v>
      </c>
      <c r="J10" s="51"/>
      <c r="K10" s="44"/>
      <c r="L10" s="45"/>
      <c r="M10" s="45"/>
      <c r="N10" s="51"/>
      <c r="O10" s="51"/>
      <c r="P10" s="51"/>
      <c r="Q10" s="51"/>
      <c r="R10" s="45"/>
      <c r="S10" s="46"/>
      <c r="T10" s="47"/>
      <c r="U10" s="46"/>
      <c r="V10" s="38" t="str">
        <f t="shared" si="0"/>
        <v/>
      </c>
      <c r="W10" s="39" t="str">
        <f t="shared" si="1"/>
        <v/>
      </c>
      <c r="X10" s="38" t="str">
        <f t="shared" si="2"/>
        <v/>
      </c>
      <c r="Y10" s="38" t="str">
        <f t="shared" si="3"/>
        <v/>
      </c>
    </row>
    <row r="11" spans="1:25" x14ac:dyDescent="0.25">
      <c r="A11" s="35" t="s">
        <v>90</v>
      </c>
      <c r="B11" s="35" t="s">
        <v>53</v>
      </c>
      <c r="C11" s="36">
        <v>54576</v>
      </c>
      <c r="D11" s="36">
        <v>4031678033621</v>
      </c>
      <c r="E11" s="35" t="s">
        <v>63</v>
      </c>
      <c r="F11" s="37" t="s">
        <v>55</v>
      </c>
      <c r="G11" s="35">
        <v>1</v>
      </c>
      <c r="H11" s="75">
        <v>1</v>
      </c>
      <c r="I11" s="76">
        <v>62</v>
      </c>
      <c r="J11" s="51"/>
      <c r="K11" s="44"/>
      <c r="L11" s="45"/>
      <c r="M11" s="45"/>
      <c r="N11" s="51"/>
      <c r="O11" s="51"/>
      <c r="P11" s="51"/>
      <c r="Q11" s="51"/>
      <c r="R11" s="45"/>
      <c r="S11" s="46"/>
      <c r="T11" s="47"/>
      <c r="U11" s="46"/>
      <c r="V11" s="38" t="str">
        <f t="shared" si="0"/>
        <v/>
      </c>
      <c r="W11" s="39" t="str">
        <f t="shared" si="1"/>
        <v/>
      </c>
      <c r="X11" s="38" t="str">
        <f t="shared" si="2"/>
        <v/>
      </c>
      <c r="Y11" s="38" t="str">
        <f t="shared" si="3"/>
        <v/>
      </c>
    </row>
    <row r="12" spans="1:25" x14ac:dyDescent="0.25">
      <c r="A12" s="35" t="s">
        <v>90</v>
      </c>
      <c r="B12" s="35" t="s">
        <v>53</v>
      </c>
      <c r="C12" s="36">
        <v>65770</v>
      </c>
      <c r="D12" s="36">
        <v>4054009139762</v>
      </c>
      <c r="E12" s="35" t="s">
        <v>64</v>
      </c>
      <c r="F12" s="37" t="s">
        <v>55</v>
      </c>
      <c r="G12" s="35">
        <v>1</v>
      </c>
      <c r="H12" s="75">
        <v>1</v>
      </c>
      <c r="I12" s="76">
        <v>6</v>
      </c>
      <c r="J12" s="51"/>
      <c r="K12" s="44"/>
      <c r="L12" s="45"/>
      <c r="M12" s="45"/>
      <c r="N12" s="51"/>
      <c r="O12" s="51"/>
      <c r="P12" s="51"/>
      <c r="Q12" s="51"/>
      <c r="R12" s="45"/>
      <c r="S12" s="46"/>
      <c r="T12" s="47"/>
      <c r="U12" s="46"/>
      <c r="V12" s="38" t="str">
        <f t="shared" si="0"/>
        <v/>
      </c>
      <c r="W12" s="39" t="str">
        <f t="shared" si="1"/>
        <v/>
      </c>
      <c r="X12" s="38" t="str">
        <f t="shared" si="2"/>
        <v/>
      </c>
      <c r="Y12" s="38" t="str">
        <f t="shared" si="3"/>
        <v/>
      </c>
    </row>
    <row r="13" spans="1:25" x14ac:dyDescent="0.25">
      <c r="A13" s="35" t="s">
        <v>90</v>
      </c>
      <c r="B13" s="35" t="s">
        <v>53</v>
      </c>
      <c r="C13" s="36">
        <v>63321</v>
      </c>
      <c r="D13" s="36">
        <v>5027375049040</v>
      </c>
      <c r="E13" s="35" t="s">
        <v>65</v>
      </c>
      <c r="F13" s="37" t="s">
        <v>59</v>
      </c>
      <c r="G13" s="35" t="s">
        <v>66</v>
      </c>
      <c r="H13" s="75">
        <v>5280</v>
      </c>
      <c r="I13" s="76">
        <v>26400</v>
      </c>
      <c r="J13" s="51"/>
      <c r="K13" s="44"/>
      <c r="L13" s="45"/>
      <c r="M13" s="45"/>
      <c r="N13" s="51"/>
      <c r="O13" s="51"/>
      <c r="P13" s="51"/>
      <c r="Q13" s="51"/>
      <c r="R13" s="45"/>
      <c r="S13" s="46"/>
      <c r="T13" s="47"/>
      <c r="U13" s="46"/>
      <c r="V13" s="38" t="str">
        <f t="shared" si="0"/>
        <v/>
      </c>
      <c r="W13" s="39" t="str">
        <f t="shared" si="1"/>
        <v/>
      </c>
      <c r="X13" s="38" t="str">
        <f t="shared" si="2"/>
        <v/>
      </c>
      <c r="Y13" s="38" t="str">
        <f t="shared" si="3"/>
        <v/>
      </c>
    </row>
    <row r="14" spans="1:25" x14ac:dyDescent="0.25">
      <c r="A14" s="35" t="s">
        <v>90</v>
      </c>
      <c r="B14" s="35" t="s">
        <v>53</v>
      </c>
      <c r="C14" s="36">
        <v>9932295</v>
      </c>
      <c r="D14" s="36">
        <v>7421954247281</v>
      </c>
      <c r="E14" s="35" t="s">
        <v>67</v>
      </c>
      <c r="F14" s="37" t="s">
        <v>68</v>
      </c>
      <c r="G14" s="35">
        <v>1</v>
      </c>
      <c r="H14" s="75">
        <v>1</v>
      </c>
      <c r="I14" s="76">
        <v>35</v>
      </c>
      <c r="J14" s="51"/>
      <c r="K14" s="44"/>
      <c r="L14" s="45"/>
      <c r="M14" s="45"/>
      <c r="N14" s="51"/>
      <c r="O14" s="51"/>
      <c r="P14" s="51"/>
      <c r="Q14" s="51"/>
      <c r="R14" s="45"/>
      <c r="S14" s="46"/>
      <c r="T14" s="47"/>
      <c r="U14" s="46"/>
      <c r="V14" s="38" t="str">
        <f t="shared" si="0"/>
        <v/>
      </c>
      <c r="W14" s="39" t="str">
        <f t="shared" si="1"/>
        <v/>
      </c>
      <c r="X14" s="38" t="str">
        <f t="shared" si="2"/>
        <v/>
      </c>
      <c r="Y14" s="38" t="str">
        <f t="shared" si="3"/>
        <v/>
      </c>
    </row>
    <row r="15" spans="1:25" x14ac:dyDescent="0.25">
      <c r="A15" s="35" t="s">
        <v>90</v>
      </c>
      <c r="B15" s="35" t="s">
        <v>53</v>
      </c>
      <c r="C15" s="36">
        <v>9932499</v>
      </c>
      <c r="D15" s="36">
        <v>4052919049638</v>
      </c>
      <c r="E15" s="35" t="s">
        <v>69</v>
      </c>
      <c r="F15" s="37" t="s">
        <v>70</v>
      </c>
      <c r="G15" s="35">
        <v>1</v>
      </c>
      <c r="H15" s="75">
        <v>1</v>
      </c>
      <c r="I15" s="76">
        <v>360</v>
      </c>
      <c r="J15" s="51"/>
      <c r="K15" s="44"/>
      <c r="L15" s="45"/>
      <c r="M15" s="45"/>
      <c r="N15" s="51"/>
      <c r="O15" s="51"/>
      <c r="P15" s="51"/>
      <c r="Q15" s="51"/>
      <c r="R15" s="45"/>
      <c r="S15" s="46"/>
      <c r="T15" s="47"/>
      <c r="U15" s="46"/>
      <c r="V15" s="38" t="str">
        <f t="shared" si="0"/>
        <v/>
      </c>
      <c r="W15" s="39" t="str">
        <f t="shared" si="1"/>
        <v/>
      </c>
      <c r="X15" s="38" t="str">
        <f t="shared" si="2"/>
        <v/>
      </c>
      <c r="Y15" s="38" t="str">
        <f t="shared" si="3"/>
        <v/>
      </c>
    </row>
    <row r="16" spans="1:25" x14ac:dyDescent="0.25">
      <c r="A16" s="35" t="s">
        <v>90</v>
      </c>
      <c r="B16" s="35" t="s">
        <v>53</v>
      </c>
      <c r="C16" s="36">
        <v>9935623</v>
      </c>
      <c r="D16" s="36">
        <v>8713299356230</v>
      </c>
      <c r="E16" s="35" t="s">
        <v>71</v>
      </c>
      <c r="F16" s="37" t="s">
        <v>70</v>
      </c>
      <c r="G16" s="35" t="s">
        <v>37</v>
      </c>
      <c r="H16" s="75">
        <v>10</v>
      </c>
      <c r="I16" s="76">
        <v>190</v>
      </c>
      <c r="J16" s="51"/>
      <c r="K16" s="44"/>
      <c r="L16" s="45"/>
      <c r="M16" s="45"/>
      <c r="N16" s="51"/>
      <c r="O16" s="51"/>
      <c r="P16" s="51"/>
      <c r="Q16" s="51"/>
      <c r="R16" s="45"/>
      <c r="S16" s="46"/>
      <c r="T16" s="47"/>
      <c r="U16" s="46"/>
      <c r="V16" s="38" t="str">
        <f t="shared" si="0"/>
        <v/>
      </c>
      <c r="W16" s="39" t="str">
        <f t="shared" si="1"/>
        <v/>
      </c>
      <c r="X16" s="38" t="str">
        <f t="shared" si="2"/>
        <v/>
      </c>
      <c r="Y16" s="38" t="str">
        <f t="shared" si="3"/>
        <v/>
      </c>
    </row>
    <row r="17" spans="1:25" x14ac:dyDescent="0.25">
      <c r="A17" s="35" t="s">
        <v>90</v>
      </c>
      <c r="B17" s="40" t="s">
        <v>53</v>
      </c>
      <c r="C17" s="36">
        <v>271653</v>
      </c>
      <c r="D17" s="36">
        <v>5055270977632</v>
      </c>
      <c r="E17" s="35" t="s">
        <v>72</v>
      </c>
      <c r="F17" s="37" t="s">
        <v>59</v>
      </c>
      <c r="G17" s="35" t="s">
        <v>51</v>
      </c>
      <c r="H17" s="75">
        <v>10</v>
      </c>
      <c r="I17" s="76">
        <v>30</v>
      </c>
      <c r="J17" s="51"/>
      <c r="K17" s="44"/>
      <c r="L17" s="45"/>
      <c r="M17" s="45"/>
      <c r="N17" s="51"/>
      <c r="O17" s="51"/>
      <c r="P17" s="51"/>
      <c r="Q17" s="51"/>
      <c r="R17" s="45"/>
      <c r="S17" s="46"/>
      <c r="T17" s="47"/>
      <c r="U17" s="46"/>
      <c r="V17" s="38" t="str">
        <f t="shared" si="0"/>
        <v/>
      </c>
      <c r="W17" s="39" t="str">
        <f t="shared" si="1"/>
        <v/>
      </c>
      <c r="X17" s="38" t="str">
        <f t="shared" si="2"/>
        <v/>
      </c>
      <c r="Y17" s="38" t="str">
        <f t="shared" si="3"/>
        <v/>
      </c>
    </row>
    <row r="18" spans="1:25" x14ac:dyDescent="0.25">
      <c r="A18" s="35" t="s">
        <v>90</v>
      </c>
      <c r="B18" s="35" t="s">
        <v>53</v>
      </c>
      <c r="C18" s="36">
        <v>64367</v>
      </c>
      <c r="D18" s="36">
        <v>7322540001754</v>
      </c>
      <c r="E18" s="35" t="s">
        <v>73</v>
      </c>
      <c r="F18" s="37" t="s">
        <v>70</v>
      </c>
      <c r="G18" s="35" t="s">
        <v>74</v>
      </c>
      <c r="H18" s="75">
        <v>80</v>
      </c>
      <c r="I18" s="76">
        <v>2080</v>
      </c>
      <c r="J18" s="51"/>
      <c r="K18" s="44"/>
      <c r="L18" s="45"/>
      <c r="M18" s="45"/>
      <c r="N18" s="51"/>
      <c r="O18" s="51"/>
      <c r="P18" s="51"/>
      <c r="Q18" s="51"/>
      <c r="R18" s="45"/>
      <c r="S18" s="46"/>
      <c r="T18" s="47"/>
      <c r="U18" s="46"/>
      <c r="V18" s="38" t="str">
        <f t="shared" si="0"/>
        <v/>
      </c>
      <c r="W18" s="39" t="str">
        <f t="shared" si="1"/>
        <v/>
      </c>
      <c r="X18" s="38" t="str">
        <f t="shared" si="2"/>
        <v/>
      </c>
      <c r="Y18" s="38" t="str">
        <f t="shared" si="3"/>
        <v/>
      </c>
    </row>
    <row r="19" spans="1:25" x14ac:dyDescent="0.25">
      <c r="A19" s="35" t="s">
        <v>90</v>
      </c>
      <c r="B19" s="35" t="s">
        <v>53</v>
      </c>
      <c r="C19" s="36">
        <v>9934523</v>
      </c>
      <c r="D19" s="36">
        <v>7340194306179</v>
      </c>
      <c r="E19" s="35" t="s">
        <v>75</v>
      </c>
      <c r="F19" s="37" t="s">
        <v>55</v>
      </c>
      <c r="G19" s="35">
        <v>1</v>
      </c>
      <c r="H19" s="75">
        <v>1</v>
      </c>
      <c r="I19" s="76">
        <v>2300</v>
      </c>
      <c r="J19" s="51"/>
      <c r="K19" s="44"/>
      <c r="L19" s="45"/>
      <c r="M19" s="45"/>
      <c r="N19" s="51"/>
      <c r="O19" s="51"/>
      <c r="P19" s="51"/>
      <c r="Q19" s="51"/>
      <c r="R19" s="45"/>
      <c r="S19" s="46"/>
      <c r="T19" s="47"/>
      <c r="U19" s="46"/>
      <c r="V19" s="38" t="str">
        <f t="shared" si="0"/>
        <v/>
      </c>
      <c r="W19" s="39" t="str">
        <f t="shared" si="1"/>
        <v/>
      </c>
      <c r="X19" s="38" t="str">
        <f t="shared" si="2"/>
        <v/>
      </c>
      <c r="Y19" s="38" t="str">
        <f t="shared" si="3"/>
        <v/>
      </c>
    </row>
    <row r="20" spans="1:25" x14ac:dyDescent="0.25">
      <c r="A20" s="35" t="s">
        <v>90</v>
      </c>
      <c r="B20" s="35" t="s">
        <v>53</v>
      </c>
      <c r="C20" s="36">
        <v>600663</v>
      </c>
      <c r="D20" s="36">
        <v>8719169003976</v>
      </c>
      <c r="E20" s="35" t="s">
        <v>76</v>
      </c>
      <c r="F20" s="37" t="s">
        <v>59</v>
      </c>
      <c r="G20" s="35" t="s">
        <v>50</v>
      </c>
      <c r="H20" s="75">
        <v>100</v>
      </c>
      <c r="I20" s="76">
        <v>1300</v>
      </c>
      <c r="J20" s="51"/>
      <c r="K20" s="44"/>
      <c r="L20" s="45"/>
      <c r="M20" s="45"/>
      <c r="N20" s="51"/>
      <c r="O20" s="51"/>
      <c r="P20" s="51"/>
      <c r="Q20" s="51"/>
      <c r="R20" s="45"/>
      <c r="S20" s="46"/>
      <c r="T20" s="47"/>
      <c r="U20" s="46"/>
      <c r="V20" s="38" t="str">
        <f t="shared" si="0"/>
        <v/>
      </c>
      <c r="W20" s="39" t="str">
        <f t="shared" si="1"/>
        <v/>
      </c>
      <c r="X20" s="38" t="str">
        <f t="shared" si="2"/>
        <v/>
      </c>
      <c r="Y20" s="38" t="str">
        <f t="shared" si="3"/>
        <v/>
      </c>
    </row>
    <row r="21" spans="1:25" x14ac:dyDescent="0.25">
      <c r="A21" s="35" t="s">
        <v>90</v>
      </c>
      <c r="B21" s="35" t="s">
        <v>53</v>
      </c>
      <c r="C21" s="36">
        <v>9902349</v>
      </c>
      <c r="D21" s="36">
        <v>4054009122887</v>
      </c>
      <c r="E21" s="35" t="s">
        <v>77</v>
      </c>
      <c r="F21" s="37" t="s">
        <v>55</v>
      </c>
      <c r="G21" s="35">
        <v>1</v>
      </c>
      <c r="H21" s="75">
        <v>1</v>
      </c>
      <c r="I21" s="76">
        <v>12</v>
      </c>
      <c r="J21" s="51"/>
      <c r="K21" s="44"/>
      <c r="L21" s="45"/>
      <c r="M21" s="45"/>
      <c r="N21" s="51"/>
      <c r="O21" s="51"/>
      <c r="P21" s="51"/>
      <c r="Q21" s="51"/>
      <c r="R21" s="45"/>
      <c r="S21" s="46"/>
      <c r="T21" s="47"/>
      <c r="U21" s="46"/>
      <c r="V21" s="38" t="str">
        <f t="shared" si="0"/>
        <v/>
      </c>
      <c r="W21" s="39" t="str">
        <f t="shared" si="1"/>
        <v/>
      </c>
      <c r="X21" s="38" t="str">
        <f t="shared" si="2"/>
        <v/>
      </c>
      <c r="Y21" s="38" t="str">
        <f t="shared" si="3"/>
        <v/>
      </c>
    </row>
    <row r="22" spans="1:25" x14ac:dyDescent="0.25">
      <c r="A22" s="35" t="s">
        <v>90</v>
      </c>
      <c r="B22" s="35" t="s">
        <v>53</v>
      </c>
      <c r="C22" s="36">
        <v>501100</v>
      </c>
      <c r="D22" s="36">
        <v>4250610502258</v>
      </c>
      <c r="E22" s="35" t="s">
        <v>78</v>
      </c>
      <c r="F22" s="37" t="s">
        <v>59</v>
      </c>
      <c r="G22" s="35" t="s">
        <v>34</v>
      </c>
      <c r="H22" s="75">
        <v>80</v>
      </c>
      <c r="I22" s="76">
        <v>6240</v>
      </c>
      <c r="J22" s="51"/>
      <c r="K22" s="44"/>
      <c r="L22" s="45"/>
      <c r="M22" s="45"/>
      <c r="N22" s="51"/>
      <c r="O22" s="51"/>
      <c r="P22" s="51"/>
      <c r="Q22" s="51"/>
      <c r="R22" s="45"/>
      <c r="S22" s="46"/>
      <c r="T22" s="47"/>
      <c r="U22" s="46"/>
      <c r="V22" s="38" t="str">
        <f t="shared" si="0"/>
        <v/>
      </c>
      <c r="W22" s="39" t="str">
        <f t="shared" si="1"/>
        <v/>
      </c>
      <c r="X22" s="38" t="str">
        <f>IF(V22="","",W22*I22)</f>
        <v/>
      </c>
      <c r="Y22" s="38" t="str">
        <f>IF(V22="","",X22+(X22*T22))</f>
        <v/>
      </c>
    </row>
    <row r="23" spans="1:25" x14ac:dyDescent="0.25">
      <c r="A23" s="35" t="s">
        <v>90</v>
      </c>
      <c r="B23" s="35" t="s">
        <v>53</v>
      </c>
      <c r="C23" s="36">
        <v>9932640</v>
      </c>
      <c r="D23" s="36">
        <v>7350081780012</v>
      </c>
      <c r="E23" s="35" t="s">
        <v>79</v>
      </c>
      <c r="F23" s="37" t="s">
        <v>70</v>
      </c>
      <c r="G23" s="35" t="s">
        <v>35</v>
      </c>
      <c r="H23" s="75">
        <v>100</v>
      </c>
      <c r="I23" s="76">
        <v>3600</v>
      </c>
      <c r="J23" s="51"/>
      <c r="K23" s="44"/>
      <c r="L23" s="45"/>
      <c r="M23" s="45"/>
      <c r="N23" s="51"/>
      <c r="O23" s="51"/>
      <c r="P23" s="51"/>
      <c r="Q23" s="51"/>
      <c r="R23" s="45"/>
      <c r="S23" s="46"/>
      <c r="T23" s="47"/>
      <c r="U23" s="46"/>
      <c r="V23" s="38" t="str">
        <f t="shared" si="0"/>
        <v/>
      </c>
      <c r="W23" s="39" t="str">
        <f t="shared" si="1"/>
        <v/>
      </c>
      <c r="X23" s="38" t="str">
        <f t="shared" si="2"/>
        <v/>
      </c>
      <c r="Y23" s="38" t="str">
        <f t="shared" si="3"/>
        <v/>
      </c>
    </row>
    <row r="24" spans="1:25" x14ac:dyDescent="0.25">
      <c r="A24" s="35" t="s">
        <v>90</v>
      </c>
      <c r="B24" s="35" t="s">
        <v>53</v>
      </c>
      <c r="C24" s="36">
        <v>9934541</v>
      </c>
      <c r="D24" s="36">
        <v>8713299345418</v>
      </c>
      <c r="E24" s="35" t="s">
        <v>80</v>
      </c>
      <c r="F24" s="37" t="s">
        <v>68</v>
      </c>
      <c r="G24" s="35" t="s">
        <v>81</v>
      </c>
      <c r="H24" s="75">
        <v>100</v>
      </c>
      <c r="I24" s="76">
        <v>4200</v>
      </c>
      <c r="J24" s="51"/>
      <c r="K24" s="44"/>
      <c r="L24" s="45"/>
      <c r="M24" s="45"/>
      <c r="N24" s="51"/>
      <c r="O24" s="51"/>
      <c r="P24" s="51"/>
      <c r="Q24" s="51"/>
      <c r="R24" s="45"/>
      <c r="S24" s="46"/>
      <c r="T24" s="47"/>
      <c r="U24" s="46"/>
      <c r="V24" s="38" t="str">
        <f t="shared" si="0"/>
        <v/>
      </c>
      <c r="W24" s="39" t="str">
        <f t="shared" si="1"/>
        <v/>
      </c>
      <c r="X24" s="38" t="str">
        <f t="shared" si="2"/>
        <v/>
      </c>
      <c r="Y24" s="38" t="str">
        <f t="shared" si="3"/>
        <v/>
      </c>
    </row>
    <row r="25" spans="1:25" x14ac:dyDescent="0.25">
      <c r="A25" s="35" t="s">
        <v>90</v>
      </c>
      <c r="B25" s="35" t="s">
        <v>53</v>
      </c>
      <c r="C25" s="36">
        <v>9904294</v>
      </c>
      <c r="D25" s="36">
        <v>5055270977069</v>
      </c>
      <c r="E25" s="35" t="s">
        <v>82</v>
      </c>
      <c r="F25" s="37" t="s">
        <v>59</v>
      </c>
      <c r="G25" s="35" t="s">
        <v>51</v>
      </c>
      <c r="H25" s="75">
        <v>10</v>
      </c>
      <c r="I25" s="76">
        <v>150</v>
      </c>
      <c r="J25" s="51"/>
      <c r="K25" s="44"/>
      <c r="L25" s="45"/>
      <c r="M25" s="45"/>
      <c r="N25" s="51"/>
      <c r="O25" s="51"/>
      <c r="P25" s="51"/>
      <c r="Q25" s="51"/>
      <c r="R25" s="45"/>
      <c r="S25" s="46"/>
      <c r="T25" s="47"/>
      <c r="U25" s="46"/>
      <c r="V25" s="38" t="str">
        <f t="shared" si="0"/>
        <v/>
      </c>
      <c r="W25" s="39" t="str">
        <f t="shared" si="1"/>
        <v/>
      </c>
      <c r="X25" s="38" t="str">
        <f t="shared" si="2"/>
        <v/>
      </c>
      <c r="Y25" s="38" t="str">
        <f t="shared" si="3"/>
        <v/>
      </c>
    </row>
    <row r="26" spans="1:25" x14ac:dyDescent="0.25">
      <c r="A26" s="35" t="s">
        <v>90</v>
      </c>
      <c r="B26" s="35" t="s">
        <v>53</v>
      </c>
      <c r="C26" s="36">
        <v>3308447</v>
      </c>
      <c r="D26" s="36">
        <v>8717278497457</v>
      </c>
      <c r="E26" s="35" t="s">
        <v>83</v>
      </c>
      <c r="F26" s="37" t="s">
        <v>84</v>
      </c>
      <c r="G26" s="35">
        <v>1</v>
      </c>
      <c r="H26" s="75">
        <v>1</v>
      </c>
      <c r="I26" s="76">
        <v>954</v>
      </c>
      <c r="J26" s="51"/>
      <c r="K26" s="44"/>
      <c r="L26" s="45"/>
      <c r="M26" s="45"/>
      <c r="N26" s="51"/>
      <c r="O26" s="51"/>
      <c r="P26" s="51"/>
      <c r="Q26" s="51"/>
      <c r="R26" s="45"/>
      <c r="S26" s="46"/>
      <c r="T26" s="47"/>
      <c r="U26" s="46"/>
      <c r="V26" s="38" t="str">
        <f t="shared" si="0"/>
        <v/>
      </c>
      <c r="W26" s="39" t="str">
        <f t="shared" si="1"/>
        <v/>
      </c>
      <c r="X26" s="38" t="str">
        <f t="shared" si="2"/>
        <v/>
      </c>
      <c r="Y26" s="38" t="str">
        <f t="shared" si="3"/>
        <v/>
      </c>
    </row>
    <row r="27" spans="1:25" x14ac:dyDescent="0.25">
      <c r="A27" s="35" t="s">
        <v>90</v>
      </c>
      <c r="B27" s="35" t="s">
        <v>53</v>
      </c>
      <c r="C27" s="36">
        <v>3030165</v>
      </c>
      <c r="D27" s="36">
        <v>8715343035894</v>
      </c>
      <c r="E27" s="35" t="s">
        <v>85</v>
      </c>
      <c r="F27" s="37" t="s">
        <v>59</v>
      </c>
      <c r="G27" s="35" t="s">
        <v>36</v>
      </c>
      <c r="H27" s="75">
        <v>50</v>
      </c>
      <c r="I27" s="76">
        <v>100</v>
      </c>
      <c r="J27" s="51"/>
      <c r="K27" s="44"/>
      <c r="L27" s="45"/>
      <c r="M27" s="45"/>
      <c r="N27" s="51"/>
      <c r="O27" s="51"/>
      <c r="P27" s="51"/>
      <c r="Q27" s="51"/>
      <c r="R27" s="45"/>
      <c r="S27" s="46"/>
      <c r="T27" s="47"/>
      <c r="U27" s="46"/>
      <c r="V27" s="38" t="str">
        <f t="shared" si="0"/>
        <v/>
      </c>
      <c r="W27" s="39" t="str">
        <f t="shared" si="1"/>
        <v/>
      </c>
      <c r="X27" s="38" t="str">
        <f t="shared" si="2"/>
        <v/>
      </c>
      <c r="Y27" s="38" t="str">
        <f t="shared" si="3"/>
        <v/>
      </c>
    </row>
    <row r="28" spans="1:25" x14ac:dyDescent="0.25">
      <c r="A28" s="35" t="s">
        <v>90</v>
      </c>
      <c r="B28" s="35" t="s">
        <v>53</v>
      </c>
      <c r="C28" s="36">
        <v>2000255</v>
      </c>
      <c r="D28" s="36">
        <v>8715343007563</v>
      </c>
      <c r="E28" s="35" t="s">
        <v>86</v>
      </c>
      <c r="F28" s="37" t="s">
        <v>55</v>
      </c>
      <c r="G28" s="35">
        <v>1</v>
      </c>
      <c r="H28" s="75">
        <v>1</v>
      </c>
      <c r="I28" s="76">
        <v>1560</v>
      </c>
      <c r="J28" s="51"/>
      <c r="K28" s="44"/>
      <c r="L28" s="45"/>
      <c r="M28" s="45"/>
      <c r="N28" s="51"/>
      <c r="O28" s="51"/>
      <c r="P28" s="51"/>
      <c r="Q28" s="51"/>
      <c r="R28" s="45"/>
      <c r="S28" s="46"/>
      <c r="T28" s="47"/>
      <c r="U28" s="46"/>
      <c r="V28" s="38" t="str">
        <f t="shared" si="0"/>
        <v/>
      </c>
      <c r="W28" s="39" t="str">
        <f t="shared" si="1"/>
        <v/>
      </c>
      <c r="X28" s="38" t="str">
        <f t="shared" si="2"/>
        <v/>
      </c>
      <c r="Y28" s="38" t="str">
        <f t="shared" si="3"/>
        <v/>
      </c>
    </row>
    <row r="29" spans="1:25" x14ac:dyDescent="0.25">
      <c r="A29" s="35" t="s">
        <v>90</v>
      </c>
      <c r="B29" s="35" t="s">
        <v>53</v>
      </c>
      <c r="C29" s="36">
        <v>4501501</v>
      </c>
      <c r="D29" s="36">
        <v>8715343901410</v>
      </c>
      <c r="E29" s="35" t="s">
        <v>87</v>
      </c>
      <c r="F29" s="37" t="s">
        <v>55</v>
      </c>
      <c r="G29" s="35">
        <v>1</v>
      </c>
      <c r="H29" s="75">
        <v>1</v>
      </c>
      <c r="I29" s="76">
        <v>45</v>
      </c>
      <c r="J29" s="51"/>
      <c r="K29" s="44"/>
      <c r="L29" s="45"/>
      <c r="M29" s="45"/>
      <c r="N29" s="51"/>
      <c r="O29" s="51"/>
      <c r="P29" s="51"/>
      <c r="Q29" s="51"/>
      <c r="R29" s="45"/>
      <c r="S29" s="46"/>
      <c r="T29" s="47"/>
      <c r="U29" s="46"/>
      <c r="V29" s="38" t="str">
        <f t="shared" si="0"/>
        <v/>
      </c>
      <c r="W29" s="39" t="str">
        <f t="shared" si="1"/>
        <v/>
      </c>
      <c r="X29" s="38" t="str">
        <f t="shared" si="2"/>
        <v/>
      </c>
      <c r="Y29" s="38" t="str">
        <f t="shared" si="3"/>
        <v/>
      </c>
    </row>
    <row r="30" spans="1:25" x14ac:dyDescent="0.25">
      <c r="A30" s="35" t="s">
        <v>90</v>
      </c>
      <c r="B30" s="40" t="s">
        <v>53</v>
      </c>
      <c r="C30" s="36">
        <v>4501113</v>
      </c>
      <c r="D30" s="36"/>
      <c r="E30" s="35" t="s">
        <v>88</v>
      </c>
      <c r="F30" s="37" t="s">
        <v>59</v>
      </c>
      <c r="G30" s="35" t="s">
        <v>36</v>
      </c>
      <c r="H30" s="75">
        <v>50</v>
      </c>
      <c r="I30" s="76">
        <v>350</v>
      </c>
      <c r="J30" s="51"/>
      <c r="K30" s="44"/>
      <c r="L30" s="45"/>
      <c r="M30" s="45"/>
      <c r="N30" s="51"/>
      <c r="O30" s="51"/>
      <c r="P30" s="51"/>
      <c r="Q30" s="51"/>
      <c r="R30" s="45"/>
      <c r="S30" s="46"/>
      <c r="T30" s="47"/>
      <c r="U30" s="46"/>
      <c r="V30" s="38" t="str">
        <f t="shared" si="0"/>
        <v/>
      </c>
      <c r="W30" s="39" t="str">
        <f t="shared" si="1"/>
        <v/>
      </c>
      <c r="X30" s="38" t="str">
        <f t="shared" si="2"/>
        <v/>
      </c>
      <c r="Y30" s="38" t="str">
        <f t="shared" si="3"/>
        <v/>
      </c>
    </row>
  </sheetData>
  <sheetProtection algorithmName="SHA-512" hashValue="2RNVu92bZ4RzZMK2SPDJYxs56CFRZnILc41GuJnhSwBbZPMXi1S+THgj6RRsbeA85tF44ruZEYXYZEdv0z6PSg==" saltValue="ta1GSSTRHVcRO7vlBI/lNA==" spinCount="100000" sheet="1" objects="1" scenarios="1"/>
  <mergeCells count="3">
    <mergeCell ref="J3:U3"/>
    <mergeCell ref="V3:Y3"/>
    <mergeCell ref="B3:H3"/>
  </mergeCells>
  <conditionalFormatting sqref="T5:U30">
    <cfRule type="cellIs" dxfId="1" priority="1" operator="equal">
      <formula>0.21</formula>
    </cfRule>
    <cfRule type="cellIs" dxfId="0" priority="2" operator="equal">
      <formula>9%</formula>
    </cfRule>
  </conditionalFormatting>
  <pageMargins left="0.23622047244094491" right="0.23622047244094491" top="0.74803149606299213" bottom="0.74803149606299213" header="0.31496062992125984" footer="0.31496062992125984"/>
  <pageSetup paperSize="9" scale="24" orientation="landscape" horizontalDpi="1200" verticalDpi="1200" r:id="rId1"/>
  <headerFooter>
    <oddHeader>&amp;L&amp;G</oddHeader>
    <oddFooter>&amp;L&amp;F&amp;C&amp;A&amp;R&amp;P/&amp;N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FFD8F3C642204C973A7A02101A9B53" ma:contentTypeVersion="15" ma:contentTypeDescription="Een nieuw document maken." ma:contentTypeScope="" ma:versionID="978a688de49af65b699dd40702734394">
  <xsd:schema xmlns:xsd="http://www.w3.org/2001/XMLSchema" xmlns:xs="http://www.w3.org/2001/XMLSchema" xmlns:p="http://schemas.microsoft.com/office/2006/metadata/properties" xmlns:ns2="8d45bdad-4c0d-4fc8-99d3-113449a3779c" xmlns:ns3="2679ccb9-1d2e-4c68-82ee-7b600d4eb23b" targetNamespace="http://schemas.microsoft.com/office/2006/metadata/properties" ma:root="true" ma:fieldsID="6d917740ddf8504538f48f7e16054d19" ns2:_="" ns3:_="">
    <xsd:import namespace="8d45bdad-4c0d-4fc8-99d3-113449a3779c"/>
    <xsd:import namespace="2679ccb9-1d2e-4c68-82ee-7b600d4eb2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5bdad-4c0d-4fc8-99d3-113449a3779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4477f67f-8d9f-4020-a4e6-75fbe4591d9a}" ma:internalName="TaxCatchAll" ma:showField="CatchAllData" ma:web="8d45bdad-4c0d-4fc8-99d3-113449a377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79ccb9-1d2e-4c68-82ee-7b600d4eb2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79ccb9-1d2e-4c68-82ee-7b600d4eb23b">
      <Terms xmlns="http://schemas.microsoft.com/office/infopath/2007/PartnerControls"/>
    </lcf76f155ced4ddcb4097134ff3c332f>
    <TaxCatchAll xmlns="8d45bdad-4c0d-4fc8-99d3-113449a3779c" xsi:nil="true"/>
  </documentManagement>
</p:properties>
</file>

<file path=customXml/itemProps1.xml><?xml version="1.0" encoding="utf-8"?>
<ds:datastoreItem xmlns:ds="http://schemas.openxmlformats.org/officeDocument/2006/customXml" ds:itemID="{DA041366-BF1E-4028-8207-A6DBBC143576}">
  <ds:schemaRefs>
    <ds:schemaRef ds:uri="http://schemas.microsoft.com/sharepoint/v3/contenttype/forms"/>
  </ds:schemaRefs>
</ds:datastoreItem>
</file>

<file path=customXml/itemProps2.xml><?xml version="1.0" encoding="utf-8"?>
<ds:datastoreItem xmlns:ds="http://schemas.openxmlformats.org/officeDocument/2006/customXml" ds:itemID="{770426C7-7B53-4FB5-A0C2-D95B324C3C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5bdad-4c0d-4fc8-99d3-113449a3779c"/>
    <ds:schemaRef ds:uri="2679ccb9-1d2e-4c68-82ee-7b600d4eb2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224C04-522C-47AC-A3BC-5908559F6CF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679ccb9-1d2e-4c68-82ee-7b600d4eb23b"/>
    <ds:schemaRef ds:uri="8d45bdad-4c0d-4fc8-99d3-113449a3779c"/>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Kernassortiment</vt:lpstr>
      <vt:lpstr>Voorblad!Afdrukbereik</vt:lpstr>
      <vt:lpstr>Kernassortiment!Afdruktitels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Parson, B.W. (Bastiaan)</dc:creator>
  <cp:lastModifiedBy>Parson, B.W. (Bastiaan)</cp:lastModifiedBy>
  <cp:lastPrinted>2026-03-13T13:29:58Z</cp:lastPrinted>
  <dcterms:created xsi:type="dcterms:W3CDTF">2026-03-13T12:17:43Z</dcterms:created>
  <dcterms:modified xsi:type="dcterms:W3CDTF">2026-03-15T11:36:35Z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0x010100C2FFD8F3C642204C973A7A02101A9B53</vt:lpwstr>
  </property>
  <property fmtid="{D5CDD505-2E9C-101B-9397-08002B2CF9AE}" pid="3" name="MediaServiceImageTags">
    <vt:lpwstr/>
  </property>
</Properties>
</file>