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wijzijnkarel-my.sharepoint.com/personal/j_lauwerijssen_wijzijnkarel_nl/Documents/Joris/Trajecten/2026/Moerdijk/Onderhoud pompen en gemalen/01 PvE/"/>
    </mc:Choice>
  </mc:AlternateContent>
  <xr:revisionPtr revIDLastSave="88" documentId="8_{50C49798-A832-43D9-83DD-FF1B033A4D20}" xr6:coauthVersionLast="47" xr6:coauthVersionMax="47" xr10:uidLastSave="{293BE98B-0618-4C91-8DE0-CBE1E4C92021}"/>
  <bookViews>
    <workbookView xWindow="28680" yWindow="-120" windowWidth="29040" windowHeight="15720" xr2:uid="{63B2BBCF-5D65-43E1-8B86-E94BFB3ABAAB}"/>
  </bookViews>
  <sheets>
    <sheet name="Kromme lij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1" l="1"/>
  <c r="C55" i="1" s="1"/>
  <c r="B56" i="1"/>
  <c r="B55" i="1"/>
  <c r="B42" i="1"/>
  <c r="F16" i="1"/>
  <c r="F8" i="1"/>
  <c r="E11" i="1" l="1"/>
  <c r="B50" i="1"/>
  <c r="C50" i="1" s="1"/>
  <c r="B45" i="1"/>
  <c r="C45" i="1" s="1"/>
  <c r="B48" i="1"/>
  <c r="C48" i="1" s="1"/>
  <c r="B49" i="1"/>
  <c r="C49" i="1" s="1"/>
  <c r="B52" i="1"/>
  <c r="C52" i="1" s="1"/>
  <c r="B53" i="1"/>
  <c r="C53" i="1" s="1"/>
  <c r="B44" i="1"/>
  <c r="C44" i="1" s="1"/>
  <c r="B46" i="1"/>
  <c r="C46" i="1" s="1"/>
  <c r="B54" i="1"/>
  <c r="C54" i="1" s="1"/>
  <c r="C42" i="1"/>
  <c r="B43" i="1"/>
  <c r="C43" i="1" s="1"/>
  <c r="B47" i="1"/>
  <c r="C47" i="1" s="1"/>
  <c r="B51" i="1"/>
  <c r="C51" i="1" s="1"/>
</calcChain>
</file>

<file path=xl/sharedStrings.xml><?xml version="1.0" encoding="utf-8"?>
<sst xmlns="http://schemas.openxmlformats.org/spreadsheetml/2006/main" count="16" uniqueCount="16">
  <si>
    <t>Prijs</t>
  </si>
  <si>
    <t>Punten</t>
  </si>
  <si>
    <r>
      <t xml:space="preserve">Prijs bij </t>
    </r>
    <r>
      <rPr>
        <u/>
        <sz val="9"/>
        <color theme="0"/>
        <rFont val="Arial"/>
        <family val="2"/>
      </rPr>
      <t>minimum</t>
    </r>
    <r>
      <rPr>
        <sz val="9"/>
        <color theme="0"/>
        <rFont val="Arial"/>
        <family val="2"/>
      </rPr>
      <t xml:space="preserve"> aantal te behalen punten</t>
    </r>
  </si>
  <si>
    <r>
      <t xml:space="preserve">Prijs bij </t>
    </r>
    <r>
      <rPr>
        <u/>
        <sz val="9"/>
        <color theme="0"/>
        <rFont val="Arial"/>
        <family val="2"/>
      </rPr>
      <t>maximum</t>
    </r>
    <r>
      <rPr>
        <sz val="9"/>
        <color theme="0"/>
        <rFont val="Arial"/>
        <family val="2"/>
      </rPr>
      <t xml:space="preserve"> aantal te behalen punten</t>
    </r>
  </si>
  <si>
    <t>Score voor waarde van inschrijver</t>
  </si>
  <si>
    <t>De formule:</t>
  </si>
  <si>
    <t xml:space="preserve">De velden D8 t/m E9 zijn invoervelden voor de kromme functie. </t>
  </si>
  <si>
    <t>Het veld D11 kan worden gebruikt om scores te berekenen van leveranciers.</t>
  </si>
  <si>
    <t xml:space="preserve">Let erop dat de assen nog handmatig op maat moeten worden gemaakt, bijvoorbeeld door de verticale as te maximeren op 100 punten en niet 120 punten.
N.B. Naast de scoregrafiek kun je ook de tabel opnemen in het beschrijvend document. </t>
  </si>
  <si>
    <t>Slechtste waarde / laagste score</t>
  </si>
  <si>
    <t>Waarde</t>
  </si>
  <si>
    <t>Score</t>
  </si>
  <si>
    <t>Eventueel omslagpunt</t>
  </si>
  <si>
    <t>Beste waarde / hoogste score</t>
  </si>
  <si>
    <t>Ten behoeve van de Europees openbare aanbesteding "Onderhoud mechanische riolering" met kenmerk K011752 van de gemeente Moerdijk</t>
  </si>
  <si>
    <t>Bijlage 8 - Berekening score 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</si>
</sst>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quot;€&quot;\ #,##0.00"/>
    <numFmt numFmtId="165" formatCode="_-&quot;€&quot;\ * #,##0.0_-;_-&quot;€&quot;\ * #,##0.0\-;_-&quot;€&quot;\ * &quot;-&quot;??_-;_-@_-"/>
    <numFmt numFmtId="166" formatCode="0.0"/>
    <numFmt numFmtId="167" formatCode="_-&quot;€&quot;\ * #,##0.00_-;_-&quot;€&quot;\ * #,##0.00\-;_-&quot;€&quot;\ * &quot;-&quot;??_-;_-@_-"/>
    <numFmt numFmtId="168" formatCode="0_ ;[Red]\-0\ "/>
    <numFmt numFmtId="169" formatCode="_-* #,##0.0_-;_-* #,##0.0\-;_-* &quot;-&quot;??_-;_-@_-"/>
  </numFmts>
  <fonts count="29" x14ac:knownFonts="1">
    <font>
      <sz val="11"/>
      <color theme="1"/>
      <name val="Aptos Narrow"/>
      <family val="2"/>
      <scheme val="minor"/>
    </font>
    <font>
      <sz val="11"/>
      <color theme="1"/>
      <name val="Aptos Narrow"/>
      <family val="2"/>
      <scheme val="minor"/>
    </font>
    <font>
      <sz val="10"/>
      <name val="Arial"/>
      <family val="2"/>
    </font>
    <font>
      <sz val="9"/>
      <name val="Arial"/>
      <family val="2"/>
    </font>
    <font>
      <sz val="9"/>
      <color theme="1"/>
      <name val="Aptos Narrow"/>
      <family val="2"/>
      <scheme val="minor"/>
    </font>
    <font>
      <sz val="9"/>
      <color theme="1"/>
      <name val="Arial"/>
      <family val="2"/>
    </font>
    <font>
      <b/>
      <sz val="12"/>
      <color theme="0"/>
      <name val="Arial"/>
      <family val="2"/>
    </font>
    <font>
      <b/>
      <sz val="16"/>
      <color theme="0"/>
      <name val="Arial"/>
      <family val="2"/>
    </font>
    <font>
      <sz val="9"/>
      <color indexed="9"/>
      <name val="Arial"/>
      <family val="2"/>
    </font>
    <font>
      <b/>
      <sz val="10"/>
      <name val="Arial"/>
      <family val="2"/>
    </font>
    <font>
      <b/>
      <sz val="8"/>
      <name val="Arial"/>
      <family val="2"/>
    </font>
    <font>
      <b/>
      <sz val="14"/>
      <name val="Arial"/>
      <family val="2"/>
    </font>
    <font>
      <b/>
      <sz val="9"/>
      <name val="Arial"/>
      <family val="2"/>
    </font>
    <font>
      <sz val="9"/>
      <color theme="0"/>
      <name val="Arial"/>
      <family val="2"/>
    </font>
    <font>
      <b/>
      <sz val="9"/>
      <color theme="0"/>
      <name val="Arial"/>
      <family val="2"/>
    </font>
    <font>
      <u/>
      <sz val="9"/>
      <color theme="0"/>
      <name val="Arial"/>
      <family val="2"/>
    </font>
    <font>
      <sz val="9"/>
      <color rgb="FFFF0000"/>
      <name val="Arial"/>
      <family val="2"/>
    </font>
    <font>
      <b/>
      <i/>
      <sz val="9"/>
      <name val="Arial"/>
      <family val="2"/>
    </font>
    <font>
      <sz val="9"/>
      <color theme="3" tint="0.59999389629810485"/>
      <name val="Arial"/>
      <family val="2"/>
    </font>
    <font>
      <sz val="9"/>
      <color theme="0" tint="-4.9989318521683403E-2"/>
      <name val="Arial"/>
      <family val="2"/>
    </font>
    <font>
      <sz val="10"/>
      <color rgb="FF9C0006"/>
      <name val="Arial"/>
      <family val="2"/>
    </font>
    <font>
      <b/>
      <sz val="9"/>
      <color rgb="FFF2F2F2"/>
      <name val="Arial"/>
      <family val="2"/>
    </font>
    <font>
      <sz val="10"/>
      <color theme="0"/>
      <name val="Arial"/>
      <family val="2"/>
    </font>
    <font>
      <sz val="10"/>
      <color rgb="FF3F3F76"/>
      <name val="Arial"/>
      <family val="2"/>
    </font>
    <font>
      <sz val="9"/>
      <color rgb="FFF2F2F2"/>
      <name val="Arial"/>
      <family val="2"/>
    </font>
    <font>
      <sz val="10"/>
      <color theme="1"/>
      <name val="Arial"/>
      <family val="2"/>
    </font>
    <font>
      <sz val="10"/>
      <color rgb="FF006100"/>
      <name val="Arial"/>
      <family val="2"/>
    </font>
    <font>
      <b/>
      <sz val="10"/>
      <color theme="0"/>
      <name val="Arial"/>
      <family val="2"/>
    </font>
    <font>
      <b/>
      <sz val="11"/>
      <name val="Aptos Narrow"/>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bgColor indexed="64"/>
      </patternFill>
    </fill>
    <fill>
      <patternFill patternType="solid">
        <fgColor rgb="FF128294"/>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medium">
        <color indexed="64"/>
      </left>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25" fillId="7" borderId="0" applyNumberFormat="0" applyBorder="0" applyAlignment="0" applyProtection="0"/>
    <xf numFmtId="0" fontId="2" fillId="0" borderId="0"/>
    <xf numFmtId="0" fontId="4" fillId="0" borderId="0"/>
    <xf numFmtId="44" fontId="2" fillId="0" borderId="0" applyFont="0" applyFill="0" applyBorder="0" applyAlignment="0" applyProtection="0"/>
    <xf numFmtId="0" fontId="20" fillId="3" borderId="0" applyNumberFormat="0" applyBorder="0" applyAlignment="0" applyProtection="0"/>
    <xf numFmtId="0" fontId="22" fillId="6" borderId="0" applyNumberFormat="0" applyBorder="0" applyAlignment="0" applyProtection="0"/>
    <xf numFmtId="0" fontId="23" fillId="4" borderId="1" applyNumberFormat="0" applyAlignment="0" applyProtection="0"/>
    <xf numFmtId="0" fontId="1" fillId="5" borderId="2" applyNumberFormat="0" applyFont="0" applyAlignment="0" applyProtection="0"/>
    <xf numFmtId="0" fontId="26" fillId="2" borderId="0" applyNumberFormat="0" applyBorder="0" applyAlignment="0" applyProtection="0"/>
  </cellStyleXfs>
  <cellXfs count="62">
    <xf numFmtId="0" fontId="0" fillId="0" borderId="0" xfId="0"/>
    <xf numFmtId="0" fontId="3" fillId="8" borderId="0" xfId="2" applyFont="1" applyFill="1"/>
    <xf numFmtId="2" fontId="3" fillId="8" borderId="0" xfId="2" applyNumberFormat="1" applyFont="1" applyFill="1"/>
    <xf numFmtId="0" fontId="5" fillId="8" borderId="0" xfId="3" applyFont="1" applyFill="1"/>
    <xf numFmtId="0" fontId="6" fillId="9" borderId="3" xfId="2" applyFont="1" applyFill="1" applyBorder="1" applyAlignment="1">
      <alignment vertical="center"/>
    </xf>
    <xf numFmtId="0" fontId="7" fillId="9" borderId="4" xfId="2" applyFont="1" applyFill="1" applyBorder="1" applyAlignment="1">
      <alignment vertical="center"/>
    </xf>
    <xf numFmtId="49" fontId="3" fillId="9" borderId="4" xfId="2" applyNumberFormat="1" applyFont="1" applyFill="1" applyBorder="1"/>
    <xf numFmtId="49" fontId="3" fillId="9" borderId="4" xfId="2" applyNumberFormat="1" applyFont="1" applyFill="1" applyBorder="1" applyAlignment="1">
      <alignment horizontal="center"/>
    </xf>
    <xf numFmtId="49" fontId="3" fillId="8" borderId="4" xfId="2" applyNumberFormat="1" applyFont="1" applyFill="1" applyBorder="1"/>
    <xf numFmtId="49" fontId="8" fillId="8" borderId="4" xfId="2" applyNumberFormat="1" applyFont="1" applyFill="1" applyBorder="1"/>
    <xf numFmtId="49" fontId="3" fillId="8" borderId="5" xfId="2" applyNumberFormat="1" applyFont="1" applyFill="1" applyBorder="1"/>
    <xf numFmtId="0" fontId="10" fillId="9" borderId="0" xfId="2" applyFont="1" applyFill="1" applyAlignment="1">
      <alignment vertical="center" wrapText="1"/>
    </xf>
    <xf numFmtId="0" fontId="10" fillId="8" borderId="0" xfId="2" applyFont="1" applyFill="1" applyAlignment="1">
      <alignment vertical="center" wrapText="1"/>
    </xf>
    <xf numFmtId="0" fontId="11" fillId="8" borderId="0" xfId="2" applyFont="1" applyFill="1"/>
    <xf numFmtId="0" fontId="11" fillId="8" borderId="7" xfId="2" applyFont="1" applyFill="1" applyBorder="1"/>
    <xf numFmtId="0" fontId="2" fillId="8" borderId="0" xfId="2" applyFill="1"/>
    <xf numFmtId="49" fontId="10" fillId="9" borderId="9" xfId="2" applyNumberFormat="1" applyFont="1" applyFill="1" applyBorder="1" applyAlignment="1">
      <alignment vertical="center"/>
    </xf>
    <xf numFmtId="49" fontId="3" fillId="8" borderId="9" xfId="2" applyNumberFormat="1" applyFont="1" applyFill="1" applyBorder="1"/>
    <xf numFmtId="49" fontId="8" fillId="8" borderId="9" xfId="2" applyNumberFormat="1" applyFont="1" applyFill="1" applyBorder="1"/>
    <xf numFmtId="49" fontId="3" fillId="8" borderId="10" xfId="2" applyNumberFormat="1" applyFont="1" applyFill="1" applyBorder="1"/>
    <xf numFmtId="0" fontId="3" fillId="8" borderId="11" xfId="2" applyFont="1" applyFill="1" applyBorder="1" applyAlignment="1">
      <alignment wrapText="1"/>
    </xf>
    <xf numFmtId="49" fontId="9" fillId="8" borderId="0" xfId="2" applyNumberFormat="1" applyFont="1" applyFill="1" applyAlignment="1">
      <alignment horizontal="left" vertical="center" wrapText="1"/>
    </xf>
    <xf numFmtId="49" fontId="12" fillId="8" borderId="0" xfId="2" applyNumberFormat="1" applyFont="1" applyFill="1" applyAlignment="1">
      <alignment horizontal="left" vertical="center" wrapText="1"/>
    </xf>
    <xf numFmtId="0" fontId="13" fillId="9" borderId="12" xfId="3" applyFont="1" applyFill="1" applyBorder="1" applyAlignment="1">
      <alignment vertical="center"/>
    </xf>
    <xf numFmtId="0" fontId="13" fillId="9" borderId="13" xfId="3" applyFont="1" applyFill="1" applyBorder="1" applyAlignment="1">
      <alignment vertical="center"/>
    </xf>
    <xf numFmtId="0" fontId="14" fillId="9" borderId="14" xfId="3" applyFont="1" applyFill="1" applyBorder="1" applyAlignment="1">
      <alignment vertical="center"/>
    </xf>
    <xf numFmtId="164" fontId="14" fillId="9" borderId="15" xfId="4" applyNumberFormat="1" applyFont="1" applyFill="1" applyBorder="1" applyAlignment="1" applyProtection="1">
      <alignment horizontal="left" vertical="center"/>
      <protection locked="0"/>
    </xf>
    <xf numFmtId="0" fontId="13" fillId="9" borderId="15" xfId="2" applyFont="1" applyFill="1" applyBorder="1" applyAlignment="1" applyProtection="1">
      <alignment horizontal="center" vertical="center"/>
      <protection locked="0"/>
    </xf>
    <xf numFmtId="0" fontId="16" fillId="8" borderId="0" xfId="3" applyFont="1" applyFill="1"/>
    <xf numFmtId="164" fontId="14" fillId="9" borderId="14" xfId="4" applyNumberFormat="1" applyFont="1" applyFill="1" applyBorder="1" applyAlignment="1" applyProtection="1">
      <alignment horizontal="left" vertical="center"/>
      <protection locked="0"/>
    </xf>
    <xf numFmtId="0" fontId="13" fillId="9" borderId="14" xfId="2" applyFont="1" applyFill="1" applyBorder="1" applyAlignment="1" applyProtection="1">
      <alignment horizontal="center" vertical="center"/>
      <protection locked="0"/>
    </xf>
    <xf numFmtId="164" fontId="5" fillId="8" borderId="0" xfId="3" applyNumberFormat="1" applyFont="1" applyFill="1"/>
    <xf numFmtId="0" fontId="3" fillId="8" borderId="0" xfId="3" applyFont="1" applyFill="1"/>
    <xf numFmtId="0" fontId="3" fillId="8" borderId="0" xfId="3" applyFont="1" applyFill="1" applyAlignment="1">
      <alignment vertical="center"/>
    </xf>
    <xf numFmtId="0" fontId="17" fillId="8" borderId="0" xfId="3" applyFont="1" applyFill="1" applyAlignment="1">
      <alignment vertical="center"/>
    </xf>
    <xf numFmtId="0" fontId="13" fillId="8" borderId="0" xfId="3" applyFont="1" applyFill="1"/>
    <xf numFmtId="0" fontId="18" fillId="8" borderId="0" xfId="3" applyFont="1" applyFill="1"/>
    <xf numFmtId="0" fontId="19" fillId="8" borderId="0" xfId="3" applyFont="1" applyFill="1"/>
    <xf numFmtId="0" fontId="21" fillId="8" borderId="0" xfId="5" applyNumberFormat="1" applyFont="1" applyFill="1" applyBorder="1" applyAlignment="1">
      <alignment horizontal="left"/>
    </xf>
    <xf numFmtId="0" fontId="21" fillId="8" borderId="0" xfId="6" applyNumberFormat="1" applyFont="1" applyFill="1" applyBorder="1" applyAlignment="1">
      <alignment horizontal="center"/>
    </xf>
    <xf numFmtId="0" fontId="21" fillId="8" borderId="0" xfId="2" applyFont="1" applyFill="1" applyAlignment="1">
      <alignment horizontal="left"/>
    </xf>
    <xf numFmtId="165" fontId="24" fillId="8" borderId="0" xfId="7" applyNumberFormat="1" applyFont="1" applyFill="1" applyBorder="1" applyAlignment="1"/>
    <xf numFmtId="166" fontId="24" fillId="8" borderId="0" xfId="1" applyNumberFormat="1" applyFont="1" applyFill="1" applyBorder="1"/>
    <xf numFmtId="0" fontId="24" fillId="8" borderId="0" xfId="2" applyFont="1" applyFill="1" applyAlignment="1">
      <alignment horizontal="left"/>
    </xf>
    <xf numFmtId="167" fontId="24" fillId="8" borderId="0" xfId="1" applyNumberFormat="1" applyFont="1" applyFill="1" applyBorder="1" applyAlignment="1"/>
    <xf numFmtId="0" fontId="21" fillId="8" borderId="0" xfId="8" applyNumberFormat="1" applyFont="1" applyFill="1" applyBorder="1" applyAlignment="1">
      <alignment horizontal="left"/>
    </xf>
    <xf numFmtId="168" fontId="21" fillId="8" borderId="0" xfId="9" applyNumberFormat="1" applyFont="1" applyFill="1" applyBorder="1" applyAlignment="1">
      <alignment horizontal="left"/>
    </xf>
    <xf numFmtId="169" fontId="24" fillId="8" borderId="0" xfId="7" applyNumberFormat="1" applyFont="1" applyFill="1" applyBorder="1" applyAlignment="1">
      <alignment horizontal="right"/>
    </xf>
    <xf numFmtId="0" fontId="24" fillId="8" borderId="0" xfId="3" applyFont="1" applyFill="1"/>
    <xf numFmtId="0" fontId="14" fillId="8" borderId="0" xfId="3" applyFont="1" applyFill="1" applyAlignment="1">
      <alignment vertical="center"/>
    </xf>
    <xf numFmtId="0" fontId="13" fillId="8" borderId="0" xfId="3" applyFont="1" applyFill="1" applyAlignment="1">
      <alignment vertical="center"/>
    </xf>
    <xf numFmtId="164" fontId="28" fillId="0" borderId="16" xfId="0" applyNumberFormat="1" applyFont="1" applyBorder="1" applyAlignment="1">
      <alignment horizontal="center" vertical="center"/>
    </xf>
    <xf numFmtId="49" fontId="13" fillId="9" borderId="8" xfId="2" applyNumberFormat="1" applyFont="1" applyFill="1" applyBorder="1" applyAlignment="1">
      <alignment horizontal="left" vertical="center"/>
    </xf>
    <xf numFmtId="49" fontId="13" fillId="9" borderId="10" xfId="2" applyNumberFormat="1" applyFont="1" applyFill="1" applyBorder="1" applyAlignment="1">
      <alignment horizontal="left" vertical="center"/>
    </xf>
    <xf numFmtId="49" fontId="13" fillId="9" borderId="14" xfId="2" applyNumberFormat="1" applyFont="1" applyFill="1" applyBorder="1" applyAlignment="1">
      <alignment horizontal="left" vertical="center"/>
    </xf>
    <xf numFmtId="49" fontId="13" fillId="9" borderId="12" xfId="2" applyNumberFormat="1" applyFont="1" applyFill="1" applyBorder="1" applyAlignment="1">
      <alignment horizontal="left" vertical="center"/>
    </xf>
    <xf numFmtId="49" fontId="13" fillId="9" borderId="13" xfId="2" applyNumberFormat="1" applyFont="1" applyFill="1" applyBorder="1" applyAlignment="1">
      <alignment horizontal="left" vertical="center"/>
    </xf>
    <xf numFmtId="0" fontId="14" fillId="8" borderId="0" xfId="3" applyFont="1" applyFill="1" applyAlignment="1">
      <alignment horizontal="left" vertical="top" wrapText="1"/>
    </xf>
    <xf numFmtId="0" fontId="27" fillId="9" borderId="6" xfId="2" applyFont="1" applyFill="1" applyBorder="1" applyAlignment="1">
      <alignment horizontal="left" vertical="center" wrapText="1"/>
    </xf>
    <xf numFmtId="0" fontId="27" fillId="9" borderId="0" xfId="2" applyFont="1" applyFill="1" applyAlignment="1">
      <alignment horizontal="left" vertical="center" wrapText="1"/>
    </xf>
    <xf numFmtId="0" fontId="27" fillId="9" borderId="8" xfId="2" applyFont="1" applyFill="1" applyBorder="1" applyAlignment="1">
      <alignment horizontal="left" vertical="center" wrapText="1"/>
    </xf>
    <xf numFmtId="0" fontId="27" fillId="9" borderId="9" xfId="2" applyFont="1" applyFill="1" applyBorder="1" applyAlignment="1">
      <alignment horizontal="left" vertical="center" wrapText="1"/>
    </xf>
  </cellXfs>
  <cellStyles count="10">
    <cellStyle name="20% - Accent3" xfId="1" builtinId="38"/>
    <cellStyle name="Accent1 3" xfId="6" xr:uid="{358AC5D6-DA77-4B78-88A7-8BA83CE740F7}"/>
    <cellStyle name="Goed 2" xfId="9" xr:uid="{94FDD5CF-1A96-495E-A4E5-837075E5B02E}"/>
    <cellStyle name="Invoer 2" xfId="7" xr:uid="{72537B3B-E535-4459-B039-E01040905EA1}"/>
    <cellStyle name="Notitie 2 3" xfId="8" xr:uid="{C8B17F28-C895-46FE-B91C-DCA54A3C7B19}"/>
    <cellStyle name="Ongeldig 2" xfId="5" xr:uid="{8806E4AC-8009-4582-91BB-1F4F60CC47D1}"/>
    <cellStyle name="Standaard" xfId="0" builtinId="0"/>
    <cellStyle name="Standaard 3" xfId="3" xr:uid="{D9DEB8E1-4A6C-4328-AF73-080E458194E3}"/>
    <cellStyle name="Standaard 5" xfId="2" xr:uid="{833EE521-9D58-47D3-9685-7E67707576FB}"/>
    <cellStyle name="Valuta 3" xfId="4" xr:uid="{8A3BD01B-DE70-4E79-A5F6-A5A1DE7CAC1D}"/>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3.2696524399418225E-2"/>
          <c:y val="7.8611173603299556E-2"/>
          <c:w val="0.89756316766136734"/>
          <c:h val="0.70182047244094681"/>
        </c:manualLayout>
      </c:layout>
      <c:scatterChart>
        <c:scatterStyle val="smoothMarker"/>
        <c:varyColors val="0"/>
        <c:ser>
          <c:idx val="0"/>
          <c:order val="0"/>
          <c:marker>
            <c:symbol val="none"/>
          </c:marker>
          <c:dPt>
            <c:idx val="7"/>
            <c:bubble3D val="0"/>
            <c:extLst>
              <c:ext xmlns:c16="http://schemas.microsoft.com/office/drawing/2014/chart" uri="{C3380CC4-5D6E-409C-BE32-E72D297353CC}">
                <c16:uniqueId val="{00000000-CA18-4359-BD2F-F23999D23CDA}"/>
              </c:ext>
            </c:extLst>
          </c:dPt>
          <c:dPt>
            <c:idx val="8"/>
            <c:bubble3D val="0"/>
            <c:extLst>
              <c:ext xmlns:c16="http://schemas.microsoft.com/office/drawing/2014/chart" uri="{C3380CC4-5D6E-409C-BE32-E72D297353CC}">
                <c16:uniqueId val="{00000001-CA18-4359-BD2F-F23999D23CDA}"/>
              </c:ext>
            </c:extLst>
          </c:dPt>
          <c:xVal>
            <c:numRef>
              <c:f>'Kromme lijn'!$B$42:$B$56</c:f>
              <c:numCache>
                <c:formatCode>_-"€"\ * #,##0.00_-;_-"€"\ * #,##0.00\-;_-"€"\ * "-"??_-;_-@_-</c:formatCode>
                <c:ptCount val="15"/>
                <c:pt idx="0" formatCode="_-&quot;€&quot;\ * #,##0.0_-;_-&quot;€&quot;\ * #,##0.0\-;_-&quot;€&quot;\ * &quot;-&quot;??_-;_-@_-">
                  <c:v>530000</c:v>
                </c:pt>
                <c:pt idx="1">
                  <c:v>519400</c:v>
                </c:pt>
                <c:pt idx="2">
                  <c:v>521500</c:v>
                </c:pt>
                <c:pt idx="3">
                  <c:v>513000</c:v>
                </c:pt>
                <c:pt idx="4">
                  <c:v>496000</c:v>
                </c:pt>
                <c:pt idx="5">
                  <c:v>479000</c:v>
                </c:pt>
                <c:pt idx="6">
                  <c:v>462000</c:v>
                </c:pt>
                <c:pt idx="7">
                  <c:v>445000</c:v>
                </c:pt>
                <c:pt idx="8">
                  <c:v>428000</c:v>
                </c:pt>
                <c:pt idx="9">
                  <c:v>411000</c:v>
                </c:pt>
                <c:pt idx="10">
                  <c:v>394000</c:v>
                </c:pt>
                <c:pt idx="11">
                  <c:v>377000</c:v>
                </c:pt>
                <c:pt idx="12">
                  <c:v>368500</c:v>
                </c:pt>
                <c:pt idx="13" formatCode="_-&quot;€&quot;\ * #,##0.0_-;_-&quot;€&quot;\ * #,##0.0\-;_-&quot;€&quot;\ * &quot;-&quot;??_-;_-@_-">
                  <c:v>360000</c:v>
                </c:pt>
                <c:pt idx="14" formatCode="_-&quot;€&quot;\ * #,##0.0_-;_-&quot;€&quot;\ * #,##0.0\-;_-&quot;€&quot;\ * &quot;-&quot;??_-;_-@_-">
                  <c:v>360000</c:v>
                </c:pt>
              </c:numCache>
            </c:numRef>
          </c:xVal>
          <c:yVal>
            <c:numRef>
              <c:f>'Kromme lijn'!$C$42:$C$56</c:f>
              <c:numCache>
                <c:formatCode>0.0</c:formatCode>
                <c:ptCount val="15"/>
                <c:pt idx="0">
                  <c:v>0</c:v>
                </c:pt>
                <c:pt idx="1">
                  <c:v>4.8327197231833878</c:v>
                </c:pt>
                <c:pt idx="2">
                  <c:v>3.8999999999999986</c:v>
                </c:pt>
                <c:pt idx="3">
                  <c:v>7.6000000000000014</c:v>
                </c:pt>
                <c:pt idx="4">
                  <c:v>14.399999999999999</c:v>
                </c:pt>
                <c:pt idx="5">
                  <c:v>20.399999999999999</c:v>
                </c:pt>
                <c:pt idx="6">
                  <c:v>25.6</c:v>
                </c:pt>
                <c:pt idx="7">
                  <c:v>30</c:v>
                </c:pt>
                <c:pt idx="8">
                  <c:v>33.6</c:v>
                </c:pt>
                <c:pt idx="9">
                  <c:v>36.4</c:v>
                </c:pt>
                <c:pt idx="10">
                  <c:v>38.4</c:v>
                </c:pt>
                <c:pt idx="11">
                  <c:v>39.6</c:v>
                </c:pt>
                <c:pt idx="12">
                  <c:v>39.9</c:v>
                </c:pt>
                <c:pt idx="13">
                  <c:v>40</c:v>
                </c:pt>
                <c:pt idx="14" formatCode="_-* #,##0.0_-;_-* #,##0.0\-;_-* &quot;-&quot;??_-;_-@_-">
                  <c:v>40</c:v>
                </c:pt>
              </c:numCache>
            </c:numRef>
          </c:yVal>
          <c:smooth val="1"/>
          <c:extLst>
            <c:ext xmlns:c16="http://schemas.microsoft.com/office/drawing/2014/chart" uri="{C3380CC4-5D6E-409C-BE32-E72D297353CC}">
              <c16:uniqueId val="{00000002-CA18-4359-BD2F-F23999D23CDA}"/>
            </c:ext>
          </c:extLst>
        </c:ser>
        <c:ser>
          <c:idx val="1"/>
          <c:order val="1"/>
          <c:marker>
            <c:symbol val="none"/>
          </c:marker>
          <c:smooth val="1"/>
          <c:extLst>
            <c:ext xmlns:c16="http://schemas.microsoft.com/office/drawing/2014/chart" uri="{C3380CC4-5D6E-409C-BE32-E72D297353CC}">
              <c16:uniqueId val="{00000003-CA18-4359-BD2F-F23999D23CDA}"/>
            </c:ext>
          </c:extLst>
        </c:ser>
        <c:ser>
          <c:idx val="2"/>
          <c:order val="2"/>
          <c:marker>
            <c:symbol val="none"/>
          </c:marker>
          <c:smooth val="1"/>
          <c:extLst>
            <c:ext xmlns:c16="http://schemas.microsoft.com/office/drawing/2014/chart" uri="{C3380CC4-5D6E-409C-BE32-E72D297353CC}">
              <c16:uniqueId val="{00000004-CA18-4359-BD2F-F23999D23CDA}"/>
            </c:ext>
          </c:extLst>
        </c:ser>
        <c:ser>
          <c:idx val="3"/>
          <c:order val="3"/>
          <c:marker>
            <c:symbol val="none"/>
          </c:marker>
          <c:smooth val="1"/>
          <c:extLst>
            <c:ext xmlns:c16="http://schemas.microsoft.com/office/drawing/2014/chart" uri="{C3380CC4-5D6E-409C-BE32-E72D297353CC}">
              <c16:uniqueId val="{00000005-CA18-4359-BD2F-F23999D23CDA}"/>
            </c:ext>
          </c:extLst>
        </c:ser>
        <c:ser>
          <c:idx val="4"/>
          <c:order val="4"/>
          <c:marker>
            <c:symbol val="none"/>
          </c:marker>
          <c:smooth val="1"/>
          <c:extLst>
            <c:ext xmlns:c16="http://schemas.microsoft.com/office/drawing/2014/chart" uri="{C3380CC4-5D6E-409C-BE32-E72D297353CC}">
              <c16:uniqueId val="{00000006-CA18-4359-BD2F-F23999D23CDA}"/>
            </c:ext>
          </c:extLst>
        </c:ser>
        <c:ser>
          <c:idx val="5"/>
          <c:order val="5"/>
          <c:marker>
            <c:symbol val="none"/>
          </c:marker>
          <c:smooth val="1"/>
          <c:extLst>
            <c:ext xmlns:c16="http://schemas.microsoft.com/office/drawing/2014/chart" uri="{C3380CC4-5D6E-409C-BE32-E72D297353CC}">
              <c16:uniqueId val="{00000007-CA18-4359-BD2F-F23999D23CDA}"/>
            </c:ext>
          </c:extLst>
        </c:ser>
        <c:ser>
          <c:idx val="6"/>
          <c:order val="6"/>
          <c:marker>
            <c:symbol val="none"/>
          </c:marker>
          <c:smooth val="1"/>
          <c:extLst>
            <c:ext xmlns:c16="http://schemas.microsoft.com/office/drawing/2014/chart" uri="{C3380CC4-5D6E-409C-BE32-E72D297353CC}">
              <c16:uniqueId val="{00000008-CA18-4359-BD2F-F23999D23CDA}"/>
            </c:ext>
          </c:extLst>
        </c:ser>
        <c:ser>
          <c:idx val="7"/>
          <c:order val="7"/>
          <c:marker>
            <c:symbol val="none"/>
          </c:marker>
          <c:smooth val="1"/>
          <c:extLst>
            <c:ext xmlns:c16="http://schemas.microsoft.com/office/drawing/2014/chart" uri="{C3380CC4-5D6E-409C-BE32-E72D297353CC}">
              <c16:uniqueId val="{00000009-CA18-4359-BD2F-F23999D23CDA}"/>
            </c:ext>
          </c:extLst>
        </c:ser>
        <c:ser>
          <c:idx val="8"/>
          <c:order val="8"/>
          <c:marker>
            <c:symbol val="none"/>
          </c:marker>
          <c:smooth val="1"/>
          <c:extLst>
            <c:ext xmlns:c16="http://schemas.microsoft.com/office/drawing/2014/chart" uri="{C3380CC4-5D6E-409C-BE32-E72D297353CC}">
              <c16:uniqueId val="{0000000A-CA18-4359-BD2F-F23999D23CDA}"/>
            </c:ext>
          </c:extLst>
        </c:ser>
        <c:ser>
          <c:idx val="9"/>
          <c:order val="9"/>
          <c:marker>
            <c:symbol val="none"/>
          </c:marker>
          <c:smooth val="1"/>
          <c:extLst>
            <c:ext xmlns:c16="http://schemas.microsoft.com/office/drawing/2014/chart" uri="{C3380CC4-5D6E-409C-BE32-E72D297353CC}">
              <c16:uniqueId val="{0000000B-CA18-4359-BD2F-F23999D23CDA}"/>
            </c:ext>
          </c:extLst>
        </c:ser>
        <c:ser>
          <c:idx val="10"/>
          <c:order val="10"/>
          <c:marker>
            <c:symbol val="none"/>
          </c:marker>
          <c:smooth val="1"/>
          <c:extLst>
            <c:ext xmlns:c16="http://schemas.microsoft.com/office/drawing/2014/chart" uri="{C3380CC4-5D6E-409C-BE32-E72D297353CC}">
              <c16:uniqueId val="{0000000C-CA18-4359-BD2F-F23999D23CDA}"/>
            </c:ext>
          </c:extLst>
        </c:ser>
        <c:ser>
          <c:idx val="11"/>
          <c:order val="11"/>
          <c:tx>
            <c:strRef>
              <c:f>'Kromme lijn'!$B$11:$C$11</c:f>
              <c:strCache>
                <c:ptCount val="1"/>
                <c:pt idx="0">
                  <c:v>Score voor waarde van inschrijver</c:v>
                </c:pt>
              </c:strCache>
            </c:strRef>
          </c:tx>
          <c:spPr>
            <a:ln>
              <a:noFill/>
            </a:ln>
          </c:spPr>
          <c:marker>
            <c:symbol val="diamond"/>
            <c:size val="7"/>
            <c:spPr>
              <a:solidFill>
                <a:schemeClr val="accent2"/>
              </a:solidFill>
              <a:ln>
                <a:solidFill>
                  <a:schemeClr val="accent2"/>
                </a:solidFill>
                <a:headEnd type="diamond"/>
              </a:ln>
            </c:spPr>
          </c:marker>
          <c:xVal>
            <c:numRef>
              <c:f>'Kromme lijn'!$D$11</c:f>
              <c:numCache>
                <c:formatCode>"€"\ #,##0.00</c:formatCode>
                <c:ptCount val="1"/>
                <c:pt idx="0">
                  <c:v>0</c:v>
                </c:pt>
              </c:numCache>
            </c:numRef>
          </c:xVal>
          <c:yVal>
            <c:numRef>
              <c:f>'Kromme lijn'!$E$11</c:f>
              <c:numCache>
                <c:formatCode>General</c:formatCode>
                <c:ptCount val="1"/>
                <c:pt idx="0">
                  <c:v>40</c:v>
                </c:pt>
              </c:numCache>
            </c:numRef>
          </c:yVal>
          <c:smooth val="1"/>
          <c:extLst>
            <c:ext xmlns:c16="http://schemas.microsoft.com/office/drawing/2014/chart" uri="{C3380CC4-5D6E-409C-BE32-E72D297353CC}">
              <c16:uniqueId val="{0000000D-CA18-4359-BD2F-F23999D23CDA}"/>
            </c:ext>
          </c:extLst>
        </c:ser>
        <c:dLbls>
          <c:showLegendKey val="0"/>
          <c:showVal val="0"/>
          <c:showCatName val="0"/>
          <c:showSerName val="0"/>
          <c:showPercent val="0"/>
          <c:showBubbleSize val="0"/>
        </c:dLbls>
        <c:axId val="1003074991"/>
        <c:axId val="1"/>
      </c:scatterChart>
      <c:valAx>
        <c:axId val="1003074991"/>
        <c:scaling>
          <c:orientation val="minMax"/>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overlay val="0"/>
        </c:title>
        <c:numFmt formatCode="\€\ #,##0" sourceLinked="0"/>
        <c:majorTickMark val="none"/>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 val="autoZero"/>
        <c:crossBetween val="midCat"/>
      </c:valAx>
      <c:valAx>
        <c:axId val="1"/>
        <c:scaling>
          <c:orientation val="minMax"/>
        </c:scaling>
        <c:delete val="0"/>
        <c:axPos val="l"/>
        <c:majorGridlines/>
        <c:title>
          <c:tx>
            <c:rich>
              <a:bodyPr rot="-5400000" vert="horz"/>
              <a:lstStyle/>
              <a:p>
                <a:pPr>
                  <a:defRPr sz="900" b="1">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4991"/>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114300</xdr:rowOff>
    </xdr:from>
    <xdr:to>
      <xdr:col>4</xdr:col>
      <xdr:colOff>802821</xdr:colOff>
      <xdr:row>27</xdr:row>
      <xdr:rowOff>71755</xdr:rowOff>
    </xdr:to>
    <xdr:graphicFrame macro="">
      <xdr:nvGraphicFramePr>
        <xdr:cNvPr id="2" name="Grafiek 2">
          <a:extLst>
            <a:ext uri="{FF2B5EF4-FFF2-40B4-BE49-F238E27FC236}">
              <a16:creationId xmlns:a16="http://schemas.microsoft.com/office/drawing/2014/main" id="{5A9D06D3-B0DA-4521-98A9-B0C38DC4E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7814C-53C1-4DB1-8AA0-37B130AFEEA1}">
  <sheetPr>
    <tabColor theme="8" tint="0.79998168889431442"/>
  </sheetPr>
  <dimension ref="A1:BD66"/>
  <sheetViews>
    <sheetView tabSelected="1" zoomScale="130" zoomScaleNormal="130" workbookViewId="0">
      <pane ySplit="5" topLeftCell="A6" activePane="bottomLeft" state="frozen"/>
      <selection pane="bottomLeft" activeCell="B2" sqref="B2"/>
    </sheetView>
  </sheetViews>
  <sheetFormatPr defaultColWidth="0" defaultRowHeight="12" customHeight="1" zeroHeight="1" x14ac:dyDescent="0.2"/>
  <cols>
    <col min="1" max="1" width="2.140625" style="28" customWidth="1"/>
    <col min="2" max="2" width="21.5703125" style="28" customWidth="1"/>
    <col min="3" max="3" width="39.140625" style="28" customWidth="1"/>
    <col min="4" max="4" width="14" style="3" customWidth="1"/>
    <col min="5" max="5" width="12.140625" style="3" customWidth="1"/>
    <col min="6" max="6" width="11" style="3" bestFit="1" customWidth="1"/>
    <col min="7" max="7" width="10" style="3" bestFit="1" customWidth="1"/>
    <col min="8" max="8" width="3.5703125" style="3" customWidth="1"/>
    <col min="9" max="9" width="49.28515625" style="3" customWidth="1"/>
    <col min="10" max="10" width="21.5703125" style="3" hidden="1" customWidth="1"/>
    <col min="11" max="11" width="12.5703125" style="3" hidden="1" customWidth="1"/>
    <col min="12" max="12" width="10.140625" style="3" hidden="1" customWidth="1"/>
    <col min="13" max="13" width="16.5703125" style="3" hidden="1" customWidth="1"/>
    <col min="14" max="14" width="4.85546875" style="3" hidden="1" customWidth="1"/>
    <col min="15" max="15" width="6.5703125" style="3" hidden="1" customWidth="1"/>
    <col min="16" max="16" width="13.42578125" style="3" hidden="1" customWidth="1"/>
    <col min="17" max="17" width="12.42578125" style="3" hidden="1" customWidth="1"/>
    <col min="18" max="18" width="22.5703125" style="3" hidden="1" customWidth="1"/>
    <col min="19" max="19" width="1.42578125" style="3" hidden="1" customWidth="1"/>
    <col min="20" max="20" width="26.42578125" style="3" hidden="1" customWidth="1"/>
    <col min="21" max="21" width="12.5703125" style="3" hidden="1" customWidth="1"/>
    <col min="22" max="22" width="8.85546875" style="3" hidden="1" customWidth="1"/>
    <col min="23" max="23" width="2.42578125" style="3" hidden="1" customWidth="1"/>
    <col min="24" max="24" width="8.85546875" style="3" hidden="1" customWidth="1"/>
    <col min="25" max="25" width="27.85546875" style="3" hidden="1" customWidth="1"/>
    <col min="26" max="26" width="12.5703125" style="3" hidden="1" customWidth="1"/>
    <col min="27" max="27" width="8.85546875" style="3" hidden="1" customWidth="1"/>
    <col min="28" max="28" width="2.5703125" style="3" hidden="1" customWidth="1"/>
    <col min="29" max="29" width="8.85546875" style="3" hidden="1" customWidth="1"/>
    <col min="30" max="30" width="25.5703125" style="3" hidden="1" customWidth="1"/>
    <col min="31" max="31" width="12.5703125" style="3" hidden="1" customWidth="1"/>
    <col min="32" max="32" width="8.85546875" style="3" hidden="1" customWidth="1"/>
    <col min="33" max="33" width="2" style="3" hidden="1" customWidth="1"/>
    <col min="34" max="34" width="8.85546875" style="3" hidden="1" customWidth="1"/>
    <col min="35" max="35" width="26.85546875" style="3" hidden="1" customWidth="1"/>
    <col min="36" max="36" width="12.5703125" style="3" hidden="1" customWidth="1"/>
    <col min="37" max="39" width="8.85546875" style="3" hidden="1" customWidth="1"/>
    <col min="40" max="40" width="26.140625" style="3" hidden="1" customWidth="1"/>
    <col min="41" max="41" width="12.5703125" style="3" hidden="1" customWidth="1"/>
    <col min="42" max="42" width="8.85546875" style="3" hidden="1" customWidth="1"/>
    <col min="43" max="43" width="2.42578125" style="3" hidden="1" customWidth="1"/>
    <col min="44" max="44" width="8.85546875" style="3" hidden="1" customWidth="1"/>
    <col min="45" max="45" width="26.5703125" style="3" hidden="1" customWidth="1"/>
    <col min="46" max="46" width="12.5703125" style="3" hidden="1" customWidth="1"/>
    <col min="47" max="47" width="8.85546875" style="3" hidden="1" customWidth="1"/>
    <col min="48" max="48" width="1.85546875" style="3" hidden="1" customWidth="1"/>
    <col min="49" max="49" width="20" style="3" hidden="1" customWidth="1"/>
    <col min="50" max="50" width="16.5703125" style="3" hidden="1" customWidth="1"/>
    <col min="51" max="51" width="12.5703125" style="3" hidden="1" customWidth="1"/>
    <col min="52" max="52" width="8.85546875" style="3" hidden="1" customWidth="1"/>
    <col min="53" max="53" width="1.5703125" style="3" hidden="1" customWidth="1"/>
    <col min="54" max="54" width="13" style="3" hidden="1" customWidth="1"/>
    <col min="55" max="55" width="21.85546875" style="3" hidden="1" customWidth="1"/>
    <col min="56" max="56" width="12.5703125" style="3" hidden="1" customWidth="1"/>
    <col min="57" max="16384" width="8.85546875" style="3" hidden="1"/>
  </cols>
  <sheetData>
    <row r="1" spans="1:19" x14ac:dyDescent="0.2">
      <c r="A1" s="1"/>
      <c r="B1" s="1"/>
      <c r="C1" s="2"/>
      <c r="D1" s="1"/>
      <c r="E1" s="1"/>
      <c r="F1" s="1"/>
      <c r="G1" s="1"/>
      <c r="H1" s="1"/>
      <c r="I1" s="1"/>
      <c r="J1" s="1"/>
      <c r="K1" s="1"/>
      <c r="L1" s="1"/>
      <c r="M1" s="1"/>
    </row>
    <row r="2" spans="1:19" ht="20.25" x14ac:dyDescent="0.2">
      <c r="A2" s="1"/>
      <c r="B2" s="4" t="s">
        <v>15</v>
      </c>
      <c r="C2" s="5"/>
      <c r="D2" s="6"/>
      <c r="E2" s="7"/>
      <c r="F2" s="6"/>
      <c r="G2" s="6"/>
      <c r="H2" s="6"/>
      <c r="I2" s="6"/>
      <c r="J2" s="8"/>
      <c r="K2" s="8"/>
      <c r="L2" s="8"/>
      <c r="M2" s="9"/>
      <c r="N2" s="8"/>
      <c r="O2" s="8"/>
      <c r="P2" s="8"/>
      <c r="Q2" s="8"/>
      <c r="R2" s="10"/>
    </row>
    <row r="3" spans="1:19" ht="15" customHeight="1" x14ac:dyDescent="0.25">
      <c r="A3" s="1"/>
      <c r="B3" s="58" t="s">
        <v>14</v>
      </c>
      <c r="C3" s="59"/>
      <c r="D3" s="59"/>
      <c r="E3" s="59"/>
      <c r="F3" s="59"/>
      <c r="G3" s="11"/>
      <c r="H3" s="11"/>
      <c r="I3" s="11"/>
      <c r="J3" s="12"/>
      <c r="K3" s="12"/>
      <c r="L3" s="12"/>
      <c r="M3" s="12"/>
      <c r="N3" s="12"/>
      <c r="O3" s="13"/>
      <c r="P3" s="13"/>
      <c r="Q3" s="13"/>
      <c r="R3" s="14"/>
    </row>
    <row r="4" spans="1:19" ht="12.75" x14ac:dyDescent="0.2">
      <c r="A4" s="15"/>
      <c r="B4" s="60"/>
      <c r="C4" s="61"/>
      <c r="D4" s="61"/>
      <c r="E4" s="61"/>
      <c r="F4" s="61"/>
      <c r="G4" s="16"/>
      <c r="H4" s="16"/>
      <c r="I4" s="16"/>
      <c r="J4" s="17"/>
      <c r="K4" s="17"/>
      <c r="L4" s="17"/>
      <c r="M4" s="18"/>
      <c r="N4" s="17"/>
      <c r="O4" s="17"/>
      <c r="P4" s="17"/>
      <c r="Q4" s="17"/>
      <c r="R4" s="19"/>
    </row>
    <row r="5" spans="1:19" ht="13.35" customHeight="1" x14ac:dyDescent="0.2">
      <c r="A5" s="20"/>
      <c r="B5" s="21"/>
      <c r="C5" s="22"/>
      <c r="D5" s="22"/>
      <c r="E5" s="22"/>
      <c r="F5" s="22"/>
      <c r="G5" s="22"/>
      <c r="H5" s="22"/>
      <c r="I5" s="22"/>
      <c r="J5" s="22"/>
      <c r="K5" s="22"/>
      <c r="L5" s="22"/>
      <c r="M5" s="22"/>
      <c r="N5" s="22"/>
      <c r="O5" s="22"/>
      <c r="P5" s="22"/>
      <c r="Q5" s="22"/>
      <c r="R5" s="22"/>
      <c r="S5" s="22"/>
    </row>
    <row r="6" spans="1:19" ht="12.6" customHeight="1" x14ac:dyDescent="0.2">
      <c r="A6" s="3"/>
      <c r="B6" s="3"/>
      <c r="C6" s="3"/>
    </row>
    <row r="7" spans="1:19" ht="12.6" customHeight="1" x14ac:dyDescent="0.2">
      <c r="A7" s="3"/>
      <c r="B7" s="23"/>
      <c r="C7" s="24"/>
      <c r="D7" s="25" t="s">
        <v>0</v>
      </c>
      <c r="E7" s="25" t="s">
        <v>1</v>
      </c>
    </row>
    <row r="8" spans="1:19" ht="12.6" customHeight="1" x14ac:dyDescent="0.2">
      <c r="A8" s="3"/>
      <c r="B8" s="52" t="s">
        <v>2</v>
      </c>
      <c r="C8" s="53"/>
      <c r="D8" s="26">
        <v>530000</v>
      </c>
      <c r="E8" s="27">
        <v>0</v>
      </c>
      <c r="F8" s="28" t="str">
        <f>IF(D9&gt;D8,"Let op: de waarde in cel D9 moet lager zijn dan de waarde in cel D8","")</f>
        <v/>
      </c>
    </row>
    <row r="9" spans="1:19" ht="12.6" customHeight="1" x14ac:dyDescent="0.2">
      <c r="A9" s="3"/>
      <c r="B9" s="54" t="s">
        <v>3</v>
      </c>
      <c r="C9" s="54"/>
      <c r="D9" s="29">
        <v>360000</v>
      </c>
      <c r="E9" s="30">
        <v>40</v>
      </c>
      <c r="F9" s="31"/>
    </row>
    <row r="10" spans="1:19" ht="12.6" customHeight="1" thickBot="1" x14ac:dyDescent="0.25">
      <c r="A10" s="3"/>
      <c r="B10" s="3"/>
      <c r="C10" s="3"/>
      <c r="F10" s="31"/>
    </row>
    <row r="11" spans="1:19" ht="12.95" customHeight="1" thickBot="1" x14ac:dyDescent="0.25">
      <c r="A11" s="3"/>
      <c r="B11" s="55" t="s">
        <v>4</v>
      </c>
      <c r="C11" s="56"/>
      <c r="D11" s="51">
        <v>0</v>
      </c>
      <c r="E11" s="30">
        <f>IF(D11&gt;D8,"Ongeldig",IF(D11&lt;D9,E9,$C$56-(($B$55-D11)/($B$55-$B$42)*$C$56)^2/$C$56))</f>
        <v>40</v>
      </c>
      <c r="F11" s="31"/>
    </row>
    <row r="12" spans="1:19" ht="12.6" customHeight="1" x14ac:dyDescent="0.2">
      <c r="A12" s="3"/>
      <c r="B12" s="3"/>
      <c r="C12" s="3"/>
      <c r="F12" s="31"/>
    </row>
    <row r="13" spans="1:19" ht="12.6" customHeight="1" x14ac:dyDescent="0.2">
      <c r="A13" s="3"/>
      <c r="B13" s="3"/>
      <c r="C13" s="3"/>
      <c r="F13" s="31"/>
    </row>
    <row r="14" spans="1:19" ht="12.6" customHeight="1" x14ac:dyDescent="0.2">
      <c r="A14" s="3"/>
      <c r="B14" s="3"/>
      <c r="C14" s="3"/>
    </row>
    <row r="15" spans="1:19" ht="12.6" customHeight="1" x14ac:dyDescent="0.2">
      <c r="A15" s="3"/>
      <c r="B15" s="3"/>
      <c r="C15" s="3"/>
      <c r="E15" s="32"/>
      <c r="F15" s="49" t="s">
        <v>5</v>
      </c>
      <c r="G15" s="50"/>
      <c r="H15" s="50"/>
      <c r="I15" s="50"/>
    </row>
    <row r="16" spans="1:19" ht="12.6" customHeight="1" x14ac:dyDescent="0.2">
      <c r="A16" s="3"/>
      <c r="B16" s="3"/>
      <c r="C16" s="3"/>
      <c r="E16" s="32"/>
      <c r="F16" s="49" t="str">
        <f>"= "&amp;E9&amp;" - (("&amp;D9&amp;" - Inschrijfprijs) / ("&amp;D9&amp;" - "&amp;D8&amp;") * "&amp;E9&amp;") ^2 / "&amp;E9&amp;""</f>
        <v>= 40 - ((360000 - Inschrijfprijs) / (360000 - 530000) * 40) ^2 / 40</v>
      </c>
      <c r="G16" s="50"/>
      <c r="H16" s="50"/>
      <c r="I16" s="50"/>
    </row>
    <row r="17" spans="1:10" ht="12.6" customHeight="1" x14ac:dyDescent="0.2">
      <c r="A17" s="3"/>
      <c r="B17" s="3"/>
      <c r="C17" s="3"/>
      <c r="E17" s="32"/>
      <c r="F17" s="50"/>
      <c r="G17" s="50"/>
      <c r="H17" s="50"/>
      <c r="I17" s="50"/>
    </row>
    <row r="18" spans="1:10" ht="12.6" customHeight="1" x14ac:dyDescent="0.2">
      <c r="A18" s="3"/>
      <c r="B18" s="3"/>
      <c r="C18" s="3"/>
      <c r="E18" s="32"/>
      <c r="F18" s="34"/>
      <c r="G18" s="33"/>
      <c r="H18" s="33"/>
      <c r="I18" s="33"/>
    </row>
    <row r="19" spans="1:10" ht="12.6" customHeight="1" x14ac:dyDescent="0.2">
      <c r="A19" s="3"/>
      <c r="B19" s="3"/>
      <c r="C19" s="3"/>
      <c r="E19" s="32"/>
      <c r="F19" s="32"/>
      <c r="G19" s="32"/>
      <c r="H19" s="32"/>
      <c r="I19" s="32"/>
    </row>
    <row r="20" spans="1:10" ht="12.6" customHeight="1" x14ac:dyDescent="0.2">
      <c r="A20" s="3"/>
      <c r="B20" s="3"/>
      <c r="C20" s="3"/>
      <c r="E20" s="32"/>
      <c r="F20" s="32"/>
      <c r="G20" s="32"/>
      <c r="H20" s="32"/>
      <c r="I20" s="32"/>
    </row>
    <row r="21" spans="1:10" ht="12.6" customHeight="1" x14ac:dyDescent="0.2">
      <c r="A21" s="3"/>
      <c r="B21" s="3"/>
      <c r="C21" s="3"/>
      <c r="E21" s="32"/>
      <c r="F21" s="32"/>
      <c r="G21" s="32"/>
      <c r="H21" s="32"/>
      <c r="I21" s="32"/>
    </row>
    <row r="22" spans="1:10" ht="12.6" customHeight="1" x14ac:dyDescent="0.2">
      <c r="A22" s="32"/>
      <c r="B22" s="3"/>
      <c r="C22" s="3"/>
      <c r="E22" s="32"/>
      <c r="F22" s="32"/>
      <c r="G22" s="32"/>
      <c r="H22" s="32"/>
      <c r="I22" s="32"/>
    </row>
    <row r="23" spans="1:10" ht="12.6" customHeight="1" x14ac:dyDescent="0.2">
      <c r="A23" s="32"/>
      <c r="B23" s="3"/>
      <c r="C23" s="3"/>
      <c r="E23" s="32"/>
      <c r="F23" s="32"/>
      <c r="G23" s="32"/>
      <c r="H23" s="32"/>
      <c r="I23" s="32"/>
    </row>
    <row r="24" spans="1:10" ht="12.6" customHeight="1" x14ac:dyDescent="0.2">
      <c r="A24" s="32"/>
      <c r="B24" s="3"/>
      <c r="C24" s="3"/>
      <c r="E24" s="32"/>
      <c r="F24" s="32"/>
      <c r="G24" s="32"/>
      <c r="H24" s="32"/>
      <c r="I24" s="32"/>
    </row>
    <row r="25" spans="1:10" ht="12.6" customHeight="1" x14ac:dyDescent="0.2">
      <c r="A25" s="32"/>
      <c r="B25" s="3"/>
      <c r="C25" s="3"/>
      <c r="E25" s="32"/>
      <c r="F25" s="32"/>
      <c r="G25" s="32"/>
      <c r="H25" s="32"/>
      <c r="I25" s="32"/>
    </row>
    <row r="26" spans="1:10" ht="12.6" customHeight="1" x14ac:dyDescent="0.2">
      <c r="A26" s="32"/>
      <c r="B26" s="3"/>
      <c r="C26" s="3"/>
      <c r="E26" s="32"/>
      <c r="F26" s="32"/>
      <c r="G26" s="32"/>
      <c r="H26" s="32"/>
      <c r="I26" s="32"/>
    </row>
    <row r="27" spans="1:10" ht="12.6" customHeight="1" x14ac:dyDescent="0.2">
      <c r="A27" s="32"/>
      <c r="E27" s="32"/>
      <c r="F27" s="32"/>
      <c r="G27" s="32"/>
      <c r="H27" s="32"/>
      <c r="I27" s="32"/>
    </row>
    <row r="28" spans="1:10" ht="12.6" customHeight="1" x14ac:dyDescent="0.2">
      <c r="A28" s="32"/>
      <c r="E28" s="32"/>
      <c r="F28" s="32"/>
      <c r="G28" s="32"/>
      <c r="H28" s="32"/>
      <c r="I28" s="32"/>
    </row>
    <row r="29" spans="1:10" ht="12.6" customHeight="1" x14ac:dyDescent="0.2">
      <c r="A29" s="32"/>
      <c r="E29" s="32"/>
      <c r="F29" s="32"/>
      <c r="G29" s="32"/>
      <c r="H29" s="32"/>
      <c r="I29" s="32"/>
    </row>
    <row r="30" spans="1:10" ht="12.6" customHeight="1" x14ac:dyDescent="0.2">
      <c r="A30" s="3"/>
      <c r="B30" s="35" t="s">
        <v>6</v>
      </c>
      <c r="C30" s="35"/>
      <c r="D30" s="35"/>
      <c r="E30" s="32"/>
      <c r="F30" s="32"/>
      <c r="G30" s="32"/>
      <c r="H30" s="32"/>
      <c r="I30" s="32"/>
      <c r="J30" s="35"/>
    </row>
    <row r="31" spans="1:10" ht="12.6" customHeight="1" x14ac:dyDescent="0.2">
      <c r="A31" s="3"/>
      <c r="B31" s="35" t="s">
        <v>7</v>
      </c>
      <c r="C31" s="35"/>
      <c r="D31" s="35"/>
      <c r="E31" s="35"/>
      <c r="F31" s="35"/>
      <c r="G31" s="35"/>
      <c r="H31" s="35"/>
      <c r="I31" s="35"/>
      <c r="J31" s="35"/>
    </row>
    <row r="32" spans="1:10" ht="12.6" customHeight="1" x14ac:dyDescent="0.2">
      <c r="A32" s="3"/>
      <c r="B32" s="35"/>
      <c r="C32" s="35"/>
      <c r="D32" s="35"/>
      <c r="E32" s="35"/>
      <c r="F32" s="35"/>
      <c r="G32" s="35"/>
      <c r="H32" s="35"/>
      <c r="I32" s="35"/>
      <c r="J32" s="35"/>
    </row>
    <row r="33" spans="1:10" ht="12.6" customHeight="1" x14ac:dyDescent="0.2">
      <c r="A33" s="3"/>
      <c r="B33" s="57" t="s">
        <v>8</v>
      </c>
      <c r="C33" s="57"/>
      <c r="D33" s="57"/>
      <c r="E33" s="57"/>
      <c r="F33" s="57"/>
      <c r="G33" s="57"/>
      <c r="H33" s="57"/>
      <c r="I33" s="57"/>
      <c r="J33" s="57"/>
    </row>
    <row r="34" spans="1:10" ht="12.6" customHeight="1" x14ac:dyDescent="0.2">
      <c r="A34" s="3"/>
      <c r="B34" s="57"/>
      <c r="C34" s="57"/>
      <c r="D34" s="57"/>
      <c r="E34" s="57"/>
      <c r="F34" s="57"/>
      <c r="G34" s="57"/>
      <c r="H34" s="57"/>
      <c r="I34" s="57"/>
      <c r="J34" s="57"/>
    </row>
    <row r="35" spans="1:10" ht="12.6" customHeight="1" x14ac:dyDescent="0.2">
      <c r="A35" s="3"/>
    </row>
    <row r="36" spans="1:10" ht="12.6" customHeight="1" x14ac:dyDescent="0.2">
      <c r="A36" s="3"/>
      <c r="B36" s="3"/>
      <c r="C36" s="3"/>
    </row>
    <row r="37" spans="1:10" ht="12.6" customHeight="1" x14ac:dyDescent="0.2">
      <c r="A37" s="36"/>
      <c r="B37" s="36"/>
      <c r="C37" s="36"/>
      <c r="D37" s="36"/>
    </row>
    <row r="38" spans="1:10" s="37" customFormat="1" ht="12.6" customHeight="1" x14ac:dyDescent="0.2">
      <c r="A38" s="36"/>
      <c r="B38" s="36"/>
      <c r="C38" s="36"/>
      <c r="D38" s="36"/>
    </row>
    <row r="39" spans="1:10" s="37" customFormat="1" ht="12.6" customHeight="1" x14ac:dyDescent="0.2">
      <c r="A39" s="36"/>
      <c r="B39" s="36"/>
      <c r="C39" s="36"/>
      <c r="D39" s="36"/>
    </row>
    <row r="40" spans="1:10" s="37" customFormat="1" ht="12.6" customHeight="1" x14ac:dyDescent="0.2">
      <c r="A40" s="36"/>
      <c r="B40" s="36"/>
      <c r="C40" s="36"/>
      <c r="D40" s="36"/>
    </row>
    <row r="41" spans="1:10" s="37" customFormat="1" ht="12.6" customHeight="1" x14ac:dyDescent="0.2">
      <c r="A41" s="38" t="s">
        <v>9</v>
      </c>
      <c r="B41" s="39" t="s">
        <v>10</v>
      </c>
      <c r="C41" s="39" t="s">
        <v>11</v>
      </c>
      <c r="D41" s="36"/>
    </row>
    <row r="42" spans="1:10" s="37" customFormat="1" ht="12.6" customHeight="1" x14ac:dyDescent="0.2">
      <c r="A42" s="40"/>
      <c r="B42" s="41">
        <f>D8</f>
        <v>530000</v>
      </c>
      <c r="C42" s="42">
        <f t="shared" ref="C42:C54" si="0">$C$56-(($B$55-B42)/($B$55-$B$42)*$C$56)^2/$C$56</f>
        <v>0</v>
      </c>
      <c r="D42" s="36"/>
    </row>
    <row r="43" spans="1:10" s="37" customFormat="1" ht="12.6" customHeight="1" x14ac:dyDescent="0.2">
      <c r="A43" s="43"/>
      <c r="B43" s="44">
        <f>B42*0.98</f>
        <v>519400</v>
      </c>
      <c r="C43" s="42">
        <f t="shared" si="0"/>
        <v>4.8327197231833878</v>
      </c>
      <c r="D43" s="36"/>
    </row>
    <row r="44" spans="1:10" s="37" customFormat="1" ht="12.6" customHeight="1" x14ac:dyDescent="0.2">
      <c r="A44" s="43">
        <v>0.95</v>
      </c>
      <c r="B44" s="44">
        <f t="shared" ref="B44:B54" si="1">($B$42-$B$55)*A44+$B$55</f>
        <v>521500</v>
      </c>
      <c r="C44" s="42">
        <f t="shared" si="0"/>
        <v>3.8999999999999986</v>
      </c>
      <c r="D44" s="36"/>
    </row>
    <row r="45" spans="1:10" s="37" customFormat="1" ht="12.6" customHeight="1" x14ac:dyDescent="0.2">
      <c r="A45" s="43">
        <v>0.9</v>
      </c>
      <c r="B45" s="44">
        <f t="shared" si="1"/>
        <v>513000</v>
      </c>
      <c r="C45" s="42">
        <f t="shared" si="0"/>
        <v>7.6000000000000014</v>
      </c>
      <c r="D45" s="36"/>
    </row>
    <row r="46" spans="1:10" s="37" customFormat="1" ht="12.6" customHeight="1" x14ac:dyDescent="0.2">
      <c r="A46" s="43">
        <v>0.8</v>
      </c>
      <c r="B46" s="44">
        <f t="shared" si="1"/>
        <v>496000</v>
      </c>
      <c r="C46" s="42">
        <f t="shared" si="0"/>
        <v>14.399999999999999</v>
      </c>
      <c r="D46" s="36"/>
    </row>
    <row r="47" spans="1:10" s="37" customFormat="1" ht="12.6" customHeight="1" x14ac:dyDescent="0.2">
      <c r="A47" s="43">
        <v>0.7</v>
      </c>
      <c r="B47" s="44">
        <f t="shared" si="1"/>
        <v>479000</v>
      </c>
      <c r="C47" s="42">
        <f t="shared" si="0"/>
        <v>20.399999999999999</v>
      </c>
      <c r="D47" s="36"/>
    </row>
    <row r="48" spans="1:10" s="37" customFormat="1" ht="12.6" customHeight="1" x14ac:dyDescent="0.2">
      <c r="A48" s="43">
        <v>0.6</v>
      </c>
      <c r="B48" s="44">
        <f t="shared" si="1"/>
        <v>462000</v>
      </c>
      <c r="C48" s="42">
        <f t="shared" si="0"/>
        <v>25.6</v>
      </c>
      <c r="D48" s="36"/>
    </row>
    <row r="49" spans="1:4" s="37" customFormat="1" ht="12.6" customHeight="1" x14ac:dyDescent="0.2">
      <c r="A49" s="43">
        <v>0.5</v>
      </c>
      <c r="B49" s="44">
        <f t="shared" si="1"/>
        <v>445000</v>
      </c>
      <c r="C49" s="42">
        <f t="shared" si="0"/>
        <v>30</v>
      </c>
      <c r="D49" s="36"/>
    </row>
    <row r="50" spans="1:4" s="37" customFormat="1" ht="12.6" customHeight="1" x14ac:dyDescent="0.2">
      <c r="A50" s="43">
        <v>0.4</v>
      </c>
      <c r="B50" s="44">
        <f t="shared" si="1"/>
        <v>428000</v>
      </c>
      <c r="C50" s="42">
        <f t="shared" si="0"/>
        <v>33.6</v>
      </c>
      <c r="D50" s="36"/>
    </row>
    <row r="51" spans="1:4" s="37" customFormat="1" ht="12.6" customHeight="1" x14ac:dyDescent="0.2">
      <c r="A51" s="43">
        <v>0.3</v>
      </c>
      <c r="B51" s="44">
        <f t="shared" si="1"/>
        <v>411000</v>
      </c>
      <c r="C51" s="42">
        <f t="shared" si="0"/>
        <v>36.4</v>
      </c>
      <c r="D51" s="36"/>
    </row>
    <row r="52" spans="1:4" s="37" customFormat="1" ht="12.6" customHeight="1" x14ac:dyDescent="0.2">
      <c r="A52" s="43">
        <v>0.2</v>
      </c>
      <c r="B52" s="44">
        <f t="shared" si="1"/>
        <v>394000</v>
      </c>
      <c r="C52" s="42">
        <f t="shared" si="0"/>
        <v>38.4</v>
      </c>
      <c r="D52" s="36"/>
    </row>
    <row r="53" spans="1:4" s="37" customFormat="1" ht="12.6" customHeight="1" x14ac:dyDescent="0.2">
      <c r="A53" s="43">
        <v>0.1</v>
      </c>
      <c r="B53" s="44">
        <f t="shared" si="1"/>
        <v>377000</v>
      </c>
      <c r="C53" s="42">
        <f t="shared" si="0"/>
        <v>39.6</v>
      </c>
      <c r="D53" s="36"/>
    </row>
    <row r="54" spans="1:4" s="37" customFormat="1" ht="12.6" customHeight="1" x14ac:dyDescent="0.2">
      <c r="A54" s="43">
        <v>0.05</v>
      </c>
      <c r="B54" s="44">
        <f t="shared" si="1"/>
        <v>368500</v>
      </c>
      <c r="C54" s="42">
        <f t="shared" si="0"/>
        <v>39.9</v>
      </c>
      <c r="D54" s="36"/>
    </row>
    <row r="55" spans="1:4" s="37" customFormat="1" ht="12.6" customHeight="1" x14ac:dyDescent="0.2">
      <c r="A55" s="45" t="s">
        <v>12</v>
      </c>
      <c r="B55" s="41">
        <f>D9</f>
        <v>360000</v>
      </c>
      <c r="C55" s="42">
        <f>C56</f>
        <v>40</v>
      </c>
      <c r="D55" s="36"/>
    </row>
    <row r="56" spans="1:4" s="37" customFormat="1" ht="12.6" customHeight="1" x14ac:dyDescent="0.2">
      <c r="A56" s="46" t="s">
        <v>13</v>
      </c>
      <c r="B56" s="41">
        <f>D9</f>
        <v>360000</v>
      </c>
      <c r="C56" s="47">
        <f>E9</f>
        <v>40</v>
      </c>
      <c r="D56" s="36"/>
    </row>
    <row r="57" spans="1:4" s="37" customFormat="1" hidden="1" x14ac:dyDescent="0.2">
      <c r="A57" s="48"/>
      <c r="B57" s="48"/>
      <c r="C57" s="48"/>
      <c r="D57" s="36"/>
    </row>
    <row r="58" spans="1:4" s="37" customFormat="1" hidden="1" x14ac:dyDescent="0.2">
      <c r="A58" s="36"/>
      <c r="B58" s="36"/>
      <c r="C58" s="36"/>
      <c r="D58" s="36"/>
    </row>
    <row r="59" spans="1:4" s="37" customFormat="1" hidden="1" x14ac:dyDescent="0.2">
      <c r="A59" s="36"/>
      <c r="B59" s="36"/>
      <c r="C59" s="36"/>
      <c r="D59" s="36"/>
    </row>
    <row r="60" spans="1:4" s="37" customFormat="1" hidden="1" x14ac:dyDescent="0.2">
      <c r="A60" s="36"/>
      <c r="B60" s="36"/>
      <c r="C60" s="36"/>
      <c r="D60" s="36"/>
    </row>
    <row r="61" spans="1:4" hidden="1" x14ac:dyDescent="0.2">
      <c r="A61" s="36"/>
      <c r="B61" s="36"/>
      <c r="C61" s="36"/>
      <c r="D61" s="36"/>
    </row>
    <row r="62" spans="1:4" hidden="1" x14ac:dyDescent="0.2">
      <c r="A62" s="36"/>
      <c r="B62" s="36"/>
      <c r="C62" s="36"/>
      <c r="D62" s="36"/>
    </row>
    <row r="63" spans="1:4" hidden="1" x14ac:dyDescent="0.2">
      <c r="A63" s="36"/>
      <c r="B63" s="36"/>
      <c r="C63" s="36"/>
      <c r="D63" s="36"/>
    </row>
    <row r="64" spans="1:4" hidden="1" x14ac:dyDescent="0.2">
      <c r="A64" s="36"/>
      <c r="B64" s="36"/>
      <c r="C64" s="36"/>
      <c r="D64" s="36"/>
    </row>
    <row r="65" spans="1:4" hidden="1" x14ac:dyDescent="0.2">
      <c r="A65" s="36"/>
      <c r="B65" s="36"/>
      <c r="C65" s="36"/>
      <c r="D65" s="36"/>
    </row>
    <row r="66" spans="1:4" hidden="1" x14ac:dyDescent="0.2">
      <c r="A66" s="36"/>
      <c r="B66" s="36"/>
      <c r="C66" s="36"/>
      <c r="D66" s="36"/>
    </row>
  </sheetData>
  <mergeCells count="5">
    <mergeCell ref="B8:C8"/>
    <mergeCell ref="B9:C9"/>
    <mergeCell ref="B11:C11"/>
    <mergeCell ref="B33:J34"/>
    <mergeCell ref="B3:F4"/>
  </mergeCells>
  <conditionalFormatting sqref="D11">
    <cfRule type="containsText" dxfId="1" priority="1" operator="containsText" text="Ongeldig">
      <formula>NOT(ISERROR(SEARCH("Ongeldig",D11)))</formula>
    </cfRule>
    <cfRule type="containsText" dxfId="0" priority="2" operator="containsText" text="Geldig">
      <formula>NOT(ISERROR(SEARCH("Geldig",D11)))</formula>
    </cfRule>
  </conditionalFormatting>
  <dataValidations count="1">
    <dataValidation type="list" allowBlank="1" showInputMessage="1" showErrorMessage="1" sqref="K3:N3 G3" xr:uid="{9DE3B4C7-0C8A-44E2-BEDA-A6166C651257}">
      <formula1>"Kromme,Lineair"</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Kromme lijn</vt:lpstr>
    </vt:vector>
  </TitlesOfParts>
  <Company>Inkoopbureau West-Brabant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Joris Lauwerijssen</dc:creator>
  <cp:lastModifiedBy>Joris Lauwerijssen</cp:lastModifiedBy>
  <dcterms:created xsi:type="dcterms:W3CDTF">2024-12-18T13:55:43Z</dcterms:created>
  <dcterms:modified xsi:type="dcterms:W3CDTF">2026-03-03T07:51:38Z</dcterms:modified>
</cp:coreProperties>
</file>