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tuenl.sharepoint.com/sites/IMS_HybridEducationAV_Team-AanbestedingAVovereenkomst/Shared Documents/Aanbesteding AV overeenkomst/2. Concepten/"/>
    </mc:Choice>
  </mc:AlternateContent>
  <xr:revisionPtr revIDLastSave="0" documentId="8_{581926FB-B764-42C7-BFD6-1F8A57F288FD}" xr6:coauthVersionLast="47" xr6:coauthVersionMax="47" xr10:uidLastSave="{00000000-0000-0000-0000-000000000000}"/>
  <bookViews>
    <workbookView xWindow="57480" yWindow="-120" windowWidth="29040" windowHeight="15720" xr2:uid="{00000000-000D-0000-FFFF-FFFF00000000}"/>
  </bookViews>
  <sheets>
    <sheet name="Prijzenblad" sheetId="5" r:id="rId1"/>
    <sheet name="P1. Korting en opslag" sheetId="6" r:id="rId2"/>
    <sheet name="P2. Uurtarieven" sheetId="8" r:id="rId3"/>
    <sheet name="P3. Producten" sheetId="1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 l="1"/>
  <c r="D14" i="8"/>
  <c r="F36" i="6"/>
  <c r="F10" i="6" l="1"/>
  <c r="F12" i="6"/>
  <c r="F14" i="6"/>
  <c r="F16" i="6"/>
  <c r="F18" i="6"/>
  <c r="F20" i="6"/>
  <c r="F22" i="6"/>
  <c r="F24" i="6"/>
  <c r="F8" i="6"/>
  <c r="F76"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G71" i="12"/>
  <c r="H71" i="12" s="1"/>
  <c r="G70" i="12"/>
  <c r="H70" i="12" s="1"/>
  <c r="G69" i="12"/>
  <c r="H69" i="12" s="1"/>
  <c r="G68" i="12"/>
  <c r="H68" i="12" s="1"/>
  <c r="G67" i="12"/>
  <c r="H67" i="12" s="1"/>
  <c r="G66" i="12"/>
  <c r="H66" i="12" s="1"/>
  <c r="G65" i="12"/>
  <c r="H65" i="12" s="1"/>
  <c r="G64" i="12"/>
  <c r="H64" i="12" s="1"/>
  <c r="G63" i="12"/>
  <c r="H63" i="12" s="1"/>
  <c r="G62" i="12"/>
  <c r="H62" i="12" s="1"/>
  <c r="G61" i="12"/>
  <c r="H61" i="12" s="1"/>
  <c r="G60" i="12"/>
  <c r="H60" i="12" s="1"/>
  <c r="G59" i="12"/>
  <c r="H59" i="12" s="1"/>
  <c r="G58" i="12"/>
  <c r="H58" i="12" s="1"/>
  <c r="G57" i="12"/>
  <c r="H57" i="12" s="1"/>
  <c r="G56" i="12"/>
  <c r="H56" i="12" s="1"/>
  <c r="G55" i="12"/>
  <c r="H55" i="12" s="1"/>
  <c r="G54" i="12"/>
  <c r="H54" i="12" s="1"/>
  <c r="G53" i="12"/>
  <c r="H53" i="12" s="1"/>
  <c r="G52" i="12"/>
  <c r="H52" i="12" s="1"/>
  <c r="G51" i="12"/>
  <c r="H51" i="12" s="1"/>
  <c r="G50" i="12"/>
  <c r="H50" i="12" s="1"/>
  <c r="G49" i="12"/>
  <c r="H49" i="12" s="1"/>
  <c r="G48" i="12"/>
  <c r="H48" i="12" s="1"/>
  <c r="G47" i="12"/>
  <c r="H47" i="12" s="1"/>
  <c r="G46" i="12"/>
  <c r="H46" i="12" s="1"/>
  <c r="G45" i="12"/>
  <c r="H45" i="12" s="1"/>
  <c r="G44" i="12"/>
  <c r="H44" i="12" s="1"/>
  <c r="G43" i="12"/>
  <c r="H43" i="12" s="1"/>
  <c r="G42" i="12"/>
  <c r="H42" i="12" s="1"/>
  <c r="G41" i="12"/>
  <c r="H41" i="12" s="1"/>
  <c r="G40" i="12"/>
  <c r="H40" i="12" s="1"/>
  <c r="G39" i="12"/>
  <c r="H39" i="12" s="1"/>
  <c r="G38" i="12"/>
  <c r="H38" i="12" s="1"/>
  <c r="G37" i="12"/>
  <c r="H37" i="12" s="1"/>
  <c r="G36" i="12"/>
  <c r="H36" i="12" s="1"/>
  <c r="G35" i="12"/>
  <c r="H35" i="12" s="1"/>
  <c r="G34" i="12"/>
  <c r="H34" i="12" s="1"/>
  <c r="G33" i="12"/>
  <c r="H33" i="12" s="1"/>
  <c r="G32" i="12"/>
  <c r="H32" i="12" s="1"/>
  <c r="G31" i="12"/>
  <c r="H31" i="12" s="1"/>
  <c r="G30" i="12"/>
  <c r="H30" i="12" s="1"/>
  <c r="G29" i="12"/>
  <c r="H29" i="12" s="1"/>
  <c r="G28" i="12"/>
  <c r="H28" i="12" s="1"/>
  <c r="J28" i="12"/>
  <c r="C15" i="12"/>
  <c r="D36" i="6" l="1"/>
  <c r="D17" i="5" s="1"/>
  <c r="D26" i="5"/>
  <c r="J27" i="12"/>
  <c r="G27" i="12"/>
  <c r="H27" i="12" s="1"/>
  <c r="J26" i="12"/>
  <c r="G26" i="12"/>
  <c r="H26" i="12" s="1"/>
  <c r="J25" i="12"/>
  <c r="G25" i="12"/>
  <c r="H25" i="12" s="1"/>
  <c r="J24" i="12"/>
  <c r="G24" i="12"/>
  <c r="H24" i="12" s="1"/>
  <c r="J23" i="12"/>
  <c r="G23" i="12"/>
  <c r="H23" i="12" s="1"/>
  <c r="J22" i="12"/>
  <c r="G22" i="12"/>
  <c r="H22" i="12" s="1"/>
  <c r="J21" i="12"/>
  <c r="G21" i="12"/>
  <c r="H21" i="12" s="1"/>
  <c r="J20" i="12"/>
  <c r="G20" i="12"/>
  <c r="H20" i="12" s="1"/>
  <c r="J19" i="12"/>
  <c r="G19" i="12"/>
  <c r="H19" i="12" s="1"/>
  <c r="J18" i="12"/>
  <c r="G18" i="12"/>
  <c r="H18" i="12" s="1"/>
  <c r="J17" i="12"/>
  <c r="G17" i="12"/>
  <c r="H17" i="12" s="1"/>
  <c r="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Wong, Shannon</author>
  </authors>
  <commentList>
    <comment ref="E16" authorId="0" shapeId="0" xr:uid="{04D00ACC-C5D7-4896-ACD2-523DCC6DDD53}">
      <text>
        <r>
          <rPr>
            <b/>
            <sz val="9"/>
            <color indexed="81"/>
            <rFont val="Tahoma"/>
            <family val="2"/>
          </rPr>
          <t>Wong, Shannon: comment weghalen bij publiceren!</t>
        </r>
        <r>
          <rPr>
            <sz val="9"/>
            <color indexed="81"/>
            <rFont val="Tahoma"/>
            <family val="2"/>
          </rPr>
          <t xml:space="preserve">
LIST prijs d.d. XXXX (0 meting prijs van moment inschrijving geldende prijzen)
</t>
        </r>
        <r>
          <rPr>
            <b/>
            <sz val="9"/>
            <color indexed="81"/>
            <rFont val="Tahoma"/>
            <family val="2"/>
          </rPr>
          <t>Listprij</t>
        </r>
        <r>
          <rPr>
            <sz val="9"/>
            <color indexed="81"/>
            <rFont val="Tahoma"/>
            <family val="2"/>
          </rPr>
          <t xml:space="preserve">s + (korting + extra korting + afspraken = </t>
        </r>
        <r>
          <rPr>
            <b/>
            <sz val="9"/>
            <color indexed="81"/>
            <rFont val="Tahoma"/>
            <family val="2"/>
          </rPr>
          <t>Netto-inkoopprijs</t>
        </r>
        <r>
          <rPr>
            <sz val="9"/>
            <color indexed="81"/>
            <rFont val="Tahoma"/>
            <family val="2"/>
          </rPr>
          <t xml:space="preserve">
</t>
        </r>
        <r>
          <rPr>
            <b/>
            <sz val="9"/>
            <color indexed="81"/>
            <rFont val="Tahoma"/>
            <family val="2"/>
          </rPr>
          <t>Netto inkoopprijs is afhankelijk van hoeveelheden!!!</t>
        </r>
      </text>
    </comment>
    <comment ref="E17" authorId="0" shapeId="0" xr:uid="{19653147-4150-4367-A437-9196AB19717D}">
      <text>
        <r>
          <rPr>
            <b/>
            <sz val="9"/>
            <color indexed="81"/>
            <rFont val="Tahoma"/>
            <charset val="1"/>
          </rPr>
          <t xml:space="preserve">Wong, Shannon:
Korting percentage is afhankelijk van hoeveelheden, voegt niks toe. Kan weg.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<sst xmlns="http://schemas.openxmlformats.org/spreadsheetml/2006/main" count="192" uniqueCount="134">
  <si>
    <t>Prijzenblad</t>
  </si>
  <si>
    <t>Algemene toelichting:</t>
  </si>
  <si>
    <t>Weging totaal op Prijs:</t>
  </si>
  <si>
    <t>P1: Korting en opslag</t>
  </si>
  <si>
    <t>Toelichting:</t>
  </si>
  <si>
    <t>Totaalscore Korting en Opslag</t>
  </si>
  <si>
    <t>Weging</t>
  </si>
  <si>
    <t>P2: Tarieven Personeel</t>
  </si>
  <si>
    <t>Gewogen Totaal tarief</t>
  </si>
  <si>
    <t>Korting en opslag</t>
  </si>
  <si>
    <t>Toelichting</t>
  </si>
  <si>
    <t>A. Korting</t>
  </si>
  <si>
    <t>Vendoren</t>
  </si>
  <si>
    <t>Kortingspercentage</t>
  </si>
  <si>
    <t>Score</t>
  </si>
  <si>
    <t>Canon</t>
  </si>
  <si>
    <t>Cisco</t>
  </si>
  <si>
    <t>Lightware</t>
  </si>
  <si>
    <t>Netgear</t>
  </si>
  <si>
    <t>Panasonic</t>
  </si>
  <si>
    <t>Philips</t>
  </si>
  <si>
    <t>QSC</t>
  </si>
  <si>
    <t>Sennheiser</t>
  </si>
  <si>
    <t>Sharp</t>
  </si>
  <si>
    <t>B. Opslag</t>
  </si>
  <si>
    <t>Opslagpercentage</t>
  </si>
  <si>
    <t xml:space="preserve">SCORE </t>
  </si>
  <si>
    <t>Score Korting en Opslag</t>
  </si>
  <si>
    <t>Uurtarieven</t>
  </si>
  <si>
    <t>Vul per functie/rol het uurtarief in de gele cellen in.</t>
  </si>
  <si>
    <t>P3: Tarieven Inhuur Personeel</t>
  </si>
  <si>
    <t>Functie</t>
  </si>
  <si>
    <t>Uurtarief</t>
  </si>
  <si>
    <t>Monteur</t>
  </si>
  <si>
    <t>Programmeur</t>
  </si>
  <si>
    <t>Projectmanager</t>
  </si>
  <si>
    <t>De opgegeven uurtarieven zijn all-in. Alle kosten moeten hierin zijn opgenomen.</t>
  </si>
  <si>
    <t>Werkvoorbereider</t>
  </si>
  <si>
    <t>Het is niet toegestaan om naast de ingevulde uurtarieven nog aanvullende kosten of toeslagen in rekening te brengen.</t>
  </si>
  <si>
    <t>Assemblage</t>
  </si>
  <si>
    <t>Tekenaar</t>
  </si>
  <si>
    <t>Gewogen totaal tarief</t>
  </si>
  <si>
    <t>Categorie producten</t>
  </si>
  <si>
    <r>
      <t xml:space="preserve">De inschrijver dient in onderstaande tabel de op het moment van inschrijving geldende prijzen op te nemen van de door de TU/e veelvuldig afgenomen categorieën producten
Met het verstrekken van deze prijslijst beoogt de Technische Universiteit Eindhoven (TU/e) inzicht te verkrijgen in de door de inschrijver gehanteerde </t>
    </r>
    <r>
      <rPr>
        <i/>
        <u/>
        <sz val="11"/>
        <color theme="1"/>
        <rFont val="Calibri"/>
        <family val="2"/>
        <scheme val="minor"/>
      </rPr>
      <t>netto inkoopprijzen, listprijzen (catalogusprijzen)</t>
    </r>
    <r>
      <rPr>
        <i/>
        <sz val="11"/>
        <color theme="1"/>
        <rFont val="Calibri"/>
        <family val="2"/>
        <scheme val="minor"/>
      </rPr>
      <t xml:space="preserve">, alsmede in de door de inschrijver bedongen inkoopvoorwaarden bij leveranciers.
De door de inschrijver ingevulde prijzen dienen reëel, actueel en representatief te zijn voor de prijzen die de inschrijver in de normale uitoefening van zijn bedrijfsvoering hanteert. Vermeld hierbij als uitgangsdatum </t>
    </r>
    <r>
      <rPr>
        <i/>
        <u/>
        <sz val="11"/>
        <color rgb="FFFF0000"/>
        <rFont val="Calibri"/>
        <family val="2"/>
        <scheme val="minor"/>
      </rPr>
      <t xml:space="preserve">d.d. XXXXX
</t>
    </r>
    <r>
      <rPr>
        <i/>
        <sz val="11"/>
        <color theme="1"/>
        <rFont val="Calibri"/>
        <family val="2"/>
        <scheme val="minor"/>
      </rPr>
      <t xml:space="preserve">
Over de opgegeven (uur)prijzen en opslagpercentages worden geen extra toeslagen meer gerekend. 
Alle kosten dienen hierin inbegrepen te zijn. Het is niet toegestaan om naast de vastgestelde prijzen, uurtarieven en opslagpercentages nog andere kosten op te voeren zoals voorrijkosten, inspectiekosten, keuringskosten, garantiekosten, rapportagekosten, projectcoördinatie, proceskosten, schoonmaakkosten, vergaderkosten of welke andere kosten dan ook.
</t>
    </r>
  </si>
  <si>
    <t>P3: Prijzen</t>
  </si>
  <si>
    <t>Weging: 8</t>
  </si>
  <si>
    <t>Merk/fabrikant</t>
  </si>
  <si>
    <t>Artikel</t>
  </si>
  <si>
    <t>Korting vs. list (%)</t>
  </si>
  <si>
    <t>Netto prijs (€) excl. BTW</t>
  </si>
  <si>
    <t>Prijs incl. opslag %</t>
  </si>
  <si>
    <t>Verkoopprijs  (€) aan TU/e excl. BTW</t>
  </si>
  <si>
    <t>BTW 21%</t>
  </si>
  <si>
    <t>Prijs  (€)  incl. BTW</t>
  </si>
  <si>
    <t>SL Handheld 865 DW-3-EU</t>
  </si>
  <si>
    <t>SL Bodypack HS-2 KIT DW-3</t>
  </si>
  <si>
    <t>SL MCR 2 DW-3</t>
  </si>
  <si>
    <t>SL CHARGER CHG 2N EU</t>
  </si>
  <si>
    <t xml:space="preserve">Sennheiser </t>
  </si>
  <si>
    <t>TeamConnect Bar Small EU</t>
  </si>
  <si>
    <t>TeamConnect Bar Medium EU</t>
  </si>
  <si>
    <t xml:space="preserve">TeamConnect Ceiling Medium </t>
  </si>
  <si>
    <t>TeamConnect Ceiling 2</t>
  </si>
  <si>
    <t xml:space="preserve">QSC </t>
  </si>
  <si>
    <t>K8.2</t>
  </si>
  <si>
    <t>TSC-70-G3</t>
  </si>
  <si>
    <t>TSC-101-G3</t>
  </si>
  <si>
    <t>Core 8 Flex</t>
  </si>
  <si>
    <t>NV-32-H</t>
  </si>
  <si>
    <t>QIO-GP8x8</t>
  </si>
  <si>
    <t>QIO-ML4i</t>
  </si>
  <si>
    <t>QIO-L4o</t>
  </si>
  <si>
    <t>Skaarhoj</t>
  </si>
  <si>
    <t>QUICK-BAR-V1B Blue Pill Inside</t>
  </si>
  <si>
    <t>PTZ-Fly-V1 Blue Pill Inside</t>
  </si>
  <si>
    <t>UCX 1x1-C60</t>
  </si>
  <si>
    <t>UCX 2x1-HC60</t>
  </si>
  <si>
    <t>TPX-4x3-TX20-RX107 Bundle</t>
  </si>
  <si>
    <t>UCX-4x3-HC60</t>
  </si>
  <si>
    <t>HDMI-TPS-RX87</t>
  </si>
  <si>
    <t>HDMI-TPS-TX87</t>
  </si>
  <si>
    <t>CR-N100</t>
  </si>
  <si>
    <t>CR-N300</t>
  </si>
  <si>
    <t>AW-UE50</t>
  </si>
  <si>
    <t>AW-UE150</t>
  </si>
  <si>
    <t>PT-REQ10</t>
  </si>
  <si>
    <t>ET-C1T700</t>
  </si>
  <si>
    <t>Epson</t>
  </si>
  <si>
    <t>EB-PQ2010B</t>
  </si>
  <si>
    <t>GSM4248P-100EUS</t>
  </si>
  <si>
    <t>GSM4230P-100EUS</t>
  </si>
  <si>
    <t>GSM4212P-100EUS</t>
  </si>
  <si>
    <t>GSM4248PX-100EUS</t>
  </si>
  <si>
    <t>GSM4230PX-100EUS</t>
  </si>
  <si>
    <t>GSM4212PX-100EUS</t>
  </si>
  <si>
    <t>Epiphan</t>
  </si>
  <si>
    <t>Pearl 2</t>
  </si>
  <si>
    <t>CS-T10-WM-L-K9=</t>
  </si>
  <si>
    <t>CON-PSRT-CST10LKW</t>
  </si>
  <si>
    <t>CS-BARPRO-C-K9</t>
  </si>
  <si>
    <t>CON-PSRT-CSBARCK9</t>
  </si>
  <si>
    <t>CS-CAM-PTZ4K=</t>
  </si>
  <si>
    <t>CON-PSRT-CS1F4KCA</t>
  </si>
  <si>
    <t>CS-MIC-CLGPRO=</t>
  </si>
  <si>
    <t>CON-PSRT-CSMICPROC</t>
  </si>
  <si>
    <t>CS-KIT-EQ-C-K9</t>
  </si>
  <si>
    <t>CON-PSRT-Z4YYBSUZ</t>
  </si>
  <si>
    <t>86BDL4252E/00</t>
  </si>
  <si>
    <t>75BDL4252E/00</t>
  </si>
  <si>
    <t>55BDL4511D/00</t>
  </si>
  <si>
    <t>55BDL3751T/00</t>
  </si>
  <si>
    <t>Totaalsom Producten</t>
  </si>
  <si>
    <t>Geen</t>
  </si>
  <si>
    <t>Fabrikant</t>
  </si>
  <si>
    <t>Partnerstatussen</t>
  </si>
  <si>
    <t>Creston</t>
  </si>
  <si>
    <t>Silver, Technology Professional Elite, Crestron Elite</t>
  </si>
  <si>
    <t>Extron</t>
  </si>
  <si>
    <t>Platinum, Certified/Technology Partner</t>
  </si>
  <si>
    <t>Barco</t>
  </si>
  <si>
    <t>Silver Connect, UniSee Partner</t>
  </si>
  <si>
    <t>Pro‑Partner</t>
  </si>
  <si>
    <t>Sony</t>
  </si>
  <si>
    <t>Accredited Reseller</t>
  </si>
  <si>
    <t>Professional Audio Partner, AV Integrated Specialist, Global Alliance Partner</t>
  </si>
  <si>
    <t>Uren</t>
  </si>
  <si>
    <t>De vermelde uren per functie worden gebruikt om de score te berekenen en is gebaseerd op een fictief  project met 100 uren.</t>
  </si>
  <si>
    <t>(uurtarief × uren) per functie, waarna alle uitkomsten bij elkaar worden opgeteld.</t>
  </si>
  <si>
    <t>Het gewogen totaaltarief wordt alsvolgt berekend:</t>
  </si>
  <si>
    <t>(min. 12% - max. 20%)</t>
  </si>
  <si>
    <t>Uurtarieven worden per functie opgegeven in tabblad P2. Uurtarieven. De uurtarieven worden middels een fictief aantal  uren berekend tot een totaal gewogen tarief. Het tototaal gewogen tarief wordt hieronder automatisch overgenomen.</t>
  </si>
  <si>
    <r>
      <t xml:space="preserve">De inschrijver dient:
1. Per vendor het vastgestelde kortingspercentage op de listprijs in te vullen (zoals overeengekomen met de betreffende vendor).
2. Eén algemeen opslagpercentage in te vullen en dient te liggen tussen minimaal 12,0% en maximaal 20,0%. Dit opslagpercentage wordt toegepast ná verwerking van alle kortingen en prijsminderingen en geldt voor alle vendors.
Alle percentages dienen te worden ingevuld in de gele cellen op één decimaal om de totaalscore te kunnen berekenen.
</t>
    </r>
    <r>
      <rPr>
        <i/>
        <u/>
        <sz val="9"/>
        <rFont val="Arial"/>
        <family val="2"/>
      </rPr>
      <t>Scoreberekening</t>
    </r>
    <r>
      <rPr>
        <i/>
        <sz val="9"/>
        <rFont val="Arial"/>
        <family val="2"/>
      </rPr>
      <t xml:space="preserve">
Per vendor wordt een score berekend op basis van het ingevulde kortingspercentage op de listprijs (per vendor) en het algemene opslagpercentage. Dit resulteert per vendor in een score op een schaal van 0 tot 100.
De afzonderlijke vendorscores worden vervolgens samengevoegd tot één totaalscore.</t>
    </r>
  </si>
  <si>
    <t>Korting en opslag wordt in tabblad P1. Korting en opslag (op listprijs) berekend tot een totaalscore. De totaalscore wordt hieronder automatisch overgenomen.</t>
  </si>
  <si>
    <t>Inschrijver dient op alle tabbladen uit dit document de gele velden in te vullen in overeenstemming met de uitgebreide 
omschrijving in paragraaf 5.1 van de inschrijvingsleidraad.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</si>
</sst>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quot;€&quot;\ * #,##0.00_-;_-&quot;€&quot;\ * #,##0.00\-;_-&quot;€&quot;\ * &quot;-&quot;??_-;_-@_-"/>
    <numFmt numFmtId="165" formatCode="0_ ;[Red]\-0\ "/>
    <numFmt numFmtId="166" formatCode="&quot;£&quot;#,##0.00"/>
    <numFmt numFmtId="167" formatCode="0.00\ &quot;punten&quot;"/>
    <numFmt numFmtId="168" formatCode="&quot;€&quot;\ #,##0.00"/>
    <numFmt numFmtId="169" formatCode="0.0%"/>
  </numFmts>
  <fonts count="72" x14ac:knownFonts="1">
    <font>
      <sz val="10"/>
      <name val="Arial"/>
    </font>
    <font>
      <sz val="11"/>
      <color theme="1"/>
      <name val="Calibri"/>
      <family val="2"/>
      <scheme val="minor"/>
    </font>
    <font>
      <sz val="11"/>
      <color theme="1"/>
      <name val="Calibri"/>
      <family val="2"/>
      <scheme val="minor"/>
    </font>
    <font>
      <b/>
      <sz val="10"/>
      <name val="Arial"/>
      <family val="2"/>
    </font>
    <font>
      <sz val="10"/>
      <name val="Arial"/>
    </font>
    <font>
      <sz val="10"/>
      <name val="Arial"/>
      <family val="2"/>
    </font>
    <font>
      <sz val="10"/>
      <color theme="1"/>
      <name val="Arial"/>
      <family val="2"/>
    </font>
    <font>
      <sz val="10"/>
      <color rgb="FFFF0000"/>
      <name val="Arial"/>
      <family val="2"/>
    </font>
    <font>
      <sz val="10"/>
      <color theme="0"/>
      <name val="Arial"/>
      <family val="2"/>
    </font>
    <font>
      <sz val="10"/>
      <color indexed="8"/>
      <name val="Arial"/>
      <family val="2"/>
    </font>
    <font>
      <sz val="10"/>
      <color rgb="FF000000"/>
      <name val="Arial"/>
      <family val="2"/>
    </font>
    <font>
      <sz val="8"/>
      <name val="Arial"/>
      <family val="2"/>
    </font>
    <font>
      <sz val="11"/>
      <color indexed="8"/>
      <name val="Calibri"/>
      <family val="2"/>
    </font>
    <font>
      <sz val="11"/>
      <color indexed="9"/>
      <name val="Calibri"/>
      <family val="2"/>
    </font>
    <font>
      <b/>
      <sz val="11"/>
      <color indexed="10"/>
      <name val="Calibri"/>
      <family val="2"/>
    </font>
    <font>
      <b/>
      <sz val="11"/>
      <color indexed="9"/>
      <name val="Calibri"/>
      <family val="2"/>
    </font>
    <font>
      <sz val="11"/>
      <color indexed="10"/>
      <name val="Calibri"/>
      <family val="2"/>
    </font>
    <font>
      <sz val="11"/>
      <color indexed="17"/>
      <name val="Calibri"/>
      <family val="2"/>
    </font>
    <font>
      <sz val="11"/>
      <color indexed="62"/>
      <name val="Calibri"/>
      <family val="2"/>
    </font>
    <font>
      <b/>
      <sz val="15"/>
      <color indexed="62"/>
      <name val="Calibri"/>
      <family val="2"/>
    </font>
    <font>
      <b/>
      <sz val="13"/>
      <color indexed="62"/>
      <name val="Calibri"/>
      <family val="2"/>
    </font>
    <font>
      <b/>
      <sz val="11"/>
      <color indexed="62"/>
      <name val="Calibri"/>
      <family val="2"/>
    </font>
    <font>
      <sz val="11"/>
      <color indexed="19"/>
      <name val="Calibri"/>
      <family val="2"/>
    </font>
    <font>
      <sz val="11"/>
      <color indexed="20"/>
      <name val="Calibri"/>
      <family val="2"/>
    </font>
    <font>
      <b/>
      <sz val="18"/>
      <color indexed="62"/>
      <name val="Cambria"/>
      <family val="2"/>
    </font>
    <font>
      <b/>
      <sz val="11"/>
      <color indexed="8"/>
      <name val="Calibri"/>
      <family val="2"/>
    </font>
    <font>
      <b/>
      <sz val="11"/>
      <color indexed="63"/>
      <name val="Calibri"/>
      <family val="2"/>
    </font>
    <font>
      <i/>
      <sz val="11"/>
      <color indexed="23"/>
      <name val="Calibri"/>
      <family val="2"/>
    </font>
    <font>
      <b/>
      <sz val="11"/>
      <color indexed="44"/>
      <name val="Calibri"/>
      <family val="2"/>
    </font>
    <font>
      <sz val="11"/>
      <name val="Calibri"/>
      <family val="2"/>
    </font>
    <font>
      <b/>
      <sz val="11"/>
      <color indexed="56"/>
      <name val="Calibri"/>
      <family val="2"/>
    </font>
    <font>
      <sz val="10"/>
      <name val="Verdana"/>
      <family val="2"/>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1"/>
      <color theme="0"/>
      <name val="Calibri"/>
      <family val="2"/>
      <scheme val="minor"/>
    </font>
    <font>
      <b/>
      <sz val="11"/>
      <color theme="1"/>
      <name val="Calibri"/>
      <family val="2"/>
      <scheme val="minor"/>
    </font>
    <font>
      <b/>
      <sz val="20"/>
      <color theme="0"/>
      <name val="Calibri"/>
      <family val="2"/>
      <scheme val="minor"/>
    </font>
    <font>
      <i/>
      <sz val="11"/>
      <color theme="1"/>
      <name val="Calibri"/>
      <family val="2"/>
      <scheme val="minor"/>
    </font>
    <font>
      <b/>
      <i/>
      <sz val="11"/>
      <color theme="1"/>
      <name val="Calibri"/>
      <family val="2"/>
      <scheme val="minor"/>
    </font>
    <font>
      <i/>
      <u/>
      <sz val="11"/>
      <color theme="1"/>
      <name val="Calibri"/>
      <family val="2"/>
      <scheme val="minor"/>
    </font>
    <font>
      <i/>
      <u/>
      <sz val="11"/>
      <color rgb="FFFF0000"/>
      <name val="Calibri"/>
      <family val="2"/>
      <scheme val="minor"/>
    </font>
    <font>
      <b/>
      <sz val="12"/>
      <color theme="1"/>
      <name val="Arial"/>
      <family val="2"/>
    </font>
    <font>
      <b/>
      <sz val="10"/>
      <color theme="0"/>
      <name val="Arial"/>
      <family val="2"/>
    </font>
    <font>
      <b/>
      <sz val="10"/>
      <color rgb="FFFF0000"/>
      <name val="Arial"/>
      <family val="2"/>
    </font>
    <font>
      <sz val="9"/>
      <color indexed="81"/>
      <name val="Tahoma"/>
      <family val="2"/>
    </font>
    <font>
      <b/>
      <sz val="9"/>
      <color indexed="81"/>
      <name val="Tahoma"/>
      <family val="2"/>
    </font>
    <font>
      <b/>
      <sz val="12"/>
      <name val="Arial"/>
      <family val="2"/>
    </font>
    <font>
      <sz val="11"/>
      <color theme="1"/>
      <name val="Arial"/>
      <family val="2"/>
    </font>
    <font>
      <b/>
      <sz val="9"/>
      <color indexed="81"/>
      <name val="Tahoma"/>
      <charset val="1"/>
    </font>
    <font>
      <b/>
      <sz val="18"/>
      <name val="Arial"/>
      <family val="2"/>
    </font>
    <font>
      <b/>
      <sz val="20"/>
      <name val="Arial"/>
      <family val="2"/>
    </font>
    <font>
      <i/>
      <sz val="10"/>
      <name val="Arial"/>
      <family val="2"/>
    </font>
    <font>
      <b/>
      <i/>
      <sz val="11"/>
      <color theme="0"/>
      <name val="Calibri"/>
      <family val="2"/>
      <scheme val="minor"/>
    </font>
    <font>
      <sz val="9"/>
      <name val="Arial"/>
      <family val="2"/>
    </font>
    <font>
      <i/>
      <sz val="9"/>
      <name val="Arial"/>
      <family val="2"/>
    </font>
    <font>
      <i/>
      <u/>
      <sz val="9"/>
      <name val="Arial"/>
      <family val="2"/>
    </font>
    <font>
      <b/>
      <i/>
      <sz val="10"/>
      <color theme="1"/>
      <name val="Calibri"/>
      <family val="2"/>
      <scheme val="minor"/>
    </font>
  </fonts>
  <fills count="64">
    <fill>
      <patternFill patternType="none"/>
    </fill>
    <fill>
      <patternFill patternType="gray125"/>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50"/>
        <bgColor indexed="64"/>
      </patternFill>
    </fill>
    <fill>
      <patternFill patternType="solid">
        <fgColor indexed="51"/>
        <bgColor indexed="64"/>
      </patternFill>
    </fill>
    <fill>
      <patternFill patternType="solid">
        <fgColor indexed="46"/>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rgb="FFFFFFCC"/>
        <bgColor indexed="64"/>
      </patternFill>
    </fill>
    <fill>
      <patternFill patternType="solid">
        <fgColor rgb="FFC00000"/>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rgb="FFF8EDEC"/>
        <bgColor indexed="64"/>
      </patternFill>
    </fill>
    <fill>
      <patternFill patternType="solid">
        <fgColor theme="3" tint="0.249977111117893"/>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2"/>
      </left>
      <right style="thick">
        <color indexed="62"/>
      </right>
      <top style="thick">
        <color indexed="62"/>
      </top>
      <bottom style="thick">
        <color indexed="62"/>
      </bottom>
      <diagonal/>
    </border>
    <border>
      <left/>
      <right/>
      <top/>
      <bottom style="double">
        <color indexed="10"/>
      </bottom>
      <diagonal/>
    </border>
    <border>
      <left/>
      <right/>
      <top/>
      <bottom style="medium">
        <color indexed="3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style="thin">
        <color auto="1"/>
      </right>
      <top style="thin">
        <color auto="1"/>
      </top>
      <bottom style="thin">
        <color auto="1"/>
      </bottom>
      <diagonal/>
    </border>
    <border>
      <left style="thin">
        <color rgb="FFC00000"/>
      </left>
      <right/>
      <top style="thin">
        <color auto="1"/>
      </top>
      <bottom style="thin">
        <color auto="1"/>
      </bottom>
      <diagonal/>
    </border>
    <border>
      <left style="thin">
        <color auto="1"/>
      </left>
      <right style="thin">
        <color auto="1"/>
      </right>
      <top style="thin">
        <color auto="1"/>
      </top>
      <bottom style="hair">
        <color auto="1"/>
      </bottom>
      <diagonal/>
    </border>
    <border>
      <left style="thin">
        <color rgb="FFC00000"/>
      </left>
      <right/>
      <top/>
      <bottom style="thin">
        <color auto="1"/>
      </bottom>
      <diagonal/>
    </border>
    <border>
      <left style="thin">
        <color auto="1"/>
      </left>
      <right style="thin">
        <color auto="1"/>
      </right>
      <top/>
      <bottom style="hair">
        <color auto="1"/>
      </bottom>
      <diagonal/>
    </border>
    <border>
      <left style="thin">
        <color rgb="FFC00000"/>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rgb="FFC00000"/>
      </top>
      <bottom style="thin">
        <color theme="1"/>
      </bottom>
      <diagonal/>
    </border>
    <border>
      <left style="thin">
        <color theme="1"/>
      </left>
      <right style="thin">
        <color rgb="FFC00000"/>
      </right>
      <top style="thin">
        <color rgb="FFC00000"/>
      </top>
      <bottom style="thin">
        <color theme="1"/>
      </bottom>
      <diagonal/>
    </border>
    <border>
      <left style="thin">
        <color theme="1"/>
      </left>
      <right style="thin">
        <color theme="1"/>
      </right>
      <top style="thin">
        <color theme="1"/>
      </top>
      <bottom style="thin">
        <color theme="1"/>
      </bottom>
      <diagonal/>
    </border>
    <border>
      <left style="thin">
        <color theme="1"/>
      </left>
      <right style="thin">
        <color rgb="FFC00000"/>
      </right>
      <top style="thin">
        <color theme="1"/>
      </top>
      <bottom style="thin">
        <color theme="1"/>
      </bottom>
      <diagonal/>
    </border>
    <border>
      <left style="thin">
        <color theme="1"/>
      </left>
      <right style="thin">
        <color theme="1"/>
      </right>
      <top style="thin">
        <color theme="1"/>
      </top>
      <bottom style="thin">
        <color rgb="FFC00000"/>
      </bottom>
      <diagonal/>
    </border>
    <border>
      <left style="thin">
        <color auto="1"/>
      </left>
      <right style="thin">
        <color auto="1"/>
      </right>
      <top style="hair">
        <color auto="1"/>
      </top>
      <bottom/>
      <diagonal/>
    </border>
    <border>
      <left style="double">
        <color rgb="FFC00000"/>
      </left>
      <right style="double">
        <color rgb="FFC00000"/>
      </right>
      <top style="double">
        <color rgb="FFC00000"/>
      </top>
      <bottom style="double">
        <color rgb="FFC00000"/>
      </bottom>
      <diagonal/>
    </border>
    <border>
      <left style="double">
        <color rgb="FFC00000"/>
      </left>
      <right/>
      <top style="double">
        <color rgb="FFC00000"/>
      </top>
      <bottom style="double">
        <color rgb="FFC00000"/>
      </bottom>
      <diagonal/>
    </border>
    <border>
      <left/>
      <right style="double">
        <color rgb="FFC00000"/>
      </right>
      <top style="double">
        <color rgb="FFC00000"/>
      </top>
      <bottom style="double">
        <color rgb="FFC00000"/>
      </bottom>
      <diagonal/>
    </border>
    <border>
      <left style="medium">
        <color rgb="FFC00000"/>
      </left>
      <right style="medium">
        <color rgb="FFC00000"/>
      </right>
      <top style="medium">
        <color rgb="FFC00000"/>
      </top>
      <bottom/>
      <diagonal/>
    </border>
    <border>
      <left/>
      <right/>
      <top style="double">
        <color rgb="FFC00000"/>
      </top>
      <bottom style="double">
        <color rgb="FFC00000"/>
      </bottom>
      <diagonal/>
    </border>
    <border>
      <left/>
      <right/>
      <top style="thin">
        <color rgb="FFC00000"/>
      </top>
      <bottom style="thin">
        <color theme="1"/>
      </bottom>
      <diagonal/>
    </border>
    <border>
      <left style="thin">
        <color rgb="FFC00000"/>
      </left>
      <right/>
      <top style="thin">
        <color rgb="FFC00000"/>
      </top>
      <bottom style="thin">
        <color theme="1"/>
      </bottom>
      <diagonal/>
    </border>
    <border>
      <left/>
      <right style="thin">
        <color rgb="FFC00000"/>
      </right>
      <top style="thin">
        <color rgb="FFC00000"/>
      </top>
      <bottom style="thin">
        <color theme="1"/>
      </bottom>
      <diagonal/>
    </border>
    <border>
      <left style="thin">
        <color theme="1"/>
      </left>
      <right style="thin">
        <color theme="1"/>
      </right>
      <top style="thin">
        <color theme="1"/>
      </top>
      <bottom style="thin">
        <color indexed="64"/>
      </bottom>
      <diagonal/>
    </border>
    <border>
      <left style="thin">
        <color rgb="FFC00000"/>
      </left>
      <right/>
      <top style="thin">
        <color theme="1"/>
      </top>
      <bottom/>
      <diagonal/>
    </border>
    <border>
      <left/>
      <right style="thin">
        <color theme="1"/>
      </right>
      <top style="thin">
        <color theme="1"/>
      </top>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
      <left style="thin">
        <color rgb="FFC00000"/>
      </left>
      <right/>
      <top style="thin">
        <color theme="1"/>
      </top>
      <bottom style="thin">
        <color rgb="FFC00000"/>
      </bottom>
      <diagonal/>
    </border>
    <border>
      <left style="thin">
        <color indexed="64"/>
      </left>
      <right style="thin">
        <color indexed="64"/>
      </right>
      <top style="thin">
        <color theme="1"/>
      </top>
      <bottom style="thin">
        <color rgb="FFC00000"/>
      </bottom>
      <diagonal/>
    </border>
    <border>
      <left/>
      <right style="thin">
        <color theme="1"/>
      </right>
      <top style="thin">
        <color theme="1"/>
      </top>
      <bottom style="thin">
        <color rgb="FFC00000"/>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top style="thin">
        <color theme="1"/>
      </top>
      <bottom style="thin">
        <color rgb="FFC00000"/>
      </bottom>
      <diagonal/>
    </border>
    <border>
      <left/>
      <right style="thin">
        <color theme="1"/>
      </right>
      <top style="thin">
        <color theme="1"/>
      </top>
      <bottom style="thin">
        <color theme="1"/>
      </bottom>
      <diagonal/>
    </border>
    <border>
      <left style="medium">
        <color rgb="FFC00000"/>
      </left>
      <right style="medium">
        <color rgb="FFC00000"/>
      </right>
      <top style="medium">
        <color rgb="FFC00000"/>
      </top>
      <bottom style="thin">
        <color theme="1"/>
      </bottom>
      <diagonal/>
    </border>
    <border>
      <left style="medium">
        <color rgb="FFC00000"/>
      </left>
      <right style="medium">
        <color rgb="FFC00000"/>
      </right>
      <top style="thin">
        <color theme="1"/>
      </top>
      <bottom style="thin">
        <color theme="1"/>
      </bottom>
      <diagonal/>
    </border>
    <border>
      <left style="medium">
        <color rgb="FFC00000"/>
      </left>
      <right style="medium">
        <color rgb="FFC00000"/>
      </right>
      <top style="thin">
        <color theme="1"/>
      </top>
      <bottom/>
      <diagonal/>
    </border>
    <border>
      <left style="medium">
        <color rgb="FFC00000"/>
      </left>
      <right style="medium">
        <color rgb="FFC00000"/>
      </right>
      <top style="thin">
        <color theme="1"/>
      </top>
      <bottom style="medium">
        <color rgb="FFC00000"/>
      </bottom>
      <diagonal/>
    </border>
    <border>
      <left/>
      <right/>
      <top style="thin">
        <color indexed="64"/>
      </top>
      <bottom/>
      <diagonal/>
    </border>
    <border>
      <left style="thick">
        <color auto="1"/>
      </left>
      <right style="thick">
        <color auto="1"/>
      </right>
      <top style="thick">
        <color auto="1"/>
      </top>
      <bottom style="thick">
        <color auto="1"/>
      </bottom>
      <diagonal/>
    </border>
    <border>
      <left style="thin">
        <color rgb="FFC00000"/>
      </left>
      <right/>
      <top style="thin">
        <color auto="1"/>
      </top>
      <bottom/>
      <diagonal/>
    </border>
  </borders>
  <cellStyleXfs count="104">
    <xf numFmtId="0" fontId="0" fillId="0" borderId="0"/>
    <xf numFmtId="0" fontId="2" fillId="0" borderId="0"/>
    <xf numFmtId="43" fontId="2" fillId="0" borderId="0" applyFont="0" applyFill="0" applyBorder="0" applyAlignment="0" applyProtection="0"/>
    <xf numFmtId="0" fontId="11" fillId="0" borderId="0"/>
    <xf numFmtId="0" fontId="5" fillId="0" borderId="0"/>
    <xf numFmtId="0" fontId="5" fillId="0" borderId="0"/>
    <xf numFmtId="0" fontId="12"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8" borderId="0" applyNumberFormat="0" applyBorder="0" applyAlignment="0" applyProtection="0"/>
    <xf numFmtId="0" fontId="12" fillId="35"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3" fillId="38"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0" borderId="0" applyNumberFormat="0" applyBorder="0" applyAlignment="0" applyProtection="0"/>
    <xf numFmtId="0" fontId="13" fillId="38" borderId="0" applyNumberFormat="0" applyBorder="0" applyAlignment="0" applyProtection="0"/>
    <xf numFmtId="0" fontId="13" fillId="35" borderId="0" applyNumberFormat="0" applyBorder="0" applyAlignment="0" applyProtection="0"/>
    <xf numFmtId="0" fontId="13" fillId="43"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4" fillId="47" borderId="11" applyNumberFormat="0" applyAlignment="0" applyProtection="0"/>
    <xf numFmtId="0" fontId="28" fillId="48" borderId="13">
      <alignment horizontal="center"/>
    </xf>
    <xf numFmtId="165" fontId="29" fillId="50" borderId="1">
      <alignment horizontal="center" vertical="top" wrapText="1"/>
      <protection locked="0"/>
    </xf>
    <xf numFmtId="165" fontId="29" fillId="51" borderId="1">
      <alignment horizontal="center" vertical="top" wrapText="1"/>
      <protection locked="0"/>
    </xf>
    <xf numFmtId="0" fontId="15" fillId="49" borderId="12" applyNumberFormat="0" applyAlignment="0" applyProtection="0"/>
    <xf numFmtId="164" fontId="5" fillId="0" borderId="0" applyFont="0" applyFill="0" applyBorder="0" applyAlignment="0" applyProtection="0"/>
    <xf numFmtId="0" fontId="16" fillId="0" borderId="14" applyNumberFormat="0" applyFill="0" applyAlignment="0" applyProtection="0"/>
    <xf numFmtId="0" fontId="17" fillId="38" borderId="0" applyNumberFormat="0" applyBorder="0" applyAlignment="0" applyProtection="0"/>
    <xf numFmtId="0" fontId="18" fillId="39" borderId="11" applyNumberFormat="0" applyAlignment="0" applyProtection="0"/>
    <xf numFmtId="0" fontId="19" fillId="0" borderId="16" applyNumberFormat="0" applyFill="0" applyAlignment="0" applyProtection="0"/>
    <xf numFmtId="0" fontId="20" fillId="0" borderId="17" applyNumberFormat="0" applyFill="0" applyAlignment="0" applyProtection="0"/>
    <xf numFmtId="0" fontId="21" fillId="0" borderId="18" applyNumberFormat="0" applyFill="0" applyAlignment="0" applyProtection="0"/>
    <xf numFmtId="0" fontId="30" fillId="0" borderId="15" applyNumberFormat="0" applyFill="0" applyAlignment="0" applyProtection="0"/>
    <xf numFmtId="0" fontId="21" fillId="0" borderId="0" applyNumberFormat="0" applyFill="0" applyBorder="0" applyAlignment="0" applyProtection="0"/>
    <xf numFmtId="0" fontId="5" fillId="51" borderId="0">
      <alignment horizontal="center" vertical="center"/>
    </xf>
    <xf numFmtId="0" fontId="22" fillId="39" borderId="0" applyNumberFormat="0" applyBorder="0" applyAlignment="0" applyProtection="0"/>
    <xf numFmtId="0" fontId="5" fillId="36" borderId="19" applyNumberFormat="0" applyFont="0" applyAlignment="0" applyProtection="0"/>
    <xf numFmtId="0" fontId="23" fillId="52" borderId="0" applyNumberFormat="0" applyBorder="0" applyAlignment="0" applyProtection="0"/>
    <xf numFmtId="0" fontId="29" fillId="53" borderId="0">
      <alignment horizontal="center" vertical="center"/>
    </xf>
    <xf numFmtId="0" fontId="5" fillId="54" borderId="0">
      <alignment horizontal="center" vertical="center"/>
    </xf>
    <xf numFmtId="0" fontId="24" fillId="0" borderId="0" applyNumberFormat="0" applyFill="0" applyBorder="0" applyAlignment="0" applyProtection="0"/>
    <xf numFmtId="0" fontId="25" fillId="0" borderId="21" applyNumberFormat="0" applyFill="0" applyAlignment="0" applyProtection="0"/>
    <xf numFmtId="0" fontId="26" fillId="47" borderId="20" applyNumberFormat="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5" fillId="55" borderId="0">
      <alignment horizontal="center" vertical="center"/>
    </xf>
    <xf numFmtId="0" fontId="11" fillId="0" borderId="0"/>
    <xf numFmtId="0" fontId="33" fillId="0" borderId="0" applyNumberFormat="0" applyFill="0" applyBorder="0" applyAlignment="0" applyProtection="0"/>
    <xf numFmtId="0" fontId="36" fillId="0" borderId="5" applyNumberFormat="0" applyFill="0" applyAlignment="0" applyProtection="0"/>
    <xf numFmtId="0" fontId="32" fillId="0" borderId="0"/>
    <xf numFmtId="166" fontId="31" fillId="0" borderId="0" applyProtection="0"/>
    <xf numFmtId="0" fontId="2" fillId="0" borderId="0"/>
    <xf numFmtId="0" fontId="2" fillId="0" borderId="0"/>
    <xf numFmtId="0" fontId="2" fillId="0" borderId="0"/>
    <xf numFmtId="0" fontId="34" fillId="0" borderId="2" applyNumberFormat="0" applyFill="0" applyAlignment="0" applyProtection="0"/>
    <xf numFmtId="0" fontId="35" fillId="0" borderId="4"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6" applyNumberFormat="0" applyAlignment="0" applyProtection="0"/>
    <xf numFmtId="0" fontId="41" fillId="8" borderId="7" applyNumberFormat="0" applyAlignment="0" applyProtection="0"/>
    <xf numFmtId="0" fontId="42" fillId="8" borderId="6" applyNumberFormat="0" applyAlignment="0" applyProtection="0"/>
    <xf numFmtId="0" fontId="43" fillId="0" borderId="8" applyNumberFormat="0" applyFill="0" applyAlignment="0" applyProtection="0"/>
    <xf numFmtId="0" fontId="44" fillId="9" borderId="9" applyNumberFormat="0" applyAlignment="0" applyProtection="0"/>
    <xf numFmtId="0" fontId="45" fillId="0" borderId="0" applyNumberFormat="0" applyFill="0" applyBorder="0" applyAlignment="0" applyProtection="0"/>
    <xf numFmtId="0" fontId="32" fillId="2" borderId="3" applyNumberFormat="0" applyFont="0" applyAlignment="0" applyProtection="0"/>
    <xf numFmtId="0" fontId="46" fillId="0" borderId="0" applyNumberFormat="0" applyFill="0" applyBorder="0" applyAlignment="0" applyProtection="0"/>
    <xf numFmtId="0" fontId="47" fillId="0" borderId="10" applyNumberFormat="0" applyFill="0" applyAlignment="0" applyProtection="0"/>
    <xf numFmtId="0" fontId="48"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48" fillId="33" borderId="0" applyNumberFormat="0" applyBorder="0" applyAlignment="0" applyProtection="0"/>
    <xf numFmtId="9" fontId="4" fillId="0" borderId="0" applyFont="0" applyFill="0" applyBorder="0" applyAlignment="0" applyProtection="0"/>
  </cellStyleXfs>
  <cellXfs count="187">
    <xf numFmtId="0" fontId="0" fillId="0" borderId="0" xfId="0"/>
    <xf numFmtId="0" fontId="49" fillId="57" borderId="38" xfId="0" applyFont="1" applyFill="1" applyBorder="1" applyAlignment="1" applyProtection="1">
      <alignment horizontal="left"/>
      <protection hidden="1"/>
    </xf>
    <xf numFmtId="168" fontId="0" fillId="56" borderId="40" xfId="0" applyNumberFormat="1" applyFill="1" applyBorder="1" applyAlignment="1" applyProtection="1">
      <alignment horizontal="right"/>
      <protection locked="0"/>
    </xf>
    <xf numFmtId="168" fontId="0" fillId="56" borderId="42" xfId="0" applyNumberFormat="1" applyFill="1" applyBorder="1" applyAlignment="1" applyProtection="1">
      <alignment horizontal="right"/>
      <protection locked="0"/>
    </xf>
    <xf numFmtId="0" fontId="8" fillId="59" borderId="45" xfId="0" applyFont="1" applyFill="1" applyBorder="1" applyAlignment="1" applyProtection="1">
      <alignment horizontal="center" vertical="center" wrapText="1"/>
      <protection hidden="1"/>
    </xf>
    <xf numFmtId="0" fontId="6" fillId="0" borderId="47" xfId="0" applyFont="1" applyBorder="1"/>
    <xf numFmtId="0" fontId="10" fillId="0" borderId="47" xfId="0" applyFont="1" applyBorder="1"/>
    <xf numFmtId="0" fontId="9" fillId="0" borderId="47" xfId="0" applyFont="1" applyBorder="1"/>
    <xf numFmtId="0" fontId="6" fillId="0" borderId="47" xfId="61" applyFont="1" applyBorder="1"/>
    <xf numFmtId="0" fontId="6" fillId="0" borderId="47" xfId="1" applyFont="1" applyBorder="1"/>
    <xf numFmtId="0" fontId="9" fillId="0" borderId="47" xfId="0" applyFont="1" applyBorder="1" applyAlignment="1">
      <alignment vertical="top"/>
    </xf>
    <xf numFmtId="0" fontId="6" fillId="0" borderId="49" xfId="61" applyFont="1" applyBorder="1" applyAlignment="1">
      <alignment horizontal="left"/>
    </xf>
    <xf numFmtId="9" fontId="0" fillId="58" borderId="47" xfId="0" applyNumberFormat="1" applyFill="1" applyBorder="1" applyAlignment="1" applyProtection="1">
      <alignment horizontal="center"/>
      <protection hidden="1"/>
    </xf>
    <xf numFmtId="168" fontId="0" fillId="58" borderId="47" xfId="0" applyNumberFormat="1" applyFill="1" applyBorder="1" applyAlignment="1" applyProtection="1">
      <alignment horizontal="center"/>
      <protection hidden="1"/>
    </xf>
    <xf numFmtId="168" fontId="0" fillId="58" borderId="48" xfId="0" applyNumberFormat="1" applyFill="1" applyBorder="1" applyAlignment="1" applyProtection="1">
      <alignment horizontal="center"/>
      <protection hidden="1"/>
    </xf>
    <xf numFmtId="1" fontId="50" fillId="60" borderId="51" xfId="0" applyNumberFormat="1" applyFont="1" applyFill="1" applyBorder="1" applyAlignment="1" applyProtection="1">
      <alignment horizontal="center"/>
      <protection hidden="1"/>
    </xf>
    <xf numFmtId="0" fontId="8" fillId="59" borderId="45" xfId="0" applyFont="1" applyFill="1" applyBorder="1" applyAlignment="1" applyProtection="1">
      <alignment horizontal="center" vertical="center"/>
      <protection hidden="1"/>
    </xf>
    <xf numFmtId="0" fontId="8" fillId="59" borderId="46" xfId="0" applyFont="1" applyFill="1" applyBorder="1" applyAlignment="1" applyProtection="1">
      <alignment horizontal="center" vertical="center"/>
      <protection hidden="1"/>
    </xf>
    <xf numFmtId="0" fontId="8" fillId="59" borderId="45" xfId="0" applyFont="1" applyFill="1" applyBorder="1" applyAlignment="1" applyProtection="1">
      <alignment vertical="center"/>
      <protection hidden="1"/>
    </xf>
    <xf numFmtId="0" fontId="8" fillId="60" borderId="56" xfId="0" applyFont="1" applyFill="1" applyBorder="1" applyAlignment="1" applyProtection="1">
      <alignment horizontal="center" vertical="center"/>
      <protection hidden="1"/>
    </xf>
    <xf numFmtId="0" fontId="8" fillId="60" borderId="56" xfId="0" applyFont="1" applyFill="1" applyBorder="1" applyAlignment="1" applyProtection="1">
      <alignment horizontal="center" vertical="center" wrapText="1"/>
      <protection hidden="1"/>
    </xf>
    <xf numFmtId="0" fontId="56" fillId="60" borderId="51" xfId="0" applyFont="1" applyFill="1" applyBorder="1" applyAlignment="1" applyProtection="1">
      <alignment horizontal="center" vertical="center" wrapText="1"/>
      <protection hidden="1"/>
    </xf>
    <xf numFmtId="0" fontId="8" fillId="60" borderId="56" xfId="0" applyFont="1" applyFill="1" applyBorder="1" applyAlignment="1" applyProtection="1">
      <alignment vertical="center"/>
      <protection hidden="1"/>
    </xf>
    <xf numFmtId="0" fontId="57" fillId="59" borderId="45" xfId="0" applyFont="1" applyFill="1" applyBorder="1" applyAlignment="1" applyProtection="1">
      <alignment horizontal="center" vertical="center" wrapText="1"/>
      <protection hidden="1"/>
    </xf>
    <xf numFmtId="0" fontId="0" fillId="3" borderId="0" xfId="0" applyFill="1" applyProtection="1">
      <protection hidden="1"/>
    </xf>
    <xf numFmtId="14" fontId="51" fillId="3" borderId="0" xfId="0" applyNumberFormat="1" applyFont="1" applyFill="1" applyAlignment="1" applyProtection="1">
      <alignment vertical="top"/>
      <protection hidden="1"/>
    </xf>
    <xf numFmtId="0" fontId="0" fillId="3" borderId="25" xfId="0" applyFill="1" applyBorder="1" applyProtection="1">
      <protection hidden="1"/>
    </xf>
    <xf numFmtId="0" fontId="0" fillId="3" borderId="26" xfId="0" applyFill="1" applyBorder="1" applyProtection="1">
      <protection hidden="1"/>
    </xf>
    <xf numFmtId="0" fontId="0" fillId="3" borderId="33" xfId="0" applyFill="1" applyBorder="1" applyProtection="1">
      <protection hidden="1"/>
    </xf>
    <xf numFmtId="0" fontId="0" fillId="3" borderId="34" xfId="0" applyFill="1" applyBorder="1" applyProtection="1">
      <protection hidden="1"/>
    </xf>
    <xf numFmtId="0" fontId="7" fillId="3" borderId="0" xfId="0" applyFont="1" applyFill="1" applyProtection="1">
      <protection hidden="1"/>
    </xf>
    <xf numFmtId="0" fontId="0" fillId="3" borderId="0" xfId="0" applyFill="1" applyAlignment="1" applyProtection="1">
      <alignment horizontal="center"/>
      <protection hidden="1"/>
    </xf>
    <xf numFmtId="0" fontId="0" fillId="3" borderId="35" xfId="0" applyFill="1" applyBorder="1" applyProtection="1">
      <protection hidden="1"/>
    </xf>
    <xf numFmtId="0" fontId="0" fillId="3" borderId="36" xfId="0" applyFill="1" applyBorder="1" applyProtection="1">
      <protection hidden="1"/>
    </xf>
    <xf numFmtId="0" fontId="0" fillId="3" borderId="37" xfId="0" applyFill="1" applyBorder="1" applyProtection="1">
      <protection hidden="1"/>
    </xf>
    <xf numFmtId="0" fontId="0" fillId="3" borderId="27" xfId="0" applyFill="1" applyBorder="1" applyProtection="1">
      <protection hidden="1"/>
    </xf>
    <xf numFmtId="0" fontId="0" fillId="3" borderId="28" xfId="0" applyFill="1" applyBorder="1" applyProtection="1">
      <protection hidden="1"/>
    </xf>
    <xf numFmtId="0" fontId="0" fillId="3" borderId="29" xfId="0" applyFill="1" applyBorder="1" applyProtection="1">
      <protection hidden="1"/>
    </xf>
    <xf numFmtId="0" fontId="50" fillId="3" borderId="35" xfId="0" applyFont="1" applyFill="1" applyBorder="1" applyProtection="1">
      <protection hidden="1"/>
    </xf>
    <xf numFmtId="168" fontId="50" fillId="3" borderId="36" xfId="0" applyNumberFormat="1" applyFont="1" applyFill="1" applyBorder="1" applyAlignment="1" applyProtection="1">
      <alignment horizontal="right"/>
      <protection hidden="1"/>
    </xf>
    <xf numFmtId="0" fontId="3" fillId="3" borderId="34" xfId="0" applyFont="1" applyFill="1" applyBorder="1" applyAlignment="1" applyProtection="1">
      <alignment horizontal="center" vertical="center"/>
      <protection hidden="1"/>
    </xf>
    <xf numFmtId="0" fontId="50" fillId="3" borderId="34" xfId="0" applyFont="1" applyFill="1" applyBorder="1" applyAlignment="1" applyProtection="1">
      <alignment horizontal="center"/>
      <protection hidden="1"/>
    </xf>
    <xf numFmtId="0" fontId="5" fillId="3" borderId="39" xfId="0" applyFont="1" applyFill="1" applyBorder="1" applyAlignment="1" applyProtection="1">
      <alignment horizontal="left" vertical="top"/>
      <protection hidden="1"/>
    </xf>
    <xf numFmtId="0" fontId="5" fillId="3" borderId="39" xfId="0" applyFont="1" applyFill="1" applyBorder="1" applyProtection="1">
      <protection hidden="1"/>
    </xf>
    <xf numFmtId="0" fontId="5" fillId="3" borderId="38" xfId="0" applyFont="1" applyFill="1" applyBorder="1" applyProtection="1">
      <protection hidden="1"/>
    </xf>
    <xf numFmtId="0" fontId="5" fillId="3" borderId="41" xfId="0" applyFont="1" applyFill="1" applyBorder="1" applyAlignment="1" applyProtection="1">
      <alignment horizontal="left" vertical="top"/>
      <protection hidden="1"/>
    </xf>
    <xf numFmtId="0" fontId="5" fillId="3" borderId="43" xfId="0" applyFont="1" applyFill="1" applyBorder="1" applyProtection="1">
      <protection hidden="1"/>
    </xf>
    <xf numFmtId="0" fontId="53" fillId="3" borderId="33" xfId="0" applyFont="1" applyFill="1" applyBorder="1" applyAlignment="1" applyProtection="1">
      <alignment horizontal="left" vertical="top"/>
      <protection hidden="1"/>
    </xf>
    <xf numFmtId="0" fontId="52" fillId="3" borderId="0" xfId="0" applyFont="1" applyFill="1" applyAlignment="1" applyProtection="1">
      <alignment horizontal="left" vertical="top"/>
      <protection hidden="1"/>
    </xf>
    <xf numFmtId="0" fontId="53" fillId="3" borderId="0" xfId="0" applyFont="1" applyFill="1" applyProtection="1">
      <protection hidden="1"/>
    </xf>
    <xf numFmtId="0" fontId="52" fillId="3" borderId="0" xfId="0" applyFont="1" applyFill="1" applyAlignment="1" applyProtection="1">
      <alignment horizontal="center" vertical="top" wrapText="1"/>
      <protection hidden="1"/>
    </xf>
    <xf numFmtId="0" fontId="0" fillId="3" borderId="28" xfId="0" applyFill="1" applyBorder="1" applyAlignment="1" applyProtection="1">
      <alignment horizontal="center"/>
      <protection hidden="1"/>
    </xf>
    <xf numFmtId="0" fontId="0" fillId="3" borderId="26" xfId="0" applyFill="1" applyBorder="1" applyAlignment="1" applyProtection="1">
      <alignment vertical="center"/>
      <protection hidden="1"/>
    </xf>
    <xf numFmtId="0" fontId="0" fillId="3" borderId="0" xfId="0" applyFill="1" applyAlignment="1" applyProtection="1">
      <alignment vertical="center"/>
      <protection hidden="1"/>
    </xf>
    <xf numFmtId="0" fontId="0" fillId="3" borderId="25" xfId="0" applyFill="1" applyBorder="1" applyAlignment="1" applyProtection="1">
      <alignment vertical="center"/>
      <protection hidden="1"/>
    </xf>
    <xf numFmtId="0" fontId="53" fillId="3" borderId="0" xfId="0" applyFont="1" applyFill="1" applyAlignment="1" applyProtection="1">
      <alignment horizontal="left" vertical="top" wrapText="1"/>
      <protection hidden="1"/>
    </xf>
    <xf numFmtId="0" fontId="0" fillId="3" borderId="0" xfId="0" applyFill="1" applyAlignment="1" applyProtection="1">
      <alignment horizontal="left" vertical="top" wrapText="1"/>
      <protection hidden="1"/>
    </xf>
    <xf numFmtId="0" fontId="0" fillId="3" borderId="0" xfId="0" applyFill="1" applyAlignment="1" applyProtection="1">
      <alignment horizontal="center" vertical="top" wrapText="1"/>
      <protection hidden="1"/>
    </xf>
    <xf numFmtId="0" fontId="52" fillId="3" borderId="0" xfId="0" applyFont="1" applyFill="1" applyAlignment="1" applyProtection="1">
      <alignment vertical="top" wrapText="1"/>
      <protection hidden="1"/>
    </xf>
    <xf numFmtId="0" fontId="8" fillId="60" borderId="58" xfId="0" applyFont="1" applyFill="1" applyBorder="1" applyAlignment="1" applyProtection="1">
      <alignment horizontal="center" vertical="center"/>
      <protection hidden="1"/>
    </xf>
    <xf numFmtId="0" fontId="5" fillId="3" borderId="0" xfId="0" applyFont="1" applyFill="1" applyAlignment="1" applyProtection="1">
      <alignment horizontal="right"/>
      <protection hidden="1"/>
    </xf>
    <xf numFmtId="0" fontId="50" fillId="3" borderId="0" xfId="0" applyFont="1" applyFill="1" applyAlignment="1" applyProtection="1">
      <alignment horizontal="center" vertical="center"/>
      <protection hidden="1"/>
    </xf>
    <xf numFmtId="0" fontId="50" fillId="3" borderId="33" xfId="0" applyFont="1" applyFill="1" applyBorder="1" applyProtection="1">
      <protection hidden="1"/>
    </xf>
    <xf numFmtId="168" fontId="50" fillId="3" borderId="0" xfId="0" applyNumberFormat="1" applyFont="1" applyFill="1" applyAlignment="1" applyProtection="1">
      <alignment horizontal="right"/>
      <protection hidden="1"/>
    </xf>
    <xf numFmtId="0" fontId="50" fillId="3" borderId="31" xfId="0" applyFont="1" applyFill="1" applyBorder="1" applyProtection="1">
      <protection hidden="1"/>
    </xf>
    <xf numFmtId="168" fontId="50" fillId="3" borderId="31" xfId="0" applyNumberFormat="1" applyFont="1" applyFill="1" applyBorder="1" applyAlignment="1" applyProtection="1">
      <alignment horizontal="right"/>
      <protection hidden="1"/>
    </xf>
    <xf numFmtId="0" fontId="0" fillId="3" borderId="31" xfId="0" applyFill="1" applyBorder="1" applyProtection="1">
      <protection hidden="1"/>
    </xf>
    <xf numFmtId="0" fontId="53" fillId="3" borderId="33" xfId="0" applyFont="1" applyFill="1" applyBorder="1" applyProtection="1">
      <protection hidden="1"/>
    </xf>
    <xf numFmtId="1" fontId="61" fillId="60" borderId="53" xfId="0" applyNumberFormat="1" applyFont="1" applyFill="1" applyBorder="1" applyAlignment="1" applyProtection="1">
      <alignment horizontal="center"/>
      <protection hidden="1"/>
    </xf>
    <xf numFmtId="0" fontId="3" fillId="61" borderId="54" xfId="0" applyFont="1" applyFill="1" applyBorder="1" applyAlignment="1" applyProtection="1">
      <alignment horizontal="center" vertical="center"/>
      <protection hidden="1"/>
    </xf>
    <xf numFmtId="0" fontId="3" fillId="3" borderId="0" xfId="0" applyFont="1" applyFill="1" applyProtection="1">
      <protection hidden="1"/>
    </xf>
    <xf numFmtId="0" fontId="5" fillId="3" borderId="0" xfId="0" applyFont="1" applyFill="1" applyProtection="1">
      <protection hidden="1"/>
    </xf>
    <xf numFmtId="0" fontId="3" fillId="60" borderId="57" xfId="0" applyFont="1" applyFill="1" applyBorder="1" applyAlignment="1" applyProtection="1">
      <alignment vertical="center"/>
      <protection hidden="1"/>
    </xf>
    <xf numFmtId="0" fontId="0" fillId="3" borderId="47" xfId="0" applyFill="1" applyBorder="1"/>
    <xf numFmtId="0" fontId="0" fillId="0" borderId="47" xfId="0" applyBorder="1"/>
    <xf numFmtId="0" fontId="0" fillId="0" borderId="47" xfId="0" applyBorder="1" applyAlignment="1">
      <alignment vertical="center" wrapText="1"/>
    </xf>
    <xf numFmtId="0" fontId="0" fillId="3" borderId="0" xfId="0" applyFill="1"/>
    <xf numFmtId="0" fontId="6" fillId="0" borderId="59" xfId="61" applyFont="1" applyBorder="1"/>
    <xf numFmtId="0" fontId="62" fillId="0" borderId="60" xfId="0" applyFont="1" applyBorder="1" applyAlignment="1" applyProtection="1">
      <alignment horizontal="left" vertical="top" wrapText="1"/>
      <protection hidden="1"/>
    </xf>
    <xf numFmtId="0" fontId="10" fillId="0" borderId="63" xfId="0" applyFont="1" applyBorder="1"/>
    <xf numFmtId="0" fontId="10" fillId="0" borderId="63" xfId="0" applyFont="1" applyBorder="1" applyAlignment="1">
      <alignment vertical="center" wrapText="1"/>
    </xf>
    <xf numFmtId="0" fontId="6" fillId="0" borderId="63" xfId="0" applyFont="1" applyBorder="1"/>
    <xf numFmtId="0" fontId="52" fillId="0" borderId="64" xfId="0" applyFont="1" applyBorder="1" applyAlignment="1" applyProtection="1">
      <alignment horizontal="left" vertical="top" wrapText="1"/>
      <protection hidden="1"/>
    </xf>
    <xf numFmtId="0" fontId="6" fillId="0" borderId="65" xfId="0" applyFont="1" applyBorder="1"/>
    <xf numFmtId="9" fontId="0" fillId="58" borderId="71" xfId="0" applyNumberFormat="1" applyFill="1" applyBorder="1" applyAlignment="1" applyProtection="1">
      <alignment horizontal="center"/>
      <protection hidden="1"/>
    </xf>
    <xf numFmtId="9" fontId="0" fillId="58" borderId="61" xfId="0" applyNumberFormat="1" applyFill="1" applyBorder="1" applyAlignment="1" applyProtection="1">
      <alignment horizontal="center"/>
      <protection hidden="1"/>
    </xf>
    <xf numFmtId="9" fontId="0" fillId="58" borderId="66" xfId="0" applyNumberFormat="1" applyFill="1" applyBorder="1" applyAlignment="1" applyProtection="1">
      <alignment horizontal="center"/>
      <protection hidden="1"/>
    </xf>
    <xf numFmtId="0" fontId="8" fillId="59" borderId="62" xfId="0" applyFont="1" applyFill="1" applyBorder="1" applyAlignment="1" applyProtection="1">
      <alignment horizontal="center" vertical="center" wrapText="1"/>
      <protection hidden="1"/>
    </xf>
    <xf numFmtId="168" fontId="0" fillId="56" borderId="72" xfId="0" applyNumberFormat="1" applyFill="1" applyBorder="1" applyAlignment="1" applyProtection="1">
      <alignment horizontal="center"/>
      <protection locked="0"/>
    </xf>
    <xf numFmtId="168" fontId="0" fillId="56" borderId="73" xfId="0" applyNumberFormat="1" applyFill="1" applyBorder="1" applyAlignment="1" applyProtection="1">
      <alignment horizontal="center"/>
      <protection locked="0"/>
    </xf>
    <xf numFmtId="168" fontId="0" fillId="56" borderId="74" xfId="0" applyNumberFormat="1" applyFill="1" applyBorder="1" applyAlignment="1" applyProtection="1">
      <alignment horizontal="center"/>
      <protection locked="0"/>
    </xf>
    <xf numFmtId="168" fontId="0" fillId="56" borderId="75" xfId="0" applyNumberFormat="1" applyFill="1" applyBorder="1" applyAlignment="1" applyProtection="1">
      <alignment horizontal="center"/>
      <protection locked="0"/>
    </xf>
    <xf numFmtId="10" fontId="0" fillId="56" borderId="67" xfId="0" applyNumberFormat="1" applyFill="1" applyBorder="1" applyAlignment="1" applyProtection="1">
      <alignment horizontal="center"/>
      <protection locked="0"/>
    </xf>
    <xf numFmtId="10" fontId="5" fillId="56" borderId="67" xfId="0" applyNumberFormat="1" applyFont="1" applyFill="1" applyBorder="1" applyAlignment="1">
      <alignment horizontal="center"/>
    </xf>
    <xf numFmtId="10" fontId="6" fillId="56" borderId="67" xfId="0" applyNumberFormat="1" applyFont="1" applyFill="1" applyBorder="1" applyAlignment="1">
      <alignment horizontal="center"/>
    </xf>
    <xf numFmtId="10" fontId="6" fillId="56" borderId="67" xfId="61" applyNumberFormat="1" applyFont="1" applyFill="1" applyBorder="1" applyAlignment="1">
      <alignment horizontal="center"/>
    </xf>
    <xf numFmtId="10" fontId="6" fillId="56" borderId="68" xfId="0" applyNumberFormat="1" applyFont="1" applyFill="1" applyBorder="1" applyAlignment="1">
      <alignment horizontal="center"/>
    </xf>
    <xf numFmtId="10" fontId="6" fillId="56" borderId="69" xfId="0" applyNumberFormat="1" applyFont="1" applyFill="1" applyBorder="1" applyAlignment="1">
      <alignment horizontal="center"/>
    </xf>
    <xf numFmtId="10" fontId="6" fillId="56" borderId="70" xfId="0" applyNumberFormat="1" applyFont="1" applyFill="1" applyBorder="1" applyAlignment="1">
      <alignment horizontal="center"/>
    </xf>
    <xf numFmtId="0" fontId="0" fillId="3" borderId="0" xfId="0" applyFill="1" applyAlignment="1">
      <alignment horizontal="center"/>
    </xf>
    <xf numFmtId="168" fontId="64" fillId="3" borderId="0" xfId="0" applyNumberFormat="1" applyFont="1" applyFill="1" applyAlignment="1">
      <alignment horizontal="center"/>
    </xf>
    <xf numFmtId="0" fontId="65" fillId="3" borderId="0" xfId="0" applyFont="1" applyFill="1"/>
    <xf numFmtId="0" fontId="3" fillId="60" borderId="56" xfId="0" applyFont="1" applyFill="1" applyBorder="1" applyAlignment="1" applyProtection="1">
      <alignment horizontal="center" vertical="center"/>
      <protection hidden="1"/>
    </xf>
    <xf numFmtId="0" fontId="49" fillId="57" borderId="33" xfId="0" applyFont="1" applyFill="1" applyBorder="1" applyAlignment="1" applyProtection="1">
      <alignment horizontal="left" vertical="center"/>
      <protection hidden="1"/>
    </xf>
    <xf numFmtId="0" fontId="49" fillId="57" borderId="34" xfId="0" applyFont="1" applyFill="1" applyBorder="1" applyAlignment="1" applyProtection="1">
      <alignment horizontal="left" vertical="center"/>
      <protection hidden="1"/>
    </xf>
    <xf numFmtId="0" fontId="58" fillId="3" borderId="0" xfId="0" applyFont="1" applyFill="1" applyProtection="1">
      <protection hidden="1"/>
    </xf>
    <xf numFmtId="0" fontId="49" fillId="57" borderId="0" xfId="0" applyFont="1" applyFill="1" applyAlignment="1" applyProtection="1">
      <alignment horizontal="left" vertical="center"/>
      <protection hidden="1"/>
    </xf>
    <xf numFmtId="0" fontId="6" fillId="62" borderId="47" xfId="0" applyFont="1" applyFill="1" applyBorder="1"/>
    <xf numFmtId="0" fontId="62" fillId="62" borderId="60" xfId="0" applyFont="1" applyFill="1" applyBorder="1" applyAlignment="1" applyProtection="1">
      <alignment horizontal="left" vertical="top" wrapText="1"/>
      <protection hidden="1"/>
    </xf>
    <xf numFmtId="0" fontId="8" fillId="57" borderId="0" xfId="0" applyFont="1" applyFill="1" applyProtection="1">
      <protection hidden="1"/>
    </xf>
    <xf numFmtId="0" fontId="57" fillId="57" borderId="0" xfId="0" applyFont="1" applyFill="1" applyProtection="1">
      <protection hidden="1"/>
    </xf>
    <xf numFmtId="0" fontId="57" fillId="3" borderId="0" xfId="0" applyFont="1" applyFill="1" applyProtection="1">
      <protection hidden="1"/>
    </xf>
    <xf numFmtId="167" fontId="50" fillId="3" borderId="34" xfId="0" applyNumberFormat="1" applyFont="1" applyFill="1" applyBorder="1" applyAlignment="1" applyProtection="1">
      <alignment horizontal="center"/>
      <protection hidden="1"/>
    </xf>
    <xf numFmtId="0" fontId="3" fillId="3" borderId="33" xfId="0" applyFont="1" applyFill="1" applyBorder="1" applyProtection="1">
      <protection hidden="1"/>
    </xf>
    <xf numFmtId="9" fontId="0" fillId="3" borderId="36" xfId="103" applyFont="1" applyFill="1" applyBorder="1" applyProtection="1">
      <protection hidden="1"/>
    </xf>
    <xf numFmtId="0" fontId="3" fillId="63" borderId="77" xfId="0" applyFont="1" applyFill="1" applyBorder="1" applyAlignment="1" applyProtection="1">
      <alignment horizontal="center"/>
      <protection hidden="1"/>
    </xf>
    <xf numFmtId="0" fontId="66" fillId="3" borderId="33" xfId="0" applyFont="1" applyFill="1" applyBorder="1" applyProtection="1">
      <protection hidden="1"/>
    </xf>
    <xf numFmtId="0" fontId="67" fillId="57" borderId="30" xfId="0" applyFont="1" applyFill="1" applyBorder="1" applyProtection="1">
      <protection hidden="1"/>
    </xf>
    <xf numFmtId="0" fontId="8" fillId="57" borderId="34" xfId="0" applyFont="1" applyFill="1" applyBorder="1" applyProtection="1">
      <protection hidden="1"/>
    </xf>
    <xf numFmtId="0" fontId="67" fillId="57" borderId="0" xfId="0" applyFont="1" applyFill="1" applyAlignment="1" applyProtection="1">
      <alignment horizontal="left" vertical="top"/>
      <protection hidden="1"/>
    </xf>
    <xf numFmtId="0" fontId="68" fillId="3" borderId="0" xfId="0" applyFont="1" applyFill="1" applyProtection="1">
      <protection hidden="1"/>
    </xf>
    <xf numFmtId="0" fontId="69" fillId="3" borderId="30" xfId="0" applyFont="1" applyFill="1" applyBorder="1" applyProtection="1">
      <protection hidden="1"/>
    </xf>
    <xf numFmtId="0" fontId="68" fillId="3" borderId="31" xfId="0" applyFont="1" applyFill="1" applyBorder="1" applyProtection="1">
      <protection hidden="1"/>
    </xf>
    <xf numFmtId="0" fontId="68" fillId="3" borderId="32" xfId="0" applyFont="1" applyFill="1" applyBorder="1" applyProtection="1">
      <protection hidden="1"/>
    </xf>
    <xf numFmtId="0" fontId="69" fillId="3" borderId="33" xfId="0" applyFont="1" applyFill="1" applyBorder="1" applyProtection="1">
      <protection hidden="1"/>
    </xf>
    <xf numFmtId="0" fontId="68" fillId="3" borderId="34" xfId="0" applyFont="1" applyFill="1" applyBorder="1" applyProtection="1">
      <protection hidden="1"/>
    </xf>
    <xf numFmtId="0" fontId="69" fillId="3" borderId="35" xfId="0" applyFont="1" applyFill="1" applyBorder="1" applyProtection="1">
      <protection hidden="1"/>
    </xf>
    <xf numFmtId="0" fontId="68" fillId="3" borderId="36" xfId="0" applyFont="1" applyFill="1" applyBorder="1" applyProtection="1">
      <protection hidden="1"/>
    </xf>
    <xf numFmtId="0" fontId="68" fillId="3" borderId="37" xfId="0" applyFont="1" applyFill="1" applyBorder="1" applyProtection="1">
      <protection hidden="1"/>
    </xf>
    <xf numFmtId="168" fontId="0" fillId="56" borderId="50" xfId="0" applyNumberFormat="1" applyFill="1" applyBorder="1" applyAlignment="1" applyProtection="1">
      <alignment horizontal="right"/>
      <protection locked="0"/>
    </xf>
    <xf numFmtId="0" fontId="5" fillId="3" borderId="78" xfId="0" applyFont="1" applyFill="1" applyBorder="1" applyAlignment="1" applyProtection="1">
      <alignment horizontal="left" vertical="top"/>
      <protection hidden="1"/>
    </xf>
    <xf numFmtId="168" fontId="0" fillId="0" borderId="76" xfId="0" applyNumberFormat="1" applyBorder="1" applyAlignment="1" applyProtection="1">
      <alignment horizontal="right"/>
      <protection locked="0"/>
    </xf>
    <xf numFmtId="0" fontId="0" fillId="3" borderId="63" xfId="0" applyFill="1" applyBorder="1" applyAlignment="1" applyProtection="1">
      <alignment horizontal="center"/>
      <protection hidden="1"/>
    </xf>
    <xf numFmtId="168" fontId="3" fillId="0" borderId="44" xfId="0" applyNumberFormat="1" applyFont="1" applyBorder="1" applyAlignment="1" applyProtection="1">
      <alignment horizontal="right"/>
      <protection locked="0"/>
    </xf>
    <xf numFmtId="0" fontId="49" fillId="57" borderId="63" xfId="0" applyFont="1" applyFill="1" applyBorder="1" applyAlignment="1" applyProtection="1">
      <alignment horizontal="center"/>
      <protection hidden="1"/>
    </xf>
    <xf numFmtId="0" fontId="50" fillId="0" borderId="33" xfId="0" applyFont="1" applyBorder="1" applyAlignment="1" applyProtection="1">
      <alignment horizontal="right"/>
      <protection hidden="1"/>
    </xf>
    <xf numFmtId="0" fontId="1" fillId="3" borderId="33" xfId="0" applyFont="1" applyFill="1" applyBorder="1" applyProtection="1">
      <protection hidden="1"/>
    </xf>
    <xf numFmtId="168" fontId="50" fillId="58" borderId="44" xfId="0" applyNumberFormat="1" applyFont="1" applyFill="1" applyBorder="1" applyAlignment="1" applyProtection="1">
      <alignment horizontal="center"/>
      <protection hidden="1"/>
    </xf>
    <xf numFmtId="0" fontId="3" fillId="58" borderId="44" xfId="103" applyNumberFormat="1" applyFont="1" applyFill="1" applyBorder="1" applyAlignment="1">
      <alignment horizontal="center"/>
    </xf>
    <xf numFmtId="0" fontId="57" fillId="3" borderId="0" xfId="0" applyFont="1" applyFill="1" applyAlignment="1" applyProtection="1">
      <alignment horizontal="center"/>
      <protection hidden="1"/>
    </xf>
    <xf numFmtId="0" fontId="8" fillId="3" borderId="0" xfId="0" applyFont="1" applyFill="1" applyAlignment="1" applyProtection="1">
      <alignment horizontal="center"/>
      <protection hidden="1"/>
    </xf>
    <xf numFmtId="0" fontId="8" fillId="3" borderId="36" xfId="0" applyFont="1" applyFill="1" applyBorder="1" applyProtection="1">
      <protection hidden="1"/>
    </xf>
    <xf numFmtId="169" fontId="3" fillId="56" borderId="44" xfId="103" applyNumberFormat="1" applyFont="1" applyFill="1" applyBorder="1" applyAlignment="1" applyProtection="1">
      <alignment horizontal="center"/>
      <protection locked="0" hidden="1"/>
    </xf>
    <xf numFmtId="169" fontId="3" fillId="56" borderId="44" xfId="103" applyNumberFormat="1" applyFont="1" applyFill="1" applyBorder="1" applyAlignment="1" applyProtection="1">
      <alignment horizontal="center"/>
      <protection locked="0"/>
    </xf>
    <xf numFmtId="0" fontId="58" fillId="3" borderId="0" xfId="0" applyFont="1" applyFill="1" applyAlignment="1" applyProtection="1">
      <alignment horizontal="left" vertical="center"/>
      <protection hidden="1"/>
    </xf>
    <xf numFmtId="0" fontId="0" fillId="57" borderId="0" xfId="0" applyFill="1" applyProtection="1">
      <protection hidden="1"/>
    </xf>
    <xf numFmtId="1" fontId="71" fillId="3" borderId="0" xfId="0" applyNumberFormat="1" applyFont="1" applyFill="1" applyAlignment="1" applyProtection="1">
      <alignment horizontal="center"/>
      <protection hidden="1"/>
    </xf>
    <xf numFmtId="0" fontId="0" fillId="3" borderId="28" xfId="0" applyFill="1" applyBorder="1" applyAlignment="1" applyProtection="1">
      <alignment horizontal="center" vertical="center"/>
      <protection hidden="1"/>
    </xf>
    <xf numFmtId="14" fontId="51" fillId="57" borderId="22" xfId="0" applyNumberFormat="1" applyFont="1" applyFill="1" applyBorder="1" applyAlignment="1" applyProtection="1">
      <alignment horizontal="left" vertical="top"/>
      <protection hidden="1"/>
    </xf>
    <xf numFmtId="14" fontId="51" fillId="57" borderId="23" xfId="0" applyNumberFormat="1" applyFont="1" applyFill="1" applyBorder="1" applyAlignment="1" applyProtection="1">
      <alignment horizontal="left" vertical="top"/>
      <protection hidden="1"/>
    </xf>
    <xf numFmtId="14" fontId="51" fillId="57" borderId="24" xfId="0" applyNumberFormat="1" applyFont="1" applyFill="1" applyBorder="1" applyAlignment="1" applyProtection="1">
      <alignment horizontal="left" vertical="top"/>
      <protection hidden="1"/>
    </xf>
    <xf numFmtId="0" fontId="49" fillId="57" borderId="33" xfId="0" applyFont="1" applyFill="1" applyBorder="1" applyAlignment="1" applyProtection="1">
      <alignment horizontal="left" vertical="center"/>
      <protection hidden="1"/>
    </xf>
    <xf numFmtId="0" fontId="49" fillId="57" borderId="0" xfId="0" applyFont="1" applyFill="1" applyAlignment="1" applyProtection="1">
      <alignment horizontal="left" vertical="center"/>
      <protection hidden="1"/>
    </xf>
    <xf numFmtId="0" fontId="49" fillId="57" borderId="34" xfId="0" applyFont="1" applyFill="1" applyBorder="1" applyAlignment="1" applyProtection="1">
      <alignment horizontal="left" vertical="center"/>
      <protection hidden="1"/>
    </xf>
    <xf numFmtId="0" fontId="52" fillId="3" borderId="33" xfId="0" applyFont="1" applyFill="1" applyBorder="1" applyAlignment="1" applyProtection="1">
      <alignment vertical="top" wrapText="1"/>
      <protection hidden="1"/>
    </xf>
    <xf numFmtId="0" fontId="52" fillId="3" borderId="0" xfId="0" applyFont="1" applyFill="1" applyAlignment="1" applyProtection="1">
      <alignment vertical="top" wrapText="1"/>
      <protection hidden="1"/>
    </xf>
    <xf numFmtId="0" fontId="52" fillId="3" borderId="34" xfId="0" applyFont="1" applyFill="1" applyBorder="1" applyAlignment="1" applyProtection="1">
      <alignment vertical="top" wrapText="1"/>
      <protection hidden="1"/>
    </xf>
    <xf numFmtId="0" fontId="52" fillId="3" borderId="33" xfId="0" applyFont="1" applyFill="1" applyBorder="1" applyAlignment="1" applyProtection="1">
      <alignment horizontal="left" vertical="top" wrapText="1"/>
      <protection hidden="1"/>
    </xf>
    <xf numFmtId="0" fontId="52" fillId="3" borderId="0" xfId="0" applyFont="1" applyFill="1" applyAlignment="1" applyProtection="1">
      <alignment horizontal="left" vertical="top" wrapText="1"/>
      <protection hidden="1"/>
    </xf>
    <xf numFmtId="0" fontId="52" fillId="3" borderId="34" xfId="0" applyFont="1" applyFill="1" applyBorder="1" applyAlignment="1" applyProtection="1">
      <alignment horizontal="left" vertical="top" wrapText="1"/>
      <protection hidden="1"/>
    </xf>
    <xf numFmtId="9" fontId="5" fillId="56" borderId="30" xfId="103" applyFont="1" applyFill="1" applyBorder="1" applyAlignment="1" applyProtection="1">
      <alignment vertical="top" wrapText="1"/>
      <protection locked="0"/>
    </xf>
    <xf numFmtId="9" fontId="0" fillId="56" borderId="31" xfId="103" applyFont="1" applyFill="1" applyBorder="1" applyAlignment="1" applyProtection="1">
      <alignment vertical="top" wrapText="1"/>
      <protection locked="0"/>
    </xf>
    <xf numFmtId="9" fontId="0" fillId="56" borderId="32" xfId="103" applyFont="1" applyFill="1" applyBorder="1" applyAlignment="1" applyProtection="1">
      <alignment vertical="top" wrapText="1"/>
      <protection locked="0"/>
    </xf>
    <xf numFmtId="9" fontId="0" fillId="56" borderId="33" xfId="103" applyFont="1" applyFill="1" applyBorder="1" applyAlignment="1" applyProtection="1">
      <alignment vertical="top" wrapText="1"/>
      <protection locked="0"/>
    </xf>
    <xf numFmtId="9" fontId="0" fillId="56" borderId="0" xfId="103" applyFont="1" applyFill="1" applyBorder="1" applyAlignment="1" applyProtection="1">
      <alignment vertical="top" wrapText="1"/>
      <protection locked="0"/>
    </xf>
    <xf numFmtId="9" fontId="0" fillId="56" borderId="34" xfId="103" applyFont="1" applyFill="1" applyBorder="1" applyAlignment="1" applyProtection="1">
      <alignment vertical="top" wrapText="1"/>
      <protection locked="0"/>
    </xf>
    <xf numFmtId="9" fontId="0" fillId="56" borderId="35" xfId="103" applyFont="1" applyFill="1" applyBorder="1" applyAlignment="1" applyProtection="1">
      <alignment vertical="top" wrapText="1"/>
      <protection locked="0"/>
    </xf>
    <xf numFmtId="9" fontId="0" fillId="56" borderId="36" xfId="103" applyFont="1" applyFill="1" applyBorder="1" applyAlignment="1" applyProtection="1">
      <alignment vertical="top" wrapText="1"/>
      <protection locked="0"/>
    </xf>
    <xf numFmtId="9" fontId="0" fillId="56" borderId="37" xfId="103" applyFont="1" applyFill="1" applyBorder="1" applyAlignment="1" applyProtection="1">
      <alignment vertical="top" wrapText="1"/>
      <protection locked="0"/>
    </xf>
    <xf numFmtId="0" fontId="49" fillId="57" borderId="30" xfId="0" applyFont="1" applyFill="1" applyBorder="1" applyAlignment="1" applyProtection="1">
      <alignment horizontal="left" vertical="center"/>
      <protection hidden="1"/>
    </xf>
    <xf numFmtId="0" fontId="49" fillId="57" borderId="31" xfId="0" applyFont="1" applyFill="1" applyBorder="1" applyAlignment="1" applyProtection="1">
      <alignment horizontal="left" vertical="center"/>
      <protection hidden="1"/>
    </xf>
    <xf numFmtId="0" fontId="49" fillId="57" borderId="32" xfId="0" applyFont="1" applyFill="1" applyBorder="1" applyAlignment="1" applyProtection="1">
      <alignment horizontal="left" vertical="center"/>
      <protection hidden="1"/>
    </xf>
    <xf numFmtId="0" fontId="3" fillId="60" borderId="52" xfId="0" applyFont="1" applyFill="1" applyBorder="1" applyAlignment="1" applyProtection="1">
      <alignment horizontal="right"/>
      <protection hidden="1"/>
    </xf>
    <xf numFmtId="0" fontId="3" fillId="60" borderId="55" xfId="0" applyFont="1" applyFill="1" applyBorder="1" applyAlignment="1" applyProtection="1">
      <alignment horizontal="right"/>
      <protection hidden="1"/>
    </xf>
    <xf numFmtId="0" fontId="69" fillId="3" borderId="30" xfId="0" applyFont="1" applyFill="1" applyBorder="1" applyAlignment="1" applyProtection="1">
      <alignment vertical="top" wrapText="1"/>
      <protection hidden="1"/>
    </xf>
    <xf numFmtId="0" fontId="69" fillId="0" borderId="31" xfId="0" applyFont="1" applyBorder="1" applyAlignment="1">
      <alignment vertical="top"/>
    </xf>
    <xf numFmtId="0" fontId="69" fillId="0" borderId="32" xfId="0" applyFont="1" applyBorder="1" applyAlignment="1">
      <alignment vertical="top"/>
    </xf>
    <xf numFmtId="0" fontId="69" fillId="0" borderId="33" xfId="0" applyFont="1" applyBorder="1" applyAlignment="1">
      <alignment vertical="top"/>
    </xf>
    <xf numFmtId="0" fontId="69" fillId="0" borderId="0" xfId="0" applyFont="1" applyAlignment="1">
      <alignment vertical="top"/>
    </xf>
    <xf numFmtId="0" fontId="69" fillId="0" borderId="34" xfId="0" applyFont="1" applyBorder="1" applyAlignment="1">
      <alignment vertical="top"/>
    </xf>
    <xf numFmtId="0" fontId="0" fillId="0" borderId="33" xfId="0" applyBorder="1"/>
    <xf numFmtId="0" fontId="0" fillId="0" borderId="0" xfId="0"/>
    <xf numFmtId="0" fontId="0" fillId="0" borderId="34" xfId="0" applyBorder="1"/>
    <xf numFmtId="0" fontId="0" fillId="0" borderId="35" xfId="0" applyBorder="1"/>
    <xf numFmtId="0" fontId="0" fillId="0" borderId="36" xfId="0" applyBorder="1"/>
    <xf numFmtId="0" fontId="0" fillId="0" borderId="37" xfId="0" applyBorder="1"/>
    <xf numFmtId="0" fontId="49" fillId="57" borderId="30" xfId="0" applyFont="1" applyFill="1" applyBorder="1" applyAlignment="1" applyProtection="1">
      <alignment horizontal="left" vertical="center" wrapText="1"/>
      <protection hidden="1"/>
    </xf>
  </cellXfs>
  <cellStyles count="104">
    <cellStyle name="20% - Accent1 2" xfId="6" xr:uid="{B8268AE8-C5A0-46DF-B7A4-40C6ADF8212E}"/>
    <cellStyle name="20% - Accent1 3" xfId="80" xr:uid="{293772F5-58CC-4906-88FE-7F3E3ECDB401}"/>
    <cellStyle name="20% - Accent2 2" xfId="7" xr:uid="{5DA8CBAB-E644-46F3-B8B4-E20E0D2A7CFB}"/>
    <cellStyle name="20% - Accent2 3" xfId="84" xr:uid="{1A17E96B-B63E-4AAB-AC85-AF5E69D65FE4}"/>
    <cellStyle name="20% - Accent3 2" xfId="8" xr:uid="{C94358EA-FC62-4AD0-AEA7-5FBB370BCE6F}"/>
    <cellStyle name="20% - Accent3 3" xfId="88" xr:uid="{0F5FBF9E-4B8A-46F1-9E48-D29F4A10675D}"/>
    <cellStyle name="20% - Accent4 2" xfId="9" xr:uid="{10F103C4-DE14-43E2-B2F9-FF85CF47E332}"/>
    <cellStyle name="20% - Accent4 3" xfId="92" xr:uid="{F2AEB971-9968-4626-9B9E-F6E5B1C3C363}"/>
    <cellStyle name="20% - Accent5 2" xfId="10" xr:uid="{37547FDC-D660-4931-82D7-B6E4C63B6D06}"/>
    <cellStyle name="20% - Accent5 3" xfId="96" xr:uid="{B4F4DC54-3809-4E7C-8B34-93924A08129D}"/>
    <cellStyle name="20% - Accent6 2" xfId="11" xr:uid="{5FA8DFD8-A18D-4E34-A6A6-DB7EAF417D9F}"/>
    <cellStyle name="20% - Accent6 3" xfId="100" xr:uid="{CEF47682-53B4-4F85-90D5-CD87AFEBAE45}"/>
    <cellStyle name="40% - Accent1 2" xfId="12" xr:uid="{AE0226E5-5817-41AF-8BC5-7EECEA4D2A4A}"/>
    <cellStyle name="40% - Accent1 3" xfId="81" xr:uid="{3E625044-E087-4779-B47A-C4803AACF275}"/>
    <cellStyle name="40% - Accent2 2" xfId="13" xr:uid="{A135F58A-4B3D-4176-9EB6-653175F77983}"/>
    <cellStyle name="40% - Accent2 3" xfId="85" xr:uid="{1FA4478B-6CB6-4405-95AC-EBD702497E2E}"/>
    <cellStyle name="40% - Accent3 2" xfId="14" xr:uid="{EC206BC5-268A-49CE-82A6-7BD917E7C83F}"/>
    <cellStyle name="40% - Accent3 3" xfId="89" xr:uid="{82098E23-F4E5-4ACE-94CD-D742453C9189}"/>
    <cellStyle name="40% - Accent4 2" xfId="15" xr:uid="{569115BA-76BD-40B2-B61D-104D130543F6}"/>
    <cellStyle name="40% - Accent4 3" xfId="93" xr:uid="{42173553-9E2A-41A1-BA3E-4FD7C79C7A57}"/>
    <cellStyle name="40% - Accent5 2" xfId="16" xr:uid="{DAA09212-284E-46F1-8F5D-00AC82BB2735}"/>
    <cellStyle name="40% - Accent5 3" xfId="97" xr:uid="{F6B97A27-E568-4D13-8876-496A6164B76F}"/>
    <cellStyle name="40% - Accent6 2" xfId="17" xr:uid="{279DD3D6-AC58-4A01-A2BD-D4B95CB93AC9}"/>
    <cellStyle name="40% - Accent6 3" xfId="101" xr:uid="{E583274E-4CF7-4B11-8872-E6B3F72A2492}"/>
    <cellStyle name="60% - Accent1 2" xfId="18" xr:uid="{7106198C-24B5-4EA3-BD0E-F47899EAEBF0}"/>
    <cellStyle name="60% - Accent1 3" xfId="82" xr:uid="{97AA3938-1C49-4ECA-847F-55EE14C45B9A}"/>
    <cellStyle name="60% - Accent2 2" xfId="19" xr:uid="{ABF08679-FA96-4EB5-94F6-2B0F923EF467}"/>
    <cellStyle name="60% - Accent2 3" xfId="86" xr:uid="{766D9029-E9E3-4EC1-B2EA-A91F884E49FC}"/>
    <cellStyle name="60% - Accent3 2" xfId="20" xr:uid="{BCD4FA09-30B5-4252-B237-E6B29B26F5E2}"/>
    <cellStyle name="60% - Accent3 3" xfId="90" xr:uid="{13421B4A-576F-4C50-84D3-3FDA8B098D2B}"/>
    <cellStyle name="60% - Accent4 2" xfId="21" xr:uid="{832814D0-1697-4BC7-A40B-001F22A88DC6}"/>
    <cellStyle name="60% - Accent4 3" xfId="94" xr:uid="{F53F61A7-162F-45BD-9D6E-338D027C5DDA}"/>
    <cellStyle name="60% - Accent5 2" xfId="22" xr:uid="{F90631AB-81BD-48B6-BD56-113CAACA3A5D}"/>
    <cellStyle name="60% - Accent5 3" xfId="98" xr:uid="{B6E5FC4C-8009-4E54-9DD2-4E71104F1FDF}"/>
    <cellStyle name="60% - Accent6 2" xfId="23" xr:uid="{F60550EF-1853-4070-8C40-1ED9024D80BB}"/>
    <cellStyle name="60% - Accent6 3" xfId="102" xr:uid="{F7F8F278-95EA-4545-9ACE-5F7C432F5779}"/>
    <cellStyle name="Accent1 2" xfId="24" xr:uid="{240B3401-926A-4F7D-8FC7-5D4ED113327C}"/>
    <cellStyle name="Accent1 3" xfId="79" xr:uid="{0306F261-918C-408C-9745-4882C44BA136}"/>
    <cellStyle name="Accent2 2" xfId="25" xr:uid="{4D90A7B8-D64E-4FDD-A713-01CBBD576BB7}"/>
    <cellStyle name="Accent2 3" xfId="83" xr:uid="{CF749BF0-0339-4129-9872-B5B85126E765}"/>
    <cellStyle name="Accent3 2" xfId="26" xr:uid="{CEE269F2-FFE9-42BD-AF57-9EF21932073C}"/>
    <cellStyle name="Accent3 3" xfId="87" xr:uid="{67042757-0639-4A53-B700-3EC5BF3632AA}"/>
    <cellStyle name="Accent4 2" xfId="27" xr:uid="{F5C485CA-AD74-480B-932C-CD6BAF5C52CA}"/>
    <cellStyle name="Accent4 3" xfId="91" xr:uid="{8893D54E-0162-4DB2-9064-EE2E0F7511F6}"/>
    <cellStyle name="Accent5 2" xfId="28" xr:uid="{6D365301-3373-4A47-9D5C-165C6114D2DF}"/>
    <cellStyle name="Accent5 3" xfId="95" xr:uid="{79382C71-14FB-46F8-AD9B-BA3E982FCA90}"/>
    <cellStyle name="Accent6 2" xfId="29" xr:uid="{09304400-634E-4E45-8641-FB689F666021}"/>
    <cellStyle name="Accent6 3" xfId="99" xr:uid="{313EE5C1-CCC3-47E2-8894-8E444FB2F3B0}"/>
    <cellStyle name="Bad 2" xfId="68" xr:uid="{C5242591-BBD1-4DF9-B978-CFF5CEE61CBB}"/>
    <cellStyle name="Berekening 2" xfId="30" xr:uid="{8F2CED34-120A-4764-873C-32338F81A112}"/>
    <cellStyle name="Calculation 2" xfId="72" xr:uid="{314D8989-84DF-4CF5-BC2C-A1455F6A80C1}"/>
    <cellStyle name="Check Cell 2" xfId="74" xr:uid="{3F936B15-9B47-44E9-B12E-A7614C56E853}"/>
    <cellStyle name="Comma 2" xfId="2" xr:uid="{0814B574-F654-45A8-B718-609557F99330}"/>
    <cellStyle name="Conditie" xfId="31" xr:uid="{37CD9857-79E1-4611-B1F3-34730A15A682}"/>
    <cellStyle name="conditie goed" xfId="32" xr:uid="{05E880AB-E556-4451-92E2-42FB673A50A9}"/>
    <cellStyle name="Conditie Matig" xfId="33" xr:uid="{6676507D-6A2B-43C6-BB55-BCA4D52B16CD}"/>
    <cellStyle name="Controlecel 2" xfId="34" xr:uid="{CB4B86A0-EDC2-48A8-A3C3-B45A999BC2A8}"/>
    <cellStyle name="Euro" xfId="35" xr:uid="{8605851F-E338-4E9C-A9B5-E5767BE42518}"/>
    <cellStyle name="Explanatory Text 2" xfId="77" xr:uid="{45403862-CAFE-4361-AD00-90294F43F3A2}"/>
    <cellStyle name="Gekoppelde cel 2" xfId="36" xr:uid="{3B65FCBB-D8FF-4AF6-B10E-6D4550820DB2}"/>
    <cellStyle name="Goed 2" xfId="37" xr:uid="{D8DFD631-DE0E-4A69-A705-29E4B0D2E70C}"/>
    <cellStyle name="Good 2" xfId="67" xr:uid="{24F70ADC-AB45-448E-A9BE-F8BF5D6DFF6E}"/>
    <cellStyle name="Heading 1 2" xfId="64" xr:uid="{87CDF30B-F529-4D22-907D-F964352D10AF}"/>
    <cellStyle name="Heading 2 2" xfId="65" xr:uid="{B6AF299C-48BF-4B91-A83E-AD1A983A6339}"/>
    <cellStyle name="Heading 3 2" xfId="58" xr:uid="{7300F0E8-ABF3-4EFB-AB2F-F9624525872A}"/>
    <cellStyle name="Heading 4 2" xfId="66" xr:uid="{E880F902-E2E1-453B-9AF0-A9905852333C}"/>
    <cellStyle name="Input 2" xfId="70" xr:uid="{DBCBC556-72B4-4946-A378-F513CEAC3E75}"/>
    <cellStyle name="Invoer 2" xfId="38" xr:uid="{E3D94A33-3A33-4AED-BB44-8E9FBC6DEA18}"/>
    <cellStyle name="Kop 1 2" xfId="39" xr:uid="{B0B3B7FD-B7AF-47CC-B198-27443D5C749A}"/>
    <cellStyle name="Kop 2 2" xfId="40" xr:uid="{46D446E2-2E2D-4EEB-84DD-5C35B21DD58F}"/>
    <cellStyle name="Kop 3 2" xfId="42" xr:uid="{821C4426-0519-4AE9-8EC1-6BE65671FC7A}"/>
    <cellStyle name="Kop 3 3" xfId="41" xr:uid="{1319D0D8-C869-4949-8A27-E520E9453711}"/>
    <cellStyle name="Kop 4 2" xfId="43" xr:uid="{6B66B855-0AE9-4C3C-A0EF-8D39EE6F0DA5}"/>
    <cellStyle name="Linked Cell 2" xfId="73" xr:uid="{A4522A83-7F77-4739-9454-681F64D7AEEF}"/>
    <cellStyle name="Matig" xfId="44" xr:uid="{9BC48176-57FE-4887-8902-00DCB6AE1997}"/>
    <cellStyle name="Neutraal 2" xfId="45" xr:uid="{3E490D4C-1483-4FDB-BCEE-0629B6A78B88}"/>
    <cellStyle name="Neutral 2" xfId="69" xr:uid="{F4C75912-B5D6-4D2D-98E9-5178D1060368}"/>
    <cellStyle name="Normal" xfId="0" builtinId="0"/>
    <cellStyle name="Normal 2" xfId="5" xr:uid="{3893980A-EC80-4E33-8014-26D7F40D4AF4}"/>
    <cellStyle name="Normal 3" xfId="59" xr:uid="{610D1E7C-4FD5-4453-A027-400F3F8AF727}"/>
    <cellStyle name="Note 2" xfId="76" xr:uid="{B978826D-638C-4EEB-836E-349E2890FD7A}"/>
    <cellStyle name="Notitie 2" xfId="46" xr:uid="{D112ED2E-B968-4E75-B1C3-B9DB91606FB6}"/>
    <cellStyle name="Ongeldig 2" xfId="47" xr:uid="{6A620E3F-A037-4086-98AF-0D85FDE94B78}"/>
    <cellStyle name="Output 2" xfId="71" xr:uid="{A43CFB89-972B-4D08-99B8-C92BB33C188D}"/>
    <cellStyle name="Percent" xfId="103" builtinId="5"/>
    <cellStyle name="Redelijk" xfId="48" xr:uid="{9CBD41EA-5B7B-4E3C-A2FF-1B18B32AF3F4}"/>
    <cellStyle name="Slecht" xfId="49" xr:uid="{F311910C-5D62-4706-9EA7-97BB4C471836}"/>
    <cellStyle name="Standaard 11" xfId="61" xr:uid="{EAC3C080-0CF9-408C-83C2-5BE2988AAF7F}"/>
    <cellStyle name="Standaard 2" xfId="3" xr:uid="{C3D6F5FD-D2CE-4D0A-A898-F5FBD9F3FEEF}"/>
    <cellStyle name="Standaard 2 2" xfId="4" xr:uid="{DAA8ADF5-6F6C-4E3C-BA7B-0D227D86712E}"/>
    <cellStyle name="Standaard 2 3" xfId="56" xr:uid="{1B81C562-90D4-4511-A150-6284A3B9C11C}"/>
    <cellStyle name="Standaard 3" xfId="1" xr:uid="{9E5313CA-0BD0-4DC1-89A1-491A1D7B1F4F}"/>
    <cellStyle name="Standaard 3 2" xfId="60" xr:uid="{FD906F63-5B42-4035-9005-87DC681FBF5D}"/>
    <cellStyle name="Standaard 48" xfId="62" xr:uid="{529D4E8B-5979-4D85-8F31-492DD8ECE0F2}"/>
    <cellStyle name="Standaard 50" xfId="63" xr:uid="{275E0592-A29E-40E2-AD24-DC40AADE2661}"/>
    <cellStyle name="Titel 2" xfId="50" xr:uid="{C8305134-4A3A-4C8A-843E-ECC3E7817213}"/>
    <cellStyle name="Title 2" xfId="57" xr:uid="{2A156C11-8C6C-43DC-9248-4EFF5501CD9E}"/>
    <cellStyle name="Totaal 2" xfId="51" xr:uid="{D6D99A58-9AA9-4DC5-A49F-B5F506826CDC}"/>
    <cellStyle name="Total 2" xfId="78" xr:uid="{83F4400A-EA3F-4684-AED8-86FCC5CF92ED}"/>
    <cellStyle name="Uitvoer 2" xfId="52" xr:uid="{DC80EA40-41CF-4196-AA1E-8AE3956AF79C}"/>
    <cellStyle name="Verklarende tekst 2" xfId="53" xr:uid="{BDC3FF86-3847-48E6-8692-69E496D640BC}"/>
    <cellStyle name="Waarschuwingstekst 2" xfId="54" xr:uid="{DFF24A2E-1F8E-43AA-B767-C8D64B8BED33}"/>
    <cellStyle name="Warning Text 2" xfId="75" xr:uid="{71D9978C-208E-453E-984B-6C93EB398804}"/>
    <cellStyle name="Zeer slecht" xfId="55" xr:uid="{B1EC6E83-4EC7-42E8-B8F7-D7B5CBA9EEA5}"/>
  </cellStyles>
  <dxfs count="17">
    <dxf>
      <fill>
        <patternFill>
          <bgColor theme="9" tint="0.59996337778862885"/>
        </patternFill>
      </fill>
    </dxf>
    <dxf>
      <fill>
        <patternFill>
          <bgColor theme="6" tint="0.59996337778862885"/>
        </patternFill>
      </fill>
    </dxf>
    <dxf>
      <fill>
        <patternFill>
          <bgColor theme="2" tint="-9.9948118533890809E-2"/>
        </patternFill>
      </fill>
    </dxf>
    <dxf>
      <fill>
        <patternFill>
          <bgColor theme="0" tint="-0.24994659260841701"/>
        </patternFill>
      </fill>
    </dxf>
    <dxf>
      <font>
        <color rgb="FFFF0000"/>
      </font>
      <fill>
        <patternFill>
          <bgColor theme="0"/>
        </patternFill>
      </fill>
    </dxf>
    <dxf>
      <fill>
        <patternFill>
          <bgColor theme="2" tint="-9.9948118533890809E-2"/>
        </patternFill>
      </fill>
    </dxf>
    <dxf>
      <fill>
        <patternFill>
          <bgColor theme="0" tint="-0.24994659260841701"/>
        </patternFill>
      </fill>
    </dxf>
    <dxf>
      <fill>
        <patternFill>
          <bgColor theme="9" tint="0.59996337778862885"/>
        </patternFill>
      </fill>
    </dxf>
    <dxf>
      <fill>
        <patternFill>
          <bgColor theme="6" tint="0.59996337778862885"/>
        </patternFill>
      </fill>
    </dxf>
    <dxf>
      <font>
        <color rgb="FFFF0000"/>
      </font>
      <fill>
        <patternFill>
          <bgColor theme="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colors>
    <mruColors>
      <color rgb="FFFFFFCC"/>
      <color rgb="FFF8EDEC"/>
      <color rgb="FFDAF2D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EE79-292E-4B57-AD09-D0D09B9F69BE}">
  <dimension ref="B1:R31"/>
  <sheetViews>
    <sheetView tabSelected="1" zoomScale="94" zoomScaleNormal="94" workbookViewId="0">
      <selection activeCell="E32" sqref="E32"/>
    </sheetView>
  </sheetViews>
  <sheetFormatPr defaultColWidth="9.109375" defaultRowHeight="13.2" x14ac:dyDescent="0.25"/>
  <cols>
    <col min="1" max="2" width="2.6640625" style="24" customWidth="1"/>
    <col min="3" max="3" width="33.6640625" style="24" customWidth="1"/>
    <col min="4" max="4" width="21" style="24" customWidth="1"/>
    <col min="5" max="5" width="5.6640625" style="24" customWidth="1"/>
    <col min="6" max="6" width="24.33203125" style="24" customWidth="1"/>
    <col min="7" max="7" width="20.6640625" style="24" customWidth="1"/>
    <col min="8" max="8" width="2.6640625" style="24" customWidth="1"/>
    <col min="9" max="9" width="12" style="24" customWidth="1"/>
    <col min="10" max="16384" width="9.109375" style="24"/>
  </cols>
  <sheetData>
    <row r="1" spans="2:18" ht="57.6" customHeight="1" thickBot="1" x14ac:dyDescent="0.3">
      <c r="B1" s="147" t="e" vm="1">
        <v>#VALUE!</v>
      </c>
      <c r="C1" s="147"/>
      <c r="G1" s="144"/>
    </row>
    <row r="2" spans="2:18" ht="26.4" thickTop="1" x14ac:dyDescent="0.25">
      <c r="B2" s="148" t="s">
        <v>0</v>
      </c>
      <c r="C2" s="149"/>
      <c r="D2" s="149"/>
      <c r="E2" s="149"/>
      <c r="F2" s="149"/>
      <c r="G2" s="149"/>
      <c r="H2" s="150"/>
      <c r="I2" s="25"/>
    </row>
    <row r="3" spans="2:18" x14ac:dyDescent="0.25">
      <c r="B3" s="26"/>
      <c r="H3" s="27"/>
    </row>
    <row r="4" spans="2:18" ht="14.4" x14ac:dyDescent="0.3">
      <c r="B4" s="26"/>
      <c r="C4" s="49" t="s">
        <v>1</v>
      </c>
      <c r="H4" s="27"/>
    </row>
    <row r="5" spans="2:18" ht="13.2" customHeight="1" x14ac:dyDescent="0.25">
      <c r="B5" s="26"/>
      <c r="C5" s="160" t="s">
        <v>133</v>
      </c>
      <c r="D5" s="161"/>
      <c r="E5" s="161"/>
      <c r="F5" s="161"/>
      <c r="G5" s="162"/>
      <c r="H5" s="27"/>
    </row>
    <row r="6" spans="2:18" ht="13.2" customHeight="1" x14ac:dyDescent="0.25">
      <c r="B6" s="26"/>
      <c r="C6" s="163"/>
      <c r="D6" s="164"/>
      <c r="E6" s="164"/>
      <c r="F6" s="164"/>
      <c r="G6" s="165"/>
      <c r="H6" s="27"/>
    </row>
    <row r="7" spans="2:18" ht="13.2" customHeight="1" x14ac:dyDescent="0.25">
      <c r="B7" s="26"/>
      <c r="C7" s="166"/>
      <c r="D7" s="167"/>
      <c r="E7" s="167"/>
      <c r="F7" s="167"/>
      <c r="G7" s="168"/>
      <c r="H7" s="27"/>
    </row>
    <row r="8" spans="2:18" ht="13.8" thickBot="1" x14ac:dyDescent="0.3">
      <c r="B8" s="26"/>
      <c r="H8" s="27"/>
    </row>
    <row r="9" spans="2:18" ht="16.8" thickTop="1" thickBot="1" x14ac:dyDescent="0.35">
      <c r="B9" s="26"/>
      <c r="C9" s="172" t="s">
        <v>2</v>
      </c>
      <c r="D9" s="173"/>
      <c r="E9" s="173"/>
      <c r="F9" s="173"/>
      <c r="G9" s="68">
        <f>G17+G26</f>
        <v>30</v>
      </c>
      <c r="H9" s="27"/>
    </row>
    <row r="10" spans="2:18" ht="13.8" thickTop="1" x14ac:dyDescent="0.25">
      <c r="B10" s="26"/>
      <c r="H10" s="27"/>
    </row>
    <row r="11" spans="2:18" ht="14.4" x14ac:dyDescent="0.25">
      <c r="B11" s="26"/>
      <c r="C11" s="169" t="s">
        <v>3</v>
      </c>
      <c r="D11" s="170"/>
      <c r="E11" s="170"/>
      <c r="F11" s="170"/>
      <c r="G11" s="171"/>
      <c r="H11" s="27"/>
    </row>
    <row r="12" spans="2:18" x14ac:dyDescent="0.25">
      <c r="B12" s="26"/>
      <c r="C12" s="28"/>
      <c r="G12" s="29"/>
      <c r="H12" s="27"/>
    </row>
    <row r="13" spans="2:18" ht="14.4" x14ac:dyDescent="0.3">
      <c r="B13" s="26"/>
      <c r="C13" s="67" t="s">
        <v>4</v>
      </c>
      <c r="G13" s="29"/>
      <c r="H13" s="27"/>
    </row>
    <row r="14" spans="2:18" ht="14.4" customHeight="1" x14ac:dyDescent="0.25">
      <c r="B14" s="26"/>
      <c r="C14" s="154" t="s">
        <v>132</v>
      </c>
      <c r="D14" s="155"/>
      <c r="E14" s="155"/>
      <c r="F14" s="155"/>
      <c r="G14" s="156"/>
      <c r="H14" s="27"/>
      <c r="J14" s="30"/>
    </row>
    <row r="15" spans="2:18" ht="35.4" customHeight="1" x14ac:dyDescent="0.25">
      <c r="B15" s="26"/>
      <c r="C15" s="154"/>
      <c r="D15" s="155"/>
      <c r="E15" s="155"/>
      <c r="F15" s="155"/>
      <c r="G15" s="156"/>
      <c r="H15" s="27"/>
      <c r="J15" s="30"/>
    </row>
    <row r="16" spans="2:18" ht="13.8" thickBot="1" x14ac:dyDescent="0.3">
      <c r="B16" s="26"/>
      <c r="C16" s="28"/>
      <c r="G16" s="29"/>
      <c r="H16" s="27"/>
      <c r="I16" s="30"/>
      <c r="J16" s="30"/>
      <c r="K16" s="30"/>
      <c r="L16" s="30"/>
      <c r="M16" s="30"/>
      <c r="N16" s="30"/>
      <c r="O16" s="30"/>
      <c r="P16" s="30"/>
      <c r="Q16" s="30"/>
      <c r="R16" s="30"/>
    </row>
    <row r="17" spans="2:18" ht="15.6" thickTop="1" thickBot="1" x14ac:dyDescent="0.35">
      <c r="B17" s="26"/>
      <c r="C17" s="28" t="s">
        <v>5</v>
      </c>
      <c r="D17" s="138">
        <f>'P1. Korting en opslag'!D36</f>
        <v>0</v>
      </c>
      <c r="E17" s="31"/>
      <c r="F17" s="61" t="s">
        <v>6</v>
      </c>
      <c r="G17" s="15">
        <v>20</v>
      </c>
      <c r="H17" s="27"/>
      <c r="I17" s="105"/>
      <c r="J17" s="30"/>
      <c r="K17" s="30"/>
      <c r="L17" s="30"/>
      <c r="M17" s="30"/>
      <c r="N17" s="30"/>
      <c r="O17" s="30"/>
      <c r="P17" s="30"/>
      <c r="Q17" s="30"/>
      <c r="R17" s="30"/>
    </row>
    <row r="18" spans="2:18" x14ac:dyDescent="0.25">
      <c r="B18" s="26"/>
      <c r="C18" s="32"/>
      <c r="D18" s="33"/>
      <c r="E18" s="33"/>
      <c r="F18" s="33"/>
      <c r="G18" s="34"/>
      <c r="H18" s="27"/>
      <c r="I18" s="30"/>
      <c r="J18" s="30"/>
      <c r="K18" s="30"/>
      <c r="L18" s="30"/>
      <c r="M18" s="30"/>
      <c r="N18" s="30"/>
      <c r="O18" s="30"/>
      <c r="P18" s="30"/>
      <c r="Q18" s="30"/>
      <c r="R18" s="30"/>
    </row>
    <row r="19" spans="2:18" x14ac:dyDescent="0.25">
      <c r="B19" s="26"/>
      <c r="H19" s="27"/>
      <c r="I19" s="30"/>
      <c r="J19" s="30"/>
      <c r="K19" s="30"/>
      <c r="L19" s="30"/>
      <c r="M19" s="30"/>
      <c r="N19" s="30"/>
      <c r="O19" s="30"/>
      <c r="P19" s="30"/>
      <c r="Q19" s="30"/>
      <c r="R19" s="30"/>
    </row>
    <row r="20" spans="2:18" ht="14.4" x14ac:dyDescent="0.25">
      <c r="B20" s="26"/>
      <c r="C20" s="169" t="s">
        <v>7</v>
      </c>
      <c r="D20" s="170"/>
      <c r="E20" s="170"/>
      <c r="F20" s="170"/>
      <c r="G20" s="171"/>
      <c r="H20" s="27"/>
      <c r="I20" s="30"/>
      <c r="J20" s="30"/>
      <c r="K20" s="30"/>
      <c r="L20" s="30"/>
      <c r="M20" s="30"/>
      <c r="N20" s="30"/>
      <c r="O20" s="30"/>
      <c r="P20" s="30"/>
      <c r="Q20" s="30"/>
      <c r="R20" s="30"/>
    </row>
    <row r="21" spans="2:18" x14ac:dyDescent="0.25">
      <c r="B21" s="26"/>
      <c r="C21" s="28"/>
      <c r="G21" s="29"/>
      <c r="H21" s="27"/>
      <c r="I21" s="30"/>
      <c r="J21" s="30"/>
      <c r="K21" s="30"/>
      <c r="L21" s="30"/>
      <c r="M21" s="30"/>
      <c r="N21" s="30"/>
      <c r="O21" s="30"/>
      <c r="P21" s="30"/>
      <c r="Q21" s="30"/>
      <c r="R21" s="30"/>
    </row>
    <row r="22" spans="2:18" ht="14.4" x14ac:dyDescent="0.25">
      <c r="B22" s="26"/>
      <c r="C22" s="47" t="s">
        <v>4</v>
      </c>
      <c r="D22" s="48"/>
      <c r="G22" s="29"/>
      <c r="H22" s="27"/>
      <c r="I22" s="30"/>
      <c r="J22" s="30"/>
      <c r="K22" s="30"/>
      <c r="L22" s="30"/>
      <c r="M22" s="30"/>
      <c r="N22" s="30"/>
      <c r="O22" s="30"/>
      <c r="P22" s="30"/>
      <c r="Q22" s="30"/>
      <c r="R22" s="30"/>
    </row>
    <row r="23" spans="2:18" ht="13.2" customHeight="1" x14ac:dyDescent="0.25">
      <c r="B23" s="26"/>
      <c r="C23" s="157" t="s">
        <v>130</v>
      </c>
      <c r="D23" s="158"/>
      <c r="E23" s="158"/>
      <c r="F23" s="158"/>
      <c r="G23" s="159"/>
      <c r="H23" s="27"/>
      <c r="I23" s="30"/>
      <c r="J23" s="30"/>
      <c r="K23" s="30"/>
      <c r="L23" s="30"/>
      <c r="M23" s="30"/>
      <c r="N23" s="30"/>
      <c r="O23" s="30"/>
      <c r="P23" s="30"/>
      <c r="Q23" s="30"/>
      <c r="R23" s="30"/>
    </row>
    <row r="24" spans="2:18" ht="13.2" customHeight="1" x14ac:dyDescent="0.25">
      <c r="B24" s="26"/>
      <c r="C24" s="157"/>
      <c r="D24" s="158"/>
      <c r="E24" s="158"/>
      <c r="F24" s="158"/>
      <c r="G24" s="159"/>
      <c r="H24" s="27"/>
      <c r="I24" s="30"/>
      <c r="J24" s="30"/>
      <c r="K24" s="30"/>
      <c r="L24" s="30"/>
      <c r="M24" s="30"/>
      <c r="N24" s="30"/>
      <c r="O24" s="30"/>
      <c r="P24" s="30"/>
      <c r="Q24" s="30"/>
      <c r="R24" s="30"/>
    </row>
    <row r="25" spans="2:18" ht="13.2" customHeight="1" thickBot="1" x14ac:dyDescent="0.3">
      <c r="B25" s="26"/>
      <c r="C25" s="157"/>
      <c r="D25" s="158"/>
      <c r="E25" s="158"/>
      <c r="F25" s="158"/>
      <c r="G25" s="159"/>
      <c r="H25" s="27"/>
      <c r="I25" s="30"/>
      <c r="J25" s="30"/>
      <c r="K25" s="30"/>
      <c r="L25" s="30"/>
      <c r="M25" s="30"/>
      <c r="N25" s="30"/>
      <c r="O25" s="30"/>
      <c r="P25" s="30"/>
      <c r="Q25" s="30"/>
      <c r="R25" s="30"/>
    </row>
    <row r="26" spans="2:18" ht="15.6" thickTop="1" thickBot="1" x14ac:dyDescent="0.35">
      <c r="B26" s="26"/>
      <c r="C26" s="136" t="s">
        <v>8</v>
      </c>
      <c r="D26" s="137">
        <f>'P2. Uurtarieven'!D14</f>
        <v>0</v>
      </c>
      <c r="F26" s="61" t="s">
        <v>6</v>
      </c>
      <c r="G26" s="15">
        <v>10</v>
      </c>
      <c r="H26" s="27"/>
      <c r="I26" s="105"/>
      <c r="J26" s="30"/>
      <c r="K26" s="30"/>
      <c r="L26" s="30"/>
      <c r="M26" s="30"/>
      <c r="N26" s="30"/>
      <c r="O26" s="30"/>
      <c r="P26" s="30"/>
      <c r="Q26" s="30"/>
      <c r="R26" s="30"/>
    </row>
    <row r="27" spans="2:18" ht="14.4" x14ac:dyDescent="0.3">
      <c r="B27" s="26"/>
      <c r="C27" s="62"/>
      <c r="D27" s="63"/>
      <c r="G27" s="29"/>
      <c r="H27" s="27"/>
    </row>
    <row r="28" spans="2:18" ht="14.4" x14ac:dyDescent="0.3">
      <c r="B28" s="26"/>
      <c r="C28" s="64"/>
      <c r="D28" s="65"/>
      <c r="E28" s="66"/>
      <c r="F28" s="66"/>
      <c r="G28" s="66"/>
      <c r="H28" s="27"/>
    </row>
    <row r="29" spans="2:18" ht="13.8" thickBot="1" x14ac:dyDescent="0.3">
      <c r="B29" s="35"/>
      <c r="C29" s="36"/>
      <c r="D29" s="36"/>
      <c r="E29" s="36"/>
      <c r="F29" s="36"/>
      <c r="G29" s="36"/>
      <c r="H29" s="37"/>
    </row>
    <row r="30" spans="2:18" ht="13.8" thickTop="1" x14ac:dyDescent="0.25"/>
    <row r="31" spans="2:18" x14ac:dyDescent="0.25">
      <c r="F31" s="60"/>
    </row>
  </sheetData>
  <sheetProtection algorithmName="SHA-512" hashValue="qQiJ6Au49IGcrnQbHuOdhLqY7AMVXho2N5OQgy2W7u2xR2G0QU4QiBfDosAapC0axWBgdjZYllHuSpRn/5QTUA==" saltValue="9+ruaaaN/moLWoMwRP5aeg==" spinCount="100000" sheet="1" selectLockedCells="1" selectUnlockedCells="1"/>
  <mergeCells count="8">
    <mergeCell ref="C14:G15"/>
    <mergeCell ref="B1:C1"/>
    <mergeCell ref="C23:G25"/>
    <mergeCell ref="B2:H2"/>
    <mergeCell ref="C5:G7"/>
    <mergeCell ref="C11:G11"/>
    <mergeCell ref="C20:G20"/>
    <mergeCell ref="C9:F9"/>
  </mergeCells>
  <dataValidations count="1">
    <dataValidation allowBlank="1" showInputMessage="1" showErrorMessage="1" sqref="D17" xr:uid="{38FF8049-20B1-4930-9812-9656CFFBF22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1766-B97B-4258-BBCB-1D13E164F0CF}">
  <dimension ref="B1:M38"/>
  <sheetViews>
    <sheetView workbookViewId="0">
      <selection activeCell="D24" sqref="D24"/>
    </sheetView>
  </sheetViews>
  <sheetFormatPr defaultColWidth="9.109375" defaultRowHeight="13.2" x14ac:dyDescent="0.25"/>
  <cols>
    <col min="1" max="2" width="2.6640625" style="24" customWidth="1"/>
    <col min="3" max="3" width="23.44140625" style="24" customWidth="1"/>
    <col min="4" max="4" width="20.6640625" style="24" customWidth="1"/>
    <col min="5" max="5" width="3.44140625" style="24" customWidth="1"/>
    <col min="6" max="6" width="21.109375" style="24" customWidth="1"/>
    <col min="7" max="7" width="2.5546875" style="24" customWidth="1"/>
    <col min="8" max="8" width="2.6640625" style="24" customWidth="1"/>
    <col min="9" max="9" width="9.109375" style="24"/>
    <col min="10" max="10" width="48.5546875" style="24" customWidth="1"/>
    <col min="11" max="16384" width="9.109375" style="24"/>
  </cols>
  <sheetData>
    <row r="1" spans="2:13" ht="57.6" customHeight="1" thickBot="1" x14ac:dyDescent="0.3">
      <c r="B1" s="147" t="e" vm="1">
        <v>#VALUE!</v>
      </c>
      <c r="C1" s="147"/>
    </row>
    <row r="2" spans="2:13" ht="26.4" thickTop="1" x14ac:dyDescent="0.3">
      <c r="B2" s="148" t="s">
        <v>9</v>
      </c>
      <c r="C2" s="149"/>
      <c r="D2" s="149"/>
      <c r="E2" s="149"/>
      <c r="F2" s="149"/>
      <c r="G2" s="149"/>
      <c r="H2" s="150"/>
      <c r="I2" s="25"/>
      <c r="J2" s="117" t="s">
        <v>10</v>
      </c>
      <c r="K2" s="145"/>
      <c r="L2" s="145"/>
      <c r="M2" s="145"/>
    </row>
    <row r="3" spans="2:13" ht="21.6" customHeight="1" x14ac:dyDescent="0.25">
      <c r="B3" s="26"/>
      <c r="H3" s="27"/>
      <c r="J3" s="174" t="s">
        <v>131</v>
      </c>
      <c r="K3" s="175"/>
      <c r="L3" s="175"/>
      <c r="M3" s="176"/>
    </row>
    <row r="4" spans="2:13" ht="14.4" customHeight="1" x14ac:dyDescent="0.25">
      <c r="B4" s="26"/>
      <c r="C4" s="169" t="s">
        <v>11</v>
      </c>
      <c r="D4" s="170"/>
      <c r="E4" s="170"/>
      <c r="F4" s="170"/>
      <c r="G4" s="171"/>
      <c r="H4" s="27"/>
      <c r="J4" s="177"/>
      <c r="K4" s="178"/>
      <c r="L4" s="178"/>
      <c r="M4" s="179"/>
    </row>
    <row r="5" spans="2:13" ht="14.4" customHeight="1" x14ac:dyDescent="0.25">
      <c r="B5" s="26"/>
      <c r="C5" s="103"/>
      <c r="D5" s="106"/>
      <c r="E5" s="106"/>
      <c r="F5" s="106"/>
      <c r="G5" s="104"/>
      <c r="H5" s="27"/>
      <c r="J5" s="177"/>
      <c r="K5" s="178"/>
      <c r="L5" s="178"/>
      <c r="M5" s="179"/>
    </row>
    <row r="6" spans="2:13" ht="13.8" customHeight="1" x14ac:dyDescent="0.25">
      <c r="B6" s="26"/>
      <c r="C6" s="113" t="s">
        <v>12</v>
      </c>
      <c r="D6" s="70" t="s">
        <v>13</v>
      </c>
      <c r="F6" s="139" t="s">
        <v>14</v>
      </c>
      <c r="G6" s="29"/>
      <c r="H6" s="27"/>
      <c r="J6" s="177"/>
      <c r="K6" s="178"/>
      <c r="L6" s="178"/>
      <c r="M6" s="179"/>
    </row>
    <row r="7" spans="2:13" ht="7.95" customHeight="1" thickBot="1" x14ac:dyDescent="0.3">
      <c r="B7" s="26"/>
      <c r="C7" s="113"/>
      <c r="D7" s="70"/>
      <c r="F7" s="139"/>
      <c r="G7" s="29"/>
      <c r="H7" s="27"/>
      <c r="J7" s="177"/>
      <c r="K7" s="178"/>
      <c r="L7" s="178"/>
      <c r="M7" s="179"/>
    </row>
    <row r="8" spans="2:13" ht="14.4" customHeight="1" thickBot="1" x14ac:dyDescent="0.3">
      <c r="B8" s="26"/>
      <c r="C8" s="116" t="s">
        <v>15</v>
      </c>
      <c r="D8" s="142">
        <v>1</v>
      </c>
      <c r="F8" s="140">
        <f>(1-D8)*100</f>
        <v>0</v>
      </c>
      <c r="G8" s="29"/>
      <c r="H8" s="27"/>
      <c r="J8" s="177"/>
      <c r="K8" s="178"/>
      <c r="L8" s="178"/>
      <c r="M8" s="179"/>
    </row>
    <row r="9" spans="2:13" ht="7.95" customHeight="1" thickBot="1" x14ac:dyDescent="0.3">
      <c r="B9" s="26"/>
      <c r="C9" s="116"/>
      <c r="F9" s="140"/>
      <c r="G9" s="29"/>
      <c r="H9" s="27"/>
      <c r="J9" s="177"/>
      <c r="K9" s="178"/>
      <c r="L9" s="178"/>
      <c r="M9" s="179"/>
    </row>
    <row r="10" spans="2:13" ht="13.8" thickBot="1" x14ac:dyDescent="0.3">
      <c r="B10" s="26"/>
      <c r="C10" s="116" t="s">
        <v>16</v>
      </c>
      <c r="D10" s="142">
        <v>1</v>
      </c>
      <c r="F10" s="140">
        <f t="shared" ref="F10:F24" si="0">(1-D10)*100</f>
        <v>0</v>
      </c>
      <c r="G10" s="29"/>
      <c r="H10" s="27"/>
      <c r="J10" s="177"/>
      <c r="K10" s="178"/>
      <c r="L10" s="178"/>
      <c r="M10" s="179"/>
    </row>
    <row r="11" spans="2:13" ht="7.95" customHeight="1" thickBot="1" x14ac:dyDescent="0.3">
      <c r="B11" s="26"/>
      <c r="C11" s="116"/>
      <c r="F11" s="140"/>
      <c r="G11" s="29"/>
      <c r="H11" s="27"/>
      <c r="J11" s="180"/>
      <c r="K11" s="181"/>
      <c r="L11" s="181"/>
      <c r="M11" s="182"/>
    </row>
    <row r="12" spans="2:13" ht="13.8" thickBot="1" x14ac:dyDescent="0.3">
      <c r="B12" s="26"/>
      <c r="C12" s="116" t="s">
        <v>17</v>
      </c>
      <c r="D12" s="142">
        <v>1</v>
      </c>
      <c r="F12" s="140">
        <f t="shared" si="0"/>
        <v>0</v>
      </c>
      <c r="G12" s="29"/>
      <c r="H12" s="27"/>
      <c r="J12" s="180"/>
      <c r="K12" s="181"/>
      <c r="L12" s="181"/>
      <c r="M12" s="182"/>
    </row>
    <row r="13" spans="2:13" ht="7.95" customHeight="1" thickBot="1" x14ac:dyDescent="0.3">
      <c r="B13" s="26"/>
      <c r="C13" s="116"/>
      <c r="F13" s="140"/>
      <c r="G13" s="29"/>
      <c r="H13" s="27"/>
      <c r="J13" s="180"/>
      <c r="K13" s="181"/>
      <c r="L13" s="181"/>
      <c r="M13" s="182"/>
    </row>
    <row r="14" spans="2:13" ht="13.8" thickBot="1" x14ac:dyDescent="0.3">
      <c r="B14" s="26"/>
      <c r="C14" s="116" t="s">
        <v>18</v>
      </c>
      <c r="D14" s="142">
        <v>1</v>
      </c>
      <c r="F14" s="140">
        <f t="shared" si="0"/>
        <v>0</v>
      </c>
      <c r="G14" s="29"/>
      <c r="H14" s="27"/>
      <c r="J14" s="180"/>
      <c r="K14" s="181"/>
      <c r="L14" s="181"/>
      <c r="M14" s="182"/>
    </row>
    <row r="15" spans="2:13" ht="7.95" customHeight="1" thickBot="1" x14ac:dyDescent="0.3">
      <c r="B15" s="26"/>
      <c r="C15" s="116"/>
      <c r="F15" s="140"/>
      <c r="G15" s="29"/>
      <c r="H15" s="27"/>
      <c r="J15" s="180"/>
      <c r="K15" s="181"/>
      <c r="L15" s="181"/>
      <c r="M15" s="182"/>
    </row>
    <row r="16" spans="2:13" ht="13.8" thickBot="1" x14ac:dyDescent="0.3">
      <c r="B16" s="26"/>
      <c r="C16" s="116" t="s">
        <v>19</v>
      </c>
      <c r="D16" s="142">
        <v>1</v>
      </c>
      <c r="F16" s="140">
        <f t="shared" si="0"/>
        <v>0</v>
      </c>
      <c r="G16" s="29"/>
      <c r="H16" s="27"/>
      <c r="J16" s="180"/>
      <c r="K16" s="181"/>
      <c r="L16" s="181"/>
      <c r="M16" s="182"/>
    </row>
    <row r="17" spans="2:13" ht="7.95" customHeight="1" thickBot="1" x14ac:dyDescent="0.3">
      <c r="B17" s="26"/>
      <c r="C17" s="116"/>
      <c r="F17" s="140"/>
      <c r="G17" s="29"/>
      <c r="H17" s="27"/>
      <c r="J17" s="180"/>
      <c r="K17" s="181"/>
      <c r="L17" s="181"/>
      <c r="M17" s="182"/>
    </row>
    <row r="18" spans="2:13" ht="13.8" thickBot="1" x14ac:dyDescent="0.3">
      <c r="B18" s="26"/>
      <c r="C18" s="116" t="s">
        <v>20</v>
      </c>
      <c r="D18" s="142">
        <v>1</v>
      </c>
      <c r="F18" s="140">
        <f t="shared" si="0"/>
        <v>0</v>
      </c>
      <c r="G18" s="29"/>
      <c r="H18" s="27"/>
      <c r="J18" s="183"/>
      <c r="K18" s="184"/>
      <c r="L18" s="184"/>
      <c r="M18" s="185"/>
    </row>
    <row r="19" spans="2:13" ht="7.95" customHeight="1" thickBot="1" x14ac:dyDescent="0.3">
      <c r="B19" s="26"/>
      <c r="C19" s="116"/>
      <c r="F19" s="140"/>
      <c r="G19" s="29"/>
      <c r="H19" s="27"/>
    </row>
    <row r="20" spans="2:13" ht="13.8" thickBot="1" x14ac:dyDescent="0.3">
      <c r="B20" s="26"/>
      <c r="C20" s="116" t="s">
        <v>21</v>
      </c>
      <c r="D20" s="142">
        <v>1</v>
      </c>
      <c r="F20" s="140">
        <f t="shared" si="0"/>
        <v>0</v>
      </c>
      <c r="G20" s="29"/>
      <c r="H20" s="27"/>
    </row>
    <row r="21" spans="2:13" ht="7.95" customHeight="1" thickBot="1" x14ac:dyDescent="0.3">
      <c r="B21" s="26"/>
      <c r="C21" s="116"/>
      <c r="F21" s="140"/>
      <c r="G21" s="29"/>
      <c r="H21" s="27"/>
    </row>
    <row r="22" spans="2:13" ht="13.8" thickBot="1" x14ac:dyDescent="0.3">
      <c r="B22" s="26"/>
      <c r="C22" s="116" t="s">
        <v>22</v>
      </c>
      <c r="D22" s="142">
        <v>1</v>
      </c>
      <c r="F22" s="140">
        <f t="shared" si="0"/>
        <v>0</v>
      </c>
      <c r="G22" s="29"/>
      <c r="H22" s="27"/>
    </row>
    <row r="23" spans="2:13" ht="7.95" customHeight="1" thickBot="1" x14ac:dyDescent="0.3">
      <c r="B23" s="26"/>
      <c r="C23" s="116"/>
      <c r="F23" s="140"/>
      <c r="G23" s="29"/>
      <c r="H23" s="27"/>
    </row>
    <row r="24" spans="2:13" ht="13.8" thickBot="1" x14ac:dyDescent="0.3">
      <c r="B24" s="26"/>
      <c r="C24" s="116" t="s">
        <v>23</v>
      </c>
      <c r="D24" s="142">
        <v>1</v>
      </c>
      <c r="F24" s="140">
        <f t="shared" si="0"/>
        <v>0</v>
      </c>
      <c r="G24" s="29"/>
      <c r="H24" s="27"/>
    </row>
    <row r="25" spans="2:13" x14ac:dyDescent="0.25">
      <c r="B25" s="26"/>
      <c r="C25" s="32"/>
      <c r="D25" s="114"/>
      <c r="E25" s="33"/>
      <c r="F25" s="141"/>
      <c r="G25" s="34"/>
      <c r="H25" s="27"/>
    </row>
    <row r="26" spans="2:13" x14ac:dyDescent="0.25">
      <c r="B26" s="26"/>
      <c r="H26" s="27"/>
    </row>
    <row r="27" spans="2:13" ht="14.4" x14ac:dyDescent="0.25">
      <c r="B27" s="26"/>
      <c r="C27" s="169" t="s">
        <v>24</v>
      </c>
      <c r="D27" s="170"/>
      <c r="E27" s="170"/>
      <c r="F27" s="170"/>
      <c r="G27" s="171"/>
      <c r="H27" s="27"/>
    </row>
    <row r="28" spans="2:13" ht="14.4" x14ac:dyDescent="0.25">
      <c r="B28" s="26"/>
      <c r="C28" s="103"/>
      <c r="D28" s="106"/>
      <c r="E28" s="106"/>
      <c r="F28" s="106"/>
      <c r="G28" s="104"/>
      <c r="H28" s="27"/>
    </row>
    <row r="29" spans="2:13" ht="13.8" thickBot="1" x14ac:dyDescent="0.3">
      <c r="B29" s="26"/>
      <c r="C29" s="28"/>
      <c r="G29" s="29"/>
      <c r="H29" s="27"/>
    </row>
    <row r="30" spans="2:13" ht="15" thickBot="1" x14ac:dyDescent="0.35">
      <c r="B30" s="26"/>
      <c r="C30" s="113" t="s">
        <v>25</v>
      </c>
      <c r="D30" s="143"/>
      <c r="E30" s="31"/>
      <c r="F30" s="146" t="s">
        <v>129</v>
      </c>
      <c r="G30" s="112"/>
      <c r="H30" s="27"/>
    </row>
    <row r="31" spans="2:13" x14ac:dyDescent="0.25">
      <c r="B31" s="26"/>
      <c r="C31" s="32"/>
      <c r="D31" s="33"/>
      <c r="E31" s="33"/>
      <c r="F31" s="33"/>
      <c r="G31" s="34"/>
      <c r="H31" s="27"/>
    </row>
    <row r="32" spans="2:13" x14ac:dyDescent="0.25">
      <c r="B32" s="26"/>
      <c r="H32" s="27"/>
    </row>
    <row r="33" spans="2:8" x14ac:dyDescent="0.25">
      <c r="B33" s="26"/>
      <c r="C33" s="111" t="s">
        <v>26</v>
      </c>
      <c r="D33" s="111"/>
      <c r="E33" s="111"/>
      <c r="F33" s="111"/>
      <c r="H33" s="27"/>
    </row>
    <row r="34" spans="2:8" ht="13.8" thickBot="1" x14ac:dyDescent="0.3">
      <c r="B34" s="26"/>
      <c r="H34" s="27"/>
    </row>
    <row r="35" spans="2:8" ht="13.8" thickBot="1" x14ac:dyDescent="0.3">
      <c r="B35" s="26"/>
      <c r="C35" s="70"/>
      <c r="F35" s="69" t="s">
        <v>6</v>
      </c>
      <c r="H35" s="27"/>
    </row>
    <row r="36" spans="2:8" ht="15.6" thickTop="1" thickBot="1" x14ac:dyDescent="0.35">
      <c r="B36" s="26"/>
      <c r="C36" s="70" t="s">
        <v>27</v>
      </c>
      <c r="D36" s="115">
        <f>SUM(F8:F24)*(1+D30)</f>
        <v>0</v>
      </c>
      <c r="F36" s="15">
        <f>Prijzenblad!G17</f>
        <v>20</v>
      </c>
      <c r="H36" s="27"/>
    </row>
    <row r="37" spans="2:8" ht="14.4" thickTop="1" thickBot="1" x14ac:dyDescent="0.3">
      <c r="B37" s="35"/>
      <c r="C37" s="36"/>
      <c r="D37" s="36"/>
      <c r="E37" s="36"/>
      <c r="F37" s="36"/>
      <c r="G37" s="36"/>
      <c r="H37" s="37"/>
    </row>
    <row r="38" spans="2:8" ht="13.8" thickTop="1" x14ac:dyDescent="0.25"/>
  </sheetData>
  <sheetProtection algorithmName="SHA-512" hashValue="Z54Xox494ZieMLWHd0xOVY7M/eSbJxlGQER9043SiiQuKYDB40kTUYPoKGlb3sJ4Zb9fWATPAsaopc/iN5Z+rQ==" saltValue="eVVg4d/dkCci/d21EJBUMw==" spinCount="100000" sheet="1" selectLockedCells="1"/>
  <mergeCells count="5">
    <mergeCell ref="B1:C1"/>
    <mergeCell ref="B2:H2"/>
    <mergeCell ref="C27:G27"/>
    <mergeCell ref="C4:G4"/>
    <mergeCell ref="J3:M18"/>
  </mergeCells>
  <conditionalFormatting sqref="D8 D10 D12 D14 D16 D18 D20 D22 D24">
    <cfRule type="cellIs" dxfId="16" priority="6" operator="equal">
      <formula>1</formula>
    </cfRule>
  </conditionalFormatting>
  <conditionalFormatting sqref="D8">
    <cfRule type="cellIs" dxfId="15" priority="4" operator="equal">
      <formula>0</formula>
    </cfRule>
  </conditionalFormatting>
  <conditionalFormatting sqref="D10 D12 D14 D16 D18 D20 D22 D24">
    <cfRule type="cellIs" dxfId="14" priority="3" operator="equal">
      <formula>0.28</formula>
    </cfRule>
  </conditionalFormatting>
  <conditionalFormatting sqref="D30">
    <cfRule type="cellIs" dxfId="13" priority="1" operator="equal">
      <formula>0.2</formula>
    </cfRule>
    <cfRule type="cellIs" dxfId="12" priority="2" operator="equal">
      <formula>20</formula>
    </cfRule>
    <cfRule type="cellIs" dxfId="11" priority="5" operator="equal">
      <formula>0.1</formula>
    </cfRule>
  </conditionalFormatting>
  <dataValidations count="1">
    <dataValidation type="decimal" allowBlank="1" showInputMessage="1" showErrorMessage="1" sqref="D30" xr:uid="{093AD648-A1D8-4FAE-8E34-5D1615C2D9D6}">
      <formula1>0.12</formula1>
      <formula2>0.2</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C28F-E7BC-44C1-9B75-A5C34E0D8D2C}">
  <dimension ref="B1:N20"/>
  <sheetViews>
    <sheetView zoomScaleNormal="100" workbookViewId="0">
      <selection activeCell="D11" sqref="D11"/>
    </sheetView>
  </sheetViews>
  <sheetFormatPr defaultColWidth="9.109375" defaultRowHeight="13.2" x14ac:dyDescent="0.25"/>
  <cols>
    <col min="1" max="2" width="2.6640625" style="24" customWidth="1"/>
    <col min="3" max="3" width="36.6640625" style="24" customWidth="1"/>
    <col min="4" max="4" width="13.44140625" style="24" customWidth="1"/>
    <col min="5" max="5" width="7.6640625" style="24" bestFit="1" customWidth="1"/>
    <col min="6" max="6" width="3.44140625" style="24" customWidth="1"/>
    <col min="7" max="7" width="2.44140625" style="24" customWidth="1"/>
    <col min="8" max="8" width="2.6640625" style="24" customWidth="1"/>
    <col min="9" max="9" width="5.33203125" style="24" customWidth="1"/>
    <col min="10" max="13" width="18.88671875" style="24" customWidth="1"/>
    <col min="14" max="14" width="24.44140625" style="24" customWidth="1"/>
    <col min="15" max="16384" width="9.109375" style="24"/>
  </cols>
  <sheetData>
    <row r="1" spans="2:14" ht="57.6" customHeight="1" thickBot="1" x14ac:dyDescent="0.3">
      <c r="B1" s="147" t="e" vm="1">
        <v>#VALUE!</v>
      </c>
      <c r="C1" s="147"/>
    </row>
    <row r="2" spans="2:14" ht="26.4" thickTop="1" x14ac:dyDescent="0.25">
      <c r="B2" s="148" t="s">
        <v>28</v>
      </c>
      <c r="C2" s="149"/>
      <c r="D2" s="149"/>
      <c r="E2" s="149"/>
      <c r="F2" s="149"/>
      <c r="G2" s="149"/>
      <c r="H2" s="150"/>
      <c r="I2" s="25"/>
      <c r="J2" s="119" t="s">
        <v>10</v>
      </c>
      <c r="K2" s="109"/>
      <c r="L2" s="109"/>
      <c r="M2" s="109"/>
      <c r="N2" s="118"/>
    </row>
    <row r="3" spans="2:14" x14ac:dyDescent="0.25">
      <c r="B3" s="26"/>
      <c r="H3" s="27"/>
      <c r="J3" s="121" t="s">
        <v>29</v>
      </c>
      <c r="K3" s="122"/>
      <c r="L3" s="122"/>
      <c r="M3" s="122"/>
      <c r="N3" s="123"/>
    </row>
    <row r="4" spans="2:14" ht="14.4" x14ac:dyDescent="0.25">
      <c r="B4" s="26"/>
      <c r="C4" s="151" t="s">
        <v>30</v>
      </c>
      <c r="D4" s="152"/>
      <c r="E4" s="152"/>
      <c r="F4" s="152"/>
      <c r="G4" s="153"/>
      <c r="H4" s="27"/>
      <c r="J4" s="124"/>
      <c r="K4" s="120"/>
      <c r="L4" s="120"/>
      <c r="M4" s="120"/>
      <c r="N4" s="125"/>
    </row>
    <row r="5" spans="2:14" x14ac:dyDescent="0.25">
      <c r="B5" s="26"/>
      <c r="C5" s="28"/>
      <c r="G5" s="29"/>
      <c r="H5" s="27"/>
      <c r="J5" s="124" t="s">
        <v>126</v>
      </c>
      <c r="K5" s="120"/>
      <c r="L5" s="120"/>
      <c r="M5" s="120"/>
      <c r="N5" s="125"/>
    </row>
    <row r="6" spans="2:14" ht="14.4" x14ac:dyDescent="0.3">
      <c r="B6" s="26"/>
      <c r="C6" s="1" t="s">
        <v>31</v>
      </c>
      <c r="D6" s="134" t="s">
        <v>32</v>
      </c>
      <c r="E6" s="110" t="s">
        <v>125</v>
      </c>
      <c r="G6" s="29"/>
      <c r="H6" s="27"/>
      <c r="J6" s="124" t="s">
        <v>128</v>
      </c>
      <c r="K6" s="120"/>
      <c r="L6" s="120"/>
      <c r="M6" s="120"/>
      <c r="N6" s="125"/>
    </row>
    <row r="7" spans="2:14" ht="13.2" customHeight="1" x14ac:dyDescent="0.25">
      <c r="B7" s="26"/>
      <c r="C7" s="42" t="s">
        <v>33</v>
      </c>
      <c r="D7" s="2">
        <v>0</v>
      </c>
      <c r="E7" s="132">
        <v>56</v>
      </c>
      <c r="G7" s="29"/>
      <c r="H7" s="27"/>
      <c r="J7" s="124" t="s">
        <v>127</v>
      </c>
      <c r="K7" s="120"/>
      <c r="L7" s="120"/>
      <c r="M7" s="120"/>
      <c r="N7" s="125"/>
    </row>
    <row r="8" spans="2:14" ht="13.2" customHeight="1" x14ac:dyDescent="0.25">
      <c r="B8" s="26"/>
      <c r="C8" s="44" t="s">
        <v>34</v>
      </c>
      <c r="D8" s="3">
        <v>0</v>
      </c>
      <c r="E8" s="132">
        <v>14</v>
      </c>
      <c r="G8" s="29"/>
      <c r="H8" s="27"/>
      <c r="J8" s="124"/>
      <c r="K8" s="120"/>
      <c r="L8" s="120"/>
      <c r="M8" s="120"/>
      <c r="N8" s="125"/>
    </row>
    <row r="9" spans="2:14" ht="13.2" customHeight="1" x14ac:dyDescent="0.25">
      <c r="B9" s="26"/>
      <c r="C9" s="45" t="s">
        <v>35</v>
      </c>
      <c r="D9" s="3">
        <v>0</v>
      </c>
      <c r="E9" s="132">
        <v>8</v>
      </c>
      <c r="G9" s="29"/>
      <c r="H9" s="27"/>
      <c r="J9" s="124" t="s">
        <v>36</v>
      </c>
      <c r="K9" s="120"/>
      <c r="L9" s="120"/>
      <c r="M9" s="120"/>
      <c r="N9" s="125"/>
    </row>
    <row r="10" spans="2:14" ht="13.2" customHeight="1" x14ac:dyDescent="0.25">
      <c r="B10" s="26"/>
      <c r="C10" s="42" t="s">
        <v>37</v>
      </c>
      <c r="D10" s="3">
        <v>0</v>
      </c>
      <c r="E10" s="132">
        <v>14</v>
      </c>
      <c r="G10" s="29"/>
      <c r="H10" s="27"/>
      <c r="J10" s="126" t="s">
        <v>38</v>
      </c>
      <c r="K10" s="127"/>
      <c r="L10" s="127"/>
      <c r="M10" s="127"/>
      <c r="N10" s="128"/>
    </row>
    <row r="11" spans="2:14" ht="13.2" customHeight="1" x14ac:dyDescent="0.25">
      <c r="B11" s="26"/>
      <c r="C11" s="43" t="s">
        <v>39</v>
      </c>
      <c r="D11" s="3">
        <v>0</v>
      </c>
      <c r="E11" s="132">
        <v>3</v>
      </c>
      <c r="G11" s="29"/>
      <c r="H11" s="27"/>
    </row>
    <row r="12" spans="2:14" ht="14.4" customHeight="1" x14ac:dyDescent="0.25">
      <c r="B12" s="26"/>
      <c r="C12" s="46" t="s">
        <v>40</v>
      </c>
      <c r="D12" s="129">
        <v>0</v>
      </c>
      <c r="E12" s="132">
        <v>5</v>
      </c>
      <c r="G12" s="29"/>
      <c r="H12" s="27"/>
    </row>
    <row r="13" spans="2:14" ht="14.4" customHeight="1" thickBot="1" x14ac:dyDescent="0.3">
      <c r="B13" s="26"/>
      <c r="C13" s="130"/>
      <c r="D13" s="131"/>
      <c r="G13" s="29"/>
      <c r="H13" s="27"/>
    </row>
    <row r="14" spans="2:14" ht="14.4" customHeight="1" thickBot="1" x14ac:dyDescent="0.35">
      <c r="B14" s="26"/>
      <c r="C14" s="135" t="s">
        <v>41</v>
      </c>
      <c r="D14" s="133">
        <f>(E7*D7)+(E8*D8)+(E9*D9)+(E10*D10)+(E11*D11)+(E12*D12)</f>
        <v>0</v>
      </c>
      <c r="G14" s="29"/>
      <c r="H14" s="27"/>
    </row>
    <row r="15" spans="2:14" ht="13.8" thickBot="1" x14ac:dyDescent="0.3">
      <c r="B15" s="26"/>
      <c r="C15" s="28"/>
      <c r="G15" s="29"/>
      <c r="H15" s="27"/>
    </row>
    <row r="16" spans="2:14" ht="13.8" thickBot="1" x14ac:dyDescent="0.3">
      <c r="B16" s="26"/>
      <c r="C16" s="28"/>
      <c r="E16" s="69" t="s">
        <v>6</v>
      </c>
      <c r="G16" s="40"/>
      <c r="H16" s="27"/>
    </row>
    <row r="17" spans="2:8" ht="15.6" thickTop="1" thickBot="1" x14ac:dyDescent="0.35">
      <c r="B17" s="26"/>
      <c r="C17" s="28"/>
      <c r="E17" s="15">
        <f>Prijzenblad!G26</f>
        <v>10</v>
      </c>
      <c r="G17" s="41"/>
      <c r="H17" s="27"/>
    </row>
    <row r="18" spans="2:8" ht="15" thickTop="1" x14ac:dyDescent="0.3">
      <c r="B18" s="26"/>
      <c r="C18" s="38"/>
      <c r="D18" s="39"/>
      <c r="E18" s="33"/>
      <c r="F18" s="33"/>
      <c r="G18" s="34"/>
      <c r="H18" s="27"/>
    </row>
    <row r="19" spans="2:8" ht="13.8" thickBot="1" x14ac:dyDescent="0.3">
      <c r="B19" s="35"/>
      <c r="C19" s="36"/>
      <c r="D19" s="36"/>
      <c r="E19" s="36"/>
      <c r="F19" s="36"/>
      <c r="G19" s="36"/>
      <c r="H19" s="37"/>
    </row>
    <row r="20" spans="2:8" ht="13.8" thickTop="1" x14ac:dyDescent="0.25"/>
  </sheetData>
  <sheetProtection algorithmName="SHA-512" hashValue="ecDcwQJm79sfZqYqE18W2Ejx3hN1oVoa96DDKkJzpFyIssRqZEAOhCZeqLx8BFclv9K9+zlybYYg0YK+2JrDhw==" saltValue="fI2qwDcBnaW5jZ3yro9DSg==" spinCount="100000" sheet="1" selectLockedCells="1"/>
  <mergeCells count="3">
    <mergeCell ref="B1:C1"/>
    <mergeCell ref="B2:H2"/>
    <mergeCell ref="C4:G4"/>
  </mergeCells>
  <conditionalFormatting sqref="D7:D12">
    <cfRule type="cellIs" dxfId="10"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AE69-B536-46D1-A26F-E9E04BF26F4B}">
  <dimension ref="A1:M108"/>
  <sheetViews>
    <sheetView zoomScale="90" zoomScaleNormal="90" workbookViewId="0">
      <selection activeCell="C69" activeCellId="8" sqref="C18 C28 C37 C42 C46 C51 C60 C66 C69"/>
    </sheetView>
  </sheetViews>
  <sheetFormatPr defaultColWidth="9.109375" defaultRowHeight="13.2" x14ac:dyDescent="0.25"/>
  <cols>
    <col min="1" max="2" width="2.6640625" style="24" customWidth="1"/>
    <col min="3" max="3" width="30.6640625" style="24" customWidth="1"/>
    <col min="4" max="4" width="29.6640625" style="24" customWidth="1"/>
    <col min="5" max="5" width="30.6640625" style="31" customWidth="1"/>
    <col min="6" max="6" width="27.5546875" style="31" customWidth="1"/>
    <col min="7" max="7" width="20.6640625" style="31" customWidth="1"/>
    <col min="8" max="8" width="28.88671875" style="31" customWidth="1"/>
    <col min="9" max="9" width="20.6640625" style="31" customWidth="1"/>
    <col min="10" max="10" width="22.109375" style="31" customWidth="1"/>
    <col min="11" max="11" width="2.6640625" style="24" customWidth="1"/>
    <col min="12" max="16383" width="9.109375" style="24"/>
    <col min="16384" max="16384" width="9.109375" style="24" bestFit="1"/>
  </cols>
  <sheetData>
    <row r="1" spans="2:12" ht="57.6" customHeight="1" thickBot="1" x14ac:dyDescent="0.3">
      <c r="B1" s="147" t="e" vm="1">
        <v>#VALUE!</v>
      </c>
      <c r="C1" s="147"/>
    </row>
    <row r="2" spans="2:12" ht="26.4" thickTop="1" x14ac:dyDescent="0.25">
      <c r="B2" s="148" t="s">
        <v>42</v>
      </c>
      <c r="C2" s="148"/>
      <c r="D2" s="148"/>
      <c r="E2" s="148"/>
      <c r="F2" s="148"/>
      <c r="G2" s="148"/>
      <c r="H2" s="148"/>
      <c r="I2" s="148"/>
      <c r="J2" s="148"/>
      <c r="K2" s="148"/>
      <c r="L2" s="25"/>
    </row>
    <row r="3" spans="2:12" x14ac:dyDescent="0.25">
      <c r="B3" s="26"/>
      <c r="K3" s="27"/>
    </row>
    <row r="4" spans="2:12" ht="14.4" x14ac:dyDescent="0.25">
      <c r="B4" s="26"/>
      <c r="C4" s="55" t="s">
        <v>1</v>
      </c>
      <c r="D4" s="56"/>
      <c r="E4" s="57"/>
      <c r="F4" s="57"/>
      <c r="G4" s="57"/>
      <c r="H4" s="57"/>
      <c r="I4" s="57"/>
      <c r="J4" s="57"/>
      <c r="K4" s="27"/>
    </row>
    <row r="5" spans="2:12" ht="15" customHeight="1" x14ac:dyDescent="0.25">
      <c r="B5" s="26"/>
      <c r="C5" s="158" t="s">
        <v>43</v>
      </c>
      <c r="D5" s="158"/>
      <c r="E5" s="158"/>
      <c r="F5" s="158"/>
      <c r="G5" s="158"/>
      <c r="H5" s="158"/>
      <c r="I5" s="158"/>
      <c r="J5" s="58"/>
      <c r="K5" s="27"/>
    </row>
    <row r="6" spans="2:12" ht="15" customHeight="1" x14ac:dyDescent="0.25">
      <c r="B6" s="26"/>
      <c r="C6" s="158"/>
      <c r="D6" s="158"/>
      <c r="E6" s="158"/>
      <c r="F6" s="158"/>
      <c r="G6" s="158"/>
      <c r="H6" s="158"/>
      <c r="I6" s="158"/>
      <c r="J6" s="58"/>
      <c r="K6" s="27"/>
    </row>
    <row r="7" spans="2:12" ht="15" customHeight="1" x14ac:dyDescent="0.25">
      <c r="B7" s="26"/>
      <c r="C7" s="158"/>
      <c r="D7" s="158"/>
      <c r="E7" s="158"/>
      <c r="F7" s="158"/>
      <c r="G7" s="158"/>
      <c r="H7" s="158"/>
      <c r="I7" s="158"/>
      <c r="J7" s="58"/>
      <c r="K7" s="27"/>
    </row>
    <row r="8" spans="2:12" ht="15" customHeight="1" x14ac:dyDescent="0.25">
      <c r="B8" s="26"/>
      <c r="C8" s="158"/>
      <c r="D8" s="158"/>
      <c r="E8" s="158"/>
      <c r="F8" s="158"/>
      <c r="G8" s="158"/>
      <c r="H8" s="158"/>
      <c r="I8" s="158"/>
      <c r="J8" s="50"/>
      <c r="K8" s="27"/>
    </row>
    <row r="9" spans="2:12" ht="15" customHeight="1" x14ac:dyDescent="0.25">
      <c r="B9" s="26"/>
      <c r="C9" s="158"/>
      <c r="D9" s="158"/>
      <c r="E9" s="158"/>
      <c r="F9" s="158"/>
      <c r="G9" s="158"/>
      <c r="H9" s="158"/>
      <c r="I9" s="158"/>
      <c r="J9" s="58"/>
      <c r="K9" s="27"/>
    </row>
    <row r="10" spans="2:12" ht="15" customHeight="1" x14ac:dyDescent="0.25">
      <c r="B10" s="26"/>
      <c r="C10" s="158"/>
      <c r="D10" s="158"/>
      <c r="E10" s="158"/>
      <c r="F10" s="158"/>
      <c r="G10" s="158"/>
      <c r="H10" s="158"/>
      <c r="I10" s="158"/>
      <c r="J10" s="58"/>
      <c r="K10" s="27"/>
    </row>
    <row r="11" spans="2:12" ht="15" customHeight="1" x14ac:dyDescent="0.25">
      <c r="B11" s="26"/>
      <c r="C11" s="158"/>
      <c r="D11" s="158"/>
      <c r="E11" s="158"/>
      <c r="F11" s="158"/>
      <c r="G11" s="158"/>
      <c r="H11" s="158"/>
      <c r="I11" s="158"/>
      <c r="J11" s="58"/>
      <c r="K11" s="27"/>
    </row>
    <row r="12" spans="2:12" ht="15" customHeight="1" x14ac:dyDescent="0.25">
      <c r="B12" s="26"/>
      <c r="C12" s="158"/>
      <c r="D12" s="158"/>
      <c r="E12" s="158"/>
      <c r="F12" s="158"/>
      <c r="G12" s="158"/>
      <c r="H12" s="158"/>
      <c r="I12" s="158"/>
      <c r="J12" s="58"/>
      <c r="K12" s="27"/>
    </row>
    <row r="13" spans="2:12" x14ac:dyDescent="0.25">
      <c r="B13" s="26"/>
      <c r="K13" s="27"/>
    </row>
    <row r="14" spans="2:12" ht="15" thickBot="1" x14ac:dyDescent="0.3">
      <c r="B14" s="26"/>
      <c r="C14" s="186" t="s">
        <v>44</v>
      </c>
      <c r="D14" s="186"/>
      <c r="E14" s="186"/>
      <c r="F14" s="186"/>
      <c r="G14" s="186"/>
      <c r="H14" s="186"/>
      <c r="I14" s="186"/>
      <c r="J14" s="186"/>
      <c r="K14" s="27"/>
    </row>
    <row r="15" spans="2:12" s="53" customFormat="1" ht="16.8" thickTop="1" thickBot="1" x14ac:dyDescent="0.3">
      <c r="B15" s="54"/>
      <c r="C15" s="72" t="e">
        <f>Prijzenblad!#REF!</f>
        <v>#REF!</v>
      </c>
      <c r="D15" s="22"/>
      <c r="E15" s="20"/>
      <c r="F15" s="21" t="s">
        <v>45</v>
      </c>
      <c r="G15" s="102">
        <v>10</v>
      </c>
      <c r="H15" s="20"/>
      <c r="I15" s="19"/>
      <c r="J15" s="59"/>
      <c r="K15" s="52"/>
    </row>
    <row r="16" spans="2:12" s="53" customFormat="1" ht="27.6" thickTop="1" thickBot="1" x14ac:dyDescent="0.3">
      <c r="B16" s="54"/>
      <c r="C16" s="18" t="s">
        <v>46</v>
      </c>
      <c r="D16" s="18" t="s">
        <v>47</v>
      </c>
      <c r="E16" s="23" t="s">
        <v>48</v>
      </c>
      <c r="F16" s="87" t="s">
        <v>49</v>
      </c>
      <c r="G16" s="16" t="s">
        <v>50</v>
      </c>
      <c r="H16" s="4" t="s">
        <v>51</v>
      </c>
      <c r="I16" s="16" t="s">
        <v>52</v>
      </c>
      <c r="J16" s="17" t="s">
        <v>53</v>
      </c>
      <c r="K16" s="52"/>
    </row>
    <row r="17" spans="2:11" x14ac:dyDescent="0.25">
      <c r="B17" s="26"/>
      <c r="C17" s="5" t="s">
        <v>22</v>
      </c>
      <c r="D17" s="5" t="s">
        <v>54</v>
      </c>
      <c r="E17" s="92">
        <v>0.32</v>
      </c>
      <c r="F17" s="88">
        <v>152</v>
      </c>
      <c r="G17" s="84">
        <f>'P1. Korting en opslag'!D30</f>
        <v>0</v>
      </c>
      <c r="H17" s="13">
        <f t="shared" ref="H17:H27" si="0">(100%+G17)*F17</f>
        <v>152</v>
      </c>
      <c r="I17" s="12">
        <v>0.21</v>
      </c>
      <c r="J17" s="14">
        <f t="shared" ref="J17:J27" si="1">F17*1.21</f>
        <v>183.92</v>
      </c>
      <c r="K17" s="27"/>
    </row>
    <row r="18" spans="2:11" x14ac:dyDescent="0.25">
      <c r="B18" s="26"/>
      <c r="C18" s="107" t="s">
        <v>22</v>
      </c>
      <c r="D18" s="5" t="s">
        <v>55</v>
      </c>
      <c r="E18" s="93">
        <v>0.17</v>
      </c>
      <c r="F18" s="89"/>
      <c r="G18" s="84">
        <f>'P1. Korting en opslag'!D30</f>
        <v>0</v>
      </c>
      <c r="H18" s="13">
        <f t="shared" si="0"/>
        <v>0</v>
      </c>
      <c r="I18" s="12">
        <v>0.21</v>
      </c>
      <c r="J18" s="14">
        <f t="shared" si="1"/>
        <v>0</v>
      </c>
      <c r="K18" s="27"/>
    </row>
    <row r="19" spans="2:11" x14ac:dyDescent="0.25">
      <c r="B19" s="26"/>
      <c r="C19" s="5" t="s">
        <v>22</v>
      </c>
      <c r="D19" s="6" t="s">
        <v>56</v>
      </c>
      <c r="E19" s="94"/>
      <c r="F19" s="89"/>
      <c r="G19" s="84">
        <f>'P1. Korting en opslag'!D30</f>
        <v>0</v>
      </c>
      <c r="H19" s="13">
        <f t="shared" si="0"/>
        <v>0</v>
      </c>
      <c r="I19" s="12">
        <v>0.21</v>
      </c>
      <c r="J19" s="14">
        <f t="shared" si="1"/>
        <v>0</v>
      </c>
      <c r="K19" s="27"/>
    </row>
    <row r="20" spans="2:11" x14ac:dyDescent="0.25">
      <c r="B20" s="26"/>
      <c r="C20" s="5" t="s">
        <v>22</v>
      </c>
      <c r="D20" s="6" t="s">
        <v>57</v>
      </c>
      <c r="E20" s="94"/>
      <c r="F20" s="89"/>
      <c r="G20" s="84">
        <f>'P1. Korting en opslag'!D30</f>
        <v>0</v>
      </c>
      <c r="H20" s="13">
        <f t="shared" si="0"/>
        <v>0</v>
      </c>
      <c r="I20" s="12">
        <v>0.21</v>
      </c>
      <c r="J20" s="14">
        <f t="shared" si="1"/>
        <v>0</v>
      </c>
      <c r="K20" s="27"/>
    </row>
    <row r="21" spans="2:11" x14ac:dyDescent="0.25">
      <c r="B21" s="26"/>
      <c r="C21" s="5" t="s">
        <v>58</v>
      </c>
      <c r="D21" s="8" t="s">
        <v>59</v>
      </c>
      <c r="E21" s="94"/>
      <c r="F21" s="89"/>
      <c r="G21" s="84">
        <f>'P1. Korting en opslag'!D30</f>
        <v>0</v>
      </c>
      <c r="H21" s="13">
        <f t="shared" si="0"/>
        <v>0</v>
      </c>
      <c r="I21" s="12">
        <v>0.21</v>
      </c>
      <c r="J21" s="14">
        <f t="shared" si="1"/>
        <v>0</v>
      </c>
      <c r="K21" s="27"/>
    </row>
    <row r="22" spans="2:11" x14ac:dyDescent="0.25">
      <c r="B22" s="26"/>
      <c r="C22" s="74" t="s">
        <v>58</v>
      </c>
      <c r="D22" s="8" t="s">
        <v>60</v>
      </c>
      <c r="E22" s="95"/>
      <c r="F22" s="89"/>
      <c r="G22" s="84">
        <f>'P1. Korting en opslag'!D30</f>
        <v>0</v>
      </c>
      <c r="H22" s="13">
        <f t="shared" si="0"/>
        <v>0</v>
      </c>
      <c r="I22" s="12">
        <v>0.21</v>
      </c>
      <c r="J22" s="14">
        <f t="shared" si="1"/>
        <v>0</v>
      </c>
      <c r="K22" s="27"/>
    </row>
    <row r="23" spans="2:11" x14ac:dyDescent="0.25">
      <c r="B23" s="26"/>
      <c r="C23" s="5" t="s">
        <v>22</v>
      </c>
      <c r="D23" s="73" t="s">
        <v>61</v>
      </c>
      <c r="E23" s="95"/>
      <c r="F23" s="89"/>
      <c r="G23" s="84">
        <f>'P1. Korting en opslag'!D30</f>
        <v>0</v>
      </c>
      <c r="H23" s="13">
        <f t="shared" si="0"/>
        <v>0</v>
      </c>
      <c r="I23" s="12">
        <v>0.21</v>
      </c>
      <c r="J23" s="14">
        <f t="shared" si="1"/>
        <v>0</v>
      </c>
      <c r="K23" s="27"/>
    </row>
    <row r="24" spans="2:11" x14ac:dyDescent="0.25">
      <c r="B24" s="26"/>
      <c r="C24" s="5" t="s">
        <v>22</v>
      </c>
      <c r="D24" s="73" t="s">
        <v>62</v>
      </c>
      <c r="E24" s="95"/>
      <c r="F24" s="89"/>
      <c r="G24" s="84">
        <f>'P1. Korting en opslag'!D30</f>
        <v>0</v>
      </c>
      <c r="H24" s="13">
        <f t="shared" si="0"/>
        <v>0</v>
      </c>
      <c r="I24" s="12">
        <v>0.21</v>
      </c>
      <c r="J24" s="14">
        <f t="shared" si="1"/>
        <v>0</v>
      </c>
      <c r="K24" s="27"/>
    </row>
    <row r="25" spans="2:11" x14ac:dyDescent="0.25">
      <c r="B25" s="26"/>
      <c r="C25" s="5" t="s">
        <v>63</v>
      </c>
      <c r="D25" s="5" t="s">
        <v>64</v>
      </c>
      <c r="E25" s="95"/>
      <c r="F25" s="89"/>
      <c r="G25" s="84">
        <f>'P1. Korting en opslag'!D30</f>
        <v>0</v>
      </c>
      <c r="H25" s="13">
        <f t="shared" si="0"/>
        <v>0</v>
      </c>
      <c r="I25" s="12">
        <v>0.21</v>
      </c>
      <c r="J25" s="14">
        <f t="shared" si="1"/>
        <v>0</v>
      </c>
      <c r="K25" s="27"/>
    </row>
    <row r="26" spans="2:11" x14ac:dyDescent="0.25">
      <c r="B26" s="26"/>
      <c r="C26" s="5" t="s">
        <v>21</v>
      </c>
      <c r="D26" s="7" t="s">
        <v>65</v>
      </c>
      <c r="E26" s="93"/>
      <c r="F26" s="89"/>
      <c r="G26" s="84">
        <f>'P1. Korting en opslag'!D30</f>
        <v>0</v>
      </c>
      <c r="H26" s="13">
        <f t="shared" si="0"/>
        <v>0</v>
      </c>
      <c r="I26" s="12">
        <v>0.21</v>
      </c>
      <c r="J26" s="14">
        <f t="shared" si="1"/>
        <v>0</v>
      </c>
      <c r="K26" s="27"/>
    </row>
    <row r="27" spans="2:11" x14ac:dyDescent="0.25">
      <c r="B27" s="26"/>
      <c r="C27" s="5" t="s">
        <v>21</v>
      </c>
      <c r="D27" s="7" t="s">
        <v>66</v>
      </c>
      <c r="E27" s="94"/>
      <c r="F27" s="89"/>
      <c r="G27" s="84">
        <f>'P1. Korting en opslag'!D30</f>
        <v>0</v>
      </c>
      <c r="H27" s="13">
        <f t="shared" si="0"/>
        <v>0</v>
      </c>
      <c r="I27" s="12">
        <v>0.21</v>
      </c>
      <c r="J27" s="14">
        <f t="shared" si="1"/>
        <v>0</v>
      </c>
      <c r="K27" s="27"/>
    </row>
    <row r="28" spans="2:11" x14ac:dyDescent="0.25">
      <c r="B28" s="26"/>
      <c r="C28" s="107" t="s">
        <v>21</v>
      </c>
      <c r="D28" s="7" t="s">
        <v>67</v>
      </c>
      <c r="E28" s="96"/>
      <c r="F28" s="90"/>
      <c r="G28" s="84">
        <f>'P1. Korting en opslag'!D30</f>
        <v>0</v>
      </c>
      <c r="H28" s="13">
        <f>(100%+G28)*F28</f>
        <v>0</v>
      </c>
      <c r="I28" s="12">
        <v>0.21</v>
      </c>
      <c r="J28" s="14">
        <f t="shared" ref="J28" si="2">F28*1.21</f>
        <v>0</v>
      </c>
      <c r="K28" s="27"/>
    </row>
    <row r="29" spans="2:11" x14ac:dyDescent="0.25">
      <c r="B29" s="26"/>
      <c r="C29" s="5" t="s">
        <v>21</v>
      </c>
      <c r="D29" s="5" t="s">
        <v>68</v>
      </c>
      <c r="E29" s="96"/>
      <c r="F29" s="90"/>
      <c r="G29" s="84">
        <f>'P1. Korting en opslag'!D30</f>
        <v>0</v>
      </c>
      <c r="H29" s="13">
        <f t="shared" ref="H29:H71" si="3">(100%+G29)*F29</f>
        <v>0</v>
      </c>
      <c r="I29" s="12">
        <v>0.21</v>
      </c>
      <c r="J29" s="14">
        <f t="shared" ref="J29:J71" si="4">F29*1.21</f>
        <v>0</v>
      </c>
      <c r="K29" s="27"/>
    </row>
    <row r="30" spans="2:11" x14ac:dyDescent="0.25">
      <c r="B30" s="26"/>
      <c r="C30" s="5" t="s">
        <v>21</v>
      </c>
      <c r="D30" s="8" t="s">
        <v>69</v>
      </c>
      <c r="E30" s="96"/>
      <c r="F30" s="90"/>
      <c r="G30" s="85">
        <f>'P1. Korting en opslag'!D30</f>
        <v>0</v>
      </c>
      <c r="H30" s="13">
        <f t="shared" si="3"/>
        <v>0</v>
      </c>
      <c r="I30" s="12">
        <v>0.21</v>
      </c>
      <c r="J30" s="14">
        <f t="shared" si="4"/>
        <v>0</v>
      </c>
      <c r="K30" s="27"/>
    </row>
    <row r="31" spans="2:11" x14ac:dyDescent="0.25">
      <c r="B31" s="26"/>
      <c r="C31" s="5" t="s">
        <v>21</v>
      </c>
      <c r="D31" s="8" t="s">
        <v>70</v>
      </c>
      <c r="E31" s="96"/>
      <c r="F31" s="90"/>
      <c r="G31" s="85">
        <f>'P1. Korting en opslag'!D30</f>
        <v>0</v>
      </c>
      <c r="H31" s="13">
        <f t="shared" si="3"/>
        <v>0</v>
      </c>
      <c r="I31" s="12">
        <v>0.21</v>
      </c>
      <c r="J31" s="14">
        <f t="shared" si="4"/>
        <v>0</v>
      </c>
      <c r="K31" s="27"/>
    </row>
    <row r="32" spans="2:11" x14ac:dyDescent="0.25">
      <c r="B32" s="26"/>
      <c r="C32" s="5" t="s">
        <v>21</v>
      </c>
      <c r="D32" s="8" t="s">
        <v>71</v>
      </c>
      <c r="E32" s="96"/>
      <c r="F32" s="90"/>
      <c r="G32" s="85">
        <f>'P1. Korting en opslag'!D30</f>
        <v>0</v>
      </c>
      <c r="H32" s="13">
        <f t="shared" si="3"/>
        <v>0</v>
      </c>
      <c r="I32" s="12">
        <v>0.21</v>
      </c>
      <c r="J32" s="14">
        <f t="shared" si="4"/>
        <v>0</v>
      </c>
      <c r="K32" s="27"/>
    </row>
    <row r="33" spans="2:11" x14ac:dyDescent="0.25">
      <c r="B33" s="26"/>
      <c r="C33" s="5" t="s">
        <v>72</v>
      </c>
      <c r="D33" s="9" t="s">
        <v>73</v>
      </c>
      <c r="E33" s="96"/>
      <c r="F33" s="90"/>
      <c r="G33" s="85">
        <f>'P1. Korting en opslag'!D30</f>
        <v>0</v>
      </c>
      <c r="H33" s="13">
        <f t="shared" si="3"/>
        <v>0</v>
      </c>
      <c r="I33" s="12">
        <v>0.21</v>
      </c>
      <c r="J33" s="14">
        <f t="shared" si="4"/>
        <v>0</v>
      </c>
      <c r="K33" s="27"/>
    </row>
    <row r="34" spans="2:11" x14ac:dyDescent="0.25">
      <c r="B34" s="26"/>
      <c r="C34" s="5" t="s">
        <v>72</v>
      </c>
      <c r="D34" s="5" t="s">
        <v>74</v>
      </c>
      <c r="E34" s="96"/>
      <c r="F34" s="90"/>
      <c r="G34" s="85">
        <f>'P1. Korting en opslag'!D30</f>
        <v>0</v>
      </c>
      <c r="H34" s="13">
        <f t="shared" si="3"/>
        <v>0</v>
      </c>
      <c r="I34" s="12">
        <v>0.21</v>
      </c>
      <c r="J34" s="14">
        <f t="shared" si="4"/>
        <v>0</v>
      </c>
      <c r="K34" s="27"/>
    </row>
    <row r="35" spans="2:11" x14ac:dyDescent="0.25">
      <c r="B35" s="26"/>
      <c r="C35" s="5" t="s">
        <v>17</v>
      </c>
      <c r="D35" s="5" t="s">
        <v>75</v>
      </c>
      <c r="E35" s="96"/>
      <c r="F35" s="90"/>
      <c r="G35" s="85">
        <f>'P1. Korting en opslag'!D30</f>
        <v>0</v>
      </c>
      <c r="H35" s="13">
        <f t="shared" si="3"/>
        <v>0</v>
      </c>
      <c r="I35" s="12">
        <v>0.21</v>
      </c>
      <c r="J35" s="14">
        <f t="shared" si="4"/>
        <v>0</v>
      </c>
      <c r="K35" s="27"/>
    </row>
    <row r="36" spans="2:11" x14ac:dyDescent="0.25">
      <c r="B36" s="26"/>
      <c r="C36" s="5" t="s">
        <v>17</v>
      </c>
      <c r="D36" s="5" t="s">
        <v>76</v>
      </c>
      <c r="E36" s="96"/>
      <c r="F36" s="90"/>
      <c r="G36" s="85">
        <f>'P1. Korting en opslag'!D30</f>
        <v>0</v>
      </c>
      <c r="H36" s="13">
        <f t="shared" si="3"/>
        <v>0</v>
      </c>
      <c r="I36" s="12">
        <v>0.21</v>
      </c>
      <c r="J36" s="14">
        <f t="shared" si="4"/>
        <v>0</v>
      </c>
      <c r="K36" s="27"/>
    </row>
    <row r="37" spans="2:11" x14ac:dyDescent="0.25">
      <c r="B37" s="26"/>
      <c r="C37" s="107" t="s">
        <v>17</v>
      </c>
      <c r="D37" s="74" t="s">
        <v>77</v>
      </c>
      <c r="E37" s="96"/>
      <c r="F37" s="90"/>
      <c r="G37" s="85">
        <f>'P1. Korting en opslag'!D30</f>
        <v>0</v>
      </c>
      <c r="H37" s="13">
        <f t="shared" si="3"/>
        <v>0</v>
      </c>
      <c r="I37" s="12">
        <v>0.21</v>
      </c>
      <c r="J37" s="14">
        <f t="shared" si="4"/>
        <v>0</v>
      </c>
      <c r="K37" s="27"/>
    </row>
    <row r="38" spans="2:11" x14ac:dyDescent="0.25">
      <c r="B38" s="26"/>
      <c r="C38" s="5" t="s">
        <v>17</v>
      </c>
      <c r="D38" s="10" t="s">
        <v>78</v>
      </c>
      <c r="E38" s="96"/>
      <c r="F38" s="90"/>
      <c r="G38" s="85">
        <f>'P1. Korting en opslag'!D30</f>
        <v>0</v>
      </c>
      <c r="H38" s="13">
        <f t="shared" si="3"/>
        <v>0</v>
      </c>
      <c r="I38" s="12">
        <v>0.21</v>
      </c>
      <c r="J38" s="14">
        <f t="shared" si="4"/>
        <v>0</v>
      </c>
      <c r="K38" s="27"/>
    </row>
    <row r="39" spans="2:11" x14ac:dyDescent="0.25">
      <c r="B39" s="26"/>
      <c r="C39" s="5" t="s">
        <v>17</v>
      </c>
      <c r="D39" s="75" t="s">
        <v>79</v>
      </c>
      <c r="E39" s="96"/>
      <c r="F39" s="90"/>
      <c r="G39" s="85">
        <f>'P1. Korting en opslag'!D30</f>
        <v>0</v>
      </c>
      <c r="H39" s="13">
        <f t="shared" si="3"/>
        <v>0</v>
      </c>
      <c r="I39" s="12">
        <v>0.21</v>
      </c>
      <c r="J39" s="14">
        <f t="shared" si="4"/>
        <v>0</v>
      </c>
      <c r="K39" s="27"/>
    </row>
    <row r="40" spans="2:11" x14ac:dyDescent="0.25">
      <c r="B40" s="26"/>
      <c r="C40" s="5" t="s">
        <v>17</v>
      </c>
      <c r="D40" s="75" t="s">
        <v>80</v>
      </c>
      <c r="E40" s="96"/>
      <c r="F40" s="90"/>
      <c r="G40" s="85">
        <f>'P1. Korting en opslag'!D30</f>
        <v>0</v>
      </c>
      <c r="H40" s="13">
        <f t="shared" si="3"/>
        <v>0</v>
      </c>
      <c r="I40" s="12">
        <v>0.21</v>
      </c>
      <c r="J40" s="14">
        <f t="shared" si="4"/>
        <v>0</v>
      </c>
      <c r="K40" s="27"/>
    </row>
    <row r="41" spans="2:11" x14ac:dyDescent="0.25">
      <c r="B41" s="26"/>
      <c r="C41" s="5" t="s">
        <v>15</v>
      </c>
      <c r="D41" s="5" t="s">
        <v>81</v>
      </c>
      <c r="E41" s="96"/>
      <c r="F41" s="90"/>
      <c r="G41" s="85">
        <f>'P1. Korting en opslag'!D30</f>
        <v>0</v>
      </c>
      <c r="H41" s="13">
        <f t="shared" si="3"/>
        <v>0</v>
      </c>
      <c r="I41" s="12">
        <v>0.21</v>
      </c>
      <c r="J41" s="14">
        <f t="shared" si="4"/>
        <v>0</v>
      </c>
      <c r="K41" s="27"/>
    </row>
    <row r="42" spans="2:11" x14ac:dyDescent="0.25">
      <c r="B42" s="26"/>
      <c r="C42" s="107" t="s">
        <v>15</v>
      </c>
      <c r="D42" s="5" t="s">
        <v>82</v>
      </c>
      <c r="E42" s="96"/>
      <c r="F42" s="90"/>
      <c r="G42" s="85">
        <f>'P1. Korting en opslag'!D30</f>
        <v>0</v>
      </c>
      <c r="H42" s="13">
        <f t="shared" si="3"/>
        <v>0</v>
      </c>
      <c r="I42" s="12">
        <v>0.21</v>
      </c>
      <c r="J42" s="14">
        <f t="shared" si="4"/>
        <v>0</v>
      </c>
      <c r="K42" s="27"/>
    </row>
    <row r="43" spans="2:11" x14ac:dyDescent="0.25">
      <c r="B43" s="26"/>
      <c r="C43" s="5" t="s">
        <v>19</v>
      </c>
      <c r="D43" s="5" t="s">
        <v>83</v>
      </c>
      <c r="E43" s="96"/>
      <c r="F43" s="90"/>
      <c r="G43" s="85">
        <f>'P1. Korting en opslag'!D30</f>
        <v>0</v>
      </c>
      <c r="H43" s="13">
        <f t="shared" si="3"/>
        <v>0</v>
      </c>
      <c r="I43" s="12">
        <v>0.21</v>
      </c>
      <c r="J43" s="14">
        <f t="shared" si="4"/>
        <v>0</v>
      </c>
      <c r="K43" s="27"/>
    </row>
    <row r="44" spans="2:11" x14ac:dyDescent="0.25">
      <c r="B44" s="26"/>
      <c r="C44" s="5" t="s">
        <v>19</v>
      </c>
      <c r="D44" s="5" t="s">
        <v>84</v>
      </c>
      <c r="E44" s="96"/>
      <c r="F44" s="90"/>
      <c r="G44" s="85">
        <f>'P1. Korting en opslag'!D30</f>
        <v>0</v>
      </c>
      <c r="H44" s="13">
        <f t="shared" si="3"/>
        <v>0</v>
      </c>
      <c r="I44" s="12">
        <v>0.21</v>
      </c>
      <c r="J44" s="14">
        <f t="shared" si="4"/>
        <v>0</v>
      </c>
      <c r="K44" s="27"/>
    </row>
    <row r="45" spans="2:11" x14ac:dyDescent="0.25">
      <c r="B45" s="26"/>
      <c r="C45" s="107" t="s">
        <v>19</v>
      </c>
      <c r="D45" s="7" t="s">
        <v>85</v>
      </c>
      <c r="E45" s="96"/>
      <c r="F45" s="90"/>
      <c r="G45" s="85">
        <f>'P1. Korting en opslag'!D30</f>
        <v>0</v>
      </c>
      <c r="H45" s="13">
        <f t="shared" si="3"/>
        <v>0</v>
      </c>
      <c r="I45" s="12">
        <v>0.21</v>
      </c>
      <c r="J45" s="14">
        <f t="shared" si="4"/>
        <v>0</v>
      </c>
      <c r="K45" s="27"/>
    </row>
    <row r="46" spans="2:11" x14ac:dyDescent="0.25">
      <c r="B46" s="26"/>
      <c r="C46" s="5" t="s">
        <v>19</v>
      </c>
      <c r="D46" s="74" t="s">
        <v>86</v>
      </c>
      <c r="E46" s="96"/>
      <c r="F46" s="90"/>
      <c r="G46" s="85">
        <f>'P1. Korting en opslag'!D30</f>
        <v>0</v>
      </c>
      <c r="H46" s="13">
        <f t="shared" si="3"/>
        <v>0</v>
      </c>
      <c r="I46" s="12">
        <v>0.21</v>
      </c>
      <c r="J46" s="14">
        <f t="shared" si="4"/>
        <v>0</v>
      </c>
      <c r="K46" s="27"/>
    </row>
    <row r="47" spans="2:11" x14ac:dyDescent="0.25">
      <c r="B47" s="26"/>
      <c r="C47" s="5" t="s">
        <v>87</v>
      </c>
      <c r="D47" s="74" t="s">
        <v>88</v>
      </c>
      <c r="E47" s="96"/>
      <c r="F47" s="90"/>
      <c r="G47" s="85">
        <f>'P1. Korting en opslag'!D30</f>
        <v>0</v>
      </c>
      <c r="H47" s="13">
        <f t="shared" si="3"/>
        <v>0</v>
      </c>
      <c r="I47" s="12">
        <v>0.21</v>
      </c>
      <c r="J47" s="14">
        <f t="shared" si="4"/>
        <v>0</v>
      </c>
      <c r="K47" s="27"/>
    </row>
    <row r="48" spans="2:11" x14ac:dyDescent="0.25">
      <c r="B48" s="26"/>
      <c r="C48" s="5" t="s">
        <v>18</v>
      </c>
      <c r="D48" s="8" t="s">
        <v>89</v>
      </c>
      <c r="E48" s="96"/>
      <c r="F48" s="90"/>
      <c r="G48" s="85">
        <f>'P1. Korting en opslag'!D30</f>
        <v>0</v>
      </c>
      <c r="H48" s="13">
        <f t="shared" si="3"/>
        <v>0</v>
      </c>
      <c r="I48" s="12">
        <v>0.21</v>
      </c>
      <c r="J48" s="14">
        <f t="shared" si="4"/>
        <v>0</v>
      </c>
      <c r="K48" s="27"/>
    </row>
    <row r="49" spans="1:13" x14ac:dyDescent="0.25">
      <c r="B49" s="26"/>
      <c r="C49" s="5" t="s">
        <v>18</v>
      </c>
      <c r="D49" s="8" t="s">
        <v>90</v>
      </c>
      <c r="E49" s="96"/>
      <c r="F49" s="90"/>
      <c r="G49" s="85">
        <f>'P1. Korting en opslag'!D30</f>
        <v>0</v>
      </c>
      <c r="H49" s="13">
        <f t="shared" si="3"/>
        <v>0</v>
      </c>
      <c r="I49" s="12">
        <v>0.21</v>
      </c>
      <c r="J49" s="14">
        <f t="shared" si="4"/>
        <v>0</v>
      </c>
      <c r="K49" s="27"/>
    </row>
    <row r="50" spans="1:13" x14ac:dyDescent="0.25">
      <c r="B50" s="26"/>
      <c r="C50" s="5" t="s">
        <v>18</v>
      </c>
      <c r="D50" s="8" t="s">
        <v>91</v>
      </c>
      <c r="E50" s="96"/>
      <c r="F50" s="90"/>
      <c r="G50" s="85">
        <f>'P1. Korting en opslag'!D30</f>
        <v>0</v>
      </c>
      <c r="H50" s="13">
        <f t="shared" si="3"/>
        <v>0</v>
      </c>
      <c r="I50" s="12">
        <v>0.21</v>
      </c>
      <c r="J50" s="14">
        <f t="shared" si="4"/>
        <v>0</v>
      </c>
      <c r="K50" s="27"/>
    </row>
    <row r="51" spans="1:13" x14ac:dyDescent="0.25">
      <c r="B51" s="26"/>
      <c r="C51" s="107" t="s">
        <v>18</v>
      </c>
      <c r="D51" s="8" t="s">
        <v>92</v>
      </c>
      <c r="E51" s="96"/>
      <c r="F51" s="90"/>
      <c r="G51" s="85">
        <f>'P1. Korting en opslag'!D30</f>
        <v>0</v>
      </c>
      <c r="H51" s="13">
        <f t="shared" si="3"/>
        <v>0</v>
      </c>
      <c r="I51" s="12">
        <v>0.21</v>
      </c>
      <c r="J51" s="14">
        <f t="shared" si="4"/>
        <v>0</v>
      </c>
      <c r="K51" s="27"/>
    </row>
    <row r="52" spans="1:13" x14ac:dyDescent="0.25">
      <c r="B52" s="26"/>
      <c r="C52" s="5" t="s">
        <v>18</v>
      </c>
      <c r="D52" s="8" t="s">
        <v>93</v>
      </c>
      <c r="E52" s="96"/>
      <c r="F52" s="90"/>
      <c r="G52" s="85">
        <f>'P1. Korting en opslag'!D30</f>
        <v>0</v>
      </c>
      <c r="H52" s="13">
        <f t="shared" si="3"/>
        <v>0</v>
      </c>
      <c r="I52" s="12">
        <v>0.21</v>
      </c>
      <c r="J52" s="14">
        <f t="shared" si="4"/>
        <v>0</v>
      </c>
      <c r="K52" s="27"/>
    </row>
    <row r="53" spans="1:13" s="53" customFormat="1" x14ac:dyDescent="0.25">
      <c r="A53" s="24"/>
      <c r="B53" s="26"/>
      <c r="C53" s="5" t="s">
        <v>18</v>
      </c>
      <c r="D53" s="8" t="s">
        <v>94</v>
      </c>
      <c r="E53" s="96"/>
      <c r="F53" s="90"/>
      <c r="G53" s="85">
        <f>'P1. Korting en opslag'!D30</f>
        <v>0</v>
      </c>
      <c r="H53" s="13">
        <f t="shared" si="3"/>
        <v>0</v>
      </c>
      <c r="I53" s="12">
        <v>0.21</v>
      </c>
      <c r="J53" s="14">
        <f t="shared" si="4"/>
        <v>0</v>
      </c>
      <c r="K53" s="27"/>
      <c r="L53" s="24"/>
      <c r="M53" s="24"/>
    </row>
    <row r="54" spans="1:13" s="53" customFormat="1" x14ac:dyDescent="0.25">
      <c r="A54" s="24"/>
      <c r="B54" s="26"/>
      <c r="C54" s="11" t="s">
        <v>95</v>
      </c>
      <c r="D54" s="77" t="s">
        <v>96</v>
      </c>
      <c r="E54" s="96"/>
      <c r="F54" s="90"/>
      <c r="G54" s="85">
        <f>'P1. Korting en opslag'!D30</f>
        <v>0</v>
      </c>
      <c r="H54" s="13">
        <f t="shared" si="3"/>
        <v>0</v>
      </c>
      <c r="I54" s="12">
        <v>0.21</v>
      </c>
      <c r="J54" s="14">
        <f t="shared" si="4"/>
        <v>0</v>
      </c>
      <c r="K54" s="27"/>
      <c r="L54" s="24"/>
      <c r="M54" s="24"/>
    </row>
    <row r="55" spans="1:13" ht="13.8" x14ac:dyDescent="0.25">
      <c r="B55" s="26"/>
      <c r="C55" s="78" t="s">
        <v>16</v>
      </c>
      <c r="D55" s="79" t="s">
        <v>97</v>
      </c>
      <c r="E55" s="97"/>
      <c r="F55" s="90"/>
      <c r="G55" s="85">
        <f>'P1. Korting en opslag'!D30</f>
        <v>0</v>
      </c>
      <c r="H55" s="13">
        <f t="shared" si="3"/>
        <v>0</v>
      </c>
      <c r="I55" s="12">
        <v>0.21</v>
      </c>
      <c r="J55" s="14">
        <f t="shared" si="4"/>
        <v>0</v>
      </c>
      <c r="K55" s="27"/>
    </row>
    <row r="56" spans="1:13" ht="13.8" x14ac:dyDescent="0.25">
      <c r="B56" s="26"/>
      <c r="C56" s="78" t="s">
        <v>16</v>
      </c>
      <c r="D56" s="79" t="s">
        <v>98</v>
      </c>
      <c r="E56" s="97"/>
      <c r="F56" s="90"/>
      <c r="G56" s="85">
        <f>'P1. Korting en opslag'!D30</f>
        <v>0</v>
      </c>
      <c r="H56" s="13">
        <f t="shared" si="3"/>
        <v>0</v>
      </c>
      <c r="I56" s="12">
        <v>0.21</v>
      </c>
      <c r="J56" s="14">
        <f t="shared" si="4"/>
        <v>0</v>
      </c>
      <c r="K56" s="27"/>
    </row>
    <row r="57" spans="1:13" ht="13.8" x14ac:dyDescent="0.25">
      <c r="B57" s="26"/>
      <c r="C57" s="78" t="s">
        <v>16</v>
      </c>
      <c r="D57" s="79" t="s">
        <v>99</v>
      </c>
      <c r="E57" s="97"/>
      <c r="F57" s="90"/>
      <c r="G57" s="85">
        <f>'P1. Korting en opslag'!D30</f>
        <v>0</v>
      </c>
      <c r="H57" s="13">
        <f t="shared" si="3"/>
        <v>0</v>
      </c>
      <c r="I57" s="12">
        <v>0.21</v>
      </c>
      <c r="J57" s="14">
        <f t="shared" si="4"/>
        <v>0</v>
      </c>
      <c r="K57" s="27"/>
    </row>
    <row r="58" spans="1:13" ht="13.8" x14ac:dyDescent="0.25">
      <c r="B58" s="26"/>
      <c r="C58" s="78" t="s">
        <v>16</v>
      </c>
      <c r="D58" s="79" t="s">
        <v>100</v>
      </c>
      <c r="E58" s="97"/>
      <c r="F58" s="90"/>
      <c r="G58" s="85">
        <f>'P1. Korting en opslag'!D30</f>
        <v>0</v>
      </c>
      <c r="H58" s="13">
        <f t="shared" si="3"/>
        <v>0</v>
      </c>
      <c r="I58" s="12">
        <v>0.21</v>
      </c>
      <c r="J58" s="14">
        <f t="shared" si="4"/>
        <v>0</v>
      </c>
      <c r="K58" s="27"/>
    </row>
    <row r="59" spans="1:13" ht="13.8" x14ac:dyDescent="0.25">
      <c r="B59" s="26"/>
      <c r="C59" s="78" t="s">
        <v>16</v>
      </c>
      <c r="D59" s="79" t="s">
        <v>101</v>
      </c>
      <c r="E59" s="97"/>
      <c r="F59" s="90"/>
      <c r="G59" s="85">
        <f>'P1. Korting en opslag'!D30</f>
        <v>0</v>
      </c>
      <c r="H59" s="13">
        <f t="shared" si="3"/>
        <v>0</v>
      </c>
      <c r="I59" s="12">
        <v>0.21</v>
      </c>
      <c r="J59" s="14">
        <f t="shared" si="4"/>
        <v>0</v>
      </c>
      <c r="K59" s="27"/>
    </row>
    <row r="60" spans="1:13" ht="13.8" x14ac:dyDescent="0.25">
      <c r="B60" s="26"/>
      <c r="C60" s="108" t="s">
        <v>16</v>
      </c>
      <c r="D60" s="80" t="s">
        <v>102</v>
      </c>
      <c r="E60" s="97"/>
      <c r="F60" s="90"/>
      <c r="G60" s="85">
        <f>'P1. Korting en opslag'!D30</f>
        <v>0</v>
      </c>
      <c r="H60" s="13">
        <f t="shared" si="3"/>
        <v>0</v>
      </c>
      <c r="I60" s="12">
        <v>0.21</v>
      </c>
      <c r="J60" s="14">
        <f t="shared" si="4"/>
        <v>0</v>
      </c>
      <c r="K60" s="27"/>
    </row>
    <row r="61" spans="1:13" ht="13.8" x14ac:dyDescent="0.25">
      <c r="B61" s="26"/>
      <c r="C61" s="78" t="s">
        <v>16</v>
      </c>
      <c r="D61" s="79" t="s">
        <v>103</v>
      </c>
      <c r="E61" s="97"/>
      <c r="F61" s="90"/>
      <c r="G61" s="85">
        <f>'P1. Korting en opslag'!D30</f>
        <v>0</v>
      </c>
      <c r="H61" s="13">
        <f t="shared" si="3"/>
        <v>0</v>
      </c>
      <c r="I61" s="12">
        <v>0.21</v>
      </c>
      <c r="J61" s="14">
        <f t="shared" si="4"/>
        <v>0</v>
      </c>
      <c r="K61" s="27"/>
    </row>
    <row r="62" spans="1:13" ht="13.8" x14ac:dyDescent="0.25">
      <c r="B62" s="26"/>
      <c r="C62" s="78" t="s">
        <v>16</v>
      </c>
      <c r="D62" s="79" t="s">
        <v>104</v>
      </c>
      <c r="E62" s="97"/>
      <c r="F62" s="90"/>
      <c r="G62" s="85">
        <f>'P1. Korting en opslag'!D30</f>
        <v>0</v>
      </c>
      <c r="H62" s="13">
        <f t="shared" si="3"/>
        <v>0</v>
      </c>
      <c r="I62" s="12">
        <v>0.21</v>
      </c>
      <c r="J62" s="14">
        <f t="shared" si="4"/>
        <v>0</v>
      </c>
      <c r="K62" s="27"/>
    </row>
    <row r="63" spans="1:13" ht="13.8" x14ac:dyDescent="0.25">
      <c r="B63" s="26"/>
      <c r="C63" s="78" t="s">
        <v>16</v>
      </c>
      <c r="D63" s="79" t="s">
        <v>105</v>
      </c>
      <c r="E63" s="97"/>
      <c r="F63" s="90"/>
      <c r="G63" s="85">
        <f>'P1. Korting en opslag'!D30</f>
        <v>0</v>
      </c>
      <c r="H63" s="13">
        <f t="shared" si="3"/>
        <v>0</v>
      </c>
      <c r="I63" s="12">
        <v>0.21</v>
      </c>
      <c r="J63" s="14">
        <f t="shared" si="4"/>
        <v>0</v>
      </c>
      <c r="K63" s="27"/>
    </row>
    <row r="64" spans="1:13" ht="13.8" x14ac:dyDescent="0.25">
      <c r="B64" s="26"/>
      <c r="C64" s="78" t="s">
        <v>16</v>
      </c>
      <c r="D64" s="79" t="s">
        <v>106</v>
      </c>
      <c r="E64" s="97"/>
      <c r="F64" s="90"/>
      <c r="G64" s="85">
        <f>'P1. Korting en opslag'!D30</f>
        <v>0</v>
      </c>
      <c r="H64" s="13">
        <f t="shared" si="3"/>
        <v>0</v>
      </c>
      <c r="I64" s="12">
        <v>0.21</v>
      </c>
      <c r="J64" s="14">
        <f t="shared" si="4"/>
        <v>0</v>
      </c>
      <c r="K64" s="27"/>
    </row>
    <row r="65" spans="2:11" ht="13.8" x14ac:dyDescent="0.25">
      <c r="B65" s="26"/>
      <c r="C65" s="78" t="s">
        <v>23</v>
      </c>
      <c r="D65" s="81"/>
      <c r="E65" s="97"/>
      <c r="F65" s="90"/>
      <c r="G65" s="85">
        <f>'P1. Korting en opslag'!D30</f>
        <v>0</v>
      </c>
      <c r="H65" s="13">
        <f t="shared" si="3"/>
        <v>0</v>
      </c>
      <c r="I65" s="12">
        <v>0.21</v>
      </c>
      <c r="J65" s="14">
        <f t="shared" si="4"/>
        <v>0</v>
      </c>
      <c r="K65" s="27"/>
    </row>
    <row r="66" spans="2:11" ht="13.8" x14ac:dyDescent="0.25">
      <c r="B66" s="26"/>
      <c r="C66" s="108" t="s">
        <v>23</v>
      </c>
      <c r="D66" s="81"/>
      <c r="E66" s="97"/>
      <c r="F66" s="90"/>
      <c r="G66" s="85">
        <f>'P1. Korting en opslag'!D30</f>
        <v>0</v>
      </c>
      <c r="H66" s="13">
        <f t="shared" si="3"/>
        <v>0</v>
      </c>
      <c r="I66" s="12">
        <v>0.21</v>
      </c>
      <c r="J66" s="14">
        <f t="shared" si="4"/>
        <v>0</v>
      </c>
      <c r="K66" s="27"/>
    </row>
    <row r="67" spans="2:11" ht="13.8" x14ac:dyDescent="0.25">
      <c r="B67" s="26"/>
      <c r="C67" s="78" t="s">
        <v>20</v>
      </c>
      <c r="D67" s="5" t="s">
        <v>107</v>
      </c>
      <c r="E67" s="97"/>
      <c r="F67" s="90"/>
      <c r="G67" s="85">
        <f>'P1. Korting en opslag'!D30</f>
        <v>0</v>
      </c>
      <c r="H67" s="13">
        <f t="shared" si="3"/>
        <v>0</v>
      </c>
      <c r="I67" s="12">
        <v>0.21</v>
      </c>
      <c r="J67" s="14">
        <f t="shared" si="4"/>
        <v>0</v>
      </c>
      <c r="K67" s="27"/>
    </row>
    <row r="68" spans="2:11" ht="13.8" x14ac:dyDescent="0.25">
      <c r="B68" s="26"/>
      <c r="C68" s="78" t="s">
        <v>20</v>
      </c>
      <c r="D68" s="5" t="s">
        <v>108</v>
      </c>
      <c r="E68" s="97"/>
      <c r="F68" s="90"/>
      <c r="G68" s="85">
        <f>'P1. Korting en opslag'!D30</f>
        <v>0</v>
      </c>
      <c r="H68" s="13">
        <f t="shared" si="3"/>
        <v>0</v>
      </c>
      <c r="I68" s="12">
        <v>0.21</v>
      </c>
      <c r="J68" s="14">
        <f t="shared" si="4"/>
        <v>0</v>
      </c>
      <c r="K68" s="27"/>
    </row>
    <row r="69" spans="2:11" ht="13.8" x14ac:dyDescent="0.25">
      <c r="B69" s="26"/>
      <c r="C69" s="108" t="s">
        <v>20</v>
      </c>
      <c r="D69" s="5" t="s">
        <v>109</v>
      </c>
      <c r="E69" s="97"/>
      <c r="F69" s="90"/>
      <c r="G69" s="85">
        <f>'P1. Korting en opslag'!D30</f>
        <v>0</v>
      </c>
      <c r="H69" s="13">
        <f t="shared" si="3"/>
        <v>0</v>
      </c>
      <c r="I69" s="12">
        <v>0.21</v>
      </c>
      <c r="J69" s="14">
        <f t="shared" si="4"/>
        <v>0</v>
      </c>
      <c r="K69" s="27"/>
    </row>
    <row r="70" spans="2:11" ht="13.8" x14ac:dyDescent="0.25">
      <c r="B70" s="26"/>
      <c r="C70" s="78" t="s">
        <v>20</v>
      </c>
      <c r="D70" s="5" t="s">
        <v>110</v>
      </c>
      <c r="E70" s="97"/>
      <c r="F70" s="90"/>
      <c r="G70" s="85">
        <f>'P1. Korting en opslag'!D30</f>
        <v>0</v>
      </c>
      <c r="H70" s="13">
        <f t="shared" si="3"/>
        <v>0</v>
      </c>
      <c r="I70" s="12">
        <v>0.21</v>
      </c>
      <c r="J70" s="14">
        <f t="shared" si="4"/>
        <v>0</v>
      </c>
      <c r="K70" s="27"/>
    </row>
    <row r="71" spans="2:11" ht="15" thickBot="1" x14ac:dyDescent="0.3">
      <c r="B71" s="26"/>
      <c r="C71" s="82"/>
      <c r="D71" s="83"/>
      <c r="E71" s="98"/>
      <c r="F71" s="91"/>
      <c r="G71" s="86">
        <f>'P1. Korting en opslag'!D30</f>
        <v>0</v>
      </c>
      <c r="H71" s="13">
        <f t="shared" si="3"/>
        <v>0</v>
      </c>
      <c r="I71" s="12">
        <v>0.21</v>
      </c>
      <c r="J71" s="14">
        <f t="shared" si="4"/>
        <v>0</v>
      </c>
      <c r="K71" s="27"/>
    </row>
    <row r="72" spans="2:11" x14ac:dyDescent="0.25">
      <c r="B72" s="26"/>
      <c r="C72" s="76"/>
      <c r="D72" s="76"/>
      <c r="E72" s="99"/>
      <c r="F72" s="76"/>
      <c r="G72" s="76"/>
      <c r="H72" s="76"/>
      <c r="I72" s="76"/>
      <c r="J72" s="24"/>
      <c r="K72" s="27"/>
    </row>
    <row r="73" spans="2:11" ht="13.8" thickBot="1" x14ac:dyDescent="0.3">
      <c r="B73" s="35"/>
      <c r="C73" s="36"/>
      <c r="D73" s="36"/>
      <c r="E73" s="51"/>
      <c r="F73" s="51"/>
      <c r="G73" s="51"/>
      <c r="H73" s="51"/>
      <c r="I73" s="51"/>
      <c r="J73" s="51"/>
      <c r="K73" s="37"/>
    </row>
    <row r="74" spans="2:11" ht="13.8" thickTop="1" x14ac:dyDescent="0.25">
      <c r="C74" s="76"/>
      <c r="D74" s="76"/>
      <c r="E74" s="99"/>
      <c r="F74" s="76"/>
      <c r="G74" s="76"/>
      <c r="H74" s="76"/>
      <c r="I74" s="76"/>
      <c r="J74" s="76"/>
    </row>
    <row r="75" spans="2:11" x14ac:dyDescent="0.25">
      <c r="C75" s="76"/>
      <c r="D75" s="76"/>
      <c r="E75" s="99"/>
      <c r="F75" s="76"/>
      <c r="G75" s="76"/>
      <c r="H75" s="76"/>
      <c r="I75" s="76"/>
      <c r="J75" s="76"/>
    </row>
    <row r="76" spans="2:11" ht="24.6" x14ac:dyDescent="0.4">
      <c r="C76" s="76"/>
      <c r="D76" s="101" t="s">
        <v>111</v>
      </c>
      <c r="E76" s="99"/>
      <c r="F76" s="100">
        <f>SUM(F17:F71)</f>
        <v>152</v>
      </c>
      <c r="G76" s="76"/>
      <c r="H76" s="76"/>
      <c r="I76" s="76"/>
      <c r="J76" s="76"/>
    </row>
    <row r="77" spans="2:11" x14ac:dyDescent="0.25">
      <c r="C77" s="76"/>
      <c r="D77" s="76"/>
      <c r="E77" s="99"/>
      <c r="F77" s="76"/>
      <c r="G77" s="76"/>
      <c r="H77" s="76"/>
      <c r="I77" s="76"/>
      <c r="J77" s="76"/>
    </row>
    <row r="78" spans="2:11" x14ac:dyDescent="0.25">
      <c r="C78" s="76"/>
      <c r="D78" s="76"/>
      <c r="E78" s="99"/>
      <c r="F78" s="76"/>
      <c r="G78" s="76"/>
      <c r="H78" s="76"/>
      <c r="I78" s="76"/>
      <c r="J78" s="76"/>
    </row>
    <row r="79" spans="2:11" x14ac:dyDescent="0.25">
      <c r="C79" s="76"/>
      <c r="D79" s="76"/>
      <c r="E79" s="99"/>
      <c r="F79" s="76"/>
      <c r="G79" s="76"/>
      <c r="H79" s="76"/>
      <c r="I79" s="76"/>
      <c r="J79" s="76"/>
    </row>
    <row r="80" spans="2:11" x14ac:dyDescent="0.25">
      <c r="C80" s="76"/>
      <c r="D80" s="76"/>
      <c r="E80" s="99"/>
      <c r="F80" s="76"/>
      <c r="G80" s="76"/>
      <c r="H80" s="76"/>
      <c r="I80" s="76"/>
      <c r="J80" s="76"/>
    </row>
    <row r="81" spans="3:13" x14ac:dyDescent="0.25">
      <c r="C81" s="76"/>
      <c r="D81" s="76"/>
      <c r="E81" s="99"/>
      <c r="F81" s="76"/>
      <c r="G81" s="76"/>
      <c r="H81" s="76"/>
      <c r="I81" s="76"/>
      <c r="J81" s="76"/>
    </row>
    <row r="82" spans="3:13" x14ac:dyDescent="0.25">
      <c r="C82" s="76"/>
      <c r="D82" s="76"/>
      <c r="E82" s="99"/>
      <c r="F82" s="76"/>
      <c r="G82" s="76"/>
      <c r="H82" s="76"/>
      <c r="I82" s="76"/>
      <c r="J82" s="76"/>
    </row>
    <row r="83" spans="3:13" x14ac:dyDescent="0.25">
      <c r="C83" s="76"/>
      <c r="D83" s="76"/>
      <c r="E83" s="99"/>
      <c r="F83" s="76"/>
      <c r="G83" s="76"/>
      <c r="H83" s="76"/>
      <c r="I83" s="76"/>
      <c r="J83" s="76"/>
    </row>
    <row r="84" spans="3:13" x14ac:dyDescent="0.25">
      <c r="C84" s="76"/>
      <c r="D84" s="76"/>
      <c r="E84" s="99"/>
      <c r="F84" s="76"/>
      <c r="G84" s="76"/>
      <c r="H84" s="76"/>
      <c r="I84" s="76"/>
      <c r="J84" s="76"/>
      <c r="K84" s="76"/>
    </row>
    <row r="85" spans="3:13" x14ac:dyDescent="0.25">
      <c r="C85" s="76"/>
      <c r="D85" s="76"/>
      <c r="E85" s="99"/>
      <c r="F85" s="76"/>
      <c r="G85" s="76"/>
      <c r="H85" s="76"/>
      <c r="I85" s="76"/>
      <c r="J85" s="76"/>
      <c r="K85" s="76"/>
    </row>
    <row r="86" spans="3:13" x14ac:dyDescent="0.25">
      <c r="C86" s="76"/>
      <c r="D86" s="76"/>
      <c r="E86" s="99"/>
      <c r="F86" s="76"/>
      <c r="G86" s="76"/>
      <c r="H86" s="76"/>
      <c r="I86" s="76"/>
      <c r="J86" s="76"/>
      <c r="K86" s="76"/>
    </row>
    <row r="87" spans="3:13" x14ac:dyDescent="0.25">
      <c r="C87" s="76"/>
      <c r="D87" s="76"/>
      <c r="E87" s="99"/>
      <c r="F87" s="76"/>
      <c r="G87" s="76"/>
      <c r="H87" s="76"/>
      <c r="I87" s="76"/>
      <c r="J87" s="76"/>
      <c r="K87" s="76"/>
    </row>
    <row r="88" spans="3:13" x14ac:dyDescent="0.25">
      <c r="C88" s="76"/>
    </row>
    <row r="90" spans="3:13" x14ac:dyDescent="0.25">
      <c r="C90" s="53"/>
      <c r="D90" s="53"/>
      <c r="E90" s="99"/>
      <c r="F90" s="76"/>
      <c r="G90" s="76"/>
      <c r="H90" s="76"/>
      <c r="I90" s="76"/>
      <c r="J90" s="76"/>
      <c r="K90" s="76"/>
      <c r="L90" s="76"/>
      <c r="M90" s="76"/>
    </row>
    <row r="91" spans="3:13" x14ac:dyDescent="0.25">
      <c r="C91" s="53"/>
      <c r="D91" s="53"/>
      <c r="E91" s="99"/>
      <c r="F91" s="76"/>
      <c r="G91" s="76"/>
      <c r="H91" s="76"/>
      <c r="I91" s="76"/>
      <c r="J91" s="76"/>
      <c r="K91" s="76"/>
      <c r="L91" s="76"/>
      <c r="M91" s="76"/>
    </row>
    <row r="92" spans="3:13" x14ac:dyDescent="0.25">
      <c r="C92" s="76"/>
      <c r="D92" s="76"/>
      <c r="E92" s="99"/>
      <c r="F92" s="76"/>
      <c r="G92" s="76"/>
      <c r="H92" s="76"/>
      <c r="I92" s="76"/>
      <c r="J92" s="76"/>
      <c r="K92" s="76"/>
    </row>
    <row r="93" spans="3:13" x14ac:dyDescent="0.25">
      <c r="C93" s="76"/>
      <c r="D93" s="76"/>
      <c r="E93" s="99"/>
      <c r="F93" s="76"/>
      <c r="G93" s="76"/>
      <c r="H93" s="76"/>
      <c r="I93" s="76"/>
      <c r="J93" s="76"/>
      <c r="K93" s="76"/>
    </row>
    <row r="94" spans="3:13" x14ac:dyDescent="0.25">
      <c r="C94" s="76"/>
      <c r="D94" s="76"/>
      <c r="E94" s="99"/>
      <c r="F94" s="76"/>
      <c r="G94" s="76"/>
      <c r="H94" s="76"/>
      <c r="I94" s="76"/>
      <c r="J94" s="76"/>
      <c r="K94" s="76"/>
    </row>
    <row r="95" spans="3:13" x14ac:dyDescent="0.25">
      <c r="C95" s="76"/>
      <c r="D95" s="76"/>
      <c r="E95" s="99"/>
      <c r="F95" s="76"/>
      <c r="G95" s="76"/>
      <c r="H95" s="76"/>
      <c r="I95" s="76"/>
      <c r="J95" s="76"/>
      <c r="K95" s="76"/>
    </row>
    <row r="96" spans="3:13" x14ac:dyDescent="0.25">
      <c r="C96" s="76"/>
      <c r="D96" s="76"/>
      <c r="E96" s="99"/>
      <c r="F96" s="76"/>
      <c r="G96" s="76"/>
      <c r="H96" s="76"/>
      <c r="I96" s="76"/>
      <c r="J96" s="76"/>
      <c r="K96" s="76"/>
    </row>
    <row r="99" spans="3:4" x14ac:dyDescent="0.25">
      <c r="D99" s="70" t="s">
        <v>112</v>
      </c>
    </row>
    <row r="101" spans="3:4" x14ac:dyDescent="0.25">
      <c r="C101" s="70" t="s">
        <v>113</v>
      </c>
      <c r="D101" s="70" t="s">
        <v>114</v>
      </c>
    </row>
    <row r="102" spans="3:4" x14ac:dyDescent="0.25">
      <c r="C102" s="24" t="s">
        <v>115</v>
      </c>
      <c r="D102" s="71" t="s">
        <v>116</v>
      </c>
    </row>
    <row r="103" spans="3:4" x14ac:dyDescent="0.25">
      <c r="C103" s="24" t="s">
        <v>117</v>
      </c>
      <c r="D103" s="71" t="s">
        <v>118</v>
      </c>
    </row>
    <row r="104" spans="3:4" x14ac:dyDescent="0.25">
      <c r="C104" s="24" t="s">
        <v>119</v>
      </c>
      <c r="D104" s="71" t="s">
        <v>120</v>
      </c>
    </row>
    <row r="105" spans="3:4" x14ac:dyDescent="0.25">
      <c r="C105" s="24" t="s">
        <v>87</v>
      </c>
      <c r="D105" s="71" t="s">
        <v>121</v>
      </c>
    </row>
    <row r="106" spans="3:4" x14ac:dyDescent="0.25">
      <c r="C106" s="24" t="s">
        <v>122</v>
      </c>
      <c r="D106" s="71" t="s">
        <v>123</v>
      </c>
    </row>
    <row r="107" spans="3:4" x14ac:dyDescent="0.25">
      <c r="C107" s="24" t="s">
        <v>22</v>
      </c>
      <c r="D107" s="71" t="s">
        <v>124</v>
      </c>
    </row>
    <row r="108" spans="3:4" x14ac:dyDescent="0.25">
      <c r="C108" s="24" t="s">
        <v>20</v>
      </c>
    </row>
  </sheetData>
  <sheetProtection algorithmName="SHA-512" hashValue="V+u4gz4fXjbvqu4decpjZ0qj98tzmf7/2zupMw2U1Xv/3A7vjair+Tb6Lh5ieZMLHdzzTTOFwx7DaWM3SEmFCg==" saltValue="7+6861taLQ4JTfSUJFDDcg==" spinCount="100000" sheet="1" objects="1" scenarios="1"/>
  <mergeCells count="4">
    <mergeCell ref="B1:C1"/>
    <mergeCell ref="B2:K2"/>
    <mergeCell ref="C5:I12"/>
    <mergeCell ref="C14:J14"/>
  </mergeCells>
  <conditionalFormatting sqref="D26:D27">
    <cfRule type="expression" dxfId="9" priority="6" stopIfTrue="1">
      <formula>OR(#REF!="0",#REF!="(blank)",#REF!="#",UPPER(#REF!)="TBD",UPPER(#REF!)="T.B.D.",UPPER(#REF!)="T.B.D",UPPER(#REF!)="ntb",UPPER(#REF!)="nntb",UPPER(#REF!)="nvt",UPPER(#REF!)="N.V.T",UPPER(#REF!)="N.V.T.",UPPER(#REF!)="NIS")</formula>
    </cfRule>
    <cfRule type="expression" dxfId="8" priority="7" stopIfTrue="1">
      <formula>$J21="TRUE"</formula>
    </cfRule>
    <cfRule type="expression" dxfId="7" priority="8" stopIfTrue="1">
      <formula>$K21="TRUE"</formula>
    </cfRule>
    <cfRule type="expression" dxfId="6" priority="9" stopIfTrue="1">
      <formula>$G21="TRUE"</formula>
    </cfRule>
    <cfRule type="expression" dxfId="5" priority="10" stopIfTrue="1">
      <formula>$H21="TRUE"</formula>
    </cfRule>
  </conditionalFormatting>
  <conditionalFormatting sqref="D45">
    <cfRule type="expression" dxfId="4" priority="1" stopIfTrue="1">
      <formula>OR(#REF!="0",#REF!="(blank)",#REF!="#",UPPER(#REF!)="TBD",UPPER(#REF!)="T.B.D.",UPPER(#REF!)="T.B.D",UPPER(#REF!)="ntb",UPPER(#REF!)="nntb",UPPER(#REF!)="nvt",UPPER(#REF!)="N.V.T",UPPER(#REF!)="N.V.T.",UPPER(#REF!)="NIS")</formula>
    </cfRule>
    <cfRule type="expression" dxfId="3" priority="2" stopIfTrue="1">
      <formula>$G31="TRUE"</formula>
    </cfRule>
    <cfRule type="expression" dxfId="2" priority="3" stopIfTrue="1">
      <formula>$H31="TRUE"</formula>
    </cfRule>
    <cfRule type="expression" dxfId="1" priority="4" stopIfTrue="1">
      <formula>$J31="TRUE"</formula>
    </cfRule>
    <cfRule type="expression" dxfId="0" priority="5" stopIfTrue="1">
      <formula>$K31="TRUE"</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281cfc-69c2-4173-b73e-02d54908793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EA902E94E6034CBCB1056BF899FBD2" ma:contentTypeVersion="9" ma:contentTypeDescription="Create a new document." ma:contentTypeScope="" ma:versionID="35b4a96c0fcfdc01edb30e142c928ca2">
  <xsd:schema xmlns:xsd="http://www.w3.org/2001/XMLSchema" xmlns:xs="http://www.w3.org/2001/XMLSchema" xmlns:p="http://schemas.microsoft.com/office/2006/metadata/properties" xmlns:ns2="38281cfc-69c2-4173-b73e-02d549087934" targetNamespace="http://schemas.microsoft.com/office/2006/metadata/properties" ma:root="true" ma:fieldsID="683394f680cc6bd5a74396b6a81e0eed" ns2:_="">
    <xsd:import namespace="38281cfc-69c2-4173-b73e-02d5490879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81cfc-69c2-4173-b73e-02d549087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80264a-99e7-47cd-820c-3e92ce78c5e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C516A3-EDDA-4384-90B4-CFBBBF025367}">
  <ds:schemaRefs>
    <ds:schemaRef ds:uri="http://purl.org/dc/dcmitype/"/>
    <ds:schemaRef ds:uri="38281cfc-69c2-4173-b73e-02d549087934"/>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1160D036-A944-4D91-BC12-BD4A585F59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81cfc-69c2-4173-b73e-02d5490879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8565B6-01E1-4C78-A062-670E598802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Prijzenblad</vt:lpstr>
      <vt:lpstr>P1. Korting en opslag</vt:lpstr>
      <vt:lpstr>P2. Uurtarieven</vt:lpstr>
      <vt:lpstr>P3. Producten</vt:lpstr>
    </vt:vector>
  </TitlesOfParts>
  <Manager/>
  <Company>Gilde Opleidingen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Shannon Wong</dc:creator>
  <cp:keywords/>
  <dc:description/>
  <cp:lastModifiedBy>Megens, Maurice</cp:lastModifiedBy>
  <cp:revision/>
  <dcterms:created xsi:type="dcterms:W3CDTF">2011-04-18T12:45:23Z</dcterms:created>
  <dcterms:modified xsi:type="dcterms:W3CDTF">2026-03-05T14:12:21Z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0x0101006AEA902E94E6034CBCB1056BF899FBD2</vt:lpwstr>
  </property>
  <property fmtid="{D5CDD505-2E9C-101B-9397-08002B2CF9AE}" pid="3" name="MediaServiceImageTags">
    <vt:lpwstr/>
  </property>
</Properties>
</file>