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kmaar.sharepoint.com/teams/Themaaanbestedingenvanafmaart2022-C4896Spouwmuurisolatie/Gedeelde documenten/C5243 Beheer Fietsenstalling/03 Aanbestedingsdocument/02. Publicatie/"/>
    </mc:Choice>
  </mc:AlternateContent>
  <xr:revisionPtr revIDLastSave="356" documentId="8_{FF2E3C3B-E749-4613-8680-3D30CB85C25C}" xr6:coauthVersionLast="47" xr6:coauthVersionMax="47" xr10:uidLastSave="{142AD56F-876B-41BC-B957-17FD19EA345B}"/>
  <bookViews>
    <workbookView xWindow="-120" yWindow="-120" windowWidth="29040" windowHeight="15720" xr2:uid="{8F9836AF-D77D-4FCA-B574-7DABD1329A0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E49" i="1"/>
  <c r="B41" i="1"/>
  <c r="C41" i="1" s="1"/>
  <c r="E41" i="1" s="1"/>
  <c r="C35" i="1"/>
  <c r="E35" i="1" s="1"/>
  <c r="C34" i="1"/>
  <c r="E34" i="1" s="1"/>
  <c r="C33" i="1"/>
  <c r="E33" i="1" s="1"/>
  <c r="B32" i="1"/>
  <c r="B31" i="1"/>
  <c r="C31" i="1" s="1"/>
  <c r="E31" i="1" s="1"/>
  <c r="C36" i="1"/>
  <c r="E36" i="1" s="1"/>
  <c r="C42" i="1"/>
  <c r="E42" i="1" s="1"/>
  <c r="C43" i="1"/>
  <c r="E43" i="1" s="1"/>
  <c r="C44" i="1"/>
  <c r="E44" i="1" s="1"/>
  <c r="C45" i="1"/>
  <c r="E45" i="1" s="1"/>
  <c r="C49" i="1"/>
  <c r="C40" i="1" l="1"/>
  <c r="E40" i="1" s="1"/>
  <c r="E46" i="1" s="1"/>
  <c r="C32" i="1"/>
  <c r="E32" i="1" s="1"/>
  <c r="E37" i="1" s="1"/>
  <c r="E51" i="1" l="1"/>
</calcChain>
</file>

<file path=xl/sharedStrings.xml><?xml version="1.0" encoding="utf-8"?>
<sst xmlns="http://schemas.openxmlformats.org/spreadsheetml/2006/main" count="73" uniqueCount="43">
  <si>
    <t>Bijlage 4 - Prijzenblad Beheer fietsenstallingen</t>
  </si>
  <si>
    <t>Beheer fietsenstalling Ridderstraat</t>
  </si>
  <si>
    <t>Totaalprijs</t>
  </si>
  <si>
    <t>Beheer fietsenstalling De Overdekte (Canadaplein)</t>
  </si>
  <si>
    <t>Beheer fietsenstalling De Afstap (Laat 139)</t>
  </si>
  <si>
    <t>ONDERTEKENING</t>
  </si>
  <si>
    <t>Datum:</t>
  </si>
  <si>
    <t>Handtekening:</t>
  </si>
  <si>
    <t>Naam Inschrijver:</t>
  </si>
  <si>
    <t>Rechtsgeldig ondertekend door:</t>
  </si>
  <si>
    <t>In deze Bijlage dient u uw aanbieding voor beantwoording van Gunningscriterium SGC3 Prijs in te vullen. Dit doet u door de gele cellen in te vullen. Het tarief dat Inschrijver in dit formulier vermeldt, voldoet aan hetgeen gesteld is in de Aanbestedingsdocumenten, inclusief het Programma van Eisen.</t>
  </si>
  <si>
    <t>Wisselend</t>
  </si>
  <si>
    <t>Zondag</t>
  </si>
  <si>
    <t>Maandag t/m vrijdag - daguren tussen 07:00 - 18:00 uur</t>
  </si>
  <si>
    <t>Maandag t/m vrijdag - avonduren tussen 18:00 - 24:00 uur</t>
  </si>
  <si>
    <t>Zaterdag - daguren tussen 07:00 - 18:00 uur</t>
  </si>
  <si>
    <t>Zaterdag - avonduren tussen 18:00 - 24:00 uur</t>
  </si>
  <si>
    <t>Nachturen 24:00 - 07:00 uur</t>
  </si>
  <si>
    <t>Openingstijden</t>
  </si>
  <si>
    <t>Maandag</t>
  </si>
  <si>
    <t>Dinsdag</t>
  </si>
  <si>
    <t>Woensdag</t>
  </si>
  <si>
    <t>Donderdag</t>
  </si>
  <si>
    <t>Vrijdag</t>
  </si>
  <si>
    <t>Zaterdag</t>
  </si>
  <si>
    <t>Fietsenstalling De Afstap (Laat 139)</t>
  </si>
  <si>
    <t>Fietsenstalling De Overdekte (Canadaplein 11)</t>
  </si>
  <si>
    <t>07:00 - 24:00 uur</t>
  </si>
  <si>
    <t>07:30 - 24:00 uur</t>
  </si>
  <si>
    <t>11:30 - 24:00 uur</t>
  </si>
  <si>
    <t>08:00 - 18:30 uur</t>
  </si>
  <si>
    <t>08:00 - 21:30 uur</t>
  </si>
  <si>
    <t>11:00 - 17:30 uur</t>
  </si>
  <si>
    <t>Prijs**</t>
  </si>
  <si>
    <t xml:space="preserve">** De genoemde prijs is een all-in tarief ex btw, maar inclusief alle kosten die noodzakelijk zijn om tot de gevraagde dienstverlening te komen zoals, maar niet beperkt tot, reiskosten, reisuren, overheadkosten, winst en risico, kantoorkosten etc.  </t>
  </si>
  <si>
    <t>Uren / jaar*</t>
  </si>
  <si>
    <t>Uren / week*</t>
  </si>
  <si>
    <t>Totaalprijs van alle stallingen per jaar</t>
  </si>
  <si>
    <t>Totale kosten fietsenstalling De Overdekte per jaar</t>
  </si>
  <si>
    <t>Totale kosten fietsenstalling De Afstap per jaar</t>
  </si>
  <si>
    <t>11:00 - 18:30 uur</t>
  </si>
  <si>
    <t>Het tarief in cel E51 dient te passen in het aangegeven plafondbedrag van €425.000 per jaar.</t>
  </si>
  <si>
    <r>
      <t>* Het aantal uren is conf</t>
    </r>
    <r>
      <rPr>
        <sz val="10"/>
        <rFont val="Segoe UI"/>
        <family val="2"/>
      </rPr>
      <t>orm PvE paragraaf 3.</t>
    </r>
    <r>
      <rPr>
        <sz val="10"/>
        <color theme="1"/>
        <rFont val="Segoe UI"/>
        <family val="2"/>
      </rPr>
      <t xml:space="preserve"> Hier kunnen geen rechten aan worden ontleend. </t>
    </r>
    <r>
      <rPr>
        <sz val="10"/>
        <rFont val="Segoe UI"/>
        <family val="2"/>
      </rPr>
      <t xml:space="preserve">Daadwerkelijk gemaakte uren worden afgerekend. </t>
    </r>
    <r>
      <rPr>
        <sz val="10"/>
        <color theme="1"/>
        <rFont val="Segoe UI"/>
        <family val="2"/>
      </rPr>
      <t xml:space="preserve">Op dit moment is er geen nachtopenstelling van toepassing, wel zien wij graag een uurtarief gevuld.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</si>
</sst>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1"/>
      <color rgb="FF000000"/>
      <name val="Consolas"/>
      <family val="3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3" tint="0.74999237037263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3" xfId="0" applyFont="1" applyBorder="1" applyAlignment="1">
      <alignment horizontal="left" vertical="top" wrapText="1"/>
    </xf>
    <xf numFmtId="0" fontId="1" fillId="0" borderId="0" xfId="0" applyFont="1"/>
    <xf numFmtId="44" fontId="1" fillId="0" borderId="0" xfId="0" applyNumberFormat="1" applyFont="1"/>
    <xf numFmtId="0" fontId="4" fillId="5" borderId="3" xfId="0" applyFont="1" applyFill="1" applyBorder="1"/>
    <xf numFmtId="0" fontId="1" fillId="0" borderId="3" xfId="0" applyFont="1" applyBorder="1"/>
    <xf numFmtId="44" fontId="1" fillId="0" borderId="3" xfId="0" applyNumberFormat="1" applyFont="1" applyBorder="1"/>
    <xf numFmtId="0" fontId="3" fillId="0" borderId="3" xfId="0" applyFont="1" applyBorder="1" applyAlignment="1">
      <alignment vertical="top" wrapText="1"/>
    </xf>
    <xf numFmtId="0" fontId="1" fillId="0" borderId="6" xfId="0" applyFont="1" applyBorder="1"/>
    <xf numFmtId="44" fontId="1" fillId="0" borderId="6" xfId="0" applyNumberFormat="1" applyFont="1" applyBorder="1"/>
    <xf numFmtId="0" fontId="1" fillId="0" borderId="8" xfId="0" applyFont="1" applyBorder="1"/>
    <xf numFmtId="44" fontId="1" fillId="0" borderId="8" xfId="0" applyNumberFormat="1" applyFont="1" applyBorder="1"/>
    <xf numFmtId="0" fontId="4" fillId="0" borderId="9" xfId="0" applyFont="1" applyBorder="1"/>
    <xf numFmtId="44" fontId="4" fillId="0" borderId="9" xfId="0" applyNumberFormat="1" applyFont="1" applyBorder="1"/>
    <xf numFmtId="0" fontId="5" fillId="0" borderId="9" xfId="0" applyFont="1" applyBorder="1"/>
    <xf numFmtId="0" fontId="4" fillId="0" borderId="5" xfId="0" applyFont="1" applyBorder="1"/>
    <xf numFmtId="0" fontId="4" fillId="0" borderId="0" xfId="0" applyFont="1"/>
    <xf numFmtId="44" fontId="1" fillId="2" borderId="3" xfId="0" applyNumberFormat="1" applyFont="1" applyFill="1" applyBorder="1" applyProtection="1">
      <protection locked="0"/>
    </xf>
    <xf numFmtId="44" fontId="1" fillId="2" borderId="8" xfId="0" applyNumberFormat="1" applyFont="1" applyFill="1" applyBorder="1" applyProtection="1">
      <protection locked="0"/>
    </xf>
    <xf numFmtId="44" fontId="4" fillId="0" borderId="7" xfId="0" applyNumberFormat="1" applyFont="1" applyBorder="1"/>
    <xf numFmtId="0" fontId="6" fillId="0" borderId="0" xfId="0" applyFont="1"/>
    <xf numFmtId="44" fontId="5" fillId="0" borderId="3" xfId="0" applyNumberFormat="1" applyFont="1" applyBorder="1"/>
    <xf numFmtId="44" fontId="5" fillId="0" borderId="9" xfId="0" applyNumberFormat="1" applyFont="1" applyBorder="1"/>
    <xf numFmtId="0" fontId="2" fillId="4" borderId="1" xfId="0" applyFont="1" applyFill="1" applyBorder="1" applyAlignment="1" applyProtection="1">
      <alignment horizontal="left"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4" fillId="5" borderId="1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C0C83-0C99-4082-B715-227082D7CE14}">
  <dimension ref="A1:H58"/>
  <sheetViews>
    <sheetView tabSelected="1" zoomScaleNormal="100" workbookViewId="0">
      <selection sqref="A1:H1"/>
    </sheetView>
  </sheetViews>
  <sheetFormatPr defaultRowHeight="14.25" x14ac:dyDescent="0.25"/>
  <cols>
    <col min="1" max="1" width="49.5703125" style="2" customWidth="1"/>
    <col min="2" max="2" width="12.42578125" style="2" bestFit="1" customWidth="1"/>
    <col min="3" max="3" width="14.7109375" style="2" customWidth="1"/>
    <col min="4" max="4" width="9.140625" style="2"/>
    <col min="5" max="5" width="14" style="2" bestFit="1" customWidth="1"/>
    <col min="6" max="16384" width="9.140625" style="2"/>
  </cols>
  <sheetData>
    <row r="1" spans="1:8" x14ac:dyDescent="0.25">
      <c r="A1" s="31" t="s">
        <v>0</v>
      </c>
      <c r="B1" s="31"/>
      <c r="C1" s="31"/>
      <c r="D1" s="31"/>
      <c r="E1" s="31"/>
      <c r="F1" s="31"/>
      <c r="G1" s="31"/>
      <c r="H1" s="31"/>
    </row>
    <row r="2" spans="1:8" x14ac:dyDescent="0.25">
      <c r="A2" s="26" t="s">
        <v>10</v>
      </c>
      <c r="B2" s="26"/>
      <c r="C2" s="26"/>
      <c r="D2" s="26"/>
      <c r="E2" s="26"/>
      <c r="F2" s="26"/>
      <c r="G2" s="26"/>
      <c r="H2" s="26"/>
    </row>
    <row r="3" spans="1:8" x14ac:dyDescent="0.25">
      <c r="A3" s="26"/>
      <c r="B3" s="26"/>
      <c r="C3" s="26"/>
      <c r="D3" s="26"/>
      <c r="E3" s="26"/>
      <c r="F3" s="26"/>
      <c r="G3" s="26"/>
      <c r="H3" s="26"/>
    </row>
    <row r="4" spans="1:8" x14ac:dyDescent="0.25">
      <c r="A4" s="26"/>
      <c r="B4" s="26"/>
      <c r="C4" s="26"/>
      <c r="D4" s="26"/>
      <c r="E4" s="26"/>
      <c r="F4" s="26"/>
      <c r="G4" s="26"/>
      <c r="H4" s="26"/>
    </row>
    <row r="5" spans="1:8" x14ac:dyDescent="0.25">
      <c r="A5" s="26" t="s">
        <v>41</v>
      </c>
      <c r="B5" s="26"/>
      <c r="C5" s="26"/>
      <c r="D5" s="26"/>
      <c r="E5" s="26"/>
      <c r="F5" s="26"/>
      <c r="G5" s="26"/>
      <c r="H5" s="26"/>
    </row>
    <row r="6" spans="1:8" x14ac:dyDescent="0.25">
      <c r="A6" s="26" t="s">
        <v>42</v>
      </c>
      <c r="B6" s="26"/>
      <c r="C6" s="26"/>
      <c r="D6" s="26"/>
      <c r="E6" s="26"/>
      <c r="F6" s="26"/>
      <c r="G6" s="26"/>
      <c r="H6" s="26"/>
    </row>
    <row r="7" spans="1:8" x14ac:dyDescent="0.25">
      <c r="A7" s="26"/>
      <c r="B7" s="26"/>
      <c r="C7" s="26"/>
      <c r="D7" s="26"/>
      <c r="E7" s="26"/>
      <c r="F7" s="26"/>
      <c r="G7" s="26"/>
      <c r="H7" s="26"/>
    </row>
    <row r="8" spans="1:8" x14ac:dyDescent="0.25">
      <c r="A8" s="26" t="s">
        <v>34</v>
      </c>
      <c r="B8" s="26"/>
      <c r="C8" s="26"/>
      <c r="D8" s="26"/>
      <c r="E8" s="26"/>
      <c r="F8" s="26"/>
      <c r="G8" s="26"/>
      <c r="H8" s="26"/>
    </row>
    <row r="9" spans="1:8" x14ac:dyDescent="0.25">
      <c r="A9" s="26"/>
      <c r="B9" s="26"/>
      <c r="C9" s="26"/>
      <c r="D9" s="26"/>
      <c r="E9" s="26"/>
      <c r="F9" s="26"/>
      <c r="G9" s="26"/>
      <c r="H9" s="26"/>
    </row>
    <row r="11" spans="1:8" x14ac:dyDescent="0.25">
      <c r="A11" s="4" t="s">
        <v>26</v>
      </c>
      <c r="B11" s="28" t="s">
        <v>18</v>
      </c>
      <c r="C11" s="29"/>
    </row>
    <row r="12" spans="1:8" x14ac:dyDescent="0.25">
      <c r="A12" s="5" t="s">
        <v>19</v>
      </c>
      <c r="B12" s="30" t="s">
        <v>27</v>
      </c>
      <c r="C12" s="30"/>
    </row>
    <row r="13" spans="1:8" x14ac:dyDescent="0.25">
      <c r="A13" s="5" t="s">
        <v>20</v>
      </c>
      <c r="B13" s="30" t="s">
        <v>27</v>
      </c>
      <c r="C13" s="30"/>
    </row>
    <row r="14" spans="1:8" x14ac:dyDescent="0.25">
      <c r="A14" s="5" t="s">
        <v>21</v>
      </c>
      <c r="B14" s="30" t="s">
        <v>27</v>
      </c>
      <c r="C14" s="30"/>
    </row>
    <row r="15" spans="1:8" x14ac:dyDescent="0.25">
      <c r="A15" s="5" t="s">
        <v>22</v>
      </c>
      <c r="B15" s="30" t="s">
        <v>27</v>
      </c>
      <c r="C15" s="30"/>
    </row>
    <row r="16" spans="1:8" x14ac:dyDescent="0.25">
      <c r="A16" s="5" t="s">
        <v>23</v>
      </c>
      <c r="B16" s="30" t="s">
        <v>27</v>
      </c>
      <c r="C16" s="30"/>
    </row>
    <row r="17" spans="1:5" x14ac:dyDescent="0.25">
      <c r="A17" s="5" t="s">
        <v>24</v>
      </c>
      <c r="B17" s="30" t="s">
        <v>28</v>
      </c>
      <c r="C17" s="30"/>
    </row>
    <row r="18" spans="1:5" x14ac:dyDescent="0.25">
      <c r="A18" s="5" t="s">
        <v>12</v>
      </c>
      <c r="B18" s="30" t="s">
        <v>29</v>
      </c>
      <c r="C18" s="30"/>
    </row>
    <row r="19" spans="1:5" x14ac:dyDescent="0.25">
      <c r="B19" s="27"/>
      <c r="C19" s="27"/>
    </row>
    <row r="20" spans="1:5" x14ac:dyDescent="0.25">
      <c r="A20" s="4" t="s">
        <v>25</v>
      </c>
      <c r="B20" s="28" t="s">
        <v>18</v>
      </c>
      <c r="C20" s="29"/>
    </row>
    <row r="21" spans="1:5" x14ac:dyDescent="0.25">
      <c r="A21" s="5" t="s">
        <v>19</v>
      </c>
      <c r="B21" s="30" t="s">
        <v>40</v>
      </c>
      <c r="C21" s="30"/>
    </row>
    <row r="22" spans="1:5" x14ac:dyDescent="0.25">
      <c r="A22" s="5" t="s">
        <v>20</v>
      </c>
      <c r="B22" s="30" t="s">
        <v>30</v>
      </c>
      <c r="C22" s="30"/>
    </row>
    <row r="23" spans="1:5" x14ac:dyDescent="0.25">
      <c r="A23" s="5" t="s">
        <v>21</v>
      </c>
      <c r="B23" s="30" t="s">
        <v>30</v>
      </c>
      <c r="C23" s="30"/>
    </row>
    <row r="24" spans="1:5" x14ac:dyDescent="0.25">
      <c r="A24" s="5" t="s">
        <v>22</v>
      </c>
      <c r="B24" s="30" t="s">
        <v>31</v>
      </c>
      <c r="C24" s="30"/>
    </row>
    <row r="25" spans="1:5" x14ac:dyDescent="0.25">
      <c r="A25" s="5" t="s">
        <v>23</v>
      </c>
      <c r="B25" s="30" t="s">
        <v>30</v>
      </c>
      <c r="C25" s="30"/>
    </row>
    <row r="26" spans="1:5" x14ac:dyDescent="0.25">
      <c r="A26" s="5" t="s">
        <v>24</v>
      </c>
      <c r="B26" s="30" t="s">
        <v>30</v>
      </c>
      <c r="C26" s="30"/>
    </row>
    <row r="27" spans="1:5" x14ac:dyDescent="0.25">
      <c r="A27" s="5" t="s">
        <v>12</v>
      </c>
      <c r="B27" s="30" t="s">
        <v>32</v>
      </c>
      <c r="C27" s="30"/>
    </row>
    <row r="28" spans="1:5" x14ac:dyDescent="0.25">
      <c r="B28" s="27"/>
      <c r="C28" s="27"/>
    </row>
    <row r="30" spans="1:5" x14ac:dyDescent="0.25">
      <c r="A30" s="4" t="s">
        <v>3</v>
      </c>
      <c r="B30" s="4" t="s">
        <v>36</v>
      </c>
      <c r="C30" s="4" t="s">
        <v>35</v>
      </c>
      <c r="D30" s="4" t="s">
        <v>33</v>
      </c>
      <c r="E30" s="4" t="s">
        <v>2</v>
      </c>
    </row>
    <row r="31" spans="1:5" x14ac:dyDescent="0.25">
      <c r="A31" s="5" t="s">
        <v>13</v>
      </c>
      <c r="B31" s="5">
        <f>11*5</f>
        <v>55</v>
      </c>
      <c r="C31" s="5">
        <f>B31*52</f>
        <v>2860</v>
      </c>
      <c r="D31" s="17"/>
      <c r="E31" s="6">
        <f>C31*D31</f>
        <v>0</v>
      </c>
    </row>
    <row r="32" spans="1:5" x14ac:dyDescent="0.25">
      <c r="A32" s="5" t="s">
        <v>14</v>
      </c>
      <c r="B32" s="5">
        <f>6*5</f>
        <v>30</v>
      </c>
      <c r="C32" s="5">
        <f>B32*52</f>
        <v>1560</v>
      </c>
      <c r="D32" s="17"/>
      <c r="E32" s="6">
        <f t="shared" ref="E32:E36" si="0">C32*D32</f>
        <v>0</v>
      </c>
    </row>
    <row r="33" spans="1:5" x14ac:dyDescent="0.25">
      <c r="A33" s="5" t="s">
        <v>15</v>
      </c>
      <c r="B33" s="5">
        <v>10.5</v>
      </c>
      <c r="C33" s="5">
        <f>B33*52</f>
        <v>546</v>
      </c>
      <c r="D33" s="17"/>
      <c r="E33" s="6">
        <f t="shared" si="0"/>
        <v>0</v>
      </c>
    </row>
    <row r="34" spans="1:5" x14ac:dyDescent="0.25">
      <c r="A34" s="5" t="s">
        <v>16</v>
      </c>
      <c r="B34" s="5">
        <v>6</v>
      </c>
      <c r="C34" s="5">
        <f>B34*52</f>
        <v>312</v>
      </c>
      <c r="D34" s="17"/>
      <c r="E34" s="6">
        <f t="shared" si="0"/>
        <v>0</v>
      </c>
    </row>
    <row r="35" spans="1:5" x14ac:dyDescent="0.25">
      <c r="A35" s="5" t="s">
        <v>12</v>
      </c>
      <c r="B35" s="5">
        <v>12.5</v>
      </c>
      <c r="C35" s="5">
        <f>B35*52</f>
        <v>650</v>
      </c>
      <c r="D35" s="17"/>
      <c r="E35" s="6">
        <f t="shared" si="0"/>
        <v>0</v>
      </c>
    </row>
    <row r="36" spans="1:5" ht="15" thickBot="1" x14ac:dyDescent="0.3">
      <c r="A36" s="10" t="s">
        <v>17</v>
      </c>
      <c r="B36" s="10">
        <v>0</v>
      </c>
      <c r="C36" s="10">
        <f t="shared" ref="C36" si="1">B36*52</f>
        <v>0</v>
      </c>
      <c r="D36" s="18"/>
      <c r="E36" s="11">
        <f t="shared" si="0"/>
        <v>0</v>
      </c>
    </row>
    <row r="37" spans="1:5" x14ac:dyDescent="0.25">
      <c r="A37" s="14" t="s">
        <v>38</v>
      </c>
      <c r="B37" s="12"/>
      <c r="C37" s="12"/>
      <c r="D37" s="13"/>
      <c r="E37" s="22">
        <f>SUM(E31:E36)</f>
        <v>0</v>
      </c>
    </row>
    <row r="38" spans="1:5" x14ac:dyDescent="0.25">
      <c r="D38" s="3"/>
      <c r="E38" s="3"/>
    </row>
    <row r="39" spans="1:5" x14ac:dyDescent="0.25">
      <c r="A39" s="4" t="s">
        <v>4</v>
      </c>
      <c r="B39" s="4" t="s">
        <v>36</v>
      </c>
      <c r="C39" s="4" t="s">
        <v>35</v>
      </c>
      <c r="D39" s="4" t="s">
        <v>33</v>
      </c>
      <c r="E39" s="4" t="s">
        <v>2</v>
      </c>
    </row>
    <row r="40" spans="1:5" x14ac:dyDescent="0.25">
      <c r="A40" s="5" t="s">
        <v>13</v>
      </c>
      <c r="B40" s="5">
        <f>7+(10*4)</f>
        <v>47</v>
      </c>
      <c r="C40" s="5">
        <f>B40*52</f>
        <v>2444</v>
      </c>
      <c r="D40" s="17"/>
      <c r="E40" s="6">
        <f>C40*D40</f>
        <v>0</v>
      </c>
    </row>
    <row r="41" spans="1:5" x14ac:dyDescent="0.25">
      <c r="A41" s="5" t="s">
        <v>14</v>
      </c>
      <c r="B41" s="5">
        <f>(4*0.5)+3.5</f>
        <v>5.5</v>
      </c>
      <c r="C41" s="5">
        <f>B41*52</f>
        <v>286</v>
      </c>
      <c r="D41" s="17"/>
      <c r="E41" s="6">
        <f t="shared" ref="E41:E45" si="2">C41*D41</f>
        <v>0</v>
      </c>
    </row>
    <row r="42" spans="1:5" x14ac:dyDescent="0.25">
      <c r="A42" s="5" t="s">
        <v>15</v>
      </c>
      <c r="B42" s="5">
        <v>10</v>
      </c>
      <c r="C42" s="5">
        <f t="shared" ref="C42:C45" si="3">B42*52</f>
        <v>520</v>
      </c>
      <c r="D42" s="17"/>
      <c r="E42" s="6">
        <f t="shared" si="2"/>
        <v>0</v>
      </c>
    </row>
    <row r="43" spans="1:5" x14ac:dyDescent="0.25">
      <c r="A43" s="5" t="s">
        <v>16</v>
      </c>
      <c r="B43" s="5">
        <v>0.5</v>
      </c>
      <c r="C43" s="5">
        <f t="shared" si="3"/>
        <v>26</v>
      </c>
      <c r="D43" s="17"/>
      <c r="E43" s="6">
        <f t="shared" si="2"/>
        <v>0</v>
      </c>
    </row>
    <row r="44" spans="1:5" x14ac:dyDescent="0.25">
      <c r="A44" s="5" t="s">
        <v>12</v>
      </c>
      <c r="B44" s="5">
        <v>6.5</v>
      </c>
      <c r="C44" s="5">
        <f t="shared" si="3"/>
        <v>338</v>
      </c>
      <c r="D44" s="17"/>
      <c r="E44" s="6">
        <f t="shared" si="2"/>
        <v>0</v>
      </c>
    </row>
    <row r="45" spans="1:5" ht="15" thickBot="1" x14ac:dyDescent="0.3">
      <c r="A45" s="10" t="s">
        <v>17</v>
      </c>
      <c r="B45" s="10">
        <v>0</v>
      </c>
      <c r="C45" s="10">
        <f t="shared" si="3"/>
        <v>0</v>
      </c>
      <c r="D45" s="18"/>
      <c r="E45" s="11">
        <f t="shared" si="2"/>
        <v>0</v>
      </c>
    </row>
    <row r="46" spans="1:5" x14ac:dyDescent="0.25">
      <c r="A46" s="14" t="s">
        <v>39</v>
      </c>
      <c r="B46" s="12"/>
      <c r="C46" s="12"/>
      <c r="D46" s="13"/>
      <c r="E46" s="22">
        <f>SUM(E40:E45)</f>
        <v>0</v>
      </c>
    </row>
    <row r="47" spans="1:5" x14ac:dyDescent="0.25">
      <c r="D47" s="3"/>
      <c r="E47" s="3"/>
    </row>
    <row r="48" spans="1:5" x14ac:dyDescent="0.25">
      <c r="A48" s="4" t="s">
        <v>1</v>
      </c>
      <c r="B48" s="4" t="s">
        <v>36</v>
      </c>
      <c r="C48" s="4" t="s">
        <v>35</v>
      </c>
      <c r="D48" s="4" t="s">
        <v>33</v>
      </c>
      <c r="E48" s="4" t="s">
        <v>2</v>
      </c>
    </row>
    <row r="49" spans="1:8" x14ac:dyDescent="0.25">
      <c r="A49" s="5" t="s">
        <v>11</v>
      </c>
      <c r="B49" s="5">
        <v>4</v>
      </c>
      <c r="C49" s="5">
        <f>B49*52</f>
        <v>208</v>
      </c>
      <c r="D49" s="17"/>
      <c r="E49" s="21">
        <f>C49*D49</f>
        <v>0</v>
      </c>
    </row>
    <row r="50" spans="1:8" ht="15" thickBot="1" x14ac:dyDescent="0.3">
      <c r="D50" s="3"/>
      <c r="E50" s="3"/>
    </row>
    <row r="51" spans="1:8" ht="15.75" thickBot="1" x14ac:dyDescent="0.3">
      <c r="A51" s="15" t="s">
        <v>37</v>
      </c>
      <c r="B51" s="8"/>
      <c r="C51" s="8"/>
      <c r="D51" s="9"/>
      <c r="E51" s="19">
        <f>IF(SUM(E37+E46+E49)&gt;425000,"Uitgesloten",SUM(E37+E46+E49))</f>
        <v>0</v>
      </c>
      <c r="G51" s="20"/>
    </row>
    <row r="52" spans="1:8" x14ac:dyDescent="0.25">
      <c r="A52" s="16"/>
      <c r="D52" s="3"/>
      <c r="E52" s="3"/>
    </row>
    <row r="54" spans="1:8" x14ac:dyDescent="0.25">
      <c r="A54" s="32" t="s">
        <v>5</v>
      </c>
      <c r="B54" s="33"/>
      <c r="C54" s="33"/>
      <c r="D54" s="33"/>
      <c r="E54" s="33"/>
      <c r="F54" s="33"/>
      <c r="G54" s="33"/>
      <c r="H54" s="34"/>
    </row>
    <row r="55" spans="1:8" x14ac:dyDescent="0.25">
      <c r="A55" s="7" t="s">
        <v>8</v>
      </c>
      <c r="B55" s="23"/>
      <c r="C55" s="24"/>
      <c r="D55" s="24"/>
      <c r="E55" s="24"/>
      <c r="F55" s="24"/>
      <c r="G55" s="24"/>
      <c r="H55" s="25"/>
    </row>
    <row r="56" spans="1:8" x14ac:dyDescent="0.25">
      <c r="A56" s="1" t="s">
        <v>9</v>
      </c>
      <c r="B56" s="23"/>
      <c r="C56" s="24"/>
      <c r="D56" s="24"/>
      <c r="E56" s="24"/>
      <c r="F56" s="24"/>
      <c r="G56" s="24"/>
      <c r="H56" s="25"/>
    </row>
    <row r="57" spans="1:8" x14ac:dyDescent="0.25">
      <c r="A57" s="1" t="s">
        <v>6</v>
      </c>
      <c r="B57" s="23"/>
      <c r="C57" s="24"/>
      <c r="D57" s="24"/>
      <c r="E57" s="24"/>
      <c r="F57" s="24"/>
      <c r="G57" s="24"/>
      <c r="H57" s="25"/>
    </row>
    <row r="58" spans="1:8" ht="28.5" customHeight="1" x14ac:dyDescent="0.25">
      <c r="A58" s="1" t="s">
        <v>7</v>
      </c>
      <c r="B58" s="23"/>
      <c r="C58" s="24"/>
      <c r="D58" s="24"/>
      <c r="E58" s="24"/>
      <c r="F58" s="24"/>
      <c r="G58" s="24"/>
      <c r="H58" s="25"/>
    </row>
  </sheetData>
  <sheetProtection algorithmName="SHA-512" hashValue="FN2HoK6lpEQkpc6Ajgknr6D45udKmYi/dsry4eqiOI+icGxtnOObrb3MrdGFJWHp+ZXIEWUaRleusRxcumQj9g==" saltValue="wwNh7D+dTmYI1PKQnUAXfg==" spinCount="100000" sheet="1" objects="1" scenarios="1"/>
  <mergeCells count="28">
    <mergeCell ref="A1:H1"/>
    <mergeCell ref="A54:H54"/>
    <mergeCell ref="B55:H55"/>
    <mergeCell ref="B56:H56"/>
    <mergeCell ref="B57:H57"/>
    <mergeCell ref="B11:C11"/>
    <mergeCell ref="B12:C12"/>
    <mergeCell ref="B13:C13"/>
    <mergeCell ref="B14:C14"/>
    <mergeCell ref="B15:C15"/>
    <mergeCell ref="B16:C16"/>
    <mergeCell ref="B17:C17"/>
    <mergeCell ref="A5:H5"/>
    <mergeCell ref="B18:C18"/>
    <mergeCell ref="B58:H58"/>
    <mergeCell ref="A2:H4"/>
    <mergeCell ref="A8:H9"/>
    <mergeCell ref="A6:H7"/>
    <mergeCell ref="B19:C19"/>
    <mergeCell ref="B20:C20"/>
    <mergeCell ref="B21:C21"/>
    <mergeCell ref="B22:C22"/>
    <mergeCell ref="B25:C25"/>
    <mergeCell ref="B26:C26"/>
    <mergeCell ref="B27:C27"/>
    <mergeCell ref="B28:C28"/>
    <mergeCell ref="B23:C23"/>
    <mergeCell ref="B24:C2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969DDD72D91A4AAB52B20792F0E3C0" ma:contentTypeVersion="3" ma:contentTypeDescription="Een nieuw document maken." ma:contentTypeScope="" ma:versionID="79c39a829626d2fa1b28c782cd74bb9e">
  <xsd:schema xmlns:xsd="http://www.w3.org/2001/XMLSchema" xmlns:xs="http://www.w3.org/2001/XMLSchema" xmlns:p="http://schemas.microsoft.com/office/2006/metadata/properties" xmlns:ns2="387fc265-e3ff-48b5-a3db-356adc1f94a3" targetNamespace="http://schemas.microsoft.com/office/2006/metadata/properties" ma:root="true" ma:fieldsID="c0469cc8e178db62084850570035fb01" ns2:_="">
    <xsd:import namespace="387fc265-e3ff-48b5-a3db-356adc1f94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fc265-e3ff-48b5-a3db-356adc1f9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0AEC26-6713-49BF-BB72-65A12CDB85B6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87fc265-e3ff-48b5-a3db-356adc1f94a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02EFC6F-469D-44B7-9B84-3DF174251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7fc265-e3ff-48b5-a3db-356adc1f94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6EA87F-3AA0-492F-BAE8-EA588F5070C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0c7dc89-3ca5-4565-aac6-397d06363c8e}" enabled="0" method="" siteId="{c0c7dc89-3ca5-4565-aac6-397d06363c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Leonie Houtenbos</dc:creator>
  <cp:lastModifiedBy>Leonie Houtenbos</cp:lastModifiedBy>
  <dcterms:created xsi:type="dcterms:W3CDTF">2026-02-12T12:32:36Z</dcterms:created>
  <dcterms:modified xsi:type="dcterms:W3CDTF">2026-03-06T07:55:42Z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0x010100E3969DDD72D91A4AAB52B20792F0E3C0</vt:lpwstr>
  </property>
</Properties>
</file>