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DATA\Inkoop\1. Lopende aanbestedingen\2026 Wagenpark\2. Aanbestedingsdocumenten\"/>
    </mc:Choice>
  </mc:AlternateContent>
  <xr:revisionPtr revIDLastSave="0" documentId="8_{9348B6B6-BEBD-4B45-876C-F6407DBC5D40}" xr6:coauthVersionLast="47" xr6:coauthVersionMax="47" xr10:uidLastSave="{00000000-0000-0000-0000-000000000000}"/>
  <bookViews>
    <workbookView xWindow="-120" yWindow="-120" windowWidth="29040" windowHeight="15840" xr2:uid="{3D096C22-DDC2-4AAA-BE38-9619FE337B5A}"/>
  </bookViews>
  <sheets>
    <sheet name="Toelichting" sheetId="2" r:id="rId1"/>
    <sheet name="Scoreblad" sheetId="5" r:id="rId2"/>
    <sheet name="Leasetarieven" sheetId="1" r:id="rId3"/>
    <sheet name="Huurtarieven" sheetId="4" r:id="rId4"/>
    <sheet name="Tarievenblad" sheetId="3" r:id="rId5"/>
  </sheets>
  <definedNames>
    <definedName name="_xlnm._FilterDatabase" localSheetId="2" hidden="1">Leasetarieven!$A$3:$AL$25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 l="1"/>
  <c r="D15" i="5"/>
  <c r="D10" i="5"/>
  <c r="B8" i="5" l="1"/>
  <c r="B9" i="5"/>
  <c r="B10" i="5"/>
  <c r="B11" i="5"/>
  <c r="AL33" i="1"/>
  <c r="AL34" i="1"/>
  <c r="AL35" i="1"/>
  <c r="AL36" i="1"/>
  <c r="AL37" i="1"/>
  <c r="AL38" i="1"/>
  <c r="AL5" i="1"/>
  <c r="AL6" i="1"/>
  <c r="AL7" i="1"/>
  <c r="AL8" i="1"/>
  <c r="AL9" i="1"/>
  <c r="AL10" i="1"/>
  <c r="AL11" i="1"/>
  <c r="AL12" i="1"/>
  <c r="AL13" i="1"/>
  <c r="AL14" i="1"/>
  <c r="AL15" i="1"/>
  <c r="AL16" i="1"/>
  <c r="AL17" i="1"/>
  <c r="AL18" i="1"/>
  <c r="AL19" i="1"/>
  <c r="AL20" i="1"/>
  <c r="AL21" i="1"/>
  <c r="AL22" i="1"/>
  <c r="AL23" i="1"/>
  <c r="AL24" i="1"/>
  <c r="AL25" i="1"/>
  <c r="AL4" i="1"/>
  <c r="C32" i="5"/>
  <c r="AL48" i="1"/>
  <c r="AL49" i="1"/>
  <c r="AL50" i="1"/>
  <c r="AL51" i="1"/>
  <c r="AL52" i="1"/>
  <c r="AL53" i="1"/>
  <c r="B28" i="5" s="1"/>
  <c r="D28" i="5" s="1"/>
  <c r="E28" i="5" s="1"/>
  <c r="AL54" i="1"/>
  <c r="AL47" i="1"/>
  <c r="AL46" i="1"/>
  <c r="AL45" i="1"/>
  <c r="B26" i="5" s="1"/>
  <c r="AL44" i="1"/>
  <c r="AL43" i="1"/>
  <c r="AL42" i="1"/>
  <c r="B25" i="5" s="1"/>
  <c r="AL41" i="1"/>
  <c r="AL40" i="1"/>
  <c r="AL39" i="1"/>
  <c r="B5" i="5" l="1"/>
  <c r="D5" i="5" s="1"/>
  <c r="B22" i="5"/>
  <c r="D22" i="5" s="1"/>
  <c r="E22" i="5" s="1"/>
  <c r="B27" i="5"/>
  <c r="B24" i="5"/>
  <c r="B23" i="5"/>
  <c r="B7" i="5"/>
  <c r="D7" i="5" s="1"/>
  <c r="E7" i="5" s="1"/>
  <c r="B6" i="5"/>
  <c r="D6" i="5" s="1"/>
  <c r="E6" i="5" s="1"/>
  <c r="D23" i="5"/>
  <c r="E23" i="5" s="1"/>
  <c r="D27" i="5"/>
  <c r="E27" i="5" s="1"/>
  <c r="D26" i="5"/>
  <c r="E26" i="5" s="1"/>
  <c r="D25" i="5"/>
  <c r="E25" i="5" s="1"/>
  <c r="D24" i="5"/>
  <c r="E24" i="5" s="1"/>
  <c r="E10" i="5"/>
  <c r="C15" i="5"/>
  <c r="E11" i="5"/>
  <c r="D9" i="5"/>
  <c r="E9" i="5" s="1"/>
  <c r="D8" i="5"/>
  <c r="E8" i="5" s="1"/>
  <c r="E32" i="5" l="1"/>
  <c r="D32" i="5"/>
  <c r="E5" i="5"/>
  <c r="E15" i="5" s="1"/>
</calcChain>
</file>

<file path=xl/sharedStrings.xml><?xml version="1.0" encoding="utf-8"?>
<sst xmlns="http://schemas.openxmlformats.org/spreadsheetml/2006/main" count="603" uniqueCount="176">
  <si>
    <t>Prijzenblad Lease</t>
  </si>
  <si>
    <t>Investering en restwaarde EXCL BTW</t>
  </si>
  <si>
    <t>Leasecomponenten in € per maand EXCL BTW</t>
  </si>
  <si>
    <t>Risico componenten in € per maand EXCL BTW</t>
  </si>
  <si>
    <t>Totalen en verrekening</t>
  </si>
  <si>
    <t>Merk</t>
  </si>
  <si>
    <t>Model</t>
  </si>
  <si>
    <t>Type</t>
  </si>
  <si>
    <t>Brandstofsoort</t>
  </si>
  <si>
    <t>Looptijd in maanden</t>
  </si>
  <si>
    <t>Jaarkilometrage</t>
  </si>
  <si>
    <t>Catalogusprijs (incl BTW / incl BPM)</t>
  </si>
  <si>
    <t>Afleverkosten ex BTW</t>
  </si>
  <si>
    <t>Fleetowner korting percentage</t>
  </si>
  <si>
    <t>Additionele korting percentage</t>
  </si>
  <si>
    <t>Investering</t>
  </si>
  <si>
    <t>x</t>
  </si>
  <si>
    <t>Management fee</t>
  </si>
  <si>
    <t>Tankpas  / laadpas nationaal</t>
  </si>
  <si>
    <t>Hulpdienst binnenland</t>
  </si>
  <si>
    <t>Overige componenten</t>
  </si>
  <si>
    <t xml:space="preserve">Afschrijving </t>
  </si>
  <si>
    <t>Rentebedrag</t>
  </si>
  <si>
    <t>Reparatie &amp; Onderhoud</t>
  </si>
  <si>
    <t>Vervangend vervoer RO</t>
  </si>
  <si>
    <t>Vervangend vervoer schade</t>
  </si>
  <si>
    <t>Totale Leaseprijs (excl. Brandstof) EXCL. BTW</t>
  </si>
  <si>
    <t>Totale Leaseprijs (excl. Brandstof) INCL. BTW</t>
  </si>
  <si>
    <t>Elektrisch</t>
  </si>
  <si>
    <t>-</t>
  </si>
  <si>
    <t>Hyundai</t>
  </si>
  <si>
    <t>Opel</t>
  </si>
  <si>
    <t>Peugeot</t>
  </si>
  <si>
    <t>Renault</t>
  </si>
  <si>
    <t>Skoda</t>
  </si>
  <si>
    <t>e-Jumpy</t>
  </si>
  <si>
    <t>Ford</t>
  </si>
  <si>
    <t>Kia</t>
  </si>
  <si>
    <t>EV3</t>
  </si>
  <si>
    <t>Elroq</t>
  </si>
  <si>
    <t>Opties</t>
  </si>
  <si>
    <t>Fiscale waarde incl. BTW, BPM en opties</t>
  </si>
  <si>
    <t>Restwaarde (incl BPM)</t>
  </si>
  <si>
    <t>Categorie</t>
  </si>
  <si>
    <t>Toelichting</t>
  </si>
  <si>
    <t>Handelingfee turn-key delivery</t>
  </si>
  <si>
    <t>MRB</t>
  </si>
  <si>
    <t>Assurantie
WA + Casco</t>
  </si>
  <si>
    <t>BTW</t>
  </si>
  <si>
    <t>Rente-percentage</t>
  </si>
  <si>
    <t>Administratie-kosten</t>
  </si>
  <si>
    <t>All season banden vanaf aflevering</t>
  </si>
  <si>
    <t>Gemiddeld leasetarief</t>
  </si>
  <si>
    <t>Vervangen kentekenbewijs</t>
  </si>
  <si>
    <t>Vervangen kentekenplaten</t>
  </si>
  <si>
    <t>Kosten missende reservesleutel</t>
  </si>
  <si>
    <t>Tarievenblad</t>
  </si>
  <si>
    <t>Omschrijving</t>
  </si>
  <si>
    <t>Prijs excl BTW</t>
  </si>
  <si>
    <t>Transport in NL (niet Waddeneilanden)</t>
  </si>
  <si>
    <t>Ontstickeren personenauto</t>
  </si>
  <si>
    <t>Ontstickeren bestelwagen/ -bus</t>
  </si>
  <si>
    <t>Vervangen brandstof-/ laadpas</t>
  </si>
  <si>
    <t>Vervangen pincode brandstof-/ laadpas</t>
  </si>
  <si>
    <t>Haal- en brengkosten huurauto</t>
  </si>
  <si>
    <t>Brandstof-/ laadpas bij huurauto</t>
  </si>
  <si>
    <t>Meerprijs spoedlevering &lt;2 uur</t>
  </si>
  <si>
    <t>Meerprijs trekhaak</t>
  </si>
  <si>
    <t>Per gebeurtenis/
maand/ etc</t>
  </si>
  <si>
    <t>Administratiekosten handmatige laad-/ brandstofdeclaraties</t>
  </si>
  <si>
    <t>(Administratiekosten) Doorsturen digitale bekeuring</t>
  </si>
  <si>
    <t>(Administratiekosten) Doorsturen fysieke bekeuring</t>
  </si>
  <si>
    <t>Administratiekosten betalen en doorbelasten bekeuring</t>
  </si>
  <si>
    <t>Huur / Shortlease</t>
  </si>
  <si>
    <t>Winterbanden</t>
  </si>
  <si>
    <t>All-seasonbanden</t>
  </si>
  <si>
    <t>Eigen risico bij niet verhaalbare schade personenauto</t>
  </si>
  <si>
    <t>Eigen risico bij niet verhaalbare schade bestelwagen/ -bus</t>
  </si>
  <si>
    <t>Brandstof</t>
  </si>
  <si>
    <t>1 - 7 dagen</t>
  </si>
  <si>
    <t>8 - 30 dagen</t>
  </si>
  <si>
    <t xml:space="preserve"> 31 - 90 dagen</t>
  </si>
  <si>
    <t xml:space="preserve"> Shortlease t/m 12 maanden</t>
  </si>
  <si>
    <t>prijs per meerkilometer</t>
  </si>
  <si>
    <t>Categorie o.b.v. leasevoorbeelden</t>
  </si>
  <si>
    <t>Opel Corsa /Peugeot 208</t>
  </si>
  <si>
    <t>Citroen Jumpy</t>
  </si>
  <si>
    <t>Benzine/Hybride</t>
  </si>
  <si>
    <t>Diesel</t>
  </si>
  <si>
    <t>Voorbeelden. Huurauto's dienen vergelijkbaar te zijn.</t>
  </si>
  <si>
    <t>Overig</t>
  </si>
  <si>
    <t>Belettering excl. BTW</t>
  </si>
  <si>
    <t>Peugeot e-Partner</t>
  </si>
  <si>
    <t>Citroen e-Jumpy</t>
  </si>
  <si>
    <t>Opel e-Corsa /Peugeot e-208</t>
  </si>
  <si>
    <t>Leasetarieven:</t>
  </si>
  <si>
    <t>Huurtarieven:</t>
  </si>
  <si>
    <t>Inschrijver vult het volledige formulier met huurtarieven in.  Inschrijver dient uitsluitend gebruik te maken van dit document voor het indienen van prijzen.
Het is niet toegestaan om wijzigingen aan te brengen in dit documenten en de prijzen dienen gebaseerd te zijn op de beschreven objecten.
Omdat veel aanbieders met verschillende aanduidingen van huurklasses heeft Opdrachtgever ervoor gekozen om voorbeeldauto's als referentie te geven. Deze corresponderen met de dezelfde categorie als de leaseauto's.
Inschrijver kan voor eventuele aanvullende kosten m.b.t. de huurauto's gebruik maken van de vrije velden in het Tarievenblad.</t>
  </si>
  <si>
    <t>Tarievenblad:</t>
  </si>
  <si>
    <t>Inschrijver vult bij het Tarievenblad de geldende tarieven voor 2026 in voor de beschreven onderwerpen. Indien Inschrijver geen kosten in rekening brengt dient €0,01 ingevuld te worden.
Inschrijver geeft aan of de kosten per gebeurtenis, per maand of anderszins zijn. Het staat Inschrijver vrij om een toelichting te geven op de beschreven onderwerpen. 
Als er nog andere kosten zijn die Inschrijver hanteert, dan kan hiervoor gebruik gemaakt worden van vrije velden in het Tarievenblad.</t>
  </si>
  <si>
    <t>Huurtarieven</t>
  </si>
  <si>
    <t>Vul de gearceerde velden in</t>
  </si>
  <si>
    <t>Vul  de gearceerde velden in</t>
  </si>
  <si>
    <t>Fictief aantal</t>
  </si>
  <si>
    <t>Fictieve maandkosten</t>
  </si>
  <si>
    <t>Fictief Totaal per jaar</t>
  </si>
  <si>
    <t>Aftank-/ oplaadfee (los van brandstof-/ stroomkosten) na inname</t>
  </si>
  <si>
    <t>Huurtarief is inclusief 100 km per dag.
Afrekening is altijd op basis van het meest gunstige tarief voor Opdrachtgever.
Bij elektrische auto's wordt altijd een geschikte laadkabel geleverd.
Auto's zijn minimaal uitgerust met airco, navigatie en bluetooth voor handsfree bellen.
Auto's worden afgeleverd met een volle batterij / tank.
Additionele kosten kunnen in het Tarievenblad worden ingevuld.</t>
  </si>
  <si>
    <t>Fictieve inschrijfsom</t>
  </si>
  <si>
    <t>Explorer</t>
  </si>
  <si>
    <t>EV BEV 77kWh Extended Range Select AWD 5D</t>
  </si>
  <si>
    <t>Touring Dynamic AWD 5D 280kW</t>
  </si>
  <si>
    <t>Toyota</t>
  </si>
  <si>
    <t>BZ4X</t>
  </si>
  <si>
    <t>Executive AWD 5D 135kW</t>
  </si>
  <si>
    <t>Urban Cruiser</t>
  </si>
  <si>
    <t>e-Partner</t>
  </si>
  <si>
    <t>EV 50 kWh 136 Auto L2 4X4 4D</t>
  </si>
  <si>
    <t>e-Transit Custom</t>
  </si>
  <si>
    <t>71 kWh L2H1 340 Limited 136pk Auto AWD 4D</t>
  </si>
  <si>
    <t>Aircross Elektrisch 113pk Comfort range YOU 5D</t>
  </si>
  <si>
    <t>e-C3</t>
  </si>
  <si>
    <t>BEV Long Range 51kWh Business Edition 5D</t>
  </si>
  <si>
    <t>Corsa</t>
  </si>
  <si>
    <t>BEV 40kWh 120pk Evolution urban range 5D</t>
  </si>
  <si>
    <t>Active 5D 106kW</t>
  </si>
  <si>
    <t>48,6 kWh Pure Edition 5D 99kW</t>
  </si>
  <si>
    <t>Kona Electric</t>
  </si>
  <si>
    <t>58.3kWh Plus 5D 150kW</t>
  </si>
  <si>
    <t>EV 50 kWh 136 Auto Pro Skill L1 4D</t>
  </si>
  <si>
    <t>85 Business Edition 5D 210kW</t>
  </si>
  <si>
    <t>EV BEV 79kWh Extended Range Select RWD 5D</t>
  </si>
  <si>
    <t>BEV 71kWh 100kW L1H1 4M 32 AT 4D</t>
  </si>
  <si>
    <t>Volkswagen</t>
  </si>
  <si>
    <t>e-Transporter</t>
  </si>
  <si>
    <t>79 kWh 250 kW Anniversary Ed at 4M 4D</t>
  </si>
  <si>
    <t>ID.Buzz Cargo</t>
  </si>
  <si>
    <t>77kWh 210kW Pro Limited Edition Plus 4M 5D</t>
  </si>
  <si>
    <t>ID.4</t>
  </si>
  <si>
    <t>2.0 TDI 90kW 4Motion Maxi 4D</t>
  </si>
  <si>
    <t>Caddy</t>
  </si>
  <si>
    <t>Isuzu</t>
  </si>
  <si>
    <t>D-Max</t>
  </si>
  <si>
    <t>D-Max EV</t>
  </si>
  <si>
    <t>Double Cab V-Cross</t>
  </si>
  <si>
    <t>Extended Cab V-Cross</t>
  </si>
  <si>
    <t>Citroen</t>
  </si>
  <si>
    <t>Jato code</t>
  </si>
  <si>
    <t>L2 EV 75 kWh 136 4D</t>
  </si>
  <si>
    <t>GB 2.2 BlueHDi 150 S&amp;S EAT8 L2 4D 110kW</t>
  </si>
  <si>
    <t>Jumpy</t>
  </si>
  <si>
    <t xml:space="preserve">All-seasons / </t>
  </si>
  <si>
    <t>onbekend</t>
  </si>
  <si>
    <t>Prijsstelling inclusief BTW en inclusief Assurantie</t>
  </si>
  <si>
    <t>Prijsstelling inclusief BTW en exclusief Assurantie (incl. handeling)</t>
  </si>
  <si>
    <t>Prijzenblad Lease ex assusrantie (inc handeling)</t>
  </si>
  <si>
    <t>Tarievenformulier Hoogheemraadschap de Stichtse Rijnlanden 2026</t>
  </si>
  <si>
    <t>Hyundai Kona / Kia EV3</t>
  </si>
  <si>
    <t>Toyota Urban Cruiser / Opel Astra</t>
  </si>
  <si>
    <t>Ford Explorer / Skoda Elroq</t>
  </si>
  <si>
    <t>Ford Explorer</t>
  </si>
  <si>
    <t>VW ID4</t>
  </si>
  <si>
    <t>Kia Sportage</t>
  </si>
  <si>
    <t>VW Caddy</t>
  </si>
  <si>
    <t>Isuzu D Max EV</t>
  </si>
  <si>
    <t>VW Amarok</t>
  </si>
  <si>
    <t>Hardtop</t>
  </si>
  <si>
    <t>* standkachel + dakdraagsysteem + lichtbak + inrichting + trekhaak</t>
  </si>
  <si>
    <t>Stelpost in- en opbouw €10.000 ex btw* / All-seasons</t>
  </si>
  <si>
    <t>Stelpost in- en opbouw €10.000 ex btw* / Grabber banden</t>
  </si>
  <si>
    <t>Dangel 4x4 uitvoering / Stelpost in- en opbouw €10.000 ex btw* / Grabber Banden</t>
  </si>
  <si>
    <t>Kosten thuislaadpunt conform Programma van Eisen 05.16</t>
  </si>
  <si>
    <t>Assurantie
WA + Casco o.b.v. ER €136</t>
  </si>
  <si>
    <t>Assurantie
WA + Casco o.b.v. ER €500</t>
  </si>
  <si>
    <t>Aanvullend</t>
  </si>
  <si>
    <r>
      <t>Inschrijver dient het volledige formulier in te vullen. Inschrijver dient uitsluitend gebruik te maken van dit document voor het indienen van prijzen.
Het is niet toegestaan om wijzigingen aan te brengen in dit documenten en de prijzen dienen gebaseerd te zijn op de beschreven objecten.
Let op: In het bovenste deel worden de tarieven inclusief assurantie uitgevraagd. In het onderste deel worden de tarieven exclusief assurantie, maar inclusief handeling voor schadeafhandeling, uitgevraagd. Eventuele handelingsfee kan Inschrijver verwerking in de kolom voor de managementfee.
Inschrijver rekent in de basis met een Eigen risico van €136,- per incident. Opdrachtgever leest in kolom AN graag de premies geldend bij een Eigen risico van €500,- per incident.
De Merken/modellen/uitvoeringen en opties zijn o.b.v. beschikbaarheid d.d. 25 februari 2026
Bij alle objecten dient het afleverpakket</t>
    </r>
    <r>
      <rPr>
        <b/>
        <sz val="11"/>
        <color theme="1"/>
        <rFont val="Aptos Narrow"/>
        <family val="2"/>
        <scheme val="minor"/>
      </rPr>
      <t xml:space="preserve"> </t>
    </r>
    <r>
      <rPr>
        <sz val="11"/>
        <color theme="1"/>
        <rFont val="Aptos Narrow"/>
        <family val="2"/>
        <scheme val="minor"/>
      </rPr>
      <t>conform Programma van Eisen 03.03</t>
    </r>
    <r>
      <rPr>
        <b/>
        <sz val="11"/>
        <color theme="1"/>
        <rFont val="Aptos Narrow"/>
        <family val="2"/>
        <scheme val="minor"/>
      </rPr>
      <t xml:space="preserve"> </t>
    </r>
    <r>
      <rPr>
        <sz val="11"/>
        <color theme="1"/>
        <rFont val="Aptos Narrow"/>
        <family val="2"/>
        <scheme val="minor"/>
      </rPr>
      <t xml:space="preserve">opgenomen te zijn in de prijs.
Voor een aantal objecten wordt belettering uitgevraagd. Het uitgangspunt hiervan is €500,- ex. BTW. De belettering is opgenomen in het leasetarief en valt ook onder de dekking bij bijvoorbeeld schade.
Kwaliteit van de belettering dient ten minste gedurende de looptijd van 72 maanden gegarandeerd te zijn.
Voor auto's met in- en opbouw is minimaal opgenomen een standkachel, inrichting, dakdraagsysteem, een lichtbak op de auto en een trekhaal. Dit is exclusief belettering. Daarvoor is in het invulblad rekening gehouden met een stelpost à €10.000,- exclusief BTW.
Naast de ingevulde leasetarieven in het formulier voegt Inschrijver bij de inschrijving de betreffende offertes + matrixes in PDF toe.
Eventuele subsidies of fiscale stimuleringsmaatregelen dienen </t>
    </r>
    <r>
      <rPr>
        <b/>
        <u/>
        <sz val="11"/>
        <color theme="1"/>
        <rFont val="Aptos Narrow"/>
        <family val="2"/>
        <scheme val="minor"/>
      </rPr>
      <t>niet</t>
    </r>
    <r>
      <rPr>
        <sz val="11"/>
        <color theme="1"/>
        <rFont val="Aptos Narrow"/>
        <family val="2"/>
        <scheme val="minor"/>
      </rPr>
      <t xml:space="preserve"> te worden opgenomen in de berekeningen.
Negatieve bedragen zijn niet toegestaan. Wanneer een bedrag €0,00 is, vult Inschrijver €0,01 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</si>
</sst>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 #,##0_ ;_ * \-#,##0_ ;_ * &quot;-&quot;??_ ;_ @_ "/>
    <numFmt numFmtId="165" formatCode="_-* #,##0.00_-;_-* #,##0.00\-;_-* &quot;-&quot;??_-;_-@_-"/>
    <numFmt numFmtId="166" formatCode="#,##0_ ;\-#,##0\ "/>
    <numFmt numFmtId="167" formatCode="_-&quot;€&quot;\ * #,##0.00_-;_-&quot;€&quot;\ * #,##0.00\-;_-&quot;€&quot;\ * &quot;-&quot;??_-;_-@_-"/>
  </numFmts>
  <fonts count="22" x14ac:knownFonts="1">
    <font>
      <sz val="11"/>
      <color theme="1"/>
      <name val="Aptos Narrow"/>
      <family val="2"/>
      <scheme val="minor"/>
    </font>
    <font>
      <sz val="11"/>
      <color theme="1"/>
      <name val="Aptos Narrow"/>
      <family val="2"/>
      <scheme val="minor"/>
    </font>
    <font>
      <sz val="10"/>
      <name val="Arial"/>
      <family val="2"/>
    </font>
    <font>
      <b/>
      <sz val="16"/>
      <color rgb="FF000000"/>
      <name val="Aptos"/>
      <family val="2"/>
    </font>
    <font>
      <sz val="11"/>
      <color rgb="FF000000"/>
      <name val="Aptos"/>
      <family val="2"/>
    </font>
    <font>
      <sz val="10"/>
      <color rgb="FF000000"/>
      <name val="Aptos"/>
      <family val="2"/>
    </font>
    <font>
      <sz val="11"/>
      <color rgb="FFFFFFFF"/>
      <name val="Aptos"/>
      <family val="2"/>
    </font>
    <font>
      <b/>
      <sz val="11"/>
      <color rgb="FFFFFFFF"/>
      <name val="Aptos"/>
      <family val="2"/>
    </font>
    <font>
      <b/>
      <i/>
      <sz val="10"/>
      <color rgb="FFFFFFFF"/>
      <name val="Aptos"/>
      <family val="2"/>
    </font>
    <font>
      <sz val="11"/>
      <color theme="0"/>
      <name val="Aptos Narrow"/>
      <family val="2"/>
      <scheme val="minor"/>
    </font>
    <font>
      <sz val="8"/>
      <name val="Aptos Narrow"/>
      <family val="2"/>
      <scheme val="minor"/>
    </font>
    <font>
      <b/>
      <sz val="14"/>
      <color theme="0"/>
      <name val="Aptos Narrow"/>
      <family val="2"/>
      <scheme val="minor"/>
    </font>
    <font>
      <b/>
      <sz val="22"/>
      <color theme="0"/>
      <name val="Aptos Narrow"/>
      <family val="2"/>
      <scheme val="minor"/>
    </font>
    <font>
      <b/>
      <u/>
      <sz val="11"/>
      <color theme="1"/>
      <name val="Aptos Narrow"/>
      <family val="2"/>
      <scheme val="minor"/>
    </font>
    <font>
      <b/>
      <sz val="16"/>
      <color theme="0"/>
      <name val="Aptos"/>
      <family val="2"/>
    </font>
    <font>
      <b/>
      <sz val="11"/>
      <color theme="1"/>
      <name val="Aptos Narrow"/>
      <family val="2"/>
      <scheme val="minor"/>
    </font>
    <font>
      <sz val="11"/>
      <color theme="1"/>
      <name val="Aptos"/>
      <family val="2"/>
    </font>
    <font>
      <b/>
      <i/>
      <sz val="11"/>
      <color rgb="FFFFFFFF"/>
      <name val="Aptos"/>
      <family val="2"/>
    </font>
    <font>
      <b/>
      <i/>
      <sz val="11"/>
      <color theme="0"/>
      <name val="Aptos"/>
      <family val="2"/>
    </font>
    <font>
      <b/>
      <sz val="14"/>
      <color theme="0"/>
      <name val="Aptos"/>
      <family val="2"/>
    </font>
    <font>
      <sz val="14"/>
      <color rgb="FF000000"/>
      <name val="Aptos"/>
      <family val="2"/>
    </font>
    <font>
      <b/>
      <sz val="11"/>
      <color theme="0"/>
      <name val="Aptos"/>
      <family val="2"/>
    </font>
  </fonts>
  <fills count="10">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2" tint="-0.249977111117893"/>
        <bgColor rgb="FF000000"/>
      </patternFill>
    </fill>
    <fill>
      <patternFill patternType="solid">
        <fgColor rgb="FF0064BE"/>
        <bgColor indexed="64"/>
      </patternFill>
    </fill>
    <fill>
      <patternFill patternType="solid">
        <fgColor rgb="FF0064BE"/>
        <bgColor rgb="FF9999FF"/>
      </patternFill>
    </fill>
    <fill>
      <patternFill patternType="solid">
        <fgColor rgb="FFE1F3FD"/>
        <bgColor rgb="FF000000"/>
      </patternFill>
    </fill>
    <fill>
      <patternFill patternType="solid">
        <fgColor rgb="FFE1F3FD"/>
        <bgColor indexed="64"/>
      </patternFill>
    </fill>
    <fill>
      <patternFill patternType="solid">
        <fgColor theme="2" tint="-0.249977111117893"/>
        <bgColor indexed="64"/>
      </patternFill>
    </fill>
  </fills>
  <borders count="22">
    <border>
      <left/>
      <right/>
      <top/>
      <bottom/>
      <diagonal/>
    </border>
    <border>
      <left style="thin">
        <color rgb="FFE32527"/>
      </left>
      <right/>
      <top/>
      <bottom/>
      <diagonal/>
    </border>
    <border>
      <left/>
      <right/>
      <top/>
      <bottom style="thin">
        <color rgb="FF0064BE"/>
      </bottom>
      <diagonal/>
    </border>
    <border>
      <left style="thin">
        <color rgb="FF0064BE"/>
      </left>
      <right style="thin">
        <color rgb="FF0064BE"/>
      </right>
      <top style="thin">
        <color rgb="FF0064BE"/>
      </top>
      <bottom style="thin">
        <color rgb="FF0064BE"/>
      </bottom>
      <diagonal/>
    </border>
    <border>
      <left style="thin">
        <color rgb="FF0064BE"/>
      </left>
      <right/>
      <top style="thin">
        <color rgb="FF0064BE"/>
      </top>
      <bottom/>
      <diagonal/>
    </border>
    <border>
      <left/>
      <right/>
      <top style="thin">
        <color rgb="FF0064BE"/>
      </top>
      <bottom/>
      <diagonal/>
    </border>
    <border>
      <left/>
      <right style="thin">
        <color rgb="FF0064BE"/>
      </right>
      <top style="thin">
        <color rgb="FF0064BE"/>
      </top>
      <bottom/>
      <diagonal/>
    </border>
    <border>
      <left style="thin">
        <color rgb="FF0064BE"/>
      </left>
      <right/>
      <top/>
      <bottom/>
      <diagonal/>
    </border>
    <border>
      <left/>
      <right style="thin">
        <color rgb="FF0064BE"/>
      </right>
      <top/>
      <bottom/>
      <diagonal/>
    </border>
    <border>
      <left style="thin">
        <color rgb="FF0064BE"/>
      </left>
      <right/>
      <top/>
      <bottom style="thin">
        <color rgb="FF0064BE"/>
      </bottom>
      <diagonal/>
    </border>
    <border>
      <left/>
      <right style="thin">
        <color rgb="FF0064BE"/>
      </right>
      <top/>
      <bottom style="thin">
        <color rgb="FF0064BE"/>
      </bottom>
      <diagonal/>
    </border>
    <border>
      <left style="thin">
        <color rgb="FF0064BE"/>
      </left>
      <right/>
      <top style="thin">
        <color rgb="FF0064BE"/>
      </top>
      <bottom style="thin">
        <color rgb="FF0064BE"/>
      </bottom>
      <diagonal/>
    </border>
    <border>
      <left/>
      <right style="thin">
        <color rgb="FF0064BE"/>
      </right>
      <top style="thin">
        <color rgb="FF0064BE"/>
      </top>
      <bottom style="thin">
        <color rgb="FF0064BE"/>
      </bottom>
      <diagonal/>
    </border>
    <border>
      <left/>
      <right/>
      <top/>
      <bottom style="thin">
        <color theme="0"/>
      </bottom>
      <diagonal/>
    </border>
    <border>
      <left style="thin">
        <color rgb="FF0064BE"/>
      </left>
      <right style="thin">
        <color indexed="64"/>
      </right>
      <top style="thin">
        <color rgb="FF0064BE"/>
      </top>
      <bottom/>
      <diagonal/>
    </border>
    <border>
      <left style="thin">
        <color indexed="64"/>
      </left>
      <right style="thin">
        <color indexed="64"/>
      </right>
      <top style="thin">
        <color rgb="FF0064BE"/>
      </top>
      <bottom/>
      <diagonal/>
    </border>
    <border>
      <left style="thin">
        <color indexed="64"/>
      </left>
      <right style="thin">
        <color rgb="FF0064BE"/>
      </right>
      <top style="thin">
        <color rgb="FF0064BE"/>
      </top>
      <bottom/>
      <diagonal/>
    </border>
    <border>
      <left/>
      <right/>
      <top style="thin">
        <color rgb="FF0064BE"/>
      </top>
      <bottom style="thin">
        <color rgb="FF0064BE"/>
      </bottom>
      <diagonal/>
    </border>
    <border>
      <left style="thin">
        <color rgb="FF0064BE"/>
      </left>
      <right style="thin">
        <color rgb="FF0064BE"/>
      </right>
      <top/>
      <bottom/>
      <diagonal/>
    </border>
    <border>
      <left style="thin">
        <color rgb="FF0064BE"/>
      </left>
      <right style="thin">
        <color rgb="FF0064BE"/>
      </right>
      <top/>
      <bottom style="thin">
        <color rgb="FF0064BE"/>
      </bottom>
      <diagonal/>
    </border>
    <border>
      <left style="thin">
        <color rgb="FF0064BE"/>
      </left>
      <right style="thin">
        <color rgb="FF0064BE"/>
      </right>
      <top style="thin">
        <color rgb="FF0064BE"/>
      </top>
      <bottom/>
      <diagonal/>
    </border>
    <border>
      <left style="thin">
        <color rgb="FF0064BE"/>
      </left>
      <right style="thin">
        <color rgb="FF0064BE"/>
      </right>
      <top style="thin">
        <color theme="0"/>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182">
    <xf numFmtId="0" fontId="0" fillId="0" borderId="0" xfId="0"/>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vertical="top"/>
    </xf>
    <xf numFmtId="3" fontId="4" fillId="0" borderId="0" xfId="0" applyNumberFormat="1" applyFont="1" applyAlignment="1">
      <alignment horizontal="right" vertical="top"/>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vertical="top" wrapText="1"/>
    </xf>
    <xf numFmtId="0" fontId="6" fillId="0" borderId="0" xfId="0" applyFont="1" applyAlignment="1">
      <alignment horizontal="center" vertical="top"/>
    </xf>
    <xf numFmtId="3" fontId="6" fillId="0" borderId="0" xfId="0" applyNumberFormat="1" applyFont="1" applyAlignment="1">
      <alignment horizontal="right" vertical="top"/>
    </xf>
    <xf numFmtId="164" fontId="6" fillId="0" borderId="0" xfId="1" applyNumberFormat="1" applyFont="1" applyFill="1" applyBorder="1" applyAlignment="1">
      <alignment horizontal="right" vertical="top"/>
    </xf>
    <xf numFmtId="0" fontId="4" fillId="0" borderId="0" xfId="0" applyFont="1" applyAlignment="1">
      <alignment vertical="top" wrapText="1"/>
    </xf>
    <xf numFmtId="3" fontId="4" fillId="0" borderId="0" xfId="0" applyNumberFormat="1" applyFont="1" applyAlignment="1">
      <alignment horizontal="center" vertical="top"/>
    </xf>
    <xf numFmtId="44" fontId="4" fillId="0" borderId="0" xfId="2" applyFont="1" applyFill="1" applyBorder="1" applyAlignment="1">
      <alignment horizontal="right" vertical="top"/>
    </xf>
    <xf numFmtId="0" fontId="0" fillId="0" borderId="0" xfId="0" applyAlignment="1">
      <alignment vertical="top"/>
    </xf>
    <xf numFmtId="44" fontId="4" fillId="2" borderId="0" xfId="2" applyFont="1" applyFill="1" applyBorder="1" applyAlignment="1">
      <alignment vertical="top"/>
    </xf>
    <xf numFmtId="44" fontId="6" fillId="0" borderId="0" xfId="2" applyFont="1" applyAlignment="1">
      <alignment vertical="top"/>
    </xf>
    <xf numFmtId="44" fontId="4" fillId="0" borderId="0" xfId="2" applyFont="1" applyAlignment="1">
      <alignment vertical="top"/>
    </xf>
    <xf numFmtId="44" fontId="0" fillId="0" borderId="0" xfId="2" applyFont="1"/>
    <xf numFmtId="44" fontId="0" fillId="0" borderId="0" xfId="2" quotePrefix="1" applyFont="1"/>
    <xf numFmtId="44" fontId="0" fillId="0" borderId="0" xfId="0" applyNumberFormat="1"/>
    <xf numFmtId="0" fontId="3" fillId="0" borderId="0" xfId="0" applyFont="1" applyAlignment="1">
      <alignment horizontal="left" vertical="top" wrapText="1"/>
    </xf>
    <xf numFmtId="167" fontId="0" fillId="0" borderId="0" xfId="0" applyNumberFormat="1" applyAlignment="1">
      <alignment vertical="top"/>
    </xf>
    <xf numFmtId="0" fontId="0" fillId="0" borderId="0" xfId="0" applyAlignment="1">
      <alignment vertical="top" wrapText="1"/>
    </xf>
    <xf numFmtId="49" fontId="0" fillId="0" borderId="0" xfId="0" applyNumberFormat="1" applyAlignment="1">
      <alignment horizontal="center" vertical="top"/>
    </xf>
    <xf numFmtId="0" fontId="0" fillId="0" borderId="0" xfId="0" applyAlignment="1">
      <alignment horizontal="center"/>
    </xf>
    <xf numFmtId="0" fontId="0" fillId="0" borderId="0" xfId="0" applyAlignment="1">
      <alignment horizontal="left" vertical="top" wrapText="1"/>
    </xf>
    <xf numFmtId="0" fontId="0" fillId="0" borderId="1" xfId="0" applyBorder="1" applyAlignment="1">
      <alignment vertical="top" wrapText="1"/>
    </xf>
    <xf numFmtId="3" fontId="0" fillId="0" borderId="0" xfId="0" applyNumberFormat="1"/>
    <xf numFmtId="44" fontId="15" fillId="0" borderId="0" xfId="0" applyNumberFormat="1" applyFont="1"/>
    <xf numFmtId="44" fontId="4" fillId="0" borderId="0" xfId="2" applyFont="1" applyFill="1" applyBorder="1" applyAlignment="1">
      <alignment vertical="top"/>
    </xf>
    <xf numFmtId="0" fontId="4" fillId="0" borderId="0" xfId="0" applyFont="1" applyAlignment="1">
      <alignment horizontal="left" vertical="top" wrapText="1"/>
    </xf>
    <xf numFmtId="44" fontId="4" fillId="0" borderId="0" xfId="2" applyFont="1" applyAlignment="1">
      <alignment horizontal="left" vertical="top"/>
    </xf>
    <xf numFmtId="0" fontId="9" fillId="0" borderId="0" xfId="0" applyFont="1" applyAlignment="1">
      <alignment horizontal="center"/>
    </xf>
    <xf numFmtId="44" fontId="9" fillId="0" borderId="0" xfId="2" applyFont="1" applyFill="1" applyAlignment="1">
      <alignment horizontal="center"/>
    </xf>
    <xf numFmtId="0" fontId="9" fillId="0" borderId="0" xfId="0" applyFont="1"/>
    <xf numFmtId="49" fontId="4" fillId="2" borderId="0" xfId="2" applyNumberFormat="1" applyFont="1" applyFill="1" applyBorder="1" applyAlignment="1">
      <alignment horizontal="right" vertical="top"/>
    </xf>
    <xf numFmtId="0" fontId="9" fillId="5" borderId="0" xfId="0" applyFont="1" applyFill="1" applyAlignment="1">
      <alignment horizontal="center"/>
    </xf>
    <xf numFmtId="44" fontId="9" fillId="5" borderId="0" xfId="2" applyFont="1" applyFill="1"/>
    <xf numFmtId="0" fontId="9" fillId="5" borderId="0" xfId="0" applyFont="1" applyFill="1"/>
    <xf numFmtId="0" fontId="6" fillId="2" borderId="13" xfId="0" applyFont="1" applyFill="1" applyBorder="1" applyAlignment="1">
      <alignment vertical="top"/>
    </xf>
    <xf numFmtId="49" fontId="4" fillId="2" borderId="2" xfId="2" applyNumberFormat="1" applyFont="1" applyFill="1" applyBorder="1" applyAlignment="1">
      <alignment horizontal="right" vertical="top"/>
    </xf>
    <xf numFmtId="0" fontId="4" fillId="0" borderId="7" xfId="0" applyFont="1" applyBorder="1" applyAlignment="1">
      <alignment horizontal="left" vertical="top"/>
    </xf>
    <xf numFmtId="0" fontId="16" fillId="0" borderId="0" xfId="0" applyFont="1"/>
    <xf numFmtId="0" fontId="16" fillId="0" borderId="0" xfId="0" applyFont="1" applyAlignment="1">
      <alignment vertical="top"/>
    </xf>
    <xf numFmtId="0" fontId="4" fillId="0" borderId="9" xfId="0" applyFont="1" applyBorder="1" applyAlignment="1">
      <alignment horizontal="left" vertical="top"/>
    </xf>
    <xf numFmtId="0" fontId="4" fillId="0" borderId="2" xfId="0" applyFont="1" applyBorder="1" applyAlignment="1">
      <alignment vertical="top"/>
    </xf>
    <xf numFmtId="0" fontId="4" fillId="0" borderId="2" xfId="0" applyFont="1" applyBorder="1" applyAlignment="1">
      <alignment vertical="top" wrapText="1"/>
    </xf>
    <xf numFmtId="44" fontId="4" fillId="0" borderId="2" xfId="2" applyFont="1" applyFill="1" applyBorder="1" applyAlignment="1">
      <alignment vertical="top"/>
    </xf>
    <xf numFmtId="0" fontId="4" fillId="0" borderId="2" xfId="0" applyFont="1" applyBorder="1" applyAlignment="1">
      <alignment horizontal="center" vertical="top"/>
    </xf>
    <xf numFmtId="3" fontId="4" fillId="0" borderId="2" xfId="0" applyNumberFormat="1" applyFont="1" applyBorder="1" applyAlignment="1">
      <alignment horizontal="center" vertical="top"/>
    </xf>
    <xf numFmtId="3" fontId="4" fillId="0" borderId="5" xfId="0" applyNumberFormat="1" applyFont="1" applyBorder="1" applyAlignment="1">
      <alignment horizontal="center" vertical="top"/>
    </xf>
    <xf numFmtId="164" fontId="6" fillId="0" borderId="10" xfId="1" applyNumberFormat="1" applyFont="1" applyFill="1" applyBorder="1" applyAlignment="1">
      <alignment horizontal="right" vertical="top"/>
    </xf>
    <xf numFmtId="44" fontId="4" fillId="2" borderId="8" xfId="2" applyFont="1" applyFill="1" applyBorder="1" applyAlignment="1">
      <alignment vertical="top"/>
    </xf>
    <xf numFmtId="0" fontId="4" fillId="0" borderId="5" xfId="0" applyFont="1" applyBorder="1" applyAlignment="1">
      <alignment vertical="top"/>
    </xf>
    <xf numFmtId="0" fontId="14" fillId="5" borderId="0" xfId="0" applyFont="1" applyFill="1"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2" xfId="0" applyBorder="1"/>
    <xf numFmtId="0" fontId="0" fillId="0" borderId="4" xfId="0" applyBorder="1" applyAlignment="1">
      <alignment horizontal="center" vertical="top"/>
    </xf>
    <xf numFmtId="0" fontId="0" fillId="0" borderId="5" xfId="0" applyBorder="1"/>
    <xf numFmtId="0" fontId="0" fillId="0" borderId="7" xfId="0" applyBorder="1" applyAlignment="1">
      <alignment vertical="top" wrapText="1"/>
    </xf>
    <xf numFmtId="0" fontId="0" fillId="0" borderId="9" xfId="0" applyBorder="1" applyAlignment="1">
      <alignment vertical="top" wrapText="1"/>
    </xf>
    <xf numFmtId="44" fontId="0" fillId="0" borderId="0" xfId="2" applyFont="1" applyFill="1" applyBorder="1" applyAlignment="1">
      <alignment vertical="top"/>
    </xf>
    <xf numFmtId="0" fontId="11" fillId="5" borderId="20" xfId="0" applyFont="1" applyFill="1" applyBorder="1" applyAlignment="1">
      <alignment horizontal="left" vertical="top" wrapText="1"/>
    </xf>
    <xf numFmtId="0" fontId="0" fillId="0" borderId="19" xfId="0" applyBorder="1" applyAlignment="1">
      <alignment horizontal="left" vertical="top" wrapText="1"/>
    </xf>
    <xf numFmtId="0" fontId="11" fillId="5" borderId="3" xfId="0" applyFont="1" applyFill="1" applyBorder="1" applyAlignment="1">
      <alignment horizontal="left" vertical="top" wrapText="1"/>
    </xf>
    <xf numFmtId="0" fontId="12" fillId="5" borderId="0" xfId="0" applyFont="1" applyFill="1" applyAlignment="1">
      <alignment horizontal="center" vertical="center" wrapText="1"/>
    </xf>
    <xf numFmtId="0" fontId="6" fillId="0" borderId="2" xfId="0" applyFont="1" applyBorder="1" applyAlignment="1">
      <alignment vertical="top"/>
    </xf>
    <xf numFmtId="44" fontId="20" fillId="0" borderId="0" xfId="2" applyFont="1" applyFill="1" applyAlignment="1">
      <alignment horizontal="center" vertical="top"/>
    </xf>
    <xf numFmtId="0" fontId="20" fillId="0" borderId="0" xfId="0" applyFont="1" applyAlignment="1">
      <alignment vertical="top"/>
    </xf>
    <xf numFmtId="0" fontId="20" fillId="0" borderId="0" xfId="0" applyFont="1" applyAlignment="1">
      <alignment horizontal="center" vertical="top"/>
    </xf>
    <xf numFmtId="3" fontId="20" fillId="0" borderId="0" xfId="0" applyNumberFormat="1" applyFont="1" applyAlignment="1">
      <alignment horizontal="right" vertical="top"/>
    </xf>
    <xf numFmtId="164" fontId="20" fillId="0" borderId="0" xfId="1" applyNumberFormat="1" applyFont="1" applyFill="1" applyBorder="1" applyAlignment="1">
      <alignment horizontal="right" vertical="top"/>
    </xf>
    <xf numFmtId="0" fontId="20" fillId="0" borderId="0" xfId="0" applyFont="1" applyAlignment="1">
      <alignment horizontal="right" vertical="top"/>
    </xf>
    <xf numFmtId="0" fontId="20" fillId="2" borderId="0" xfId="0" applyFont="1" applyFill="1" applyAlignment="1">
      <alignment vertical="top"/>
    </xf>
    <xf numFmtId="0" fontId="20" fillId="0" borderId="2" xfId="0" applyFont="1" applyBorder="1" applyAlignment="1">
      <alignment horizontal="right" vertical="top"/>
    </xf>
    <xf numFmtId="0" fontId="17" fillId="6" borderId="1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7" xfId="0" applyFont="1" applyFill="1" applyBorder="1" applyAlignment="1">
      <alignment horizontal="center" vertical="center" wrapText="1"/>
    </xf>
    <xf numFmtId="44" fontId="17" fillId="6" borderId="3" xfId="2" applyFont="1" applyFill="1" applyBorder="1" applyAlignment="1">
      <alignment horizontal="center" vertical="center" wrapText="1"/>
    </xf>
    <xf numFmtId="3" fontId="17" fillId="6" borderId="3" xfId="1" applyNumberFormat="1" applyFont="1" applyFill="1" applyBorder="1" applyAlignment="1" applyProtection="1">
      <alignment horizontal="center" vertical="center" wrapText="1"/>
    </xf>
    <xf numFmtId="164" fontId="17" fillId="6" borderId="3" xfId="1" applyNumberFormat="1" applyFont="1" applyFill="1" applyBorder="1" applyAlignment="1" applyProtection="1">
      <alignment horizontal="center" vertical="center" wrapText="1"/>
    </xf>
    <xf numFmtId="165" fontId="17" fillId="6" borderId="17" xfId="0" applyNumberFormat="1" applyFont="1" applyFill="1" applyBorder="1" applyAlignment="1">
      <alignment horizontal="center" vertical="center" wrapText="1"/>
    </xf>
    <xf numFmtId="165" fontId="17" fillId="6" borderId="3" xfId="0" applyNumberFormat="1" applyFont="1" applyFill="1" applyBorder="1" applyAlignment="1">
      <alignment horizontal="center" vertical="center" wrapText="1"/>
    </xf>
    <xf numFmtId="166" fontId="17" fillId="6" borderId="17" xfId="0" applyNumberFormat="1" applyFont="1" applyFill="1" applyBorder="1" applyAlignment="1">
      <alignment horizontal="center" vertical="center" wrapText="1"/>
    </xf>
    <xf numFmtId="166" fontId="17" fillId="6" borderId="11" xfId="0" applyNumberFormat="1" applyFont="1" applyFill="1" applyBorder="1" applyAlignment="1">
      <alignment horizontal="center" vertical="center" wrapText="1"/>
    </xf>
    <xf numFmtId="165" fontId="17" fillId="6" borderId="11" xfId="0" applyNumberFormat="1" applyFont="1" applyFill="1" applyBorder="1" applyAlignment="1">
      <alignment horizontal="center" vertical="center" wrapText="1"/>
    </xf>
    <xf numFmtId="165" fontId="17" fillId="3" borderId="0" xfId="0" applyNumberFormat="1" applyFont="1" applyFill="1" applyAlignment="1">
      <alignment horizontal="center" vertical="center" wrapText="1"/>
    </xf>
    <xf numFmtId="165" fontId="18" fillId="6" borderId="12" xfId="0" applyNumberFormat="1" applyFont="1" applyFill="1" applyBorder="1" applyAlignment="1">
      <alignment horizontal="center" vertical="center" wrapText="1"/>
    </xf>
    <xf numFmtId="165" fontId="17" fillId="6" borderId="12" xfId="0" applyNumberFormat="1" applyFont="1" applyFill="1" applyBorder="1" applyAlignment="1">
      <alignment horizontal="center" vertical="center" wrapText="1"/>
    </xf>
    <xf numFmtId="0" fontId="4" fillId="0" borderId="0" xfId="0" applyFont="1" applyAlignment="1">
      <alignment horizontal="center" vertical="center" wrapText="1"/>
    </xf>
    <xf numFmtId="0" fontId="17" fillId="6" borderId="5" xfId="0" applyFont="1" applyFill="1" applyBorder="1" applyAlignment="1">
      <alignment horizontal="center" vertical="center" wrapText="1"/>
    </xf>
    <xf numFmtId="44" fontId="17" fillId="6" borderId="11" xfId="2" applyFont="1" applyFill="1" applyBorder="1" applyAlignment="1">
      <alignment horizontal="center" vertical="center" wrapText="1"/>
    </xf>
    <xf numFmtId="3" fontId="17" fillId="6" borderId="5" xfId="1" applyNumberFormat="1" applyFont="1" applyFill="1" applyBorder="1" applyAlignment="1" applyProtection="1">
      <alignment horizontal="center" vertical="center" wrapText="1"/>
    </xf>
    <xf numFmtId="164" fontId="17" fillId="6" borderId="20" xfId="1" applyNumberFormat="1" applyFont="1" applyFill="1" applyBorder="1" applyAlignment="1" applyProtection="1">
      <alignment horizontal="center" vertical="center" wrapText="1"/>
    </xf>
    <xf numFmtId="166" fontId="17" fillId="6" borderId="0" xfId="0" applyNumberFormat="1" applyFont="1" applyFill="1" applyAlignment="1">
      <alignment horizontal="center" vertical="center" wrapText="1"/>
    </xf>
    <xf numFmtId="165" fontId="17" fillId="6" borderId="0" xfId="0" applyNumberFormat="1" applyFont="1" applyFill="1" applyAlignment="1">
      <alignment horizontal="center" vertical="center" wrapText="1"/>
    </xf>
    <xf numFmtId="165" fontId="17" fillId="3" borderId="21" xfId="0" applyNumberFormat="1" applyFont="1" applyFill="1" applyBorder="1" applyAlignment="1">
      <alignment horizontal="center" vertical="center" wrapText="1"/>
    </xf>
    <xf numFmtId="165" fontId="17" fillId="6" borderId="20" xfId="0" applyNumberFormat="1" applyFont="1" applyFill="1" applyBorder="1" applyAlignment="1">
      <alignment horizontal="center" vertical="center" wrapText="1"/>
    </xf>
    <xf numFmtId="0" fontId="4" fillId="0" borderId="0" xfId="0" applyFont="1" applyAlignment="1">
      <alignment horizontal="center" vertical="center"/>
    </xf>
    <xf numFmtId="0" fontId="8" fillId="6" borderId="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0" fillId="0" borderId="0" xfId="0" applyAlignment="1">
      <alignment horizontal="center" vertical="center"/>
    </xf>
    <xf numFmtId="0" fontId="8" fillId="6" borderId="12" xfId="0" applyFont="1" applyFill="1" applyBorder="1" applyAlignment="1">
      <alignment horizontal="center" vertical="center" wrapText="1"/>
    </xf>
    <xf numFmtId="49" fontId="8" fillId="6" borderId="17" xfId="0" applyNumberFormat="1" applyFont="1" applyFill="1" applyBorder="1" applyAlignment="1">
      <alignment horizontal="center" vertical="center" wrapText="1"/>
    </xf>
    <xf numFmtId="49" fontId="8" fillId="6" borderId="3" xfId="0" applyNumberFormat="1" applyFont="1" applyFill="1" applyBorder="1" applyAlignment="1">
      <alignment horizontal="center" vertical="center" wrapText="1"/>
    </xf>
    <xf numFmtId="0" fontId="0" fillId="0" borderId="0" xfId="0" applyAlignment="1">
      <alignment vertical="center"/>
    </xf>
    <xf numFmtId="167" fontId="0" fillId="0" borderId="0" xfId="0" applyNumberFormat="1" applyAlignment="1">
      <alignment vertical="center"/>
    </xf>
    <xf numFmtId="49" fontId="8" fillId="6" borderId="4" xfId="0" applyNumberFormat="1" applyFont="1" applyFill="1" applyBorder="1" applyAlignment="1">
      <alignment horizontal="center" vertical="center" wrapText="1"/>
    </xf>
    <xf numFmtId="49" fontId="8" fillId="6" borderId="6" xfId="0" applyNumberFormat="1" applyFont="1" applyFill="1" applyBorder="1" applyAlignment="1">
      <alignment horizontal="center" vertical="center" wrapText="1"/>
    </xf>
    <xf numFmtId="44" fontId="4" fillId="7" borderId="0" xfId="2" applyFont="1" applyFill="1" applyBorder="1" applyAlignment="1" applyProtection="1">
      <alignment horizontal="right" vertical="top"/>
      <protection locked="0"/>
    </xf>
    <xf numFmtId="9" fontId="4" fillId="7" borderId="0" xfId="3" applyFont="1" applyFill="1" applyBorder="1" applyAlignment="1" applyProtection="1">
      <alignment horizontal="right" vertical="top"/>
      <protection locked="0"/>
    </xf>
    <xf numFmtId="44" fontId="4" fillId="7" borderId="6" xfId="2" applyFont="1" applyFill="1" applyBorder="1" applyAlignment="1" applyProtection="1">
      <alignment horizontal="right" vertical="top"/>
      <protection locked="0"/>
    </xf>
    <xf numFmtId="44" fontId="4" fillId="7" borderId="8" xfId="2" applyFont="1" applyFill="1" applyBorder="1" applyAlignment="1" applyProtection="1">
      <alignment horizontal="right" vertical="top"/>
      <protection locked="0"/>
    </xf>
    <xf numFmtId="44" fontId="4" fillId="7" borderId="9" xfId="2" applyFont="1" applyFill="1" applyBorder="1" applyAlignment="1" applyProtection="1">
      <alignment horizontal="right" vertical="top"/>
      <protection locked="0"/>
    </xf>
    <xf numFmtId="44" fontId="4" fillId="7" borderId="2" xfId="2" applyFont="1" applyFill="1" applyBorder="1" applyAlignment="1" applyProtection="1">
      <alignment horizontal="right" vertical="top"/>
      <protection locked="0"/>
    </xf>
    <xf numFmtId="9" fontId="4" fillId="7" borderId="2" xfId="3" applyFont="1" applyFill="1" applyBorder="1" applyAlignment="1" applyProtection="1">
      <alignment horizontal="right" vertical="top"/>
      <protection locked="0"/>
    </xf>
    <xf numFmtId="44" fontId="4" fillId="7" borderId="10" xfId="2" applyFont="1" applyFill="1" applyBorder="1" applyAlignment="1" applyProtection="1">
      <alignment horizontal="right" vertical="top"/>
      <protection locked="0"/>
    </xf>
    <xf numFmtId="44" fontId="4" fillId="7" borderId="7" xfId="2" applyFont="1" applyFill="1" applyBorder="1" applyAlignment="1" applyProtection="1">
      <alignment horizontal="right" vertical="top"/>
      <protection locked="0"/>
    </xf>
    <xf numFmtId="44" fontId="4" fillId="7" borderId="20" xfId="2" applyFont="1" applyFill="1" applyBorder="1" applyAlignment="1" applyProtection="1">
      <alignment horizontal="right" vertical="top"/>
      <protection locked="0"/>
    </xf>
    <xf numFmtId="44" fontId="4" fillId="7" borderId="18" xfId="2" applyFont="1" applyFill="1" applyBorder="1" applyAlignment="1" applyProtection="1">
      <alignment horizontal="right" vertical="top"/>
      <protection locked="0"/>
    </xf>
    <xf numFmtId="44" fontId="4" fillId="7" borderId="19" xfId="2" applyFont="1" applyFill="1" applyBorder="1" applyAlignment="1" applyProtection="1">
      <alignment horizontal="right" vertical="top"/>
      <protection locked="0"/>
    </xf>
    <xf numFmtId="44" fontId="4" fillId="7" borderId="4" xfId="2" applyFont="1" applyFill="1" applyBorder="1" applyAlignment="1" applyProtection="1">
      <alignment horizontal="right" vertical="top"/>
      <protection locked="0"/>
    </xf>
    <xf numFmtId="44" fontId="4" fillId="7" borderId="5" xfId="2" applyFont="1" applyFill="1" applyBorder="1" applyAlignment="1" applyProtection="1">
      <alignment horizontal="right" vertical="top"/>
      <protection locked="0"/>
    </xf>
    <xf numFmtId="9" fontId="4" fillId="7" borderId="5" xfId="3" applyFont="1" applyFill="1" applyBorder="1" applyAlignment="1" applyProtection="1">
      <alignment horizontal="right" vertical="top"/>
      <protection locked="0"/>
    </xf>
    <xf numFmtId="44" fontId="4" fillId="8" borderId="4" xfId="2" applyFont="1" applyFill="1" applyBorder="1" applyAlignment="1" applyProtection="1">
      <alignment horizontal="right" vertical="top"/>
      <protection locked="0"/>
    </xf>
    <xf numFmtId="44" fontId="4" fillId="8" borderId="7" xfId="2" applyFont="1" applyFill="1" applyBorder="1" applyAlignment="1" applyProtection="1">
      <alignment horizontal="right" vertical="top"/>
      <protection locked="0"/>
    </xf>
    <xf numFmtId="44" fontId="4" fillId="8" borderId="9" xfId="2" applyFont="1" applyFill="1" applyBorder="1" applyAlignment="1" applyProtection="1">
      <alignment horizontal="right" vertical="top"/>
      <protection locked="0"/>
    </xf>
    <xf numFmtId="44" fontId="0" fillId="8" borderId="0" xfId="2" applyFont="1" applyFill="1" applyBorder="1" applyProtection="1">
      <protection locked="0"/>
    </xf>
    <xf numFmtId="44" fontId="0" fillId="8" borderId="20" xfId="2" applyFont="1" applyFill="1" applyBorder="1" applyProtection="1">
      <protection locked="0"/>
    </xf>
    <xf numFmtId="44" fontId="0" fillId="8" borderId="8" xfId="2" applyFont="1" applyFill="1" applyBorder="1" applyProtection="1">
      <protection locked="0"/>
    </xf>
    <xf numFmtId="44" fontId="0" fillId="8" borderId="18" xfId="2" applyFont="1" applyFill="1" applyBorder="1" applyProtection="1">
      <protection locked="0"/>
    </xf>
    <xf numFmtId="44" fontId="0" fillId="8" borderId="2" xfId="2" applyFont="1" applyFill="1" applyBorder="1" applyProtection="1">
      <protection locked="0"/>
    </xf>
    <xf numFmtId="44" fontId="1" fillId="8" borderId="19" xfId="2" applyFont="1" applyFill="1" applyBorder="1" applyProtection="1">
      <protection locked="0"/>
    </xf>
    <xf numFmtId="44" fontId="0" fillId="8" borderId="10" xfId="2" applyFont="1" applyFill="1" applyBorder="1" applyProtection="1">
      <protection locked="0"/>
    </xf>
    <xf numFmtId="44" fontId="0" fillId="8" borderId="0" xfId="2" applyFont="1" applyFill="1" applyBorder="1" applyAlignment="1" applyProtection="1">
      <alignment vertical="top"/>
      <protection locked="0"/>
    </xf>
    <xf numFmtId="44" fontId="0" fillId="8" borderId="2" xfId="2" applyFont="1" applyFill="1" applyBorder="1" applyAlignment="1" applyProtection="1">
      <alignment vertical="top"/>
      <protection locked="0"/>
    </xf>
    <xf numFmtId="44" fontId="0" fillId="8" borderId="5" xfId="2" applyFont="1" applyFill="1" applyBorder="1" applyAlignment="1" applyProtection="1">
      <alignment vertical="top"/>
      <protection locked="0"/>
    </xf>
    <xf numFmtId="0" fontId="0" fillId="8" borderId="4" xfId="0" applyFill="1" applyBorder="1" applyAlignment="1" applyProtection="1">
      <alignment vertical="top" wrapText="1"/>
      <protection locked="0"/>
    </xf>
    <xf numFmtId="0" fontId="0" fillId="8" borderId="7" xfId="0" applyFill="1" applyBorder="1" applyAlignment="1" applyProtection="1">
      <alignment vertical="top" wrapText="1"/>
      <protection locked="0"/>
    </xf>
    <xf numFmtId="0" fontId="0" fillId="8" borderId="9" xfId="0" applyFill="1" applyBorder="1" applyAlignment="1" applyProtection="1">
      <alignment vertical="top" wrapText="1"/>
      <protection locked="0"/>
    </xf>
    <xf numFmtId="44" fontId="4" fillId="7" borderId="8" xfId="2" applyFont="1" applyFill="1" applyBorder="1" applyAlignment="1" applyProtection="1">
      <alignment horizontal="right" vertical="top"/>
    </xf>
    <xf numFmtId="44" fontId="4" fillId="7" borderId="10" xfId="2" applyFont="1" applyFill="1" applyBorder="1" applyAlignment="1" applyProtection="1">
      <alignment horizontal="right" vertical="top"/>
    </xf>
    <xf numFmtId="49" fontId="5" fillId="7" borderId="0" xfId="0" applyNumberFormat="1" applyFont="1" applyFill="1" applyAlignment="1">
      <alignment horizontal="center" vertical="top" wrapText="1"/>
    </xf>
    <xf numFmtId="49" fontId="6" fillId="0" borderId="0" xfId="0" applyNumberFormat="1" applyFont="1" applyAlignment="1">
      <alignment horizontal="center" vertical="top" wrapText="1"/>
    </xf>
    <xf numFmtId="49" fontId="0" fillId="8" borderId="8" xfId="0" applyNumberFormat="1" applyFill="1" applyBorder="1" applyAlignment="1" applyProtection="1">
      <alignment horizontal="center" vertical="top" wrapText="1"/>
      <protection locked="0"/>
    </xf>
    <xf numFmtId="49" fontId="0" fillId="8" borderId="10" xfId="0" applyNumberFormat="1" applyFill="1" applyBorder="1" applyAlignment="1" applyProtection="1">
      <alignment horizontal="center" vertical="top" wrapText="1"/>
      <protection locked="0"/>
    </xf>
    <xf numFmtId="49" fontId="0" fillId="0" borderId="0" xfId="0" applyNumberFormat="1" applyAlignment="1">
      <alignment horizontal="center" vertical="top" wrapText="1"/>
    </xf>
    <xf numFmtId="49" fontId="0" fillId="8" borderId="6" xfId="0" applyNumberFormat="1" applyFill="1" applyBorder="1" applyAlignment="1" applyProtection="1">
      <alignment horizontal="center" vertical="top" wrapText="1"/>
      <protection locked="0"/>
    </xf>
    <xf numFmtId="49" fontId="0" fillId="8" borderId="0" xfId="0" applyNumberFormat="1" applyFill="1" applyAlignment="1" applyProtection="1">
      <alignment horizontal="center" vertical="top" wrapText="1"/>
      <protection locked="0"/>
    </xf>
    <xf numFmtId="49" fontId="0" fillId="8" borderId="2" xfId="0" applyNumberFormat="1" applyFill="1" applyBorder="1" applyAlignment="1" applyProtection="1">
      <alignment horizontal="center" vertical="top" wrapText="1"/>
      <protection locked="0"/>
    </xf>
    <xf numFmtId="49" fontId="0" fillId="8" borderId="5" xfId="0" applyNumberFormat="1" applyFill="1" applyBorder="1" applyAlignment="1" applyProtection="1">
      <alignment horizontal="center" vertical="top" wrapText="1"/>
      <protection locked="0"/>
    </xf>
    <xf numFmtId="0" fontId="21" fillId="9" borderId="20" xfId="0" applyFont="1" applyFill="1" applyBorder="1" applyAlignment="1">
      <alignment horizontal="center" vertical="center"/>
    </xf>
    <xf numFmtId="0" fontId="20" fillId="0" borderId="2" xfId="0" applyFont="1" applyBorder="1" applyAlignment="1">
      <alignment vertical="top"/>
    </xf>
    <xf numFmtId="49" fontId="5" fillId="7" borderId="0" xfId="0" applyNumberFormat="1" applyFont="1" applyFill="1" applyAlignment="1">
      <alignment horizontal="center" vertical="top"/>
    </xf>
    <xf numFmtId="0" fontId="0" fillId="0" borderId="11"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center" vertical="top" wrapText="1"/>
    </xf>
    <xf numFmtId="0" fontId="0" fillId="0" borderId="0" xfId="0" applyAlignment="1">
      <alignment horizontal="center"/>
    </xf>
    <xf numFmtId="0" fontId="15" fillId="0" borderId="0" xfId="0" applyFont="1" applyAlignment="1">
      <alignment horizontal="center"/>
    </xf>
    <xf numFmtId="3" fontId="0" fillId="0" borderId="0" xfId="0" applyNumberFormat="1" applyAlignment="1">
      <alignment horizontal="center"/>
    </xf>
    <xf numFmtId="0" fontId="0" fillId="8" borderId="0" xfId="0" applyFill="1" applyAlignment="1">
      <alignment horizontal="center"/>
    </xf>
    <xf numFmtId="0" fontId="19" fillId="5" borderId="11" xfId="0" applyFont="1" applyFill="1" applyBorder="1" applyAlignment="1">
      <alignment horizontal="center" vertical="top"/>
    </xf>
    <xf numFmtId="0" fontId="19" fillId="5" borderId="17" xfId="0" applyFont="1" applyFill="1" applyBorder="1" applyAlignment="1">
      <alignment horizontal="center" vertical="top"/>
    </xf>
    <xf numFmtId="0" fontId="19" fillId="5" borderId="12" xfId="0" applyFont="1" applyFill="1" applyBorder="1" applyAlignment="1">
      <alignment horizontal="center" vertical="top"/>
    </xf>
    <xf numFmtId="0" fontId="4" fillId="7" borderId="7" xfId="0" applyFont="1" applyFill="1" applyBorder="1" applyAlignment="1">
      <alignment horizontal="center" vertical="center"/>
    </xf>
    <xf numFmtId="0" fontId="4" fillId="7" borderId="0" xfId="0" applyFont="1" applyFill="1" applyAlignment="1">
      <alignment horizontal="center" vertical="center"/>
    </xf>
    <xf numFmtId="0" fontId="7" fillId="4" borderId="11" xfId="0" applyFont="1" applyFill="1" applyBorder="1" applyAlignment="1">
      <alignment horizontal="center" vertical="top"/>
    </xf>
    <xf numFmtId="0" fontId="7" fillId="4" borderId="17" xfId="0" applyFont="1" applyFill="1" applyBorder="1" applyAlignment="1">
      <alignment horizontal="center" vertical="top"/>
    </xf>
    <xf numFmtId="0" fontId="7" fillId="4" borderId="12" xfId="0" applyFont="1" applyFill="1" applyBorder="1" applyAlignment="1">
      <alignment horizontal="center" vertical="top"/>
    </xf>
    <xf numFmtId="0" fontId="7" fillId="4" borderId="14" xfId="0" applyFont="1" applyFill="1" applyBorder="1" applyAlignment="1">
      <alignment horizontal="center" vertical="top"/>
    </xf>
    <xf numFmtId="0" fontId="7" fillId="4" borderId="15" xfId="0" applyFont="1" applyFill="1" applyBorder="1" applyAlignment="1">
      <alignment horizontal="center" vertical="top"/>
    </xf>
    <xf numFmtId="0" fontId="7" fillId="4" borderId="16" xfId="0" applyFont="1" applyFill="1" applyBorder="1" applyAlignment="1">
      <alignment horizontal="center" vertical="top"/>
    </xf>
    <xf numFmtId="0" fontId="7" fillId="4" borderId="4" xfId="0" applyFont="1" applyFill="1" applyBorder="1" applyAlignment="1">
      <alignment horizontal="center" vertical="top"/>
    </xf>
    <xf numFmtId="0" fontId="7" fillId="4" borderId="5" xfId="0" applyFont="1" applyFill="1" applyBorder="1" applyAlignment="1">
      <alignment horizontal="center" vertical="top"/>
    </xf>
    <xf numFmtId="0" fontId="7" fillId="4" borderId="6" xfId="0" applyFont="1" applyFill="1" applyBorder="1" applyAlignment="1">
      <alignment horizontal="center" vertical="top"/>
    </xf>
    <xf numFmtId="0" fontId="14" fillId="5" borderId="0" xfId="0" applyFont="1" applyFill="1" applyAlignment="1">
      <alignment horizontal="center" vertical="top"/>
    </xf>
  </cellXfs>
  <cellStyles count="5">
    <cellStyle name="Komma" xfId="1" builtinId="3"/>
    <cellStyle name="Procent" xfId="3" builtinId="5"/>
    <cellStyle name="Standaard" xfId="0" builtinId="0"/>
    <cellStyle name="Standaard 2" xfId="4" xr:uid="{D6E67A21-BB9A-488F-8B39-9FD4FA426564}"/>
    <cellStyle name="Valuta" xfId="2" builtinId="4"/>
  </cellStyles>
  <dxfs count="0"/>
  <tableStyles count="0" defaultTableStyle="TableStyleMedium2" defaultPivotStyle="PivotStyleLight16"/>
  <colors>
    <mruColors>
      <color rgb="FF0064BE"/>
      <color rgb="FFE1F3FD"/>
      <color rgb="FF333333"/>
      <color rgb="FFF42737"/>
      <color rgb="FFE32527"/>
      <color rgb="FFF7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152399</xdr:colOff>
      <xdr:row>0</xdr:row>
      <xdr:rowOff>76201</xdr:rowOff>
    </xdr:from>
    <xdr:to>
      <xdr:col>3</xdr:col>
      <xdr:colOff>266700</xdr:colOff>
      <xdr:row>0</xdr:row>
      <xdr:rowOff>724651</xdr:rowOff>
    </xdr:to>
    <xdr:pic>
      <xdr:nvPicPr>
        <xdr:cNvPr id="3" name="Afbeelding 2">
          <a:extLst>
            <a:ext uri="{FF2B5EF4-FFF2-40B4-BE49-F238E27FC236}">
              <a16:creationId xmlns:a16="http://schemas.microsoft.com/office/drawing/2014/main" id="{7F3E28E4-349F-BCB5-BE08-A380FF2FDA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3849" y="76201"/>
          <a:ext cx="1333501" cy="6484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9FB64-69B2-410D-A222-46742E31EBB8}">
  <dimension ref="A1:E10"/>
  <sheetViews>
    <sheetView tabSelected="1" topLeftCell="A4" workbookViewId="0">
      <selection activeCell="A4" sqref="A4"/>
    </sheetView>
  </sheetViews>
  <sheetFormatPr defaultRowHeight="15" x14ac:dyDescent="0.25"/>
  <cols>
    <col min="1" max="1" width="174" style="26" customWidth="1"/>
    <col min="2" max="16384" width="9.140625" style="26"/>
  </cols>
  <sheetData>
    <row r="1" spans="1:5" ht="61.5" customHeight="1" x14ac:dyDescent="0.25">
      <c r="A1" s="67" t="s">
        <v>156</v>
      </c>
      <c r="B1" s="162"/>
      <c r="C1" s="162"/>
      <c r="D1" s="162"/>
      <c r="E1" s="23"/>
    </row>
    <row r="3" spans="1:5" ht="18.75" x14ac:dyDescent="0.25">
      <c r="A3" s="66" t="s">
        <v>95</v>
      </c>
    </row>
    <row r="4" spans="1:5" ht="360" x14ac:dyDescent="0.25">
      <c r="A4" s="65" t="s">
        <v>175</v>
      </c>
    </row>
    <row r="6" spans="1:5" ht="18.75" x14ac:dyDescent="0.25">
      <c r="A6" s="66" t="s">
        <v>96</v>
      </c>
    </row>
    <row r="7" spans="1:5" ht="105" x14ac:dyDescent="0.25">
      <c r="A7" s="65" t="s">
        <v>97</v>
      </c>
    </row>
    <row r="9" spans="1:5" ht="18.75" x14ac:dyDescent="0.25">
      <c r="A9" s="64" t="s">
        <v>98</v>
      </c>
    </row>
    <row r="10" spans="1:5" ht="60" x14ac:dyDescent="0.25">
      <c r="A10" s="65" t="s">
        <v>99</v>
      </c>
    </row>
  </sheetData>
  <sheetProtection algorithmName="SHA-512" hashValue="IrcayaaAN7CTVWbXtw/nBwZNIqGUva1Y/epbI1jaQPtDvC/MMKDdCLFDxDkSVRQC7GsSUPjFVyTSBj5fL2Y4Ew==" saltValue="+u4EUt3WzUu6aObNW/1ymA==" spinCount="100000" sheet="1" objects="1" scenarios="1"/>
  <mergeCells count="1">
    <mergeCell ref="B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276A-D23D-4937-8947-B5E8A320C080}">
  <dimension ref="A2:L32"/>
  <sheetViews>
    <sheetView workbookViewId="0"/>
  </sheetViews>
  <sheetFormatPr defaultRowHeight="15" x14ac:dyDescent="0.25"/>
  <cols>
    <col min="1" max="1" width="9.28515625" style="25" bestFit="1" customWidth="1"/>
    <col min="2" max="2" width="21.5703125" style="18" bestFit="1" customWidth="1"/>
    <col min="3" max="3" width="12.42578125" style="25" bestFit="1" customWidth="1"/>
    <col min="4" max="4" width="20.42578125" bestFit="1" customWidth="1"/>
    <col min="5" max="5" width="19.85546875" bestFit="1" customWidth="1"/>
    <col min="7" max="7" width="9.28515625" bestFit="1" customWidth="1"/>
    <col min="8" max="8" width="15.7109375" bestFit="1" customWidth="1"/>
    <col min="9" max="9" width="7.42578125" bestFit="1" customWidth="1"/>
    <col min="10" max="10" width="19.5703125" bestFit="1" customWidth="1"/>
  </cols>
  <sheetData>
    <row r="2" spans="1:12" x14ac:dyDescent="0.25">
      <c r="A2" s="166" t="s">
        <v>153</v>
      </c>
      <c r="B2" s="166"/>
      <c r="C2" s="166"/>
      <c r="D2" s="166"/>
      <c r="E2" s="166"/>
    </row>
    <row r="4" spans="1:12" x14ac:dyDescent="0.25">
      <c r="A4" s="37" t="s">
        <v>43</v>
      </c>
      <c r="B4" s="38" t="s">
        <v>52</v>
      </c>
      <c r="C4" s="37" t="s">
        <v>103</v>
      </c>
      <c r="D4" s="39" t="s">
        <v>104</v>
      </c>
      <c r="E4" s="39" t="s">
        <v>105</v>
      </c>
      <c r="G4" s="33"/>
      <c r="H4" s="34"/>
      <c r="I4" s="33"/>
      <c r="J4" s="35"/>
    </row>
    <row r="5" spans="1:12" x14ac:dyDescent="0.25">
      <c r="A5" s="25">
        <v>1</v>
      </c>
      <c r="B5" s="18">
        <f>AVERAGEIF(Leasetarieven!A$4:A$25,A5,Leasetarieven!AL$4:AL$25)</f>
        <v>0</v>
      </c>
      <c r="C5" s="25">
        <v>10</v>
      </c>
      <c r="D5" s="20">
        <f>B5*C5</f>
        <v>0</v>
      </c>
      <c r="E5" s="20">
        <f>D5*12</f>
        <v>0</v>
      </c>
      <c r="G5" s="25"/>
      <c r="H5" s="19"/>
      <c r="I5" s="25"/>
      <c r="J5" s="20"/>
    </row>
    <row r="6" spans="1:12" x14ac:dyDescent="0.25">
      <c r="A6" s="25">
        <v>2</v>
      </c>
      <c r="B6" s="18">
        <f>AVERAGEIF(Leasetarieven!A$4:A$25,A6,Leasetarieven!AL$4:AL$25)</f>
        <v>0</v>
      </c>
      <c r="C6" s="25">
        <v>10</v>
      </c>
      <c r="D6" s="20">
        <f t="shared" ref="D6:D9" si="0">B6*C6</f>
        <v>0</v>
      </c>
      <c r="E6" s="20">
        <f t="shared" ref="E6:E11" si="1">D6*12</f>
        <v>0</v>
      </c>
      <c r="G6" s="25"/>
      <c r="H6" s="19"/>
      <c r="I6" s="25"/>
      <c r="J6" s="20"/>
    </row>
    <row r="7" spans="1:12" x14ac:dyDescent="0.25">
      <c r="A7" s="25">
        <v>3</v>
      </c>
      <c r="B7" s="18">
        <f>AVERAGEIF(Leasetarieven!A$4:A$25,A7,Leasetarieven!AL$4:AL$25)</f>
        <v>0</v>
      </c>
      <c r="C7" s="25">
        <v>20</v>
      </c>
      <c r="D7" s="20">
        <f t="shared" si="0"/>
        <v>0</v>
      </c>
      <c r="E7" s="20">
        <f t="shared" si="1"/>
        <v>0</v>
      </c>
      <c r="G7" s="25"/>
      <c r="H7" s="19"/>
      <c r="I7" s="25"/>
      <c r="J7" s="20"/>
    </row>
    <row r="8" spans="1:12" x14ac:dyDescent="0.25">
      <c r="A8" s="25">
        <v>4</v>
      </c>
      <c r="B8" s="18">
        <f>AVERAGEIF(Leasetarieven!A$4:A$25,A8,Leasetarieven!AL$4:AL$25)</f>
        <v>0</v>
      </c>
      <c r="C8" s="25">
        <v>15</v>
      </c>
      <c r="D8" s="20">
        <f t="shared" si="0"/>
        <v>0</v>
      </c>
      <c r="E8" s="20">
        <f t="shared" si="1"/>
        <v>0</v>
      </c>
      <c r="G8" s="25"/>
      <c r="H8" s="19"/>
      <c r="I8" s="25"/>
      <c r="J8" s="20"/>
    </row>
    <row r="9" spans="1:12" x14ac:dyDescent="0.25">
      <c r="A9" s="25">
        <v>5</v>
      </c>
      <c r="B9" s="18">
        <f>AVERAGEIF(Leasetarieven!A$4:A$25,A9,Leasetarieven!AL$4:AL$25)</f>
        <v>0</v>
      </c>
      <c r="C9" s="25">
        <v>40</v>
      </c>
      <c r="D9" s="20">
        <f t="shared" si="0"/>
        <v>0</v>
      </c>
      <c r="E9" s="20">
        <f t="shared" si="1"/>
        <v>0</v>
      </c>
      <c r="G9" s="25"/>
      <c r="H9" s="19"/>
      <c r="I9" s="25"/>
      <c r="J9" s="20"/>
    </row>
    <row r="10" spans="1:12" x14ac:dyDescent="0.25">
      <c r="A10" s="25">
        <v>6</v>
      </c>
      <c r="B10" s="18">
        <f>AVERAGEIF(Leasetarieven!A$4:A$25,A10,Leasetarieven!AL$4:AL$25)</f>
        <v>0</v>
      </c>
      <c r="C10" s="25">
        <v>60</v>
      </c>
      <c r="D10" s="20">
        <f>B10*C10</f>
        <v>0</v>
      </c>
      <c r="E10" s="20">
        <f t="shared" si="1"/>
        <v>0</v>
      </c>
      <c r="G10" s="25"/>
      <c r="H10" s="19"/>
      <c r="I10" s="25"/>
      <c r="J10" s="20"/>
    </row>
    <row r="11" spans="1:12" x14ac:dyDescent="0.25">
      <c r="A11" s="25">
        <v>7</v>
      </c>
      <c r="B11" s="18">
        <f>AVERAGEIF(Leasetarieven!A$4:A$25,A11,Leasetarieven!AL$4:AL$25)</f>
        <v>0</v>
      </c>
      <c r="C11" s="25">
        <v>20</v>
      </c>
      <c r="D11" s="20">
        <f>B11*C11</f>
        <v>0</v>
      </c>
      <c r="E11" s="20">
        <f t="shared" si="1"/>
        <v>0</v>
      </c>
      <c r="G11" s="25"/>
      <c r="H11" s="19"/>
      <c r="I11" s="25"/>
      <c r="J11" s="20"/>
    </row>
    <row r="12" spans="1:12" x14ac:dyDescent="0.25">
      <c r="D12" s="20"/>
      <c r="E12" s="20"/>
      <c r="G12" s="25"/>
      <c r="H12" s="19"/>
      <c r="I12" s="25"/>
      <c r="J12" s="20"/>
    </row>
    <row r="13" spans="1:12" x14ac:dyDescent="0.25">
      <c r="D13" s="20"/>
      <c r="E13" s="20"/>
      <c r="G13" s="25"/>
      <c r="H13" s="19"/>
      <c r="I13" s="25"/>
      <c r="J13" s="20"/>
    </row>
    <row r="14" spans="1:12" x14ac:dyDescent="0.25">
      <c r="K14" s="25"/>
      <c r="L14" s="18"/>
    </row>
    <row r="15" spans="1:12" x14ac:dyDescent="0.25">
      <c r="A15" s="164" t="s">
        <v>108</v>
      </c>
      <c r="B15" s="164"/>
      <c r="C15" s="25">
        <f>SUM(C5:C13)</f>
        <v>175</v>
      </c>
      <c r="D15" s="20">
        <f>SUM(D5:D13)</f>
        <v>0</v>
      </c>
      <c r="E15" s="29">
        <f>SUM(E5:E13)</f>
        <v>0</v>
      </c>
      <c r="G15" s="165"/>
      <c r="H15" s="165"/>
      <c r="I15" s="165"/>
      <c r="J15" s="29"/>
      <c r="K15" s="163"/>
      <c r="L15" s="163"/>
    </row>
    <row r="16" spans="1:12" x14ac:dyDescent="0.25">
      <c r="G16" s="28"/>
      <c r="I16" s="28"/>
    </row>
    <row r="17" spans="1:9" x14ac:dyDescent="0.25">
      <c r="D17" s="20"/>
      <c r="G17" s="28"/>
      <c r="I17" s="28"/>
    </row>
    <row r="19" spans="1:9" x14ac:dyDescent="0.25">
      <c r="A19" s="166" t="s">
        <v>154</v>
      </c>
      <c r="B19" s="166"/>
      <c r="C19" s="166"/>
      <c r="D19" s="166"/>
      <c r="E19" s="166"/>
    </row>
    <row r="21" spans="1:9" x14ac:dyDescent="0.25">
      <c r="A21" s="37" t="s">
        <v>43</v>
      </c>
      <c r="B21" s="38" t="s">
        <v>52</v>
      </c>
      <c r="C21" s="37" t="s">
        <v>103</v>
      </c>
      <c r="D21" s="39" t="s">
        <v>104</v>
      </c>
      <c r="E21" s="39" t="s">
        <v>105</v>
      </c>
    </row>
    <row r="22" spans="1:9" x14ac:dyDescent="0.25">
      <c r="A22" s="25">
        <v>1</v>
      </c>
      <c r="B22" s="18">
        <f>AVERAGEIF(Leasetarieven!A$33:A$54,A22,Leasetarieven!AL$33:AL$54)</f>
        <v>0</v>
      </c>
      <c r="C22" s="25">
        <v>10</v>
      </c>
      <c r="D22" s="20">
        <f>B22*C22</f>
        <v>0</v>
      </c>
      <c r="E22" s="20">
        <f>D22*12</f>
        <v>0</v>
      </c>
    </row>
    <row r="23" spans="1:9" x14ac:dyDescent="0.25">
      <c r="A23" s="25">
        <v>2</v>
      </c>
      <c r="B23" s="18">
        <f>AVERAGEIF(Leasetarieven!A$33:A$54,A23,Leasetarieven!AL$33:AL$54)</f>
        <v>0</v>
      </c>
      <c r="C23" s="25">
        <v>10</v>
      </c>
      <c r="D23" s="20">
        <f t="shared" ref="D23:D28" si="2">B23*C23</f>
        <v>0</v>
      </c>
      <c r="E23" s="20">
        <f t="shared" ref="E23:E28" si="3">D23*12</f>
        <v>0</v>
      </c>
    </row>
    <row r="24" spans="1:9" x14ac:dyDescent="0.25">
      <c r="A24" s="25">
        <v>3</v>
      </c>
      <c r="B24" s="18">
        <f>AVERAGEIF(Leasetarieven!A$33:A$54,A24,Leasetarieven!AL$33:AL$54)</f>
        <v>0</v>
      </c>
      <c r="C24" s="25">
        <v>20</v>
      </c>
      <c r="D24" s="20">
        <f t="shared" si="2"/>
        <v>0</v>
      </c>
      <c r="E24" s="20">
        <f t="shared" si="3"/>
        <v>0</v>
      </c>
    </row>
    <row r="25" spans="1:9" x14ac:dyDescent="0.25">
      <c r="A25" s="25">
        <v>4</v>
      </c>
      <c r="B25" s="18">
        <f>AVERAGEIF(Leasetarieven!A$33:A$54,A25,Leasetarieven!AL$33:AL$54)</f>
        <v>0</v>
      </c>
      <c r="C25" s="25">
        <v>15</v>
      </c>
      <c r="D25" s="20">
        <f t="shared" si="2"/>
        <v>0</v>
      </c>
      <c r="E25" s="20">
        <f t="shared" si="3"/>
        <v>0</v>
      </c>
    </row>
    <row r="26" spans="1:9" x14ac:dyDescent="0.25">
      <c r="A26" s="25">
        <v>5</v>
      </c>
      <c r="B26" s="18">
        <f>AVERAGEIF(Leasetarieven!A$33:A$54,A26,Leasetarieven!AL$33:AL$54)</f>
        <v>0</v>
      </c>
      <c r="C26" s="25">
        <v>40</v>
      </c>
      <c r="D26" s="20">
        <f t="shared" si="2"/>
        <v>0</v>
      </c>
      <c r="E26" s="20">
        <f t="shared" si="3"/>
        <v>0</v>
      </c>
    </row>
    <row r="27" spans="1:9" x14ac:dyDescent="0.25">
      <c r="A27" s="25">
        <v>6</v>
      </c>
      <c r="B27" s="18">
        <f>AVERAGEIF(Leasetarieven!A$33:A$54,A27,Leasetarieven!AL$33:AL$54)</f>
        <v>0</v>
      </c>
      <c r="C27" s="25">
        <v>60</v>
      </c>
      <c r="D27" s="20">
        <f t="shared" si="2"/>
        <v>0</v>
      </c>
      <c r="E27" s="20">
        <f t="shared" si="3"/>
        <v>0</v>
      </c>
    </row>
    <row r="28" spans="1:9" x14ac:dyDescent="0.25">
      <c r="A28" s="25">
        <v>7</v>
      </c>
      <c r="B28" s="18">
        <f>AVERAGEIF(Leasetarieven!A$33:A$54,A28,Leasetarieven!AL$33:AL$54)</f>
        <v>0</v>
      </c>
      <c r="C28" s="25">
        <v>20</v>
      </c>
      <c r="D28" s="20">
        <f t="shared" si="2"/>
        <v>0</v>
      </c>
      <c r="E28" s="20">
        <f t="shared" si="3"/>
        <v>0</v>
      </c>
    </row>
    <row r="29" spans="1:9" x14ac:dyDescent="0.25">
      <c r="D29" s="20"/>
      <c r="E29" s="20"/>
    </row>
    <row r="30" spans="1:9" x14ac:dyDescent="0.25">
      <c r="D30" s="20"/>
      <c r="E30" s="20"/>
    </row>
    <row r="32" spans="1:9" x14ac:dyDescent="0.25">
      <c r="A32" s="164" t="s">
        <v>108</v>
      </c>
      <c r="B32" s="164"/>
      <c r="C32" s="25">
        <f>SUM(C22:C30)</f>
        <v>175</v>
      </c>
      <c r="D32" s="20">
        <f>SUM(D22:D30)</f>
        <v>0</v>
      </c>
      <c r="E32" s="29">
        <f>SUM(E22:E30)</f>
        <v>0</v>
      </c>
    </row>
  </sheetData>
  <sheetProtection algorithmName="SHA-512" hashValue="9+R0Y/NHptuOr873ileURo/Mi2wRsqjoCW4G/Cnxe8KIc22tpYavNYZaChS5XsgwFehSxO4gMwRxAq8yWg3vkA==" saltValue="m2E98n7Wugxyq+FaQK/uWA==" spinCount="100000" sheet="1" selectLockedCells="1" selectUnlockedCells="1"/>
  <mergeCells count="6">
    <mergeCell ref="K15:L15"/>
    <mergeCell ref="A15:B15"/>
    <mergeCell ref="G15:I15"/>
    <mergeCell ref="A2:E2"/>
    <mergeCell ref="A32:B32"/>
    <mergeCell ref="A19:E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2A63-A317-4183-A885-57F8699BD5BC}">
  <dimension ref="A1:AN69"/>
  <sheetViews>
    <sheetView topLeftCell="A30" zoomScale="90" zoomScaleNormal="90" workbookViewId="0">
      <selection activeCell="F15" sqref="F15"/>
    </sheetView>
  </sheetViews>
  <sheetFormatPr defaultColWidth="8.85546875" defaultRowHeight="15" x14ac:dyDescent="0.25"/>
  <cols>
    <col min="1" max="1" width="15.85546875" style="1" customWidth="1"/>
    <col min="2" max="2" width="15.85546875" style="1" bestFit="1" customWidth="1"/>
    <col min="3" max="3" width="22.5703125" style="2" bestFit="1" customWidth="1"/>
    <col min="4" max="4" width="48.7109375" style="1" bestFit="1" customWidth="1"/>
    <col min="5" max="5" width="13.28515625" style="1" bestFit="1" customWidth="1"/>
    <col min="6" max="6" width="64.42578125" style="11" customWidth="1"/>
    <col min="7" max="7" width="25.28515625" style="17" bestFit="1" customWidth="1"/>
    <col min="8" max="8" width="15" style="1" customWidth="1"/>
    <col min="9" max="9" width="9.85546875" style="3" customWidth="1"/>
    <col min="10" max="10" width="9.140625" style="4" customWidth="1"/>
    <col min="11" max="11" width="13.7109375" style="13" customWidth="1"/>
    <col min="12" max="12" width="20.7109375" style="13" customWidth="1"/>
    <col min="13" max="18" width="14.5703125" style="13" customWidth="1"/>
    <col min="19" max="19" width="2.85546875" style="15" customWidth="1"/>
    <col min="20" max="26" width="14.5703125" style="13" customWidth="1"/>
    <col min="27" max="27" width="2.85546875" style="15" customWidth="1"/>
    <col min="28" max="31" width="14.5703125" style="13" customWidth="1"/>
    <col min="32" max="34" width="15.5703125" style="13" customWidth="1"/>
    <col min="35" max="35" width="2.85546875" style="15" customWidth="1"/>
    <col min="36" max="38" width="14.5703125" style="13" customWidth="1"/>
    <col min="39" max="39" width="8.85546875" style="1"/>
    <col min="40" max="40" width="15.5703125" style="1" customWidth="1"/>
    <col min="41" max="16384" width="8.85546875" style="1"/>
  </cols>
  <sheetData>
    <row r="1" spans="1:40" s="70" customFormat="1" ht="18.75" x14ac:dyDescent="0.25">
      <c r="A1" s="167" t="s">
        <v>0</v>
      </c>
      <c r="B1" s="168"/>
      <c r="C1" s="168"/>
      <c r="D1" s="169"/>
      <c r="E1" s="170" t="s">
        <v>102</v>
      </c>
      <c r="F1" s="171"/>
      <c r="G1" s="69"/>
      <c r="I1" s="71"/>
      <c r="J1" s="72"/>
      <c r="K1" s="73"/>
      <c r="L1" s="74"/>
      <c r="M1" s="74"/>
      <c r="N1" s="74"/>
      <c r="O1" s="74"/>
      <c r="P1" s="74"/>
      <c r="Q1" s="74"/>
      <c r="R1" s="74"/>
      <c r="S1" s="75"/>
      <c r="T1" s="74"/>
      <c r="U1" s="74"/>
      <c r="V1" s="74"/>
      <c r="W1" s="74"/>
      <c r="X1" s="74"/>
      <c r="Y1" s="74"/>
      <c r="Z1" s="74"/>
      <c r="AA1" s="75"/>
      <c r="AB1" s="74"/>
      <c r="AC1" s="74"/>
      <c r="AD1" s="74"/>
      <c r="AE1" s="74"/>
      <c r="AF1" s="74"/>
      <c r="AG1" s="74"/>
      <c r="AH1" s="74"/>
      <c r="AI1" s="75"/>
      <c r="AJ1" s="76"/>
      <c r="AK1" s="76"/>
      <c r="AL1" s="76"/>
      <c r="AN1" s="157"/>
    </row>
    <row r="2" spans="1:40" s="5" customFormat="1" x14ac:dyDescent="0.25">
      <c r="C2" s="6"/>
      <c r="F2" s="7"/>
      <c r="G2" s="16"/>
      <c r="I2" s="8"/>
      <c r="J2" s="9"/>
      <c r="K2" s="10"/>
      <c r="L2" s="172" t="s">
        <v>1</v>
      </c>
      <c r="M2" s="173"/>
      <c r="N2" s="173"/>
      <c r="O2" s="173"/>
      <c r="P2" s="173"/>
      <c r="Q2" s="173"/>
      <c r="R2" s="174"/>
      <c r="S2" s="40"/>
      <c r="T2" s="172" t="s">
        <v>2</v>
      </c>
      <c r="U2" s="173"/>
      <c r="V2" s="173"/>
      <c r="W2" s="173"/>
      <c r="X2" s="173"/>
      <c r="Y2" s="173"/>
      <c r="Z2" s="174"/>
      <c r="AA2" s="40"/>
      <c r="AB2" s="175" t="s">
        <v>3</v>
      </c>
      <c r="AC2" s="176"/>
      <c r="AD2" s="176"/>
      <c r="AE2" s="176"/>
      <c r="AF2" s="176"/>
      <c r="AG2" s="176"/>
      <c r="AH2" s="177"/>
      <c r="AI2" s="40"/>
      <c r="AJ2" s="178" t="s">
        <v>4</v>
      </c>
      <c r="AK2" s="179"/>
      <c r="AL2" s="180"/>
      <c r="AN2" s="156" t="s">
        <v>174</v>
      </c>
    </row>
    <row r="3" spans="1:40" s="92" customFormat="1" ht="75" x14ac:dyDescent="0.25">
      <c r="A3" s="77" t="s">
        <v>43</v>
      </c>
      <c r="B3" s="78" t="s">
        <v>5</v>
      </c>
      <c r="C3" s="79" t="s">
        <v>6</v>
      </c>
      <c r="D3" s="79" t="s">
        <v>7</v>
      </c>
      <c r="E3" s="80" t="s">
        <v>147</v>
      </c>
      <c r="F3" s="78" t="s">
        <v>40</v>
      </c>
      <c r="G3" s="81" t="s">
        <v>91</v>
      </c>
      <c r="H3" s="80" t="s">
        <v>8</v>
      </c>
      <c r="I3" s="78" t="s">
        <v>9</v>
      </c>
      <c r="J3" s="82" t="s">
        <v>10</v>
      </c>
      <c r="K3" s="83" t="s">
        <v>11</v>
      </c>
      <c r="L3" s="84" t="s">
        <v>41</v>
      </c>
      <c r="M3" s="85" t="s">
        <v>12</v>
      </c>
      <c r="N3" s="86" t="s">
        <v>13</v>
      </c>
      <c r="O3" s="87" t="s">
        <v>14</v>
      </c>
      <c r="P3" s="88" t="s">
        <v>49</v>
      </c>
      <c r="Q3" s="88" t="s">
        <v>15</v>
      </c>
      <c r="R3" s="85" t="s">
        <v>42</v>
      </c>
      <c r="S3" s="89" t="s">
        <v>16</v>
      </c>
      <c r="T3" s="88" t="s">
        <v>17</v>
      </c>
      <c r="U3" s="85" t="s">
        <v>50</v>
      </c>
      <c r="V3" s="85" t="s">
        <v>45</v>
      </c>
      <c r="W3" s="84" t="s">
        <v>46</v>
      </c>
      <c r="X3" s="88" t="s">
        <v>18</v>
      </c>
      <c r="Y3" s="85" t="s">
        <v>19</v>
      </c>
      <c r="Z3" s="90" t="s">
        <v>20</v>
      </c>
      <c r="AA3" s="89" t="s">
        <v>16</v>
      </c>
      <c r="AB3" s="88" t="s">
        <v>21</v>
      </c>
      <c r="AC3" s="85" t="s">
        <v>22</v>
      </c>
      <c r="AD3" s="84" t="s">
        <v>23</v>
      </c>
      <c r="AE3" s="85" t="s">
        <v>51</v>
      </c>
      <c r="AF3" s="84" t="s">
        <v>24</v>
      </c>
      <c r="AG3" s="85" t="s">
        <v>172</v>
      </c>
      <c r="AH3" s="91" t="s">
        <v>25</v>
      </c>
      <c r="AI3" s="89" t="s">
        <v>16</v>
      </c>
      <c r="AJ3" s="88" t="s">
        <v>26</v>
      </c>
      <c r="AK3" s="85" t="s">
        <v>48</v>
      </c>
      <c r="AL3" s="91" t="s">
        <v>27</v>
      </c>
      <c r="AN3" s="85" t="s">
        <v>173</v>
      </c>
    </row>
    <row r="4" spans="1:40" x14ac:dyDescent="0.25">
      <c r="A4" s="42">
        <v>1</v>
      </c>
      <c r="B4" s="2" t="s">
        <v>146</v>
      </c>
      <c r="C4" s="2" t="s">
        <v>121</v>
      </c>
      <c r="D4" s="1" t="s">
        <v>120</v>
      </c>
      <c r="E4" s="1">
        <v>8434730</v>
      </c>
      <c r="F4" s="11" t="s">
        <v>151</v>
      </c>
      <c r="G4" s="30">
        <v>500</v>
      </c>
      <c r="H4" s="1" t="s">
        <v>28</v>
      </c>
      <c r="I4" s="3">
        <v>72</v>
      </c>
      <c r="J4" s="12">
        <v>10000</v>
      </c>
      <c r="K4" s="129">
        <v>0</v>
      </c>
      <c r="L4" s="114">
        <v>0</v>
      </c>
      <c r="M4" s="114">
        <v>0</v>
      </c>
      <c r="N4" s="115" t="s">
        <v>29</v>
      </c>
      <c r="O4" s="115" t="s">
        <v>29</v>
      </c>
      <c r="P4" s="115" t="s">
        <v>29</v>
      </c>
      <c r="Q4" s="114">
        <v>0</v>
      </c>
      <c r="R4" s="116">
        <v>0</v>
      </c>
      <c r="T4" s="122">
        <v>0</v>
      </c>
      <c r="U4" s="114">
        <v>0</v>
      </c>
      <c r="V4" s="114">
        <v>0</v>
      </c>
      <c r="W4" s="114">
        <v>0</v>
      </c>
      <c r="X4" s="114">
        <v>0</v>
      </c>
      <c r="Y4" s="114">
        <v>0</v>
      </c>
      <c r="Z4" s="117">
        <v>0</v>
      </c>
      <c r="AB4" s="122">
        <v>0</v>
      </c>
      <c r="AC4" s="114">
        <v>0</v>
      </c>
      <c r="AD4" s="114">
        <v>0</v>
      </c>
      <c r="AE4" s="114">
        <v>0</v>
      </c>
      <c r="AF4" s="114">
        <v>0</v>
      </c>
      <c r="AG4" s="114">
        <v>0</v>
      </c>
      <c r="AH4" s="117">
        <v>0</v>
      </c>
      <c r="AJ4" s="122">
        <v>0</v>
      </c>
      <c r="AK4" s="114">
        <v>0</v>
      </c>
      <c r="AL4" s="145">
        <f>AJ4+AK4</f>
        <v>0</v>
      </c>
      <c r="AN4" s="124">
        <v>0</v>
      </c>
    </row>
    <row r="5" spans="1:40" x14ac:dyDescent="0.25">
      <c r="A5" s="42">
        <v>1</v>
      </c>
      <c r="B5" s="2" t="s">
        <v>31</v>
      </c>
      <c r="C5" s="2" t="s">
        <v>123</v>
      </c>
      <c r="D5" s="43" t="s">
        <v>122</v>
      </c>
      <c r="E5" s="43">
        <v>8476267</v>
      </c>
      <c r="F5" s="11" t="s">
        <v>151</v>
      </c>
      <c r="G5" s="30">
        <v>500</v>
      </c>
      <c r="H5" s="1" t="s">
        <v>28</v>
      </c>
      <c r="I5" s="3">
        <v>72</v>
      </c>
      <c r="J5" s="12">
        <v>10000</v>
      </c>
      <c r="K5" s="130">
        <v>0</v>
      </c>
      <c r="L5" s="114">
        <v>0</v>
      </c>
      <c r="M5" s="114">
        <v>0</v>
      </c>
      <c r="N5" s="115" t="s">
        <v>29</v>
      </c>
      <c r="O5" s="115" t="s">
        <v>29</v>
      </c>
      <c r="P5" s="115" t="s">
        <v>29</v>
      </c>
      <c r="Q5" s="114">
        <v>0</v>
      </c>
      <c r="R5" s="117">
        <v>0</v>
      </c>
      <c r="T5" s="122">
        <v>0</v>
      </c>
      <c r="U5" s="114">
        <v>0</v>
      </c>
      <c r="V5" s="114">
        <v>0</v>
      </c>
      <c r="W5" s="114">
        <v>0</v>
      </c>
      <c r="X5" s="114">
        <v>0</v>
      </c>
      <c r="Y5" s="114">
        <v>0</v>
      </c>
      <c r="Z5" s="117">
        <v>0</v>
      </c>
      <c r="AB5" s="122">
        <v>0</v>
      </c>
      <c r="AC5" s="114">
        <v>0</v>
      </c>
      <c r="AD5" s="114">
        <v>0</v>
      </c>
      <c r="AE5" s="114">
        <v>0</v>
      </c>
      <c r="AF5" s="114">
        <v>0</v>
      </c>
      <c r="AG5" s="114">
        <v>0</v>
      </c>
      <c r="AH5" s="117">
        <v>0</v>
      </c>
      <c r="AJ5" s="122">
        <v>0</v>
      </c>
      <c r="AK5" s="114">
        <v>0</v>
      </c>
      <c r="AL5" s="145">
        <f t="shared" ref="AL5:AL25" si="0">AJ5+AK5</f>
        <v>0</v>
      </c>
      <c r="AN5" s="124">
        <v>0</v>
      </c>
    </row>
    <row r="6" spans="1:40" x14ac:dyDescent="0.25">
      <c r="A6" s="42">
        <v>1</v>
      </c>
      <c r="B6" s="2" t="s">
        <v>33</v>
      </c>
      <c r="C6" s="2">
        <v>4</v>
      </c>
      <c r="D6" s="1" t="s">
        <v>124</v>
      </c>
      <c r="E6" s="1">
        <v>8475476</v>
      </c>
      <c r="F6" s="11" t="s">
        <v>151</v>
      </c>
      <c r="G6" s="30">
        <v>500</v>
      </c>
      <c r="H6" s="1" t="s">
        <v>28</v>
      </c>
      <c r="I6" s="3">
        <v>72</v>
      </c>
      <c r="J6" s="12">
        <v>15000</v>
      </c>
      <c r="K6" s="130">
        <v>0</v>
      </c>
      <c r="L6" s="114">
        <v>0</v>
      </c>
      <c r="M6" s="114">
        <v>0</v>
      </c>
      <c r="N6" s="115" t="s">
        <v>29</v>
      </c>
      <c r="O6" s="115" t="s">
        <v>29</v>
      </c>
      <c r="P6" s="115" t="s">
        <v>29</v>
      </c>
      <c r="Q6" s="114">
        <v>0</v>
      </c>
      <c r="R6" s="117">
        <v>0</v>
      </c>
      <c r="T6" s="122">
        <v>0</v>
      </c>
      <c r="U6" s="114">
        <v>0</v>
      </c>
      <c r="V6" s="114">
        <v>0</v>
      </c>
      <c r="W6" s="114">
        <v>0</v>
      </c>
      <c r="X6" s="114">
        <v>0</v>
      </c>
      <c r="Y6" s="114">
        <v>0</v>
      </c>
      <c r="Z6" s="117">
        <v>0</v>
      </c>
      <c r="AB6" s="122">
        <v>0</v>
      </c>
      <c r="AC6" s="114">
        <v>0</v>
      </c>
      <c r="AD6" s="114">
        <v>0</v>
      </c>
      <c r="AE6" s="114">
        <v>0</v>
      </c>
      <c r="AF6" s="114">
        <v>0</v>
      </c>
      <c r="AG6" s="114">
        <v>0</v>
      </c>
      <c r="AH6" s="117">
        <v>0</v>
      </c>
      <c r="AJ6" s="122">
        <v>0</v>
      </c>
      <c r="AK6" s="114">
        <v>0</v>
      </c>
      <c r="AL6" s="145">
        <f t="shared" si="0"/>
        <v>0</v>
      </c>
      <c r="AN6" s="124">
        <v>0</v>
      </c>
    </row>
    <row r="7" spans="1:40" x14ac:dyDescent="0.25">
      <c r="A7" s="42">
        <v>2</v>
      </c>
      <c r="B7" s="2" t="s">
        <v>112</v>
      </c>
      <c r="C7" s="2" t="s">
        <v>115</v>
      </c>
      <c r="D7" s="1" t="s">
        <v>125</v>
      </c>
      <c r="E7" s="1">
        <v>8483391</v>
      </c>
      <c r="F7" s="11" t="s">
        <v>151</v>
      </c>
      <c r="G7" s="30">
        <v>500</v>
      </c>
      <c r="H7" s="1" t="s">
        <v>28</v>
      </c>
      <c r="I7" s="3">
        <v>72</v>
      </c>
      <c r="J7" s="12">
        <v>20000</v>
      </c>
      <c r="K7" s="130">
        <v>0</v>
      </c>
      <c r="L7" s="114">
        <v>0</v>
      </c>
      <c r="M7" s="114">
        <v>0</v>
      </c>
      <c r="N7" s="115" t="s">
        <v>29</v>
      </c>
      <c r="O7" s="115" t="s">
        <v>29</v>
      </c>
      <c r="P7" s="115" t="s">
        <v>29</v>
      </c>
      <c r="Q7" s="114">
        <v>0</v>
      </c>
      <c r="R7" s="117">
        <v>0</v>
      </c>
      <c r="T7" s="122">
        <v>0</v>
      </c>
      <c r="U7" s="114">
        <v>0</v>
      </c>
      <c r="V7" s="114">
        <v>0</v>
      </c>
      <c r="W7" s="114">
        <v>0</v>
      </c>
      <c r="X7" s="114">
        <v>0</v>
      </c>
      <c r="Y7" s="114">
        <v>0</v>
      </c>
      <c r="Z7" s="117">
        <v>0</v>
      </c>
      <c r="AB7" s="122">
        <v>0</v>
      </c>
      <c r="AC7" s="114">
        <v>0</v>
      </c>
      <c r="AD7" s="114">
        <v>0</v>
      </c>
      <c r="AE7" s="114">
        <v>0</v>
      </c>
      <c r="AF7" s="114">
        <v>0</v>
      </c>
      <c r="AG7" s="114">
        <v>0</v>
      </c>
      <c r="AH7" s="117">
        <v>0</v>
      </c>
      <c r="AJ7" s="122">
        <v>0</v>
      </c>
      <c r="AK7" s="114">
        <v>0</v>
      </c>
      <c r="AL7" s="145">
        <f t="shared" si="0"/>
        <v>0</v>
      </c>
      <c r="AN7" s="124">
        <v>0</v>
      </c>
    </row>
    <row r="8" spans="1:40" x14ac:dyDescent="0.25">
      <c r="A8" s="42">
        <v>2</v>
      </c>
      <c r="B8" s="2" t="s">
        <v>30</v>
      </c>
      <c r="C8" s="2" t="s">
        <v>127</v>
      </c>
      <c r="D8" s="1" t="s">
        <v>126</v>
      </c>
      <c r="E8" s="1">
        <v>8490450</v>
      </c>
      <c r="F8" s="11" t="s">
        <v>151</v>
      </c>
      <c r="G8" s="30">
        <v>500</v>
      </c>
      <c r="H8" s="1" t="s">
        <v>28</v>
      </c>
      <c r="I8" s="3">
        <v>72</v>
      </c>
      <c r="J8" s="12">
        <v>20000</v>
      </c>
      <c r="K8" s="130">
        <v>0</v>
      </c>
      <c r="L8" s="114">
        <v>0</v>
      </c>
      <c r="M8" s="114">
        <v>0</v>
      </c>
      <c r="N8" s="115" t="s">
        <v>29</v>
      </c>
      <c r="O8" s="115" t="s">
        <v>29</v>
      </c>
      <c r="P8" s="115" t="s">
        <v>29</v>
      </c>
      <c r="Q8" s="114">
        <v>0</v>
      </c>
      <c r="R8" s="117">
        <v>0</v>
      </c>
      <c r="T8" s="122">
        <v>0</v>
      </c>
      <c r="U8" s="114">
        <v>0</v>
      </c>
      <c r="V8" s="114">
        <v>0</v>
      </c>
      <c r="W8" s="114">
        <v>0</v>
      </c>
      <c r="X8" s="114">
        <v>0</v>
      </c>
      <c r="Y8" s="114">
        <v>0</v>
      </c>
      <c r="Z8" s="117">
        <v>0</v>
      </c>
      <c r="AB8" s="122">
        <v>0</v>
      </c>
      <c r="AC8" s="114">
        <v>0</v>
      </c>
      <c r="AD8" s="114">
        <v>0</v>
      </c>
      <c r="AE8" s="114">
        <v>0</v>
      </c>
      <c r="AF8" s="114">
        <v>0</v>
      </c>
      <c r="AG8" s="114">
        <v>0</v>
      </c>
      <c r="AH8" s="117">
        <v>0</v>
      </c>
      <c r="AJ8" s="122">
        <v>0</v>
      </c>
      <c r="AK8" s="114">
        <v>0</v>
      </c>
      <c r="AL8" s="145">
        <f t="shared" si="0"/>
        <v>0</v>
      </c>
      <c r="AN8" s="124">
        <v>0</v>
      </c>
    </row>
    <row r="9" spans="1:40" x14ac:dyDescent="0.25">
      <c r="A9" s="42">
        <v>2</v>
      </c>
      <c r="B9" s="2" t="s">
        <v>37</v>
      </c>
      <c r="C9" s="2" t="s">
        <v>38</v>
      </c>
      <c r="D9" s="1" t="s">
        <v>128</v>
      </c>
      <c r="E9" s="1">
        <v>8438668</v>
      </c>
      <c r="F9" s="11" t="s">
        <v>151</v>
      </c>
      <c r="G9" s="30">
        <v>500</v>
      </c>
      <c r="H9" s="1" t="s">
        <v>28</v>
      </c>
      <c r="I9" s="3">
        <v>72</v>
      </c>
      <c r="J9" s="12">
        <v>20000</v>
      </c>
      <c r="K9" s="130">
        <v>0</v>
      </c>
      <c r="L9" s="114">
        <v>0</v>
      </c>
      <c r="M9" s="114">
        <v>0</v>
      </c>
      <c r="N9" s="115" t="s">
        <v>29</v>
      </c>
      <c r="O9" s="115" t="s">
        <v>29</v>
      </c>
      <c r="P9" s="115" t="s">
        <v>29</v>
      </c>
      <c r="Q9" s="114">
        <v>0</v>
      </c>
      <c r="R9" s="117">
        <v>0</v>
      </c>
      <c r="T9" s="122">
        <v>0</v>
      </c>
      <c r="U9" s="114">
        <v>0</v>
      </c>
      <c r="V9" s="114">
        <v>0</v>
      </c>
      <c r="W9" s="114">
        <v>0</v>
      </c>
      <c r="X9" s="114">
        <v>0</v>
      </c>
      <c r="Y9" s="114">
        <v>0</v>
      </c>
      <c r="Z9" s="117">
        <v>0</v>
      </c>
      <c r="AB9" s="122">
        <v>0</v>
      </c>
      <c r="AC9" s="114">
        <v>0</v>
      </c>
      <c r="AD9" s="114">
        <v>0</v>
      </c>
      <c r="AE9" s="114">
        <v>0</v>
      </c>
      <c r="AF9" s="114">
        <v>0</v>
      </c>
      <c r="AG9" s="114">
        <v>0</v>
      </c>
      <c r="AH9" s="117">
        <v>0</v>
      </c>
      <c r="AJ9" s="122">
        <v>0</v>
      </c>
      <c r="AK9" s="114">
        <v>0</v>
      </c>
      <c r="AL9" s="145">
        <f t="shared" si="0"/>
        <v>0</v>
      </c>
      <c r="AN9" s="124">
        <v>0</v>
      </c>
    </row>
    <row r="10" spans="1:40" x14ac:dyDescent="0.25">
      <c r="A10" s="42">
        <v>3</v>
      </c>
      <c r="B10" s="2" t="s">
        <v>34</v>
      </c>
      <c r="C10" s="2" t="s">
        <v>39</v>
      </c>
      <c r="D10" s="1" t="s">
        <v>130</v>
      </c>
      <c r="E10" s="1">
        <v>8451084</v>
      </c>
      <c r="F10" s="11" t="s">
        <v>151</v>
      </c>
      <c r="G10" s="30">
        <v>500</v>
      </c>
      <c r="H10" s="1" t="s">
        <v>28</v>
      </c>
      <c r="I10" s="3">
        <v>72</v>
      </c>
      <c r="J10" s="12">
        <v>15000</v>
      </c>
      <c r="K10" s="130">
        <v>0</v>
      </c>
      <c r="L10" s="114">
        <v>0</v>
      </c>
      <c r="M10" s="114">
        <v>0</v>
      </c>
      <c r="N10" s="115" t="s">
        <v>29</v>
      </c>
      <c r="O10" s="115" t="s">
        <v>29</v>
      </c>
      <c r="P10" s="115" t="s">
        <v>29</v>
      </c>
      <c r="Q10" s="114">
        <v>0</v>
      </c>
      <c r="R10" s="117">
        <v>0</v>
      </c>
      <c r="T10" s="122">
        <v>0</v>
      </c>
      <c r="U10" s="114">
        <v>0</v>
      </c>
      <c r="V10" s="114">
        <v>0</v>
      </c>
      <c r="W10" s="114">
        <v>0</v>
      </c>
      <c r="X10" s="114">
        <v>0</v>
      </c>
      <c r="Y10" s="114">
        <v>0</v>
      </c>
      <c r="Z10" s="117">
        <v>0</v>
      </c>
      <c r="AB10" s="122">
        <v>0</v>
      </c>
      <c r="AC10" s="114">
        <v>0</v>
      </c>
      <c r="AD10" s="114">
        <v>0</v>
      </c>
      <c r="AE10" s="114">
        <v>0</v>
      </c>
      <c r="AF10" s="114">
        <v>0</v>
      </c>
      <c r="AG10" s="114">
        <v>0</v>
      </c>
      <c r="AH10" s="117">
        <v>0</v>
      </c>
      <c r="AJ10" s="122">
        <v>0</v>
      </c>
      <c r="AK10" s="114">
        <v>0</v>
      </c>
      <c r="AL10" s="145">
        <f t="shared" si="0"/>
        <v>0</v>
      </c>
      <c r="AN10" s="124">
        <v>0</v>
      </c>
    </row>
    <row r="11" spans="1:40" x14ac:dyDescent="0.25">
      <c r="A11" s="42">
        <v>3</v>
      </c>
      <c r="B11" s="2" t="s">
        <v>112</v>
      </c>
      <c r="C11" s="2" t="s">
        <v>115</v>
      </c>
      <c r="D11" s="1" t="s">
        <v>114</v>
      </c>
      <c r="E11" s="1">
        <v>8483393</v>
      </c>
      <c r="F11" s="11" t="s">
        <v>151</v>
      </c>
      <c r="G11" s="30">
        <v>500</v>
      </c>
      <c r="H11" s="1" t="s">
        <v>28</v>
      </c>
      <c r="I11" s="3">
        <v>72</v>
      </c>
      <c r="J11" s="12">
        <v>20000</v>
      </c>
      <c r="K11" s="130">
        <v>0</v>
      </c>
      <c r="L11" s="114">
        <v>0</v>
      </c>
      <c r="M11" s="114">
        <v>0</v>
      </c>
      <c r="N11" s="115" t="s">
        <v>29</v>
      </c>
      <c r="O11" s="115" t="s">
        <v>29</v>
      </c>
      <c r="P11" s="115" t="s">
        <v>29</v>
      </c>
      <c r="Q11" s="114">
        <v>0</v>
      </c>
      <c r="R11" s="117">
        <v>0</v>
      </c>
      <c r="T11" s="122">
        <v>0</v>
      </c>
      <c r="U11" s="114">
        <v>0</v>
      </c>
      <c r="V11" s="114">
        <v>0</v>
      </c>
      <c r="W11" s="114">
        <v>0</v>
      </c>
      <c r="X11" s="114">
        <v>0</v>
      </c>
      <c r="Y11" s="114">
        <v>0</v>
      </c>
      <c r="Z11" s="117">
        <v>0</v>
      </c>
      <c r="AB11" s="122">
        <v>0</v>
      </c>
      <c r="AC11" s="114">
        <v>0</v>
      </c>
      <c r="AD11" s="114">
        <v>0</v>
      </c>
      <c r="AE11" s="114">
        <v>0</v>
      </c>
      <c r="AF11" s="114">
        <v>0</v>
      </c>
      <c r="AG11" s="114">
        <v>0</v>
      </c>
      <c r="AH11" s="117">
        <v>0</v>
      </c>
      <c r="AJ11" s="122">
        <v>0</v>
      </c>
      <c r="AK11" s="114">
        <v>0</v>
      </c>
      <c r="AL11" s="145">
        <f t="shared" si="0"/>
        <v>0</v>
      </c>
      <c r="AN11" s="124">
        <v>0</v>
      </c>
    </row>
    <row r="12" spans="1:40" x14ac:dyDescent="0.25">
      <c r="A12" s="42">
        <v>3</v>
      </c>
      <c r="B12" s="2" t="s">
        <v>36</v>
      </c>
      <c r="C12" s="2" t="s">
        <v>109</v>
      </c>
      <c r="D12" s="1" t="s">
        <v>131</v>
      </c>
      <c r="E12" s="1">
        <v>8418192</v>
      </c>
      <c r="F12" s="11" t="s">
        <v>151</v>
      </c>
      <c r="G12" s="30">
        <v>500</v>
      </c>
      <c r="H12" s="1" t="s">
        <v>28</v>
      </c>
      <c r="I12" s="3">
        <v>72</v>
      </c>
      <c r="J12" s="12">
        <v>25000</v>
      </c>
      <c r="K12" s="130">
        <v>0</v>
      </c>
      <c r="L12" s="114">
        <v>0</v>
      </c>
      <c r="M12" s="114">
        <v>0</v>
      </c>
      <c r="N12" s="115" t="s">
        <v>29</v>
      </c>
      <c r="O12" s="115" t="s">
        <v>29</v>
      </c>
      <c r="P12" s="115" t="s">
        <v>29</v>
      </c>
      <c r="Q12" s="114">
        <v>0</v>
      </c>
      <c r="R12" s="117">
        <v>0</v>
      </c>
      <c r="S12" s="53"/>
      <c r="T12" s="122">
        <v>0</v>
      </c>
      <c r="U12" s="114">
        <v>0</v>
      </c>
      <c r="V12" s="114">
        <v>0</v>
      </c>
      <c r="W12" s="114">
        <v>0</v>
      </c>
      <c r="X12" s="114">
        <v>0</v>
      </c>
      <c r="Y12" s="114">
        <v>0</v>
      </c>
      <c r="Z12" s="117">
        <v>0</v>
      </c>
      <c r="AB12" s="122">
        <v>0</v>
      </c>
      <c r="AC12" s="114">
        <v>0</v>
      </c>
      <c r="AD12" s="114">
        <v>0</v>
      </c>
      <c r="AE12" s="114">
        <v>0</v>
      </c>
      <c r="AF12" s="114">
        <v>0</v>
      </c>
      <c r="AG12" s="114">
        <v>0</v>
      </c>
      <c r="AH12" s="117">
        <v>0</v>
      </c>
      <c r="AJ12" s="122">
        <v>0</v>
      </c>
      <c r="AK12" s="114">
        <v>0</v>
      </c>
      <c r="AL12" s="145">
        <f t="shared" si="0"/>
        <v>0</v>
      </c>
      <c r="AN12" s="124">
        <v>0</v>
      </c>
    </row>
    <row r="13" spans="1:40" x14ac:dyDescent="0.25">
      <c r="A13" s="42">
        <v>4</v>
      </c>
      <c r="B13" s="2" t="s">
        <v>36</v>
      </c>
      <c r="C13" s="2" t="s">
        <v>109</v>
      </c>
      <c r="D13" s="1" t="s">
        <v>110</v>
      </c>
      <c r="E13" s="1">
        <v>8418193</v>
      </c>
      <c r="F13" s="11" t="s">
        <v>168</v>
      </c>
      <c r="G13" s="30">
        <v>500</v>
      </c>
      <c r="H13" s="1" t="s">
        <v>28</v>
      </c>
      <c r="I13" s="3">
        <v>72</v>
      </c>
      <c r="J13" s="12">
        <v>25000</v>
      </c>
      <c r="K13" s="130">
        <v>0</v>
      </c>
      <c r="L13" s="114">
        <v>0</v>
      </c>
      <c r="M13" s="114">
        <v>0</v>
      </c>
      <c r="N13" s="115" t="s">
        <v>29</v>
      </c>
      <c r="O13" s="115" t="s">
        <v>29</v>
      </c>
      <c r="P13" s="115" t="s">
        <v>29</v>
      </c>
      <c r="Q13" s="114">
        <v>0</v>
      </c>
      <c r="R13" s="117">
        <v>0</v>
      </c>
      <c r="T13" s="122">
        <v>0</v>
      </c>
      <c r="U13" s="114">
        <v>0</v>
      </c>
      <c r="V13" s="114">
        <v>0</v>
      </c>
      <c r="W13" s="114">
        <v>0</v>
      </c>
      <c r="X13" s="114">
        <v>0</v>
      </c>
      <c r="Y13" s="114">
        <v>0</v>
      </c>
      <c r="Z13" s="117">
        <v>0</v>
      </c>
      <c r="AB13" s="122">
        <v>0</v>
      </c>
      <c r="AC13" s="114">
        <v>0</v>
      </c>
      <c r="AD13" s="114">
        <v>0</v>
      </c>
      <c r="AE13" s="114">
        <v>0</v>
      </c>
      <c r="AF13" s="114">
        <v>0</v>
      </c>
      <c r="AG13" s="114">
        <v>0</v>
      </c>
      <c r="AH13" s="117">
        <v>0</v>
      </c>
      <c r="AJ13" s="122">
        <v>0</v>
      </c>
      <c r="AK13" s="114">
        <v>0</v>
      </c>
      <c r="AL13" s="145">
        <f t="shared" si="0"/>
        <v>0</v>
      </c>
      <c r="AN13" s="124">
        <v>0</v>
      </c>
    </row>
    <row r="14" spans="1:40" x14ac:dyDescent="0.25">
      <c r="A14" s="42">
        <v>4</v>
      </c>
      <c r="B14" s="2" t="s">
        <v>112</v>
      </c>
      <c r="C14" s="2" t="s">
        <v>113</v>
      </c>
      <c r="D14" s="1" t="s">
        <v>111</v>
      </c>
      <c r="E14" s="1">
        <v>8507479</v>
      </c>
      <c r="F14" s="11" t="s">
        <v>168</v>
      </c>
      <c r="G14" s="30">
        <v>500</v>
      </c>
      <c r="H14" s="1" t="s">
        <v>28</v>
      </c>
      <c r="I14" s="3">
        <v>72</v>
      </c>
      <c r="J14" s="12">
        <v>25000</v>
      </c>
      <c r="K14" s="130">
        <v>0</v>
      </c>
      <c r="L14" s="114">
        <v>0</v>
      </c>
      <c r="M14" s="114">
        <v>0</v>
      </c>
      <c r="N14" s="115" t="s">
        <v>29</v>
      </c>
      <c r="O14" s="115" t="s">
        <v>29</v>
      </c>
      <c r="P14" s="115" t="s">
        <v>29</v>
      </c>
      <c r="Q14" s="114">
        <v>0</v>
      </c>
      <c r="R14" s="117">
        <v>0</v>
      </c>
      <c r="T14" s="122">
        <v>0</v>
      </c>
      <c r="U14" s="114">
        <v>0</v>
      </c>
      <c r="V14" s="114">
        <v>0</v>
      </c>
      <c r="W14" s="114">
        <v>0</v>
      </c>
      <c r="X14" s="114">
        <v>0</v>
      </c>
      <c r="Y14" s="114">
        <v>0</v>
      </c>
      <c r="Z14" s="117">
        <v>0</v>
      </c>
      <c r="AB14" s="122">
        <v>0</v>
      </c>
      <c r="AC14" s="114">
        <v>0</v>
      </c>
      <c r="AD14" s="114">
        <v>0</v>
      </c>
      <c r="AE14" s="114">
        <v>0</v>
      </c>
      <c r="AF14" s="114">
        <v>0</v>
      </c>
      <c r="AG14" s="114">
        <v>0</v>
      </c>
      <c r="AH14" s="117">
        <v>0</v>
      </c>
      <c r="AJ14" s="122">
        <v>0</v>
      </c>
      <c r="AK14" s="114">
        <v>0</v>
      </c>
      <c r="AL14" s="145">
        <f t="shared" si="0"/>
        <v>0</v>
      </c>
      <c r="AN14" s="124">
        <v>0</v>
      </c>
    </row>
    <row r="15" spans="1:40" x14ac:dyDescent="0.25">
      <c r="A15" s="42">
        <v>4</v>
      </c>
      <c r="B15" s="1" t="s">
        <v>133</v>
      </c>
      <c r="C15" s="2" t="s">
        <v>138</v>
      </c>
      <c r="D15" s="1" t="s">
        <v>137</v>
      </c>
      <c r="E15" s="1">
        <v>8483302</v>
      </c>
      <c r="F15" s="11" t="s">
        <v>168</v>
      </c>
      <c r="G15" s="30">
        <v>500</v>
      </c>
      <c r="H15" s="1" t="s">
        <v>28</v>
      </c>
      <c r="I15" s="3">
        <v>72</v>
      </c>
      <c r="J15" s="12">
        <v>25000</v>
      </c>
      <c r="K15" s="130">
        <v>0</v>
      </c>
      <c r="L15" s="114">
        <v>0</v>
      </c>
      <c r="M15" s="114">
        <v>0</v>
      </c>
      <c r="N15" s="115" t="s">
        <v>29</v>
      </c>
      <c r="O15" s="115" t="s">
        <v>29</v>
      </c>
      <c r="P15" s="115" t="s">
        <v>29</v>
      </c>
      <c r="Q15" s="114">
        <v>0</v>
      </c>
      <c r="R15" s="117">
        <v>0</v>
      </c>
      <c r="T15" s="122">
        <v>0</v>
      </c>
      <c r="U15" s="114">
        <v>0</v>
      </c>
      <c r="V15" s="114">
        <v>0</v>
      </c>
      <c r="W15" s="114">
        <v>0</v>
      </c>
      <c r="X15" s="114">
        <v>0</v>
      </c>
      <c r="Y15" s="114">
        <v>0</v>
      </c>
      <c r="Z15" s="117">
        <v>0</v>
      </c>
      <c r="AB15" s="122">
        <v>0</v>
      </c>
      <c r="AC15" s="114">
        <v>0</v>
      </c>
      <c r="AD15" s="114">
        <v>0</v>
      </c>
      <c r="AE15" s="114">
        <v>0</v>
      </c>
      <c r="AF15" s="114">
        <v>0</v>
      </c>
      <c r="AG15" s="114">
        <v>0</v>
      </c>
      <c r="AH15" s="117">
        <v>0</v>
      </c>
      <c r="AJ15" s="122">
        <v>0</v>
      </c>
      <c r="AK15" s="114">
        <v>0</v>
      </c>
      <c r="AL15" s="145">
        <f t="shared" si="0"/>
        <v>0</v>
      </c>
      <c r="AN15" s="124">
        <v>0</v>
      </c>
    </row>
    <row r="16" spans="1:40" x14ac:dyDescent="0.25">
      <c r="A16" s="42">
        <v>5</v>
      </c>
      <c r="B16" s="2" t="s">
        <v>32</v>
      </c>
      <c r="C16" s="2" t="s">
        <v>116</v>
      </c>
      <c r="D16" s="44" t="s">
        <v>129</v>
      </c>
      <c r="E16" s="44">
        <v>8510824</v>
      </c>
      <c r="F16" s="11" t="s">
        <v>168</v>
      </c>
      <c r="G16" s="30">
        <v>500</v>
      </c>
      <c r="H16" s="1" t="s">
        <v>28</v>
      </c>
      <c r="I16" s="3">
        <v>72</v>
      </c>
      <c r="J16" s="12">
        <v>20000</v>
      </c>
      <c r="K16" s="130">
        <v>0</v>
      </c>
      <c r="L16" s="114">
        <v>0</v>
      </c>
      <c r="M16" s="114">
        <v>0</v>
      </c>
      <c r="N16" s="115" t="s">
        <v>29</v>
      </c>
      <c r="O16" s="115" t="s">
        <v>29</v>
      </c>
      <c r="P16" s="115" t="s">
        <v>29</v>
      </c>
      <c r="Q16" s="114">
        <v>0</v>
      </c>
      <c r="R16" s="117">
        <v>0</v>
      </c>
      <c r="T16" s="122">
        <v>0</v>
      </c>
      <c r="U16" s="114">
        <v>0</v>
      </c>
      <c r="V16" s="114">
        <v>0</v>
      </c>
      <c r="W16" s="114">
        <v>0</v>
      </c>
      <c r="X16" s="114">
        <v>0</v>
      </c>
      <c r="Y16" s="114">
        <v>0</v>
      </c>
      <c r="Z16" s="117">
        <v>0</v>
      </c>
      <c r="AB16" s="122">
        <v>0</v>
      </c>
      <c r="AC16" s="114">
        <v>0</v>
      </c>
      <c r="AD16" s="114">
        <v>0</v>
      </c>
      <c r="AE16" s="114">
        <v>0</v>
      </c>
      <c r="AF16" s="114">
        <v>0</v>
      </c>
      <c r="AG16" s="114">
        <v>0</v>
      </c>
      <c r="AH16" s="117">
        <v>0</v>
      </c>
      <c r="AJ16" s="122">
        <v>0</v>
      </c>
      <c r="AK16" s="114">
        <v>0</v>
      </c>
      <c r="AL16" s="145">
        <f t="shared" si="0"/>
        <v>0</v>
      </c>
      <c r="AN16" s="124">
        <v>0</v>
      </c>
    </row>
    <row r="17" spans="1:40" x14ac:dyDescent="0.25">
      <c r="A17" s="42">
        <v>5</v>
      </c>
      <c r="B17" s="2" t="s">
        <v>32</v>
      </c>
      <c r="C17" s="2" t="s">
        <v>116</v>
      </c>
      <c r="D17" s="1" t="s">
        <v>117</v>
      </c>
      <c r="E17" s="1">
        <v>8498837</v>
      </c>
      <c r="F17" s="11" t="s">
        <v>169</v>
      </c>
      <c r="G17" s="30">
        <v>500</v>
      </c>
      <c r="H17" s="1" t="s">
        <v>28</v>
      </c>
      <c r="I17" s="3">
        <v>72</v>
      </c>
      <c r="J17" s="12">
        <v>20000</v>
      </c>
      <c r="K17" s="130">
        <v>0</v>
      </c>
      <c r="L17" s="114">
        <v>0</v>
      </c>
      <c r="M17" s="114">
        <v>0</v>
      </c>
      <c r="N17" s="115" t="s">
        <v>29</v>
      </c>
      <c r="O17" s="115" t="s">
        <v>29</v>
      </c>
      <c r="P17" s="115" t="s">
        <v>29</v>
      </c>
      <c r="Q17" s="114">
        <v>0</v>
      </c>
      <c r="R17" s="117">
        <v>0</v>
      </c>
      <c r="T17" s="122">
        <v>0</v>
      </c>
      <c r="U17" s="114">
        <v>0</v>
      </c>
      <c r="V17" s="114">
        <v>0</v>
      </c>
      <c r="W17" s="114">
        <v>0</v>
      </c>
      <c r="X17" s="114">
        <v>0</v>
      </c>
      <c r="Y17" s="114">
        <v>0</v>
      </c>
      <c r="Z17" s="117">
        <v>0</v>
      </c>
      <c r="AB17" s="122">
        <v>0</v>
      </c>
      <c r="AC17" s="114">
        <v>0</v>
      </c>
      <c r="AD17" s="114">
        <v>0</v>
      </c>
      <c r="AE17" s="114">
        <v>0</v>
      </c>
      <c r="AF17" s="114">
        <v>0</v>
      </c>
      <c r="AG17" s="114">
        <v>0</v>
      </c>
      <c r="AH17" s="117">
        <v>0</v>
      </c>
      <c r="AJ17" s="122">
        <v>0</v>
      </c>
      <c r="AK17" s="114">
        <v>0</v>
      </c>
      <c r="AL17" s="145">
        <f t="shared" si="0"/>
        <v>0</v>
      </c>
      <c r="AN17" s="124">
        <v>0</v>
      </c>
    </row>
    <row r="18" spans="1:40" x14ac:dyDescent="0.25">
      <c r="A18" s="42">
        <v>5</v>
      </c>
      <c r="B18" s="1" t="s">
        <v>133</v>
      </c>
      <c r="C18" s="1" t="s">
        <v>140</v>
      </c>
      <c r="D18" s="1" t="s">
        <v>139</v>
      </c>
      <c r="E18" s="1">
        <v>8251189</v>
      </c>
      <c r="F18" s="11" t="s">
        <v>168</v>
      </c>
      <c r="G18" s="30">
        <v>500</v>
      </c>
      <c r="H18" s="1" t="s">
        <v>88</v>
      </c>
      <c r="I18" s="3">
        <v>72</v>
      </c>
      <c r="J18" s="12">
        <v>15000</v>
      </c>
      <c r="K18" s="130">
        <v>0</v>
      </c>
      <c r="L18" s="114">
        <v>0</v>
      </c>
      <c r="M18" s="114">
        <v>0</v>
      </c>
      <c r="N18" s="115" t="s">
        <v>29</v>
      </c>
      <c r="O18" s="115" t="s">
        <v>29</v>
      </c>
      <c r="P18" s="115" t="s">
        <v>29</v>
      </c>
      <c r="Q18" s="114">
        <v>0</v>
      </c>
      <c r="R18" s="117">
        <v>0</v>
      </c>
      <c r="T18" s="122">
        <v>0</v>
      </c>
      <c r="U18" s="114">
        <v>0</v>
      </c>
      <c r="V18" s="114">
        <v>0</v>
      </c>
      <c r="W18" s="114">
        <v>0</v>
      </c>
      <c r="X18" s="114">
        <v>0</v>
      </c>
      <c r="Y18" s="114">
        <v>0</v>
      </c>
      <c r="Z18" s="117">
        <v>0</v>
      </c>
      <c r="AB18" s="122">
        <v>0</v>
      </c>
      <c r="AC18" s="114">
        <v>0</v>
      </c>
      <c r="AD18" s="114">
        <v>0</v>
      </c>
      <c r="AE18" s="114">
        <v>0</v>
      </c>
      <c r="AF18" s="114">
        <v>0</v>
      </c>
      <c r="AG18" s="114">
        <v>0</v>
      </c>
      <c r="AH18" s="117">
        <v>0</v>
      </c>
      <c r="AJ18" s="122">
        <v>0</v>
      </c>
      <c r="AK18" s="114">
        <v>0</v>
      </c>
      <c r="AL18" s="145">
        <f t="shared" si="0"/>
        <v>0</v>
      </c>
      <c r="AN18" s="124">
        <v>0</v>
      </c>
    </row>
    <row r="19" spans="1:40" ht="30" x14ac:dyDescent="0.25">
      <c r="A19" s="42">
        <v>6</v>
      </c>
      <c r="B19" s="2" t="s">
        <v>146</v>
      </c>
      <c r="C19" s="2" t="s">
        <v>35</v>
      </c>
      <c r="D19" s="1" t="s">
        <v>148</v>
      </c>
      <c r="E19" s="1">
        <v>8193064</v>
      </c>
      <c r="F19" s="11" t="s">
        <v>170</v>
      </c>
      <c r="G19" s="30">
        <v>500</v>
      </c>
      <c r="H19" s="1" t="s">
        <v>28</v>
      </c>
      <c r="I19" s="3">
        <v>72</v>
      </c>
      <c r="J19" s="12">
        <v>15000</v>
      </c>
      <c r="K19" s="130">
        <v>0</v>
      </c>
      <c r="L19" s="114">
        <v>0</v>
      </c>
      <c r="M19" s="114">
        <v>0</v>
      </c>
      <c r="N19" s="115" t="s">
        <v>29</v>
      </c>
      <c r="O19" s="115" t="s">
        <v>29</v>
      </c>
      <c r="P19" s="115" t="s">
        <v>29</v>
      </c>
      <c r="Q19" s="114">
        <v>0</v>
      </c>
      <c r="R19" s="117">
        <v>0</v>
      </c>
      <c r="T19" s="122">
        <v>0</v>
      </c>
      <c r="U19" s="114">
        <v>0</v>
      </c>
      <c r="V19" s="114">
        <v>0</v>
      </c>
      <c r="W19" s="114">
        <v>0</v>
      </c>
      <c r="X19" s="114">
        <v>0</v>
      </c>
      <c r="Y19" s="114">
        <v>0</v>
      </c>
      <c r="Z19" s="117">
        <v>0</v>
      </c>
      <c r="AB19" s="122">
        <v>0</v>
      </c>
      <c r="AC19" s="114">
        <v>0</v>
      </c>
      <c r="AD19" s="114">
        <v>0</v>
      </c>
      <c r="AE19" s="114">
        <v>0</v>
      </c>
      <c r="AF19" s="114">
        <v>0</v>
      </c>
      <c r="AG19" s="114">
        <v>0</v>
      </c>
      <c r="AH19" s="117">
        <v>0</v>
      </c>
      <c r="AJ19" s="122">
        <v>0</v>
      </c>
      <c r="AK19" s="114">
        <v>0</v>
      </c>
      <c r="AL19" s="145">
        <f t="shared" si="0"/>
        <v>0</v>
      </c>
      <c r="AN19" s="124">
        <v>0</v>
      </c>
    </row>
    <row r="20" spans="1:40" ht="30" x14ac:dyDescent="0.25">
      <c r="A20" s="42">
        <v>6</v>
      </c>
      <c r="B20" s="2" t="s">
        <v>146</v>
      </c>
      <c r="C20" s="2" t="s">
        <v>150</v>
      </c>
      <c r="D20" s="1" t="s">
        <v>149</v>
      </c>
      <c r="E20" s="1">
        <v>8127613</v>
      </c>
      <c r="F20" s="11" t="s">
        <v>170</v>
      </c>
      <c r="G20" s="30">
        <v>500</v>
      </c>
      <c r="H20" s="1" t="s">
        <v>88</v>
      </c>
      <c r="I20" s="3">
        <v>72</v>
      </c>
      <c r="J20" s="12">
        <v>20000</v>
      </c>
      <c r="K20" s="130">
        <v>0</v>
      </c>
      <c r="L20" s="114">
        <v>0</v>
      </c>
      <c r="M20" s="114">
        <v>0</v>
      </c>
      <c r="N20" s="115" t="s">
        <v>29</v>
      </c>
      <c r="O20" s="115" t="s">
        <v>29</v>
      </c>
      <c r="P20" s="115" t="s">
        <v>29</v>
      </c>
      <c r="Q20" s="114">
        <v>0</v>
      </c>
      <c r="R20" s="117">
        <v>0</v>
      </c>
      <c r="T20" s="122">
        <v>0</v>
      </c>
      <c r="U20" s="114">
        <v>0</v>
      </c>
      <c r="V20" s="114">
        <v>0</v>
      </c>
      <c r="W20" s="114">
        <v>0</v>
      </c>
      <c r="X20" s="114">
        <v>0</v>
      </c>
      <c r="Y20" s="114">
        <v>0</v>
      </c>
      <c r="Z20" s="117">
        <v>0</v>
      </c>
      <c r="AB20" s="122">
        <v>0</v>
      </c>
      <c r="AC20" s="114">
        <v>0</v>
      </c>
      <c r="AD20" s="114">
        <v>0</v>
      </c>
      <c r="AE20" s="114">
        <v>0</v>
      </c>
      <c r="AF20" s="114">
        <v>0</v>
      </c>
      <c r="AG20" s="114">
        <v>0</v>
      </c>
      <c r="AH20" s="117">
        <v>0</v>
      </c>
      <c r="AJ20" s="122">
        <v>0</v>
      </c>
      <c r="AK20" s="114">
        <v>0</v>
      </c>
      <c r="AL20" s="145">
        <f t="shared" si="0"/>
        <v>0</v>
      </c>
      <c r="AN20" s="124">
        <v>0</v>
      </c>
    </row>
    <row r="21" spans="1:40" x14ac:dyDescent="0.25">
      <c r="A21" s="42">
        <v>6</v>
      </c>
      <c r="B21" s="2" t="s">
        <v>36</v>
      </c>
      <c r="C21" s="2" t="s">
        <v>118</v>
      </c>
      <c r="D21" s="1" t="s">
        <v>119</v>
      </c>
      <c r="E21" s="1">
        <v>8507429</v>
      </c>
      <c r="F21" s="11" t="s">
        <v>168</v>
      </c>
      <c r="G21" s="30">
        <v>500</v>
      </c>
      <c r="H21" s="1" t="s">
        <v>28</v>
      </c>
      <c r="I21" s="3">
        <v>72</v>
      </c>
      <c r="J21" s="12">
        <v>15000</v>
      </c>
      <c r="K21" s="130">
        <v>0</v>
      </c>
      <c r="L21" s="114">
        <v>0</v>
      </c>
      <c r="M21" s="114">
        <v>0</v>
      </c>
      <c r="N21" s="115" t="s">
        <v>29</v>
      </c>
      <c r="O21" s="115" t="s">
        <v>29</v>
      </c>
      <c r="P21" s="115" t="s">
        <v>29</v>
      </c>
      <c r="Q21" s="114">
        <v>0</v>
      </c>
      <c r="R21" s="117">
        <v>0</v>
      </c>
      <c r="T21" s="122">
        <v>0</v>
      </c>
      <c r="U21" s="114">
        <v>0</v>
      </c>
      <c r="V21" s="114">
        <v>0</v>
      </c>
      <c r="W21" s="114">
        <v>0</v>
      </c>
      <c r="X21" s="114">
        <v>0</v>
      </c>
      <c r="Y21" s="114">
        <v>0</v>
      </c>
      <c r="Z21" s="117">
        <v>0</v>
      </c>
      <c r="AB21" s="122">
        <v>0</v>
      </c>
      <c r="AC21" s="114">
        <v>0</v>
      </c>
      <c r="AD21" s="114">
        <v>0</v>
      </c>
      <c r="AE21" s="114">
        <v>0</v>
      </c>
      <c r="AF21" s="114">
        <v>0</v>
      </c>
      <c r="AG21" s="114">
        <v>0</v>
      </c>
      <c r="AH21" s="117">
        <v>0</v>
      </c>
      <c r="AJ21" s="122">
        <v>0</v>
      </c>
      <c r="AK21" s="114">
        <v>0</v>
      </c>
      <c r="AL21" s="145">
        <f t="shared" si="0"/>
        <v>0</v>
      </c>
      <c r="AN21" s="124">
        <v>0</v>
      </c>
    </row>
    <row r="22" spans="1:40" x14ac:dyDescent="0.25">
      <c r="A22" s="42">
        <v>6</v>
      </c>
      <c r="B22" s="1" t="s">
        <v>133</v>
      </c>
      <c r="C22" s="2" t="s">
        <v>134</v>
      </c>
      <c r="D22" s="1" t="s">
        <v>132</v>
      </c>
      <c r="E22" s="1">
        <v>8509891</v>
      </c>
      <c r="F22" s="11" t="s">
        <v>168</v>
      </c>
      <c r="G22" s="30">
        <v>500</v>
      </c>
      <c r="H22" s="2" t="s">
        <v>28</v>
      </c>
      <c r="I22" s="3">
        <v>72</v>
      </c>
      <c r="J22" s="12">
        <v>20000</v>
      </c>
      <c r="K22" s="130">
        <v>0</v>
      </c>
      <c r="L22" s="114">
        <v>0</v>
      </c>
      <c r="M22" s="114">
        <v>0</v>
      </c>
      <c r="N22" s="115" t="s">
        <v>29</v>
      </c>
      <c r="O22" s="115" t="s">
        <v>29</v>
      </c>
      <c r="P22" s="115" t="s">
        <v>29</v>
      </c>
      <c r="Q22" s="114">
        <v>0</v>
      </c>
      <c r="R22" s="117">
        <v>0</v>
      </c>
      <c r="T22" s="122">
        <v>0</v>
      </c>
      <c r="U22" s="114">
        <v>0</v>
      </c>
      <c r="V22" s="114">
        <v>0</v>
      </c>
      <c r="W22" s="114">
        <v>0</v>
      </c>
      <c r="X22" s="114">
        <v>0</v>
      </c>
      <c r="Y22" s="114">
        <v>0</v>
      </c>
      <c r="Z22" s="117">
        <v>0</v>
      </c>
      <c r="AB22" s="122">
        <v>0</v>
      </c>
      <c r="AC22" s="114">
        <v>0</v>
      </c>
      <c r="AD22" s="114">
        <v>0</v>
      </c>
      <c r="AE22" s="114">
        <v>0</v>
      </c>
      <c r="AF22" s="114">
        <v>0</v>
      </c>
      <c r="AG22" s="114">
        <v>0</v>
      </c>
      <c r="AH22" s="117">
        <v>0</v>
      </c>
      <c r="AJ22" s="122">
        <v>0</v>
      </c>
      <c r="AK22" s="114">
        <v>0</v>
      </c>
      <c r="AL22" s="145">
        <f t="shared" si="0"/>
        <v>0</v>
      </c>
      <c r="AN22" s="124">
        <v>0</v>
      </c>
    </row>
    <row r="23" spans="1:40" x14ac:dyDescent="0.25">
      <c r="A23" s="42">
        <v>6</v>
      </c>
      <c r="B23" s="1" t="s">
        <v>133</v>
      </c>
      <c r="C23" s="2" t="s">
        <v>136</v>
      </c>
      <c r="D23" s="1" t="s">
        <v>135</v>
      </c>
      <c r="E23" s="1">
        <v>8487720</v>
      </c>
      <c r="F23" s="11" t="s">
        <v>168</v>
      </c>
      <c r="G23" s="30">
        <v>500</v>
      </c>
      <c r="H23" s="1" t="s">
        <v>28</v>
      </c>
      <c r="I23" s="3">
        <v>72</v>
      </c>
      <c r="J23" s="12">
        <v>15000</v>
      </c>
      <c r="K23" s="130">
        <v>0</v>
      </c>
      <c r="L23" s="114">
        <v>0</v>
      </c>
      <c r="M23" s="114">
        <v>0</v>
      </c>
      <c r="N23" s="115" t="s">
        <v>29</v>
      </c>
      <c r="O23" s="115" t="s">
        <v>29</v>
      </c>
      <c r="P23" s="115" t="s">
        <v>29</v>
      </c>
      <c r="Q23" s="114">
        <v>0</v>
      </c>
      <c r="R23" s="117">
        <v>0</v>
      </c>
      <c r="T23" s="122">
        <v>0</v>
      </c>
      <c r="U23" s="114">
        <v>0</v>
      </c>
      <c r="V23" s="114">
        <v>0</v>
      </c>
      <c r="W23" s="114">
        <v>0</v>
      </c>
      <c r="X23" s="114">
        <v>0</v>
      </c>
      <c r="Y23" s="114">
        <v>0</v>
      </c>
      <c r="Z23" s="117">
        <v>0</v>
      </c>
      <c r="AB23" s="122">
        <v>0</v>
      </c>
      <c r="AC23" s="114">
        <v>0</v>
      </c>
      <c r="AD23" s="114">
        <v>0</v>
      </c>
      <c r="AE23" s="114">
        <v>0</v>
      </c>
      <c r="AF23" s="114">
        <v>0</v>
      </c>
      <c r="AG23" s="114">
        <v>0</v>
      </c>
      <c r="AH23" s="117">
        <v>0</v>
      </c>
      <c r="AJ23" s="122">
        <v>0</v>
      </c>
      <c r="AK23" s="114">
        <v>0</v>
      </c>
      <c r="AL23" s="145">
        <f t="shared" si="0"/>
        <v>0</v>
      </c>
      <c r="AN23" s="124">
        <v>0</v>
      </c>
    </row>
    <row r="24" spans="1:40" x14ac:dyDescent="0.25">
      <c r="A24" s="42">
        <v>7</v>
      </c>
      <c r="B24" s="1" t="s">
        <v>141</v>
      </c>
      <c r="C24" s="1" t="s">
        <v>142</v>
      </c>
      <c r="D24" s="1" t="s">
        <v>145</v>
      </c>
      <c r="E24" s="1" t="s">
        <v>152</v>
      </c>
      <c r="F24" s="11" t="s">
        <v>166</v>
      </c>
      <c r="G24" s="30">
        <v>500</v>
      </c>
      <c r="H24" s="1" t="s">
        <v>88</v>
      </c>
      <c r="I24" s="3">
        <v>72</v>
      </c>
      <c r="J24" s="12">
        <v>20000</v>
      </c>
      <c r="K24" s="130">
        <v>0</v>
      </c>
      <c r="L24" s="114">
        <v>0</v>
      </c>
      <c r="M24" s="114">
        <v>0</v>
      </c>
      <c r="N24" s="115" t="s">
        <v>29</v>
      </c>
      <c r="O24" s="115" t="s">
        <v>29</v>
      </c>
      <c r="P24" s="115" t="s">
        <v>29</v>
      </c>
      <c r="Q24" s="114">
        <v>0</v>
      </c>
      <c r="R24" s="117">
        <v>0</v>
      </c>
      <c r="T24" s="122">
        <v>0</v>
      </c>
      <c r="U24" s="114">
        <v>0</v>
      </c>
      <c r="V24" s="114">
        <v>0</v>
      </c>
      <c r="W24" s="114">
        <v>0</v>
      </c>
      <c r="X24" s="114">
        <v>0</v>
      </c>
      <c r="Y24" s="114">
        <v>0</v>
      </c>
      <c r="Z24" s="117">
        <v>0</v>
      </c>
      <c r="AB24" s="122">
        <v>0</v>
      </c>
      <c r="AC24" s="114">
        <v>0</v>
      </c>
      <c r="AD24" s="114">
        <v>0</v>
      </c>
      <c r="AE24" s="114">
        <v>0</v>
      </c>
      <c r="AF24" s="114">
        <v>0</v>
      </c>
      <c r="AG24" s="114">
        <v>0</v>
      </c>
      <c r="AH24" s="117">
        <v>0</v>
      </c>
      <c r="AJ24" s="122">
        <v>0</v>
      </c>
      <c r="AK24" s="114">
        <v>0</v>
      </c>
      <c r="AL24" s="145">
        <f t="shared" si="0"/>
        <v>0</v>
      </c>
      <c r="AN24" s="124">
        <v>0</v>
      </c>
    </row>
    <row r="25" spans="1:40" x14ac:dyDescent="0.25">
      <c r="A25" s="45">
        <v>7</v>
      </c>
      <c r="B25" s="46" t="s">
        <v>141</v>
      </c>
      <c r="C25" s="46" t="s">
        <v>143</v>
      </c>
      <c r="D25" s="46" t="s">
        <v>144</v>
      </c>
      <c r="E25" s="46" t="s">
        <v>152</v>
      </c>
      <c r="F25" s="47" t="s">
        <v>166</v>
      </c>
      <c r="G25" s="48">
        <v>500</v>
      </c>
      <c r="H25" s="46" t="s">
        <v>28</v>
      </c>
      <c r="I25" s="49">
        <v>72</v>
      </c>
      <c r="J25" s="50">
        <v>20000</v>
      </c>
      <c r="K25" s="131">
        <v>0</v>
      </c>
      <c r="L25" s="119">
        <v>0</v>
      </c>
      <c r="M25" s="119">
        <v>0</v>
      </c>
      <c r="N25" s="120" t="s">
        <v>29</v>
      </c>
      <c r="O25" s="120" t="s">
        <v>29</v>
      </c>
      <c r="P25" s="120" t="s">
        <v>29</v>
      </c>
      <c r="Q25" s="119">
        <v>0</v>
      </c>
      <c r="R25" s="121">
        <v>0</v>
      </c>
      <c r="T25" s="118">
        <v>0</v>
      </c>
      <c r="U25" s="119">
        <v>0</v>
      </c>
      <c r="V25" s="119">
        <v>0</v>
      </c>
      <c r="W25" s="119">
        <v>0</v>
      </c>
      <c r="X25" s="119">
        <v>0</v>
      </c>
      <c r="Y25" s="119">
        <v>0</v>
      </c>
      <c r="Z25" s="121">
        <v>0</v>
      </c>
      <c r="AB25" s="118">
        <v>0</v>
      </c>
      <c r="AC25" s="119">
        <v>0</v>
      </c>
      <c r="AD25" s="119">
        <v>0</v>
      </c>
      <c r="AE25" s="119">
        <v>0</v>
      </c>
      <c r="AF25" s="119">
        <v>0</v>
      </c>
      <c r="AG25" s="119">
        <v>0</v>
      </c>
      <c r="AH25" s="121">
        <v>0</v>
      </c>
      <c r="AJ25" s="118">
        <v>0</v>
      </c>
      <c r="AK25" s="119">
        <v>0</v>
      </c>
      <c r="AL25" s="146">
        <f t="shared" si="0"/>
        <v>0</v>
      </c>
      <c r="AN25" s="125">
        <v>0</v>
      </c>
    </row>
    <row r="26" spans="1:40" x14ac:dyDescent="0.25">
      <c r="A26" s="2"/>
      <c r="B26" s="2"/>
      <c r="J26" s="12"/>
      <c r="L26" s="30"/>
    </row>
    <row r="27" spans="1:40" x14ac:dyDescent="0.25">
      <c r="A27" s="2"/>
      <c r="B27" s="2"/>
      <c r="F27" s="11" t="s">
        <v>167</v>
      </c>
      <c r="J27" s="12"/>
      <c r="L27" s="30"/>
    </row>
    <row r="28" spans="1:40" x14ac:dyDescent="0.25">
      <c r="A28" s="2"/>
      <c r="B28" s="2"/>
      <c r="J28" s="12"/>
    </row>
    <row r="29" spans="1:40" x14ac:dyDescent="0.25">
      <c r="A29" s="2"/>
      <c r="B29" s="2"/>
      <c r="J29" s="12"/>
      <c r="L29" s="30"/>
    </row>
    <row r="30" spans="1:40" s="70" customFormat="1" ht="18.75" x14ac:dyDescent="0.25">
      <c r="A30" s="167" t="s">
        <v>155</v>
      </c>
      <c r="B30" s="168"/>
      <c r="C30" s="168"/>
      <c r="D30" s="169"/>
      <c r="E30" s="170" t="s">
        <v>102</v>
      </c>
      <c r="F30" s="171"/>
      <c r="G30" s="69"/>
      <c r="I30" s="71"/>
      <c r="J30" s="72"/>
      <c r="K30" s="73"/>
      <c r="L30" s="74"/>
      <c r="M30" s="74"/>
      <c r="N30" s="74"/>
      <c r="O30" s="74"/>
      <c r="P30" s="74"/>
      <c r="Q30" s="74"/>
      <c r="R30" s="74"/>
      <c r="S30" s="75"/>
      <c r="T30" s="74"/>
      <c r="U30" s="74"/>
      <c r="V30" s="74"/>
      <c r="W30" s="74"/>
      <c r="X30" s="74"/>
      <c r="Y30" s="74"/>
      <c r="Z30" s="74"/>
      <c r="AA30" s="75"/>
      <c r="AB30" s="74"/>
      <c r="AC30" s="74"/>
      <c r="AD30" s="74"/>
      <c r="AE30" s="74"/>
      <c r="AF30" s="74"/>
      <c r="AG30" s="74"/>
      <c r="AH30" s="74"/>
      <c r="AI30" s="75"/>
      <c r="AJ30" s="74"/>
      <c r="AK30" s="74"/>
      <c r="AL30" s="74"/>
    </row>
    <row r="31" spans="1:40" x14ac:dyDescent="0.25">
      <c r="A31" s="5"/>
      <c r="B31" s="5"/>
      <c r="C31" s="6"/>
      <c r="D31" s="68"/>
      <c r="E31" s="5"/>
      <c r="F31" s="7"/>
      <c r="G31" s="16"/>
      <c r="H31" s="5"/>
      <c r="I31" s="8"/>
      <c r="J31" s="9"/>
      <c r="K31" s="52"/>
      <c r="L31" s="172" t="s">
        <v>1</v>
      </c>
      <c r="M31" s="173"/>
      <c r="N31" s="173"/>
      <c r="O31" s="173"/>
      <c r="P31" s="173"/>
      <c r="Q31" s="173"/>
      <c r="R31" s="174"/>
      <c r="S31" s="40"/>
      <c r="T31" s="172" t="s">
        <v>2</v>
      </c>
      <c r="U31" s="173"/>
      <c r="V31" s="173"/>
      <c r="W31" s="173"/>
      <c r="X31" s="173"/>
      <c r="Y31" s="173"/>
      <c r="Z31" s="174"/>
      <c r="AA31" s="40"/>
      <c r="AB31" s="175" t="s">
        <v>3</v>
      </c>
      <c r="AC31" s="176"/>
      <c r="AD31" s="176"/>
      <c r="AE31" s="176"/>
      <c r="AF31" s="176"/>
      <c r="AG31" s="176"/>
      <c r="AH31" s="177"/>
      <c r="AI31" s="40"/>
      <c r="AJ31" s="178" t="s">
        <v>4</v>
      </c>
      <c r="AK31" s="179"/>
      <c r="AL31" s="180"/>
    </row>
    <row r="32" spans="1:40" s="101" customFormat="1" ht="75" x14ac:dyDescent="0.25">
      <c r="A32" s="77" t="s">
        <v>43</v>
      </c>
      <c r="B32" s="78" t="s">
        <v>5</v>
      </c>
      <c r="C32" s="79" t="s">
        <v>6</v>
      </c>
      <c r="D32" s="78" t="s">
        <v>7</v>
      </c>
      <c r="E32" s="93" t="s">
        <v>147</v>
      </c>
      <c r="F32" s="78" t="s">
        <v>40</v>
      </c>
      <c r="G32" s="94" t="s">
        <v>91</v>
      </c>
      <c r="H32" s="78" t="s">
        <v>8</v>
      </c>
      <c r="I32" s="79" t="s">
        <v>9</v>
      </c>
      <c r="J32" s="95" t="s">
        <v>10</v>
      </c>
      <c r="K32" s="96" t="s">
        <v>11</v>
      </c>
      <c r="L32" s="88" t="s">
        <v>41</v>
      </c>
      <c r="M32" s="85" t="s">
        <v>12</v>
      </c>
      <c r="N32" s="97" t="s">
        <v>13</v>
      </c>
      <c r="O32" s="87" t="s">
        <v>14</v>
      </c>
      <c r="P32" s="88" t="s">
        <v>49</v>
      </c>
      <c r="Q32" s="85" t="s">
        <v>15</v>
      </c>
      <c r="R32" s="98" t="s">
        <v>42</v>
      </c>
      <c r="S32" s="99" t="s">
        <v>16</v>
      </c>
      <c r="T32" s="88" t="s">
        <v>17</v>
      </c>
      <c r="U32" s="85" t="s">
        <v>50</v>
      </c>
      <c r="V32" s="85" t="s">
        <v>45</v>
      </c>
      <c r="W32" s="85" t="s">
        <v>46</v>
      </c>
      <c r="X32" s="85" t="s">
        <v>18</v>
      </c>
      <c r="Y32" s="85" t="s">
        <v>19</v>
      </c>
      <c r="Z32" s="90" t="s">
        <v>20</v>
      </c>
      <c r="AA32" s="89" t="s">
        <v>16</v>
      </c>
      <c r="AB32" s="88" t="s">
        <v>21</v>
      </c>
      <c r="AC32" s="88" t="s">
        <v>22</v>
      </c>
      <c r="AD32" s="88" t="s">
        <v>23</v>
      </c>
      <c r="AE32" s="85" t="s">
        <v>51</v>
      </c>
      <c r="AF32" s="91" t="s">
        <v>24</v>
      </c>
      <c r="AG32" s="91" t="s">
        <v>47</v>
      </c>
      <c r="AH32" s="100" t="s">
        <v>25</v>
      </c>
      <c r="AI32" s="89" t="s">
        <v>16</v>
      </c>
      <c r="AJ32" s="88" t="s">
        <v>26</v>
      </c>
      <c r="AK32" s="85" t="s">
        <v>48</v>
      </c>
      <c r="AL32" s="91" t="s">
        <v>27</v>
      </c>
    </row>
    <row r="33" spans="1:38" x14ac:dyDescent="0.25">
      <c r="A33" s="42">
        <v>1</v>
      </c>
      <c r="B33" s="2" t="s">
        <v>146</v>
      </c>
      <c r="C33" s="2" t="s">
        <v>121</v>
      </c>
      <c r="D33" s="1" t="s">
        <v>120</v>
      </c>
      <c r="E33" s="54">
        <v>8434730</v>
      </c>
      <c r="F33" s="11" t="s">
        <v>151</v>
      </c>
      <c r="G33" s="30">
        <v>500</v>
      </c>
      <c r="H33" s="1" t="s">
        <v>28</v>
      </c>
      <c r="I33" s="3">
        <v>72</v>
      </c>
      <c r="J33" s="51">
        <v>10000</v>
      </c>
      <c r="K33" s="129">
        <v>0</v>
      </c>
      <c r="L33" s="127">
        <v>0</v>
      </c>
      <c r="M33" s="127">
        <v>0</v>
      </c>
      <c r="N33" s="128" t="s">
        <v>29</v>
      </c>
      <c r="O33" s="128" t="s">
        <v>29</v>
      </c>
      <c r="P33" s="128" t="s">
        <v>29</v>
      </c>
      <c r="Q33" s="127">
        <v>0</v>
      </c>
      <c r="R33" s="116">
        <v>0</v>
      </c>
      <c r="T33" s="126">
        <v>0</v>
      </c>
      <c r="U33" s="127">
        <v>0</v>
      </c>
      <c r="V33" s="127">
        <v>0</v>
      </c>
      <c r="W33" s="127">
        <v>0</v>
      </c>
      <c r="X33" s="127">
        <v>0</v>
      </c>
      <c r="Y33" s="127">
        <v>0</v>
      </c>
      <c r="Z33" s="116">
        <v>0</v>
      </c>
      <c r="AB33" s="122">
        <v>0</v>
      </c>
      <c r="AC33" s="114">
        <v>0</v>
      </c>
      <c r="AD33" s="114">
        <v>0</v>
      </c>
      <c r="AE33" s="114">
        <v>0</v>
      </c>
      <c r="AF33" s="116">
        <v>0</v>
      </c>
      <c r="AG33" s="36"/>
      <c r="AH33" s="123">
        <v>0</v>
      </c>
      <c r="AJ33" s="122">
        <v>0</v>
      </c>
      <c r="AK33" s="114">
        <v>0</v>
      </c>
      <c r="AL33" s="145">
        <f t="shared" ref="AL33:AL47" si="1">AJ33+AK33</f>
        <v>0</v>
      </c>
    </row>
    <row r="34" spans="1:38" x14ac:dyDescent="0.25">
      <c r="A34" s="42">
        <v>1</v>
      </c>
      <c r="B34" s="2" t="s">
        <v>31</v>
      </c>
      <c r="C34" s="2" t="s">
        <v>123</v>
      </c>
      <c r="D34" s="43" t="s">
        <v>122</v>
      </c>
      <c r="E34" s="43">
        <v>8476267</v>
      </c>
      <c r="F34" s="11" t="s">
        <v>151</v>
      </c>
      <c r="G34" s="30">
        <v>500</v>
      </c>
      <c r="H34" s="1" t="s">
        <v>28</v>
      </c>
      <c r="I34" s="3">
        <v>72</v>
      </c>
      <c r="J34" s="12">
        <v>10000</v>
      </c>
      <c r="K34" s="130">
        <v>0</v>
      </c>
      <c r="L34" s="114">
        <v>0</v>
      </c>
      <c r="M34" s="114">
        <v>0</v>
      </c>
      <c r="N34" s="115" t="s">
        <v>29</v>
      </c>
      <c r="O34" s="115" t="s">
        <v>29</v>
      </c>
      <c r="P34" s="115" t="s">
        <v>29</v>
      </c>
      <c r="Q34" s="114">
        <v>0</v>
      </c>
      <c r="R34" s="117">
        <v>0</v>
      </c>
      <c r="T34" s="122">
        <v>0</v>
      </c>
      <c r="U34" s="114">
        <v>0</v>
      </c>
      <c r="V34" s="114">
        <v>0</v>
      </c>
      <c r="W34" s="114">
        <v>0</v>
      </c>
      <c r="X34" s="114">
        <v>0</v>
      </c>
      <c r="Y34" s="114">
        <v>0</v>
      </c>
      <c r="Z34" s="117">
        <v>0</v>
      </c>
      <c r="AB34" s="122">
        <v>0</v>
      </c>
      <c r="AC34" s="114">
        <v>0</v>
      </c>
      <c r="AD34" s="114">
        <v>0</v>
      </c>
      <c r="AE34" s="114">
        <v>0</v>
      </c>
      <c r="AF34" s="117">
        <v>0</v>
      </c>
      <c r="AG34" s="36"/>
      <c r="AH34" s="124">
        <v>0</v>
      </c>
      <c r="AJ34" s="122">
        <v>0</v>
      </c>
      <c r="AK34" s="114">
        <v>0</v>
      </c>
      <c r="AL34" s="145">
        <f t="shared" si="1"/>
        <v>0</v>
      </c>
    </row>
    <row r="35" spans="1:38" x14ac:dyDescent="0.25">
      <c r="A35" s="42">
        <v>1</v>
      </c>
      <c r="B35" s="2" t="s">
        <v>33</v>
      </c>
      <c r="C35" s="2">
        <v>4</v>
      </c>
      <c r="D35" s="1" t="s">
        <v>124</v>
      </c>
      <c r="E35" s="1">
        <v>8475476</v>
      </c>
      <c r="F35" s="11" t="s">
        <v>151</v>
      </c>
      <c r="G35" s="30">
        <v>500</v>
      </c>
      <c r="H35" s="1" t="s">
        <v>28</v>
      </c>
      <c r="I35" s="3">
        <v>72</v>
      </c>
      <c r="J35" s="12">
        <v>15000</v>
      </c>
      <c r="K35" s="130">
        <v>0</v>
      </c>
      <c r="L35" s="114">
        <v>0</v>
      </c>
      <c r="M35" s="114">
        <v>0</v>
      </c>
      <c r="N35" s="115" t="s">
        <v>29</v>
      </c>
      <c r="O35" s="115" t="s">
        <v>29</v>
      </c>
      <c r="P35" s="115" t="s">
        <v>29</v>
      </c>
      <c r="Q35" s="114">
        <v>0</v>
      </c>
      <c r="R35" s="117">
        <v>0</v>
      </c>
      <c r="T35" s="122">
        <v>0</v>
      </c>
      <c r="U35" s="114">
        <v>0</v>
      </c>
      <c r="V35" s="114">
        <v>0</v>
      </c>
      <c r="W35" s="114">
        <v>0</v>
      </c>
      <c r="X35" s="114">
        <v>0</v>
      </c>
      <c r="Y35" s="114">
        <v>0</v>
      </c>
      <c r="Z35" s="117">
        <v>0</v>
      </c>
      <c r="AB35" s="122">
        <v>0</v>
      </c>
      <c r="AC35" s="114">
        <v>0</v>
      </c>
      <c r="AD35" s="114">
        <v>0</v>
      </c>
      <c r="AE35" s="114">
        <v>0</v>
      </c>
      <c r="AF35" s="117">
        <v>0</v>
      </c>
      <c r="AG35" s="36"/>
      <c r="AH35" s="124">
        <v>0</v>
      </c>
      <c r="AJ35" s="122">
        <v>0</v>
      </c>
      <c r="AK35" s="114">
        <v>0</v>
      </c>
      <c r="AL35" s="145">
        <f t="shared" si="1"/>
        <v>0</v>
      </c>
    </row>
    <row r="36" spans="1:38" x14ac:dyDescent="0.25">
      <c r="A36" s="42">
        <v>2</v>
      </c>
      <c r="B36" s="2" t="s">
        <v>112</v>
      </c>
      <c r="C36" s="2" t="s">
        <v>115</v>
      </c>
      <c r="D36" s="1" t="s">
        <v>125</v>
      </c>
      <c r="E36" s="1">
        <v>8483391</v>
      </c>
      <c r="F36" s="11" t="s">
        <v>151</v>
      </c>
      <c r="G36" s="30">
        <v>500</v>
      </c>
      <c r="H36" s="1" t="s">
        <v>28</v>
      </c>
      <c r="I36" s="3">
        <v>72</v>
      </c>
      <c r="J36" s="12">
        <v>20000</v>
      </c>
      <c r="K36" s="130">
        <v>0</v>
      </c>
      <c r="L36" s="114">
        <v>0</v>
      </c>
      <c r="M36" s="114">
        <v>0</v>
      </c>
      <c r="N36" s="115" t="s">
        <v>29</v>
      </c>
      <c r="O36" s="115" t="s">
        <v>29</v>
      </c>
      <c r="P36" s="115" t="s">
        <v>29</v>
      </c>
      <c r="Q36" s="114">
        <v>0</v>
      </c>
      <c r="R36" s="117">
        <v>0</v>
      </c>
      <c r="T36" s="122">
        <v>0</v>
      </c>
      <c r="U36" s="114">
        <v>0</v>
      </c>
      <c r="V36" s="114">
        <v>0</v>
      </c>
      <c r="W36" s="114">
        <v>0</v>
      </c>
      <c r="X36" s="114">
        <v>0</v>
      </c>
      <c r="Y36" s="114">
        <v>0</v>
      </c>
      <c r="Z36" s="117">
        <v>0</v>
      </c>
      <c r="AB36" s="122">
        <v>0</v>
      </c>
      <c r="AC36" s="114">
        <v>0</v>
      </c>
      <c r="AD36" s="114">
        <v>0</v>
      </c>
      <c r="AE36" s="114">
        <v>0</v>
      </c>
      <c r="AF36" s="117">
        <v>0</v>
      </c>
      <c r="AG36" s="36"/>
      <c r="AH36" s="124">
        <v>0</v>
      </c>
      <c r="AJ36" s="122">
        <v>0</v>
      </c>
      <c r="AK36" s="114">
        <v>0</v>
      </c>
      <c r="AL36" s="145">
        <f t="shared" si="1"/>
        <v>0</v>
      </c>
    </row>
    <row r="37" spans="1:38" x14ac:dyDescent="0.25">
      <c r="A37" s="42">
        <v>2</v>
      </c>
      <c r="B37" s="2" t="s">
        <v>30</v>
      </c>
      <c r="C37" s="2" t="s">
        <v>127</v>
      </c>
      <c r="D37" s="1" t="s">
        <v>126</v>
      </c>
      <c r="E37" s="1">
        <v>8490450</v>
      </c>
      <c r="F37" s="11" t="s">
        <v>151</v>
      </c>
      <c r="G37" s="30">
        <v>500</v>
      </c>
      <c r="H37" s="1" t="s">
        <v>28</v>
      </c>
      <c r="I37" s="3">
        <v>72</v>
      </c>
      <c r="J37" s="12">
        <v>20000</v>
      </c>
      <c r="K37" s="130">
        <v>0</v>
      </c>
      <c r="L37" s="114">
        <v>0</v>
      </c>
      <c r="M37" s="114">
        <v>0</v>
      </c>
      <c r="N37" s="115" t="s">
        <v>29</v>
      </c>
      <c r="O37" s="115" t="s">
        <v>29</v>
      </c>
      <c r="P37" s="115" t="s">
        <v>29</v>
      </c>
      <c r="Q37" s="114">
        <v>0</v>
      </c>
      <c r="R37" s="117">
        <v>0</v>
      </c>
      <c r="T37" s="122">
        <v>0</v>
      </c>
      <c r="U37" s="114">
        <v>0</v>
      </c>
      <c r="V37" s="114">
        <v>0</v>
      </c>
      <c r="W37" s="114">
        <v>0</v>
      </c>
      <c r="X37" s="114">
        <v>0</v>
      </c>
      <c r="Y37" s="114">
        <v>0</v>
      </c>
      <c r="Z37" s="117">
        <v>0</v>
      </c>
      <c r="AB37" s="122">
        <v>0</v>
      </c>
      <c r="AC37" s="114">
        <v>0</v>
      </c>
      <c r="AD37" s="114">
        <v>0</v>
      </c>
      <c r="AE37" s="114">
        <v>0</v>
      </c>
      <c r="AF37" s="117">
        <v>0</v>
      </c>
      <c r="AG37" s="36"/>
      <c r="AH37" s="124">
        <v>0</v>
      </c>
      <c r="AJ37" s="122">
        <v>0</v>
      </c>
      <c r="AK37" s="114">
        <v>0</v>
      </c>
      <c r="AL37" s="145">
        <f t="shared" si="1"/>
        <v>0</v>
      </c>
    </row>
    <row r="38" spans="1:38" x14ac:dyDescent="0.25">
      <c r="A38" s="42">
        <v>2</v>
      </c>
      <c r="B38" s="2" t="s">
        <v>37</v>
      </c>
      <c r="C38" s="2" t="s">
        <v>38</v>
      </c>
      <c r="D38" s="1" t="s">
        <v>128</v>
      </c>
      <c r="E38" s="1">
        <v>8438668</v>
      </c>
      <c r="F38" s="11" t="s">
        <v>151</v>
      </c>
      <c r="G38" s="30">
        <v>500</v>
      </c>
      <c r="H38" s="1" t="s">
        <v>28</v>
      </c>
      <c r="I38" s="3">
        <v>72</v>
      </c>
      <c r="J38" s="12">
        <v>20000</v>
      </c>
      <c r="K38" s="130">
        <v>0</v>
      </c>
      <c r="L38" s="114">
        <v>0</v>
      </c>
      <c r="M38" s="114">
        <v>0</v>
      </c>
      <c r="N38" s="115" t="s">
        <v>29</v>
      </c>
      <c r="O38" s="115" t="s">
        <v>29</v>
      </c>
      <c r="P38" s="115" t="s">
        <v>29</v>
      </c>
      <c r="Q38" s="114">
        <v>0</v>
      </c>
      <c r="R38" s="117">
        <v>0</v>
      </c>
      <c r="T38" s="122">
        <v>0</v>
      </c>
      <c r="U38" s="114">
        <v>0</v>
      </c>
      <c r="V38" s="114">
        <v>0</v>
      </c>
      <c r="W38" s="114">
        <v>0</v>
      </c>
      <c r="X38" s="114">
        <v>0</v>
      </c>
      <c r="Y38" s="114">
        <v>0</v>
      </c>
      <c r="Z38" s="117">
        <v>0</v>
      </c>
      <c r="AB38" s="122">
        <v>0</v>
      </c>
      <c r="AC38" s="114">
        <v>0</v>
      </c>
      <c r="AD38" s="114">
        <v>0</v>
      </c>
      <c r="AE38" s="114">
        <v>0</v>
      </c>
      <c r="AF38" s="117">
        <v>0</v>
      </c>
      <c r="AG38" s="36"/>
      <c r="AH38" s="124">
        <v>0</v>
      </c>
      <c r="AJ38" s="122">
        <v>0</v>
      </c>
      <c r="AK38" s="114">
        <v>0</v>
      </c>
      <c r="AL38" s="145">
        <f t="shared" si="1"/>
        <v>0</v>
      </c>
    </row>
    <row r="39" spans="1:38" x14ac:dyDescent="0.25">
      <c r="A39" s="42">
        <v>3</v>
      </c>
      <c r="B39" s="2" t="s">
        <v>34</v>
      </c>
      <c r="C39" s="2" t="s">
        <v>39</v>
      </c>
      <c r="D39" s="1" t="s">
        <v>130</v>
      </c>
      <c r="E39" s="1">
        <v>8451084</v>
      </c>
      <c r="F39" s="11" t="s">
        <v>151</v>
      </c>
      <c r="G39" s="30">
        <v>500</v>
      </c>
      <c r="H39" s="1" t="s">
        <v>28</v>
      </c>
      <c r="I39" s="3">
        <v>72</v>
      </c>
      <c r="J39" s="12">
        <v>15000</v>
      </c>
      <c r="K39" s="130">
        <v>0</v>
      </c>
      <c r="L39" s="114">
        <v>0</v>
      </c>
      <c r="M39" s="114">
        <v>0</v>
      </c>
      <c r="N39" s="115" t="s">
        <v>29</v>
      </c>
      <c r="O39" s="115" t="s">
        <v>29</v>
      </c>
      <c r="P39" s="115" t="s">
        <v>29</v>
      </c>
      <c r="Q39" s="114">
        <v>0</v>
      </c>
      <c r="R39" s="117">
        <v>0</v>
      </c>
      <c r="T39" s="122">
        <v>0</v>
      </c>
      <c r="U39" s="114">
        <v>0</v>
      </c>
      <c r="V39" s="114">
        <v>0</v>
      </c>
      <c r="W39" s="114">
        <v>0</v>
      </c>
      <c r="X39" s="114">
        <v>0</v>
      </c>
      <c r="Y39" s="114">
        <v>0</v>
      </c>
      <c r="Z39" s="117">
        <v>0</v>
      </c>
      <c r="AB39" s="122">
        <v>0</v>
      </c>
      <c r="AC39" s="114">
        <v>0</v>
      </c>
      <c r="AD39" s="114">
        <v>0</v>
      </c>
      <c r="AE39" s="114">
        <v>0</v>
      </c>
      <c r="AF39" s="117">
        <v>0</v>
      </c>
      <c r="AG39" s="36"/>
      <c r="AH39" s="124">
        <v>0</v>
      </c>
      <c r="AJ39" s="122">
        <v>0</v>
      </c>
      <c r="AK39" s="114">
        <v>0</v>
      </c>
      <c r="AL39" s="145">
        <f t="shared" si="1"/>
        <v>0</v>
      </c>
    </row>
    <row r="40" spans="1:38" x14ac:dyDescent="0.25">
      <c r="A40" s="42">
        <v>3</v>
      </c>
      <c r="B40" s="2" t="s">
        <v>112</v>
      </c>
      <c r="C40" s="2" t="s">
        <v>115</v>
      </c>
      <c r="D40" s="1" t="s">
        <v>114</v>
      </c>
      <c r="E40" s="1">
        <v>8483393</v>
      </c>
      <c r="F40" s="11" t="s">
        <v>151</v>
      </c>
      <c r="G40" s="30">
        <v>500</v>
      </c>
      <c r="H40" s="1" t="s">
        <v>28</v>
      </c>
      <c r="I40" s="3">
        <v>72</v>
      </c>
      <c r="J40" s="12">
        <v>20000</v>
      </c>
      <c r="K40" s="130"/>
      <c r="L40" s="114">
        <v>0</v>
      </c>
      <c r="M40" s="114">
        <v>0</v>
      </c>
      <c r="N40" s="115" t="s">
        <v>29</v>
      </c>
      <c r="O40" s="115" t="s">
        <v>29</v>
      </c>
      <c r="P40" s="115" t="s">
        <v>29</v>
      </c>
      <c r="Q40" s="114">
        <v>0</v>
      </c>
      <c r="R40" s="117">
        <v>0</v>
      </c>
      <c r="T40" s="122">
        <v>0</v>
      </c>
      <c r="U40" s="114">
        <v>0</v>
      </c>
      <c r="V40" s="114">
        <v>0</v>
      </c>
      <c r="W40" s="114">
        <v>0</v>
      </c>
      <c r="X40" s="114">
        <v>0</v>
      </c>
      <c r="Y40" s="114">
        <v>0</v>
      </c>
      <c r="Z40" s="117">
        <v>0</v>
      </c>
      <c r="AB40" s="122">
        <v>0</v>
      </c>
      <c r="AC40" s="114">
        <v>0</v>
      </c>
      <c r="AD40" s="114">
        <v>0</v>
      </c>
      <c r="AE40" s="114">
        <v>0</v>
      </c>
      <c r="AF40" s="117">
        <v>0</v>
      </c>
      <c r="AG40" s="36"/>
      <c r="AH40" s="124">
        <v>0</v>
      </c>
      <c r="AJ40" s="122">
        <v>0</v>
      </c>
      <c r="AK40" s="114">
        <v>0</v>
      </c>
      <c r="AL40" s="145">
        <f t="shared" si="1"/>
        <v>0</v>
      </c>
    </row>
    <row r="41" spans="1:38" x14ac:dyDescent="0.25">
      <c r="A41" s="42">
        <v>3</v>
      </c>
      <c r="B41" s="2" t="s">
        <v>36</v>
      </c>
      <c r="C41" s="2" t="s">
        <v>109</v>
      </c>
      <c r="D41" s="1" t="s">
        <v>131</v>
      </c>
      <c r="E41" s="1">
        <v>8418192</v>
      </c>
      <c r="F41" s="11" t="s">
        <v>151</v>
      </c>
      <c r="G41" s="30">
        <v>500</v>
      </c>
      <c r="H41" s="1" t="s">
        <v>28</v>
      </c>
      <c r="I41" s="3">
        <v>72</v>
      </c>
      <c r="J41" s="12">
        <v>25000</v>
      </c>
      <c r="K41" s="130">
        <v>0</v>
      </c>
      <c r="L41" s="114">
        <v>0</v>
      </c>
      <c r="M41" s="114">
        <v>0</v>
      </c>
      <c r="N41" s="115" t="s">
        <v>29</v>
      </c>
      <c r="O41" s="115" t="s">
        <v>29</v>
      </c>
      <c r="P41" s="115" t="s">
        <v>29</v>
      </c>
      <c r="Q41" s="114">
        <v>0</v>
      </c>
      <c r="R41" s="117">
        <v>0</v>
      </c>
      <c r="T41" s="122">
        <v>0</v>
      </c>
      <c r="U41" s="114">
        <v>0</v>
      </c>
      <c r="V41" s="114">
        <v>0</v>
      </c>
      <c r="W41" s="114">
        <v>0</v>
      </c>
      <c r="X41" s="114">
        <v>0</v>
      </c>
      <c r="Y41" s="114">
        <v>0</v>
      </c>
      <c r="Z41" s="117">
        <v>0</v>
      </c>
      <c r="AB41" s="122">
        <v>0</v>
      </c>
      <c r="AC41" s="114">
        <v>0</v>
      </c>
      <c r="AD41" s="114">
        <v>0</v>
      </c>
      <c r="AE41" s="114">
        <v>0</v>
      </c>
      <c r="AF41" s="117">
        <v>0</v>
      </c>
      <c r="AG41" s="36"/>
      <c r="AH41" s="124">
        <v>0</v>
      </c>
      <c r="AJ41" s="122">
        <v>0</v>
      </c>
      <c r="AK41" s="114">
        <v>0</v>
      </c>
      <c r="AL41" s="145">
        <f t="shared" si="1"/>
        <v>0</v>
      </c>
    </row>
    <row r="42" spans="1:38" x14ac:dyDescent="0.25">
      <c r="A42" s="42">
        <v>4</v>
      </c>
      <c r="B42" s="2" t="s">
        <v>36</v>
      </c>
      <c r="C42" s="2" t="s">
        <v>109</v>
      </c>
      <c r="D42" s="1" t="s">
        <v>110</v>
      </c>
      <c r="E42" s="1">
        <v>8418193</v>
      </c>
      <c r="F42" s="11" t="s">
        <v>168</v>
      </c>
      <c r="G42" s="30">
        <v>500</v>
      </c>
      <c r="H42" s="1" t="s">
        <v>28</v>
      </c>
      <c r="I42" s="3">
        <v>72</v>
      </c>
      <c r="J42" s="12">
        <v>25000</v>
      </c>
      <c r="K42" s="130">
        <v>0</v>
      </c>
      <c r="L42" s="114">
        <v>0</v>
      </c>
      <c r="M42" s="114">
        <v>0</v>
      </c>
      <c r="N42" s="115" t="s">
        <v>29</v>
      </c>
      <c r="O42" s="115" t="s">
        <v>29</v>
      </c>
      <c r="P42" s="115" t="s">
        <v>29</v>
      </c>
      <c r="Q42" s="114">
        <v>0</v>
      </c>
      <c r="R42" s="117">
        <v>0</v>
      </c>
      <c r="T42" s="122">
        <v>0</v>
      </c>
      <c r="U42" s="114">
        <v>0</v>
      </c>
      <c r="V42" s="114">
        <v>0</v>
      </c>
      <c r="W42" s="114">
        <v>0</v>
      </c>
      <c r="X42" s="114">
        <v>0</v>
      </c>
      <c r="Y42" s="114">
        <v>0</v>
      </c>
      <c r="Z42" s="117">
        <v>0</v>
      </c>
      <c r="AB42" s="122">
        <v>0</v>
      </c>
      <c r="AC42" s="114">
        <v>0</v>
      </c>
      <c r="AD42" s="114">
        <v>0</v>
      </c>
      <c r="AE42" s="114">
        <v>0</v>
      </c>
      <c r="AF42" s="117">
        <v>0</v>
      </c>
      <c r="AG42" s="36"/>
      <c r="AH42" s="124">
        <v>0</v>
      </c>
      <c r="AJ42" s="122">
        <v>0</v>
      </c>
      <c r="AK42" s="114">
        <v>0</v>
      </c>
      <c r="AL42" s="145">
        <f t="shared" si="1"/>
        <v>0</v>
      </c>
    </row>
    <row r="43" spans="1:38" x14ac:dyDescent="0.25">
      <c r="A43" s="42">
        <v>4</v>
      </c>
      <c r="B43" s="2" t="s">
        <v>112</v>
      </c>
      <c r="C43" s="2" t="s">
        <v>113</v>
      </c>
      <c r="D43" s="1" t="s">
        <v>111</v>
      </c>
      <c r="E43" s="1">
        <v>8507479</v>
      </c>
      <c r="F43" s="11" t="s">
        <v>168</v>
      </c>
      <c r="G43" s="30">
        <v>500</v>
      </c>
      <c r="H43" s="1" t="s">
        <v>28</v>
      </c>
      <c r="I43" s="3">
        <v>72</v>
      </c>
      <c r="J43" s="12">
        <v>25000</v>
      </c>
      <c r="K43" s="130">
        <v>0</v>
      </c>
      <c r="L43" s="114">
        <v>0</v>
      </c>
      <c r="M43" s="114">
        <v>0</v>
      </c>
      <c r="N43" s="115" t="s">
        <v>29</v>
      </c>
      <c r="O43" s="115" t="s">
        <v>29</v>
      </c>
      <c r="P43" s="115" t="s">
        <v>29</v>
      </c>
      <c r="Q43" s="114">
        <v>0</v>
      </c>
      <c r="R43" s="117">
        <v>0</v>
      </c>
      <c r="T43" s="122">
        <v>0</v>
      </c>
      <c r="U43" s="114">
        <v>0</v>
      </c>
      <c r="V43" s="114">
        <v>0</v>
      </c>
      <c r="W43" s="114">
        <v>0</v>
      </c>
      <c r="X43" s="114">
        <v>0</v>
      </c>
      <c r="Y43" s="114">
        <v>0</v>
      </c>
      <c r="Z43" s="117">
        <v>0</v>
      </c>
      <c r="AB43" s="122">
        <v>0</v>
      </c>
      <c r="AC43" s="114">
        <v>0</v>
      </c>
      <c r="AD43" s="114">
        <v>0</v>
      </c>
      <c r="AE43" s="114">
        <v>0</v>
      </c>
      <c r="AF43" s="117">
        <v>0</v>
      </c>
      <c r="AG43" s="36"/>
      <c r="AH43" s="124">
        <v>0</v>
      </c>
      <c r="AJ43" s="122">
        <v>0</v>
      </c>
      <c r="AK43" s="114">
        <v>0</v>
      </c>
      <c r="AL43" s="145">
        <f t="shared" si="1"/>
        <v>0</v>
      </c>
    </row>
    <row r="44" spans="1:38" x14ac:dyDescent="0.25">
      <c r="A44" s="42">
        <v>4</v>
      </c>
      <c r="B44" s="1" t="s">
        <v>133</v>
      </c>
      <c r="C44" s="2" t="s">
        <v>138</v>
      </c>
      <c r="D44" s="1" t="s">
        <v>137</v>
      </c>
      <c r="E44" s="1">
        <v>8483302</v>
      </c>
      <c r="F44" s="11" t="s">
        <v>168</v>
      </c>
      <c r="G44" s="30">
        <v>500</v>
      </c>
      <c r="H44" s="1" t="s">
        <v>28</v>
      </c>
      <c r="I44" s="3">
        <v>72</v>
      </c>
      <c r="J44" s="12">
        <v>25000</v>
      </c>
      <c r="K44" s="130">
        <v>0</v>
      </c>
      <c r="L44" s="114">
        <v>0</v>
      </c>
      <c r="M44" s="114">
        <v>0</v>
      </c>
      <c r="N44" s="115" t="s">
        <v>29</v>
      </c>
      <c r="O44" s="115" t="s">
        <v>29</v>
      </c>
      <c r="P44" s="115" t="s">
        <v>29</v>
      </c>
      <c r="Q44" s="114">
        <v>0</v>
      </c>
      <c r="R44" s="117">
        <v>0</v>
      </c>
      <c r="T44" s="122">
        <v>0</v>
      </c>
      <c r="U44" s="114">
        <v>0</v>
      </c>
      <c r="V44" s="114">
        <v>0</v>
      </c>
      <c r="W44" s="114">
        <v>0</v>
      </c>
      <c r="X44" s="114">
        <v>0</v>
      </c>
      <c r="Y44" s="114">
        <v>0</v>
      </c>
      <c r="Z44" s="117">
        <v>0</v>
      </c>
      <c r="AB44" s="122">
        <v>0</v>
      </c>
      <c r="AC44" s="114">
        <v>0</v>
      </c>
      <c r="AD44" s="114">
        <v>0</v>
      </c>
      <c r="AE44" s="114">
        <v>0</v>
      </c>
      <c r="AF44" s="117">
        <v>0</v>
      </c>
      <c r="AG44" s="36"/>
      <c r="AH44" s="124">
        <v>0</v>
      </c>
      <c r="AJ44" s="122">
        <v>0</v>
      </c>
      <c r="AK44" s="114">
        <v>0</v>
      </c>
      <c r="AL44" s="145">
        <f t="shared" si="1"/>
        <v>0</v>
      </c>
    </row>
    <row r="45" spans="1:38" x14ac:dyDescent="0.25">
      <c r="A45" s="42">
        <v>5</v>
      </c>
      <c r="B45" s="2" t="s">
        <v>32</v>
      </c>
      <c r="C45" s="2" t="s">
        <v>116</v>
      </c>
      <c r="D45" s="44" t="s">
        <v>129</v>
      </c>
      <c r="E45" s="44">
        <v>8510824</v>
      </c>
      <c r="F45" s="11" t="s">
        <v>168</v>
      </c>
      <c r="G45" s="30">
        <v>500</v>
      </c>
      <c r="H45" s="1" t="s">
        <v>28</v>
      </c>
      <c r="I45" s="3">
        <v>72</v>
      </c>
      <c r="J45" s="12">
        <v>20000</v>
      </c>
      <c r="K45" s="130">
        <v>0</v>
      </c>
      <c r="L45" s="114">
        <v>0</v>
      </c>
      <c r="M45" s="114">
        <v>0</v>
      </c>
      <c r="N45" s="115" t="s">
        <v>29</v>
      </c>
      <c r="O45" s="115" t="s">
        <v>29</v>
      </c>
      <c r="P45" s="115" t="s">
        <v>29</v>
      </c>
      <c r="Q45" s="114">
        <v>0</v>
      </c>
      <c r="R45" s="117">
        <v>0</v>
      </c>
      <c r="T45" s="122">
        <v>0</v>
      </c>
      <c r="U45" s="114">
        <v>0</v>
      </c>
      <c r="V45" s="114">
        <v>0</v>
      </c>
      <c r="W45" s="114">
        <v>0</v>
      </c>
      <c r="X45" s="114">
        <v>0</v>
      </c>
      <c r="Y45" s="114">
        <v>0</v>
      </c>
      <c r="Z45" s="117">
        <v>0</v>
      </c>
      <c r="AB45" s="122">
        <v>0</v>
      </c>
      <c r="AC45" s="114">
        <v>0</v>
      </c>
      <c r="AD45" s="114">
        <v>0</v>
      </c>
      <c r="AE45" s="114">
        <v>0</v>
      </c>
      <c r="AF45" s="117">
        <v>0</v>
      </c>
      <c r="AG45" s="36"/>
      <c r="AH45" s="124">
        <v>0</v>
      </c>
      <c r="AJ45" s="122">
        <v>0</v>
      </c>
      <c r="AK45" s="114">
        <v>0</v>
      </c>
      <c r="AL45" s="145">
        <f t="shared" si="1"/>
        <v>0</v>
      </c>
    </row>
    <row r="46" spans="1:38" x14ac:dyDescent="0.25">
      <c r="A46" s="42">
        <v>5</v>
      </c>
      <c r="B46" s="2" t="s">
        <v>32</v>
      </c>
      <c r="C46" s="2" t="s">
        <v>116</v>
      </c>
      <c r="D46" s="1" t="s">
        <v>117</v>
      </c>
      <c r="E46" s="1">
        <v>8498837</v>
      </c>
      <c r="F46" s="11" t="s">
        <v>169</v>
      </c>
      <c r="G46" s="30">
        <v>500</v>
      </c>
      <c r="H46" s="1" t="s">
        <v>28</v>
      </c>
      <c r="I46" s="3">
        <v>72</v>
      </c>
      <c r="J46" s="12">
        <v>20000</v>
      </c>
      <c r="K46" s="130">
        <v>0</v>
      </c>
      <c r="L46" s="114">
        <v>0</v>
      </c>
      <c r="M46" s="114">
        <v>0</v>
      </c>
      <c r="N46" s="115" t="s">
        <v>29</v>
      </c>
      <c r="O46" s="115" t="s">
        <v>29</v>
      </c>
      <c r="P46" s="115" t="s">
        <v>29</v>
      </c>
      <c r="Q46" s="114">
        <v>0</v>
      </c>
      <c r="R46" s="117">
        <v>0</v>
      </c>
      <c r="T46" s="122">
        <v>0</v>
      </c>
      <c r="U46" s="114">
        <v>0</v>
      </c>
      <c r="V46" s="114">
        <v>0</v>
      </c>
      <c r="W46" s="114">
        <v>0</v>
      </c>
      <c r="X46" s="114">
        <v>0</v>
      </c>
      <c r="Y46" s="114">
        <v>0</v>
      </c>
      <c r="Z46" s="117">
        <v>0</v>
      </c>
      <c r="AB46" s="122">
        <v>0</v>
      </c>
      <c r="AC46" s="114">
        <v>0</v>
      </c>
      <c r="AD46" s="114">
        <v>0</v>
      </c>
      <c r="AE46" s="114">
        <v>0</v>
      </c>
      <c r="AF46" s="117">
        <v>0</v>
      </c>
      <c r="AG46" s="36"/>
      <c r="AH46" s="124">
        <v>0</v>
      </c>
      <c r="AJ46" s="122">
        <v>0</v>
      </c>
      <c r="AK46" s="114">
        <v>0</v>
      </c>
      <c r="AL46" s="145">
        <f t="shared" si="1"/>
        <v>0</v>
      </c>
    </row>
    <row r="47" spans="1:38" x14ac:dyDescent="0.25">
      <c r="A47" s="42">
        <v>5</v>
      </c>
      <c r="B47" s="1" t="s">
        <v>133</v>
      </c>
      <c r="C47" s="1" t="s">
        <v>140</v>
      </c>
      <c r="D47" s="1" t="s">
        <v>139</v>
      </c>
      <c r="E47" s="1">
        <v>8251189</v>
      </c>
      <c r="F47" s="11" t="s">
        <v>168</v>
      </c>
      <c r="G47" s="30">
        <v>500</v>
      </c>
      <c r="H47" s="1" t="s">
        <v>88</v>
      </c>
      <c r="I47" s="3">
        <v>72</v>
      </c>
      <c r="J47" s="12">
        <v>15000</v>
      </c>
      <c r="K47" s="130">
        <v>0</v>
      </c>
      <c r="L47" s="114">
        <v>0</v>
      </c>
      <c r="M47" s="114">
        <v>0</v>
      </c>
      <c r="N47" s="115" t="s">
        <v>29</v>
      </c>
      <c r="O47" s="115" t="s">
        <v>29</v>
      </c>
      <c r="P47" s="115" t="s">
        <v>29</v>
      </c>
      <c r="Q47" s="114">
        <v>0</v>
      </c>
      <c r="R47" s="117">
        <v>0</v>
      </c>
      <c r="T47" s="122">
        <v>0</v>
      </c>
      <c r="U47" s="114">
        <v>0</v>
      </c>
      <c r="V47" s="114">
        <v>0</v>
      </c>
      <c r="W47" s="114">
        <v>0</v>
      </c>
      <c r="X47" s="114">
        <v>0</v>
      </c>
      <c r="Y47" s="114">
        <v>0</v>
      </c>
      <c r="Z47" s="117">
        <v>0</v>
      </c>
      <c r="AB47" s="122">
        <v>0</v>
      </c>
      <c r="AC47" s="114">
        <v>0</v>
      </c>
      <c r="AD47" s="114">
        <v>0</v>
      </c>
      <c r="AE47" s="114">
        <v>0</v>
      </c>
      <c r="AF47" s="117">
        <v>0</v>
      </c>
      <c r="AG47" s="36"/>
      <c r="AH47" s="124">
        <v>0</v>
      </c>
      <c r="AJ47" s="122">
        <v>0</v>
      </c>
      <c r="AK47" s="114">
        <v>0</v>
      </c>
      <c r="AL47" s="145">
        <f t="shared" si="1"/>
        <v>0</v>
      </c>
    </row>
    <row r="48" spans="1:38" ht="30" x14ac:dyDescent="0.25">
      <c r="A48" s="42">
        <v>6</v>
      </c>
      <c r="B48" s="2" t="s">
        <v>146</v>
      </c>
      <c r="C48" s="2" t="s">
        <v>35</v>
      </c>
      <c r="D48" s="1" t="s">
        <v>148</v>
      </c>
      <c r="E48" s="1">
        <v>8193064</v>
      </c>
      <c r="F48" s="11" t="s">
        <v>170</v>
      </c>
      <c r="G48" s="30">
        <v>500</v>
      </c>
      <c r="H48" s="1" t="s">
        <v>28</v>
      </c>
      <c r="I48" s="3">
        <v>72</v>
      </c>
      <c r="J48" s="12">
        <v>15000</v>
      </c>
      <c r="K48" s="130">
        <v>0</v>
      </c>
      <c r="L48" s="114">
        <v>0</v>
      </c>
      <c r="M48" s="114">
        <v>0</v>
      </c>
      <c r="N48" s="115" t="s">
        <v>29</v>
      </c>
      <c r="O48" s="115" t="s">
        <v>29</v>
      </c>
      <c r="P48" s="115" t="s">
        <v>29</v>
      </c>
      <c r="Q48" s="114">
        <v>0</v>
      </c>
      <c r="R48" s="117">
        <v>0</v>
      </c>
      <c r="T48" s="122">
        <v>0</v>
      </c>
      <c r="U48" s="114">
        <v>0</v>
      </c>
      <c r="V48" s="114">
        <v>0</v>
      </c>
      <c r="W48" s="114">
        <v>0</v>
      </c>
      <c r="X48" s="114">
        <v>0</v>
      </c>
      <c r="Y48" s="114">
        <v>0</v>
      </c>
      <c r="Z48" s="117">
        <v>0</v>
      </c>
      <c r="AB48" s="122">
        <v>0</v>
      </c>
      <c r="AC48" s="114">
        <v>0</v>
      </c>
      <c r="AD48" s="114">
        <v>0</v>
      </c>
      <c r="AE48" s="114">
        <v>0</v>
      </c>
      <c r="AF48" s="117">
        <v>0</v>
      </c>
      <c r="AG48" s="36"/>
      <c r="AH48" s="124">
        <v>0</v>
      </c>
      <c r="AJ48" s="122">
        <v>0</v>
      </c>
      <c r="AK48" s="114">
        <v>0</v>
      </c>
      <c r="AL48" s="145">
        <f t="shared" ref="AL48:AL54" si="2">AJ48+AK48</f>
        <v>0</v>
      </c>
    </row>
    <row r="49" spans="1:38" ht="30" x14ac:dyDescent="0.25">
      <c r="A49" s="42">
        <v>6</v>
      </c>
      <c r="B49" s="2" t="s">
        <v>146</v>
      </c>
      <c r="C49" s="2" t="s">
        <v>150</v>
      </c>
      <c r="D49" s="1" t="s">
        <v>149</v>
      </c>
      <c r="E49" s="1">
        <v>8127613</v>
      </c>
      <c r="F49" s="11" t="s">
        <v>170</v>
      </c>
      <c r="G49" s="30">
        <v>500</v>
      </c>
      <c r="H49" s="1" t="s">
        <v>88</v>
      </c>
      <c r="I49" s="3">
        <v>72</v>
      </c>
      <c r="J49" s="12">
        <v>20000</v>
      </c>
      <c r="K49" s="130">
        <v>0</v>
      </c>
      <c r="L49" s="114">
        <v>0</v>
      </c>
      <c r="M49" s="114">
        <v>0</v>
      </c>
      <c r="N49" s="115" t="s">
        <v>29</v>
      </c>
      <c r="O49" s="115" t="s">
        <v>29</v>
      </c>
      <c r="P49" s="115" t="s">
        <v>29</v>
      </c>
      <c r="Q49" s="114">
        <v>0</v>
      </c>
      <c r="R49" s="117">
        <v>0</v>
      </c>
      <c r="T49" s="122">
        <v>0</v>
      </c>
      <c r="U49" s="114">
        <v>0</v>
      </c>
      <c r="V49" s="114">
        <v>0</v>
      </c>
      <c r="W49" s="114">
        <v>0</v>
      </c>
      <c r="X49" s="114">
        <v>0</v>
      </c>
      <c r="Y49" s="114">
        <v>0</v>
      </c>
      <c r="Z49" s="117">
        <v>0</v>
      </c>
      <c r="AB49" s="122">
        <v>0</v>
      </c>
      <c r="AC49" s="114">
        <v>0</v>
      </c>
      <c r="AD49" s="114">
        <v>0</v>
      </c>
      <c r="AE49" s="114">
        <v>0</v>
      </c>
      <c r="AF49" s="117">
        <v>0</v>
      </c>
      <c r="AG49" s="36"/>
      <c r="AH49" s="124">
        <v>0</v>
      </c>
      <c r="AJ49" s="122">
        <v>0</v>
      </c>
      <c r="AK49" s="114">
        <v>0</v>
      </c>
      <c r="AL49" s="145">
        <f t="shared" si="2"/>
        <v>0</v>
      </c>
    </row>
    <row r="50" spans="1:38" x14ac:dyDescent="0.25">
      <c r="A50" s="42">
        <v>6</v>
      </c>
      <c r="B50" s="2" t="s">
        <v>36</v>
      </c>
      <c r="C50" s="2" t="s">
        <v>118</v>
      </c>
      <c r="D50" s="1" t="s">
        <v>119</v>
      </c>
      <c r="E50" s="1">
        <v>8507429</v>
      </c>
      <c r="F50" s="11" t="s">
        <v>168</v>
      </c>
      <c r="G50" s="30">
        <v>500</v>
      </c>
      <c r="H50" s="1" t="s">
        <v>28</v>
      </c>
      <c r="I50" s="3">
        <v>72</v>
      </c>
      <c r="J50" s="12">
        <v>15000</v>
      </c>
      <c r="K50" s="130">
        <v>0</v>
      </c>
      <c r="L50" s="114">
        <v>0</v>
      </c>
      <c r="M50" s="114">
        <v>0</v>
      </c>
      <c r="N50" s="115" t="s">
        <v>29</v>
      </c>
      <c r="O50" s="115" t="s">
        <v>29</v>
      </c>
      <c r="P50" s="115" t="s">
        <v>29</v>
      </c>
      <c r="Q50" s="114">
        <v>0</v>
      </c>
      <c r="R50" s="117">
        <v>0</v>
      </c>
      <c r="T50" s="122">
        <v>0</v>
      </c>
      <c r="U50" s="114">
        <v>0</v>
      </c>
      <c r="V50" s="114">
        <v>0</v>
      </c>
      <c r="W50" s="114">
        <v>0</v>
      </c>
      <c r="X50" s="114">
        <v>0</v>
      </c>
      <c r="Y50" s="114">
        <v>0</v>
      </c>
      <c r="Z50" s="117">
        <v>0</v>
      </c>
      <c r="AB50" s="122">
        <v>0</v>
      </c>
      <c r="AC50" s="114">
        <v>0</v>
      </c>
      <c r="AD50" s="114">
        <v>0</v>
      </c>
      <c r="AE50" s="114">
        <v>0</v>
      </c>
      <c r="AF50" s="117">
        <v>0</v>
      </c>
      <c r="AG50" s="36"/>
      <c r="AH50" s="124">
        <v>0</v>
      </c>
      <c r="AJ50" s="122">
        <v>0</v>
      </c>
      <c r="AK50" s="114">
        <v>0</v>
      </c>
      <c r="AL50" s="145">
        <f t="shared" si="2"/>
        <v>0</v>
      </c>
    </row>
    <row r="51" spans="1:38" x14ac:dyDescent="0.25">
      <c r="A51" s="42">
        <v>6</v>
      </c>
      <c r="B51" s="1" t="s">
        <v>133</v>
      </c>
      <c r="C51" s="2" t="s">
        <v>134</v>
      </c>
      <c r="D51" s="1" t="s">
        <v>132</v>
      </c>
      <c r="E51" s="1">
        <v>8509891</v>
      </c>
      <c r="F51" s="11" t="s">
        <v>168</v>
      </c>
      <c r="G51" s="30">
        <v>500</v>
      </c>
      <c r="H51" s="2" t="s">
        <v>28</v>
      </c>
      <c r="I51" s="3">
        <v>72</v>
      </c>
      <c r="J51" s="12">
        <v>20000</v>
      </c>
      <c r="K51" s="130">
        <v>0</v>
      </c>
      <c r="L51" s="114">
        <v>0</v>
      </c>
      <c r="M51" s="114">
        <v>0</v>
      </c>
      <c r="N51" s="115" t="s">
        <v>29</v>
      </c>
      <c r="O51" s="115" t="s">
        <v>29</v>
      </c>
      <c r="P51" s="115" t="s">
        <v>29</v>
      </c>
      <c r="Q51" s="114">
        <v>0</v>
      </c>
      <c r="R51" s="117">
        <v>0</v>
      </c>
      <c r="T51" s="122">
        <v>0</v>
      </c>
      <c r="U51" s="114">
        <v>0</v>
      </c>
      <c r="V51" s="114">
        <v>0</v>
      </c>
      <c r="W51" s="114">
        <v>0</v>
      </c>
      <c r="X51" s="114">
        <v>0</v>
      </c>
      <c r="Y51" s="114">
        <v>0</v>
      </c>
      <c r="Z51" s="117">
        <v>0</v>
      </c>
      <c r="AB51" s="122">
        <v>0</v>
      </c>
      <c r="AC51" s="114">
        <v>0</v>
      </c>
      <c r="AD51" s="114">
        <v>0</v>
      </c>
      <c r="AE51" s="114">
        <v>0</v>
      </c>
      <c r="AF51" s="117">
        <v>0</v>
      </c>
      <c r="AG51" s="36"/>
      <c r="AH51" s="124">
        <v>0</v>
      </c>
      <c r="AJ51" s="122">
        <v>0</v>
      </c>
      <c r="AK51" s="114">
        <v>0</v>
      </c>
      <c r="AL51" s="145">
        <f t="shared" si="2"/>
        <v>0</v>
      </c>
    </row>
    <row r="52" spans="1:38" x14ac:dyDescent="0.25">
      <c r="A52" s="42">
        <v>6</v>
      </c>
      <c r="B52" s="1" t="s">
        <v>133</v>
      </c>
      <c r="C52" s="2" t="s">
        <v>136</v>
      </c>
      <c r="D52" s="1" t="s">
        <v>135</v>
      </c>
      <c r="E52" s="1">
        <v>8487720</v>
      </c>
      <c r="F52" s="11" t="s">
        <v>168</v>
      </c>
      <c r="G52" s="30">
        <v>500</v>
      </c>
      <c r="H52" s="1" t="s">
        <v>28</v>
      </c>
      <c r="I52" s="3">
        <v>72</v>
      </c>
      <c r="J52" s="12">
        <v>15000</v>
      </c>
      <c r="K52" s="130">
        <v>0</v>
      </c>
      <c r="L52" s="114">
        <v>0</v>
      </c>
      <c r="M52" s="114">
        <v>0</v>
      </c>
      <c r="N52" s="115" t="s">
        <v>29</v>
      </c>
      <c r="O52" s="115" t="s">
        <v>29</v>
      </c>
      <c r="P52" s="115" t="s">
        <v>29</v>
      </c>
      <c r="Q52" s="114">
        <v>0</v>
      </c>
      <c r="R52" s="117">
        <v>0</v>
      </c>
      <c r="T52" s="122">
        <v>0</v>
      </c>
      <c r="U52" s="114">
        <v>0</v>
      </c>
      <c r="V52" s="114">
        <v>0</v>
      </c>
      <c r="W52" s="114">
        <v>0</v>
      </c>
      <c r="X52" s="114">
        <v>0</v>
      </c>
      <c r="Y52" s="114">
        <v>0</v>
      </c>
      <c r="Z52" s="117">
        <v>0</v>
      </c>
      <c r="AB52" s="122">
        <v>0</v>
      </c>
      <c r="AC52" s="114">
        <v>0</v>
      </c>
      <c r="AD52" s="114">
        <v>0</v>
      </c>
      <c r="AE52" s="114">
        <v>0</v>
      </c>
      <c r="AF52" s="117">
        <v>0</v>
      </c>
      <c r="AG52" s="36"/>
      <c r="AH52" s="124">
        <v>0</v>
      </c>
      <c r="AJ52" s="122">
        <v>0</v>
      </c>
      <c r="AK52" s="114">
        <v>0</v>
      </c>
      <c r="AL52" s="145">
        <f t="shared" si="2"/>
        <v>0</v>
      </c>
    </row>
    <row r="53" spans="1:38" x14ac:dyDescent="0.25">
      <c r="A53" s="42">
        <v>7</v>
      </c>
      <c r="B53" s="1" t="s">
        <v>141</v>
      </c>
      <c r="C53" s="1" t="s">
        <v>142</v>
      </c>
      <c r="D53" s="1" t="s">
        <v>145</v>
      </c>
      <c r="E53" s="1" t="s">
        <v>152</v>
      </c>
      <c r="F53" s="11" t="s">
        <v>166</v>
      </c>
      <c r="G53" s="30">
        <v>500</v>
      </c>
      <c r="H53" s="1" t="s">
        <v>88</v>
      </c>
      <c r="I53" s="3">
        <v>72</v>
      </c>
      <c r="J53" s="12">
        <v>20000</v>
      </c>
      <c r="K53" s="130">
        <v>0</v>
      </c>
      <c r="L53" s="114">
        <v>0</v>
      </c>
      <c r="M53" s="114">
        <v>0</v>
      </c>
      <c r="N53" s="115" t="s">
        <v>29</v>
      </c>
      <c r="O53" s="115" t="s">
        <v>29</v>
      </c>
      <c r="P53" s="115" t="s">
        <v>29</v>
      </c>
      <c r="Q53" s="114">
        <v>0</v>
      </c>
      <c r="R53" s="117">
        <v>0</v>
      </c>
      <c r="T53" s="122">
        <v>0</v>
      </c>
      <c r="U53" s="114">
        <v>0</v>
      </c>
      <c r="V53" s="114">
        <v>0</v>
      </c>
      <c r="W53" s="114">
        <v>0</v>
      </c>
      <c r="X53" s="114">
        <v>0</v>
      </c>
      <c r="Y53" s="114">
        <v>0</v>
      </c>
      <c r="Z53" s="117">
        <v>0</v>
      </c>
      <c r="AB53" s="122">
        <v>0</v>
      </c>
      <c r="AC53" s="114">
        <v>0</v>
      </c>
      <c r="AD53" s="114">
        <v>0</v>
      </c>
      <c r="AE53" s="114">
        <v>0</v>
      </c>
      <c r="AF53" s="117">
        <v>0</v>
      </c>
      <c r="AG53" s="36"/>
      <c r="AH53" s="124">
        <v>0</v>
      </c>
      <c r="AJ53" s="122">
        <v>0</v>
      </c>
      <c r="AK53" s="114">
        <v>0</v>
      </c>
      <c r="AL53" s="145">
        <f t="shared" si="2"/>
        <v>0</v>
      </c>
    </row>
    <row r="54" spans="1:38" x14ac:dyDescent="0.25">
      <c r="A54" s="45">
        <v>7</v>
      </c>
      <c r="B54" s="46" t="s">
        <v>141</v>
      </c>
      <c r="C54" s="46" t="s">
        <v>143</v>
      </c>
      <c r="D54" s="46" t="s">
        <v>144</v>
      </c>
      <c r="E54" s="46" t="s">
        <v>152</v>
      </c>
      <c r="F54" s="47" t="s">
        <v>166</v>
      </c>
      <c r="G54" s="48">
        <v>500</v>
      </c>
      <c r="H54" s="46" t="s">
        <v>28</v>
      </c>
      <c r="I54" s="49">
        <v>72</v>
      </c>
      <c r="J54" s="50">
        <v>20000</v>
      </c>
      <c r="K54" s="131">
        <v>0</v>
      </c>
      <c r="L54" s="119">
        <v>0</v>
      </c>
      <c r="M54" s="119">
        <v>0</v>
      </c>
      <c r="N54" s="120" t="s">
        <v>29</v>
      </c>
      <c r="O54" s="120" t="s">
        <v>29</v>
      </c>
      <c r="P54" s="120" t="s">
        <v>29</v>
      </c>
      <c r="Q54" s="119">
        <v>0</v>
      </c>
      <c r="R54" s="121">
        <v>0</v>
      </c>
      <c r="T54" s="118">
        <v>0</v>
      </c>
      <c r="U54" s="119">
        <v>0</v>
      </c>
      <c r="V54" s="119">
        <v>0</v>
      </c>
      <c r="W54" s="119">
        <v>0</v>
      </c>
      <c r="X54" s="119">
        <v>0</v>
      </c>
      <c r="Y54" s="119">
        <v>0</v>
      </c>
      <c r="Z54" s="121">
        <v>0</v>
      </c>
      <c r="AB54" s="118">
        <v>0</v>
      </c>
      <c r="AC54" s="119">
        <v>0</v>
      </c>
      <c r="AD54" s="119">
        <v>0</v>
      </c>
      <c r="AE54" s="119">
        <v>0</v>
      </c>
      <c r="AF54" s="121">
        <v>0</v>
      </c>
      <c r="AG54" s="41"/>
      <c r="AH54" s="125">
        <v>0</v>
      </c>
      <c r="AJ54" s="122">
        <v>0</v>
      </c>
      <c r="AK54" s="119">
        <v>0</v>
      </c>
      <c r="AL54" s="146">
        <f t="shared" si="2"/>
        <v>0</v>
      </c>
    </row>
    <row r="55" spans="1:38" x14ac:dyDescent="0.25">
      <c r="A55" s="2"/>
      <c r="B55" s="2"/>
      <c r="J55" s="12"/>
    </row>
    <row r="56" spans="1:38" x14ac:dyDescent="0.25">
      <c r="A56" s="2"/>
      <c r="B56" s="2"/>
      <c r="D56" s="2"/>
      <c r="E56" s="2"/>
      <c r="F56" s="31"/>
      <c r="G56" s="32"/>
      <c r="H56" s="2"/>
      <c r="J56" s="12"/>
      <c r="L56" s="30"/>
    </row>
    <row r="57" spans="1:38" x14ac:dyDescent="0.25">
      <c r="A57" s="2"/>
      <c r="B57" s="2"/>
      <c r="J57" s="12"/>
      <c r="L57" s="30"/>
    </row>
    <row r="58" spans="1:38" x14ac:dyDescent="0.25">
      <c r="A58" s="2"/>
      <c r="B58" s="2"/>
      <c r="J58" s="12"/>
    </row>
    <row r="59" spans="1:38" x14ac:dyDescent="0.25">
      <c r="A59" s="2"/>
      <c r="B59" s="2"/>
      <c r="J59" s="12"/>
      <c r="L59" s="30"/>
    </row>
    <row r="60" spans="1:38" x14ac:dyDescent="0.25">
      <c r="A60" s="2"/>
      <c r="B60" s="2"/>
      <c r="J60" s="12"/>
      <c r="L60" s="30"/>
    </row>
    <row r="61" spans="1:38" x14ac:dyDescent="0.25">
      <c r="A61" s="2"/>
      <c r="B61" s="2"/>
      <c r="J61" s="12"/>
    </row>
    <row r="62" spans="1:38" x14ac:dyDescent="0.25">
      <c r="A62" s="2"/>
      <c r="B62" s="2"/>
      <c r="J62" s="12"/>
      <c r="L62" s="30"/>
    </row>
    <row r="63" spans="1:38" x14ac:dyDescent="0.25">
      <c r="A63" s="2"/>
      <c r="B63" s="2"/>
      <c r="J63" s="12"/>
      <c r="L63" s="30"/>
    </row>
    <row r="64" spans="1:38" x14ac:dyDescent="0.25">
      <c r="A64" s="2"/>
      <c r="B64" s="2"/>
      <c r="J64" s="12"/>
    </row>
    <row r="65" spans="1:12" x14ac:dyDescent="0.25">
      <c r="A65" s="2"/>
      <c r="B65" s="2"/>
      <c r="J65" s="12"/>
      <c r="L65" s="30"/>
    </row>
    <row r="66" spans="1:12" x14ac:dyDescent="0.25">
      <c r="A66" s="2"/>
      <c r="B66" s="2"/>
      <c r="J66" s="12"/>
      <c r="L66" s="30"/>
    </row>
    <row r="67" spans="1:12" x14ac:dyDescent="0.25">
      <c r="A67" s="2"/>
      <c r="B67" s="2"/>
      <c r="D67" s="2"/>
      <c r="E67" s="2"/>
      <c r="F67" s="31"/>
      <c r="G67" s="32"/>
      <c r="H67" s="2"/>
      <c r="J67" s="12"/>
    </row>
    <row r="68" spans="1:12" x14ac:dyDescent="0.25">
      <c r="A68" s="2"/>
      <c r="B68" s="2"/>
      <c r="D68" s="2"/>
      <c r="E68" s="2"/>
      <c r="F68" s="31"/>
      <c r="G68" s="32"/>
      <c r="H68" s="2"/>
      <c r="J68" s="12"/>
      <c r="L68" s="30"/>
    </row>
    <row r="69" spans="1:12" x14ac:dyDescent="0.25">
      <c r="A69" s="2"/>
      <c r="B69" s="2"/>
      <c r="J69" s="12"/>
      <c r="L69" s="30"/>
    </row>
  </sheetData>
  <sheetProtection algorithmName="SHA-512" hashValue="/G7e5F8dkxRr+3PQA8JfTZcjPCxLi/7Ow8anc35PmIjR4A7rXjGUg0DFihyfEzcRUTcPg/Vb0A4XF8+gZhVTUA==" saltValue="EIl70CjoW8/aCQmFBqjCpg==" spinCount="100000" sheet="1" objects="1" scenarios="1" autoFilter="0"/>
  <autoFilter ref="A3:AL25" xr:uid="{A5EA2A63-A317-4183-A885-57F8699BD5BC}">
    <sortState xmlns:xlrd2="http://schemas.microsoft.com/office/spreadsheetml/2017/richdata2" ref="A4:AL25">
      <sortCondition ref="A3:A25"/>
    </sortState>
  </autoFilter>
  <mergeCells count="12">
    <mergeCell ref="T31:Z31"/>
    <mergeCell ref="AB31:AH31"/>
    <mergeCell ref="AJ31:AL31"/>
    <mergeCell ref="L2:R2"/>
    <mergeCell ref="T2:Z2"/>
    <mergeCell ref="AB2:AH2"/>
    <mergeCell ref="AJ2:AL2"/>
    <mergeCell ref="A1:D1"/>
    <mergeCell ref="E1:F1"/>
    <mergeCell ref="E30:F30"/>
    <mergeCell ref="A30:D30"/>
    <mergeCell ref="L31:R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6D68-D237-435A-9387-B8DF7C6EACB3}">
  <dimension ref="A1:K21"/>
  <sheetViews>
    <sheetView workbookViewId="0">
      <selection activeCell="C16" sqref="C16"/>
    </sheetView>
  </sheetViews>
  <sheetFormatPr defaultColWidth="14.85546875" defaultRowHeight="15" x14ac:dyDescent="0.25"/>
  <cols>
    <col min="1" max="1" width="16.5703125" customWidth="1"/>
    <col min="2" max="2" width="33.28515625" bestFit="1" customWidth="1"/>
    <col min="3" max="3" width="22.5703125" bestFit="1" customWidth="1"/>
    <col min="4" max="4" width="18.7109375" customWidth="1"/>
    <col min="5" max="5" width="14.140625" bestFit="1" customWidth="1"/>
    <col min="6" max="6" width="18.7109375" customWidth="1"/>
    <col min="7" max="7" width="14.140625" bestFit="1" customWidth="1"/>
    <col min="8" max="8" width="18.7109375" customWidth="1"/>
    <col min="9" max="9" width="14.140625" bestFit="1" customWidth="1"/>
    <col min="10" max="10" width="18.7109375" customWidth="1"/>
    <col min="11" max="11" width="14.140625" bestFit="1" customWidth="1"/>
    <col min="12" max="12" width="2.5703125" customWidth="1"/>
  </cols>
  <sheetData>
    <row r="1" spans="1:11" ht="21" x14ac:dyDescent="0.25">
      <c r="B1" s="55" t="s">
        <v>100</v>
      </c>
      <c r="C1" s="158" t="s">
        <v>101</v>
      </c>
      <c r="D1" s="158"/>
    </row>
    <row r="3" spans="1:11" s="106" customFormat="1" ht="27" x14ac:dyDescent="0.25">
      <c r="A3" s="102" t="s">
        <v>84</v>
      </c>
      <c r="B3" s="103" t="s">
        <v>89</v>
      </c>
      <c r="C3" s="104" t="s">
        <v>78</v>
      </c>
      <c r="D3" s="104" t="s">
        <v>79</v>
      </c>
      <c r="E3" s="105" t="s">
        <v>83</v>
      </c>
      <c r="F3" s="104" t="s">
        <v>80</v>
      </c>
      <c r="G3" s="105" t="s">
        <v>83</v>
      </c>
      <c r="H3" s="104" t="s">
        <v>81</v>
      </c>
      <c r="I3" s="105" t="s">
        <v>83</v>
      </c>
      <c r="J3" s="104" t="s">
        <v>82</v>
      </c>
      <c r="K3" s="105" t="s">
        <v>83</v>
      </c>
    </row>
    <row r="4" spans="1:11" x14ac:dyDescent="0.25">
      <c r="A4" s="59">
        <v>1</v>
      </c>
      <c r="B4" s="60" t="s">
        <v>94</v>
      </c>
      <c r="C4" t="s">
        <v>28</v>
      </c>
      <c r="D4" s="132">
        <v>0</v>
      </c>
      <c r="E4" s="133">
        <v>0</v>
      </c>
      <c r="F4" s="132">
        <v>0</v>
      </c>
      <c r="G4" s="133">
        <v>0</v>
      </c>
      <c r="H4" s="132">
        <v>0</v>
      </c>
      <c r="I4" s="133">
        <v>0</v>
      </c>
      <c r="J4" s="134">
        <v>0</v>
      </c>
      <c r="K4" s="133">
        <v>0</v>
      </c>
    </row>
    <row r="5" spans="1:11" x14ac:dyDescent="0.25">
      <c r="A5" s="56">
        <v>1</v>
      </c>
      <c r="B5" t="s">
        <v>85</v>
      </c>
      <c r="C5" t="s">
        <v>87</v>
      </c>
      <c r="D5" s="132">
        <v>0</v>
      </c>
      <c r="E5" s="135">
        <v>0</v>
      </c>
      <c r="F5" s="132">
        <v>0</v>
      </c>
      <c r="G5" s="135">
        <v>0</v>
      </c>
      <c r="H5" s="132">
        <v>0</v>
      </c>
      <c r="I5" s="135">
        <v>0</v>
      </c>
      <c r="J5" s="134">
        <v>0</v>
      </c>
      <c r="K5" s="135">
        <v>0</v>
      </c>
    </row>
    <row r="6" spans="1:11" x14ac:dyDescent="0.25">
      <c r="A6" s="56">
        <v>2</v>
      </c>
      <c r="B6" t="s">
        <v>157</v>
      </c>
      <c r="C6" t="s">
        <v>28</v>
      </c>
      <c r="D6" s="132">
        <v>0</v>
      </c>
      <c r="E6" s="135">
        <v>0</v>
      </c>
      <c r="F6" s="132">
        <v>0</v>
      </c>
      <c r="G6" s="135">
        <v>0</v>
      </c>
      <c r="H6" s="132">
        <v>0</v>
      </c>
      <c r="I6" s="135">
        <v>0</v>
      </c>
      <c r="J6" s="134">
        <v>0</v>
      </c>
      <c r="K6" s="135">
        <v>0</v>
      </c>
    </row>
    <row r="7" spans="1:11" x14ac:dyDescent="0.25">
      <c r="A7" s="56">
        <v>2</v>
      </c>
      <c r="B7" t="s">
        <v>158</v>
      </c>
      <c r="C7" t="s">
        <v>87</v>
      </c>
      <c r="D7" s="132">
        <v>0</v>
      </c>
      <c r="E7" s="135">
        <v>0</v>
      </c>
      <c r="F7" s="132">
        <v>0</v>
      </c>
      <c r="G7" s="135">
        <v>0</v>
      </c>
      <c r="H7" s="132">
        <v>0</v>
      </c>
      <c r="I7" s="135">
        <v>0</v>
      </c>
      <c r="J7" s="134">
        <v>0</v>
      </c>
      <c r="K7" s="135">
        <v>0</v>
      </c>
    </row>
    <row r="8" spans="1:11" x14ac:dyDescent="0.25">
      <c r="A8" s="56">
        <v>3</v>
      </c>
      <c r="B8" t="s">
        <v>159</v>
      </c>
      <c r="C8" t="s">
        <v>28</v>
      </c>
      <c r="D8" s="132">
        <v>0</v>
      </c>
      <c r="E8" s="135">
        <v>0</v>
      </c>
      <c r="F8" s="132">
        <v>0</v>
      </c>
      <c r="G8" s="135">
        <v>0</v>
      </c>
      <c r="H8" s="132">
        <v>0</v>
      </c>
      <c r="I8" s="135">
        <v>0</v>
      </c>
      <c r="J8" s="134">
        <v>0</v>
      </c>
      <c r="K8" s="135">
        <v>0</v>
      </c>
    </row>
    <row r="9" spans="1:11" x14ac:dyDescent="0.25">
      <c r="A9" s="56">
        <v>3</v>
      </c>
      <c r="B9" t="s">
        <v>160</v>
      </c>
      <c r="C9" t="s">
        <v>87</v>
      </c>
      <c r="D9" s="132">
        <v>0</v>
      </c>
      <c r="E9" s="135">
        <v>0</v>
      </c>
      <c r="F9" s="132">
        <v>0</v>
      </c>
      <c r="G9" s="135">
        <v>0</v>
      </c>
      <c r="H9" s="132">
        <v>0</v>
      </c>
      <c r="I9" s="135">
        <v>0</v>
      </c>
      <c r="J9" s="134">
        <v>0</v>
      </c>
      <c r="K9" s="135">
        <v>0</v>
      </c>
    </row>
    <row r="10" spans="1:11" x14ac:dyDescent="0.25">
      <c r="A10" s="56">
        <v>4</v>
      </c>
      <c r="B10" t="s">
        <v>161</v>
      </c>
      <c r="C10" t="s">
        <v>28</v>
      </c>
      <c r="D10" s="132">
        <v>0</v>
      </c>
      <c r="E10" s="135">
        <v>0</v>
      </c>
      <c r="F10" s="132">
        <v>0</v>
      </c>
      <c r="G10" s="135">
        <v>0</v>
      </c>
      <c r="H10" s="132">
        <v>0</v>
      </c>
      <c r="I10" s="135">
        <v>0</v>
      </c>
      <c r="J10" s="134">
        <v>0</v>
      </c>
      <c r="K10" s="135">
        <v>0</v>
      </c>
    </row>
    <row r="11" spans="1:11" x14ac:dyDescent="0.25">
      <c r="A11" s="56">
        <v>4</v>
      </c>
      <c r="B11" t="s">
        <v>162</v>
      </c>
      <c r="C11" t="s">
        <v>87</v>
      </c>
      <c r="D11" s="132">
        <v>0</v>
      </c>
      <c r="E11" s="135">
        <v>0</v>
      </c>
      <c r="F11" s="132">
        <v>0</v>
      </c>
      <c r="G11" s="135">
        <v>0</v>
      </c>
      <c r="H11" s="132">
        <v>0</v>
      </c>
      <c r="I11" s="135">
        <v>0</v>
      </c>
      <c r="J11" s="134">
        <v>0</v>
      </c>
      <c r="K11" s="135">
        <v>0</v>
      </c>
    </row>
    <row r="12" spans="1:11" x14ac:dyDescent="0.25">
      <c r="A12" s="56">
        <v>5</v>
      </c>
      <c r="B12" t="s">
        <v>92</v>
      </c>
      <c r="C12" t="s">
        <v>28</v>
      </c>
      <c r="D12" s="132">
        <v>0</v>
      </c>
      <c r="E12" s="135">
        <v>0</v>
      </c>
      <c r="F12" s="132">
        <v>0</v>
      </c>
      <c r="G12" s="135">
        <v>0</v>
      </c>
      <c r="H12" s="132">
        <v>0</v>
      </c>
      <c r="I12" s="135">
        <v>0</v>
      </c>
      <c r="J12" s="134">
        <v>0</v>
      </c>
      <c r="K12" s="135">
        <v>0</v>
      </c>
    </row>
    <row r="13" spans="1:11" x14ac:dyDescent="0.25">
      <c r="A13" s="56">
        <v>5</v>
      </c>
      <c r="B13" t="s">
        <v>163</v>
      </c>
      <c r="C13" t="s">
        <v>88</v>
      </c>
      <c r="D13" s="132">
        <v>0</v>
      </c>
      <c r="E13" s="135">
        <v>0</v>
      </c>
      <c r="F13" s="132">
        <v>0</v>
      </c>
      <c r="G13" s="135">
        <v>0</v>
      </c>
      <c r="H13" s="132">
        <v>0</v>
      </c>
      <c r="I13" s="135">
        <v>0</v>
      </c>
      <c r="J13" s="134">
        <v>0</v>
      </c>
      <c r="K13" s="135">
        <v>0</v>
      </c>
    </row>
    <row r="14" spans="1:11" x14ac:dyDescent="0.25">
      <c r="A14" s="56">
        <v>6</v>
      </c>
      <c r="B14" t="s">
        <v>93</v>
      </c>
      <c r="C14" t="s">
        <v>28</v>
      </c>
      <c r="D14" s="132">
        <v>0</v>
      </c>
      <c r="E14" s="135">
        <v>0</v>
      </c>
      <c r="F14" s="132">
        <v>0</v>
      </c>
      <c r="G14" s="135">
        <v>0</v>
      </c>
      <c r="H14" s="132">
        <v>0</v>
      </c>
      <c r="I14" s="135">
        <v>0</v>
      </c>
      <c r="J14" s="134">
        <v>0</v>
      </c>
      <c r="K14" s="135">
        <v>0</v>
      </c>
    </row>
    <row r="15" spans="1:11" x14ac:dyDescent="0.25">
      <c r="A15" s="56">
        <v>6</v>
      </c>
      <c r="B15" t="s">
        <v>86</v>
      </c>
      <c r="C15" t="s">
        <v>88</v>
      </c>
      <c r="D15" s="132">
        <v>0</v>
      </c>
      <c r="E15" s="135">
        <v>0</v>
      </c>
      <c r="F15" s="132">
        <v>0</v>
      </c>
      <c r="G15" s="135">
        <v>0</v>
      </c>
      <c r="H15" s="132">
        <v>0</v>
      </c>
      <c r="I15" s="135">
        <v>0</v>
      </c>
      <c r="J15" s="134">
        <v>0</v>
      </c>
      <c r="K15" s="135">
        <v>0</v>
      </c>
    </row>
    <row r="16" spans="1:11" x14ac:dyDescent="0.25">
      <c r="A16" s="56">
        <v>7</v>
      </c>
      <c r="B16" t="s">
        <v>164</v>
      </c>
      <c r="C16" t="s">
        <v>28</v>
      </c>
      <c r="D16" s="132">
        <v>0</v>
      </c>
      <c r="E16" s="135">
        <v>0</v>
      </c>
      <c r="F16" s="132">
        <v>0</v>
      </c>
      <c r="G16" s="135">
        <v>0</v>
      </c>
      <c r="H16" s="132">
        <v>0</v>
      </c>
      <c r="I16" s="135">
        <v>0</v>
      </c>
      <c r="J16" s="134">
        <v>0</v>
      </c>
      <c r="K16" s="135">
        <v>0</v>
      </c>
    </row>
    <row r="17" spans="1:11" x14ac:dyDescent="0.25">
      <c r="A17" s="57">
        <v>7</v>
      </c>
      <c r="B17" s="58" t="s">
        <v>165</v>
      </c>
      <c r="C17" s="58" t="s">
        <v>88</v>
      </c>
      <c r="D17" s="136">
        <v>0</v>
      </c>
      <c r="E17" s="137">
        <v>0</v>
      </c>
      <c r="F17" s="136">
        <v>0</v>
      </c>
      <c r="G17" s="137">
        <v>0</v>
      </c>
      <c r="H17" s="136">
        <v>0</v>
      </c>
      <c r="I17" s="137">
        <v>0</v>
      </c>
      <c r="J17" s="138">
        <v>0</v>
      </c>
      <c r="K17" s="137">
        <v>0</v>
      </c>
    </row>
    <row r="21" spans="1:11" ht="93" customHeight="1" x14ac:dyDescent="0.25">
      <c r="A21" s="159" t="s">
        <v>107</v>
      </c>
      <c r="B21" s="160"/>
      <c r="C21" s="160"/>
      <c r="D21" s="161"/>
    </row>
  </sheetData>
  <sheetProtection algorithmName="SHA-512" hashValue="3iT3GRoSVirfDPKtcFu2HJj/pYPVQfsT0rwHqUUU71umIsxChzFLqENsOt7Atm3ZX+xOJ2E68ZcD3JA0cARzgw==" saltValue="wEufc4RWkfjlaPVrWolFJw==" spinCount="100000" sheet="1" objects="1" scenarios="1"/>
  <mergeCells count="2">
    <mergeCell ref="C1:D1"/>
    <mergeCell ref="A21:D21"/>
  </mergeCells>
  <phoneticPr fontId="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6823-BD5C-4B91-BFBC-A3A55543F638}">
  <dimension ref="A1:Q35"/>
  <sheetViews>
    <sheetView workbookViewId="0">
      <selection activeCell="A2" sqref="A2"/>
    </sheetView>
  </sheetViews>
  <sheetFormatPr defaultRowHeight="15" x14ac:dyDescent="0.25"/>
  <cols>
    <col min="1" max="1" width="30.7109375" style="23" customWidth="1"/>
    <col min="2" max="2" width="15.85546875" style="14" bestFit="1" customWidth="1"/>
    <col min="3" max="3" width="22.5703125" style="24" bestFit="1" customWidth="1"/>
    <col min="4" max="4" width="44.140625" style="151" customWidth="1"/>
    <col min="5" max="14" width="9.140625" style="14"/>
    <col min="15" max="15" width="9" style="14" customWidth="1"/>
    <col min="16" max="16384" width="9.140625" style="14"/>
  </cols>
  <sheetData>
    <row r="1" spans="1:17" ht="21" x14ac:dyDescent="0.25">
      <c r="A1" s="21"/>
      <c r="B1" s="181" t="s">
        <v>56</v>
      </c>
      <c r="C1" s="181"/>
      <c r="D1" s="147" t="s">
        <v>101</v>
      </c>
    </row>
    <row r="2" spans="1:17" x14ac:dyDescent="0.25">
      <c r="A2" s="7"/>
      <c r="B2" s="5"/>
      <c r="C2" s="148"/>
      <c r="D2" s="148"/>
    </row>
    <row r="3" spans="1:17" s="110" customFormat="1" ht="27" x14ac:dyDescent="0.25">
      <c r="A3" s="104" t="s">
        <v>57</v>
      </c>
      <c r="B3" s="107" t="s">
        <v>58</v>
      </c>
      <c r="C3" s="108" t="s">
        <v>68</v>
      </c>
      <c r="D3" s="109" t="s">
        <v>44</v>
      </c>
      <c r="O3" s="111"/>
      <c r="P3" s="111"/>
      <c r="Q3" s="111"/>
    </row>
    <row r="4" spans="1:17" ht="30" x14ac:dyDescent="0.25">
      <c r="A4" s="61" t="s">
        <v>70</v>
      </c>
      <c r="B4" s="139">
        <v>0</v>
      </c>
      <c r="C4" s="153" t="s">
        <v>29</v>
      </c>
      <c r="D4" s="149" t="s">
        <v>29</v>
      </c>
      <c r="O4" s="22"/>
      <c r="P4" s="22"/>
      <c r="Q4" s="22"/>
    </row>
    <row r="5" spans="1:17" ht="30" x14ac:dyDescent="0.25">
      <c r="A5" s="61" t="s">
        <v>71</v>
      </c>
      <c r="B5" s="139">
        <v>0</v>
      </c>
      <c r="C5" s="153" t="s">
        <v>29</v>
      </c>
      <c r="D5" s="149" t="s">
        <v>29</v>
      </c>
      <c r="O5" s="22"/>
      <c r="P5" s="22"/>
      <c r="Q5" s="22"/>
    </row>
    <row r="6" spans="1:17" ht="30" x14ac:dyDescent="0.25">
      <c r="A6" s="61" t="s">
        <v>72</v>
      </c>
      <c r="B6" s="139">
        <v>0</v>
      </c>
      <c r="C6" s="153" t="s">
        <v>29</v>
      </c>
      <c r="D6" s="149" t="s">
        <v>29</v>
      </c>
      <c r="O6" s="22"/>
      <c r="P6" s="22"/>
      <c r="Q6" s="22"/>
    </row>
    <row r="7" spans="1:17" ht="30" x14ac:dyDescent="0.25">
      <c r="A7" s="61" t="s">
        <v>69</v>
      </c>
      <c r="B7" s="139">
        <v>0</v>
      </c>
      <c r="C7" s="153" t="s">
        <v>29</v>
      </c>
      <c r="D7" s="149" t="s">
        <v>29</v>
      </c>
      <c r="O7" s="22"/>
      <c r="P7" s="22"/>
      <c r="Q7" s="22"/>
    </row>
    <row r="8" spans="1:17" ht="30" x14ac:dyDescent="0.25">
      <c r="A8" s="61" t="s">
        <v>171</v>
      </c>
      <c r="B8" s="139">
        <v>0</v>
      </c>
      <c r="C8" s="153" t="s">
        <v>29</v>
      </c>
      <c r="D8" s="149" t="s">
        <v>29</v>
      </c>
      <c r="O8" s="22"/>
      <c r="P8" s="22"/>
      <c r="Q8" s="22"/>
    </row>
    <row r="9" spans="1:17" x14ac:dyDescent="0.25">
      <c r="A9" s="61" t="s">
        <v>62</v>
      </c>
      <c r="B9" s="139">
        <v>0</v>
      </c>
      <c r="C9" s="153" t="s">
        <v>29</v>
      </c>
      <c r="D9" s="149" t="s">
        <v>29</v>
      </c>
      <c r="O9" s="22"/>
      <c r="P9" s="22"/>
      <c r="Q9" s="22"/>
    </row>
    <row r="10" spans="1:17" ht="30" x14ac:dyDescent="0.25">
      <c r="A10" s="61" t="s">
        <v>63</v>
      </c>
      <c r="B10" s="139">
        <v>0</v>
      </c>
      <c r="C10" s="153" t="s">
        <v>29</v>
      </c>
      <c r="D10" s="149" t="s">
        <v>29</v>
      </c>
      <c r="O10" s="22"/>
      <c r="P10" s="22"/>
      <c r="Q10" s="22"/>
    </row>
    <row r="11" spans="1:17" x14ac:dyDescent="0.25">
      <c r="A11" s="61" t="s">
        <v>53</v>
      </c>
      <c r="B11" s="139">
        <v>0</v>
      </c>
      <c r="C11" s="153" t="s">
        <v>29</v>
      </c>
      <c r="D11" s="149" t="s">
        <v>29</v>
      </c>
      <c r="O11" s="22"/>
      <c r="P11" s="22"/>
      <c r="Q11" s="22"/>
    </row>
    <row r="12" spans="1:17" x14ac:dyDescent="0.25">
      <c r="A12" s="61" t="s">
        <v>54</v>
      </c>
      <c r="B12" s="139">
        <v>0</v>
      </c>
      <c r="C12" s="153" t="s">
        <v>29</v>
      </c>
      <c r="D12" s="149" t="s">
        <v>29</v>
      </c>
      <c r="O12" s="22"/>
      <c r="P12" s="22"/>
      <c r="Q12" s="22"/>
    </row>
    <row r="13" spans="1:17" ht="30" x14ac:dyDescent="0.25">
      <c r="A13" s="61" t="s">
        <v>59</v>
      </c>
      <c r="B13" s="139">
        <v>0</v>
      </c>
      <c r="C13" s="153" t="s">
        <v>29</v>
      </c>
      <c r="D13" s="149" t="s">
        <v>29</v>
      </c>
      <c r="O13" s="22"/>
      <c r="P13" s="22"/>
      <c r="Q13" s="22"/>
    </row>
    <row r="14" spans="1:17" x14ac:dyDescent="0.25">
      <c r="A14" s="61" t="s">
        <v>60</v>
      </c>
      <c r="B14" s="139">
        <v>0</v>
      </c>
      <c r="C14" s="153" t="s">
        <v>29</v>
      </c>
      <c r="D14" s="149" t="s">
        <v>29</v>
      </c>
      <c r="O14" s="22"/>
      <c r="P14" s="22"/>
      <c r="Q14" s="22"/>
    </row>
    <row r="15" spans="1:17" x14ac:dyDescent="0.25">
      <c r="A15" s="61" t="s">
        <v>61</v>
      </c>
      <c r="B15" s="139">
        <v>0</v>
      </c>
      <c r="C15" s="153" t="s">
        <v>29</v>
      </c>
      <c r="D15" s="149" t="s">
        <v>29</v>
      </c>
      <c r="O15" s="22"/>
      <c r="P15" s="22"/>
      <c r="Q15" s="22"/>
    </row>
    <row r="16" spans="1:17" x14ac:dyDescent="0.25">
      <c r="A16" s="62" t="s">
        <v>55</v>
      </c>
      <c r="B16" s="140">
        <v>0</v>
      </c>
      <c r="C16" s="154" t="s">
        <v>29</v>
      </c>
      <c r="D16" s="150" t="s">
        <v>29</v>
      </c>
      <c r="O16" s="22"/>
      <c r="P16" s="22"/>
      <c r="Q16" s="22"/>
    </row>
    <row r="17" spans="1:17" x14ac:dyDescent="0.25">
      <c r="B17" s="63"/>
      <c r="C17" s="151"/>
      <c r="O17" s="22"/>
      <c r="P17" s="22"/>
      <c r="Q17" s="22"/>
    </row>
    <row r="18" spans="1:17" s="110" customFormat="1" ht="27" x14ac:dyDescent="0.25">
      <c r="A18" s="103" t="s">
        <v>73</v>
      </c>
      <c r="B18" s="102" t="s">
        <v>58</v>
      </c>
      <c r="C18" s="112" t="s">
        <v>68</v>
      </c>
      <c r="D18" s="109" t="s">
        <v>44</v>
      </c>
      <c r="O18" s="111"/>
      <c r="P18" s="111"/>
      <c r="Q18" s="111"/>
    </row>
    <row r="19" spans="1:17" x14ac:dyDescent="0.25">
      <c r="A19" s="61" t="s">
        <v>64</v>
      </c>
      <c r="B19" s="141">
        <v>0</v>
      </c>
      <c r="C19" s="155" t="s">
        <v>29</v>
      </c>
      <c r="D19" s="149" t="s">
        <v>29</v>
      </c>
      <c r="O19" s="22"/>
      <c r="P19" s="22"/>
      <c r="Q19" s="22"/>
    </row>
    <row r="20" spans="1:17" x14ac:dyDescent="0.25">
      <c r="A20" s="61" t="s">
        <v>66</v>
      </c>
      <c r="B20" s="139">
        <v>0</v>
      </c>
      <c r="C20" s="153" t="s">
        <v>29</v>
      </c>
      <c r="D20" s="149" t="s">
        <v>29</v>
      </c>
      <c r="O20" s="22"/>
      <c r="P20" s="22"/>
      <c r="Q20" s="22"/>
    </row>
    <row r="21" spans="1:17" x14ac:dyDescent="0.25">
      <c r="A21" s="61" t="s">
        <v>65</v>
      </c>
      <c r="B21" s="139">
        <v>0</v>
      </c>
      <c r="C21" s="153" t="s">
        <v>29</v>
      </c>
      <c r="D21" s="149" t="s">
        <v>29</v>
      </c>
      <c r="O21" s="22"/>
      <c r="P21" s="22"/>
      <c r="Q21" s="22"/>
    </row>
    <row r="22" spans="1:17" ht="45" x14ac:dyDescent="0.25">
      <c r="A22" s="61" t="s">
        <v>106</v>
      </c>
      <c r="B22" s="139">
        <v>0</v>
      </c>
      <c r="C22" s="153" t="s">
        <v>29</v>
      </c>
      <c r="D22" s="149" t="s">
        <v>29</v>
      </c>
      <c r="O22" s="22"/>
      <c r="P22" s="22"/>
      <c r="Q22" s="22"/>
    </row>
    <row r="23" spans="1:17" ht="30" x14ac:dyDescent="0.25">
      <c r="A23" s="61" t="s">
        <v>76</v>
      </c>
      <c r="B23" s="139">
        <v>0</v>
      </c>
      <c r="C23" s="153" t="s">
        <v>29</v>
      </c>
      <c r="D23" s="149" t="s">
        <v>29</v>
      </c>
      <c r="O23" s="22"/>
      <c r="P23" s="22"/>
      <c r="Q23" s="22"/>
    </row>
    <row r="24" spans="1:17" ht="30" x14ac:dyDescent="0.25">
      <c r="A24" s="61" t="s">
        <v>77</v>
      </c>
      <c r="B24" s="139">
        <v>0</v>
      </c>
      <c r="C24" s="153" t="s">
        <v>29</v>
      </c>
      <c r="D24" s="149" t="s">
        <v>29</v>
      </c>
      <c r="O24" s="22"/>
      <c r="P24" s="22"/>
      <c r="Q24" s="22"/>
    </row>
    <row r="25" spans="1:17" x14ac:dyDescent="0.25">
      <c r="A25" s="61" t="s">
        <v>67</v>
      </c>
      <c r="B25" s="139">
        <v>0</v>
      </c>
      <c r="C25" s="153" t="s">
        <v>29</v>
      </c>
      <c r="D25" s="149" t="s">
        <v>29</v>
      </c>
      <c r="O25" s="22"/>
      <c r="P25" s="22"/>
      <c r="Q25" s="22"/>
    </row>
    <row r="26" spans="1:17" x14ac:dyDescent="0.25">
      <c r="A26" s="61" t="s">
        <v>74</v>
      </c>
      <c r="B26" s="139">
        <v>0</v>
      </c>
      <c r="C26" s="153" t="s">
        <v>29</v>
      </c>
      <c r="D26" s="149" t="s">
        <v>29</v>
      </c>
      <c r="O26" s="22"/>
      <c r="P26" s="22"/>
      <c r="Q26" s="22"/>
    </row>
    <row r="27" spans="1:17" x14ac:dyDescent="0.25">
      <c r="A27" s="62" t="s">
        <v>75</v>
      </c>
      <c r="B27" s="140">
        <v>0</v>
      </c>
      <c r="C27" s="154" t="s">
        <v>29</v>
      </c>
      <c r="D27" s="150" t="s">
        <v>29</v>
      </c>
    </row>
    <row r="28" spans="1:17" x14ac:dyDescent="0.25">
      <c r="C28" s="151"/>
    </row>
    <row r="29" spans="1:17" s="110" customFormat="1" ht="27" x14ac:dyDescent="0.25">
      <c r="A29" s="102" t="s">
        <v>90</v>
      </c>
      <c r="B29" s="104" t="s">
        <v>58</v>
      </c>
      <c r="C29" s="109" t="s">
        <v>68</v>
      </c>
      <c r="D29" s="113" t="s">
        <v>44</v>
      </c>
    </row>
    <row r="30" spans="1:17" x14ac:dyDescent="0.25">
      <c r="A30" s="142" t="s">
        <v>29</v>
      </c>
      <c r="B30" s="139">
        <v>0</v>
      </c>
      <c r="C30" s="155" t="s">
        <v>29</v>
      </c>
      <c r="D30" s="152" t="s">
        <v>29</v>
      </c>
    </row>
    <row r="31" spans="1:17" x14ac:dyDescent="0.25">
      <c r="A31" s="143" t="s">
        <v>29</v>
      </c>
      <c r="B31" s="139">
        <v>0</v>
      </c>
      <c r="C31" s="153" t="s">
        <v>29</v>
      </c>
      <c r="D31" s="149" t="s">
        <v>29</v>
      </c>
    </row>
    <row r="32" spans="1:17" x14ac:dyDescent="0.25">
      <c r="A32" s="143" t="s">
        <v>29</v>
      </c>
      <c r="B32" s="139">
        <v>0</v>
      </c>
      <c r="C32" s="153" t="s">
        <v>29</v>
      </c>
      <c r="D32" s="149" t="s">
        <v>29</v>
      </c>
    </row>
    <row r="33" spans="1:4" x14ac:dyDescent="0.25">
      <c r="A33" s="143" t="s">
        <v>29</v>
      </c>
      <c r="B33" s="139">
        <v>0</v>
      </c>
      <c r="C33" s="153" t="s">
        <v>29</v>
      </c>
      <c r="D33" s="149" t="s">
        <v>29</v>
      </c>
    </row>
    <row r="34" spans="1:4" x14ac:dyDescent="0.25">
      <c r="A34" s="144" t="s">
        <v>29</v>
      </c>
      <c r="B34" s="140">
        <v>0</v>
      </c>
      <c r="C34" s="154" t="s">
        <v>29</v>
      </c>
      <c r="D34" s="150" t="s">
        <v>29</v>
      </c>
    </row>
    <row r="35" spans="1:4" x14ac:dyDescent="0.25">
      <c r="A35" s="27"/>
    </row>
  </sheetData>
  <sheetProtection algorithmName="SHA-512" hashValue="9cdwLpvKA7/2zBt4sqzJfev4c54H4sM+Xk7+AdgxElmapm5ScxwPItgyWxPqJMzhjiyBagr6ExtJ2s6TrPmhEA==" saltValue="5FstHmfV1ECLLRBlZHdaug==" spinCount="100000" sheet="1" objects="1" scenarios="1"/>
  <mergeCells count="1">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45C69BCF662749A6409A7CE246C6D1" ma:contentTypeVersion="3" ma:contentTypeDescription="Een nieuw document maken." ma:contentTypeScope="" ma:versionID="d4c475c14d49e673eddc7b38e6578b55">
  <xsd:schema xmlns:xsd="http://www.w3.org/2001/XMLSchema" xmlns:xs="http://www.w3.org/2001/XMLSchema" xmlns:p="http://schemas.microsoft.com/office/2006/metadata/properties" xmlns:ns2="d853fb1c-6da1-4a3e-85aa-e86292cff458" targetNamespace="http://schemas.microsoft.com/office/2006/metadata/properties" ma:root="true" ma:fieldsID="4d75ce317a8c06e777e75304dcea0c3b" ns2:_="">
    <xsd:import namespace="d853fb1c-6da1-4a3e-85aa-e86292cff45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53fb1c-6da1-4a3e-85aa-e86292cff4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7207D1-C881-4C20-8F8C-7ED88FAAA1B1}">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d853fb1c-6da1-4a3e-85aa-e86292cff458"/>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11CA772-B556-4C54-B863-4B6C6F8F21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53fb1c-6da1-4a3e-85aa-e86292cff4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41F8B6-0F03-4CF5-B875-072FC51CC033}">
  <ds:schemaRefs>
    <ds:schemaRef ds:uri="http://schemas.microsoft.com/sharepoint/v3/contenttype/forms"/>
  </ds:schemaRefs>
</ds:datastoreItem>
</file>

<file path=docMetadata/LabelInfo.xml><?xml version="1.0" encoding="utf-8"?>
<clbl:labelList xmlns:clbl="http://schemas.microsoft.com/office/2020/mipLabelMetadata">
  <clbl:label id="{f3ec39e8-aec4-4585-9457-4b7f7d82af96}" enabled="0" method="" siteId="{f3ec39e8-aec4-4585-9457-4b7f7d82a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Scoreblad</vt:lpstr>
      <vt:lpstr>Leasetarieven</vt:lpstr>
      <vt:lpstr>Huurtarieven</vt:lpstr>
      <vt:lpstr>Tarievenblad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Joost Wymenga</dc:creator>
  <cp:lastModifiedBy>Sandra Geerlings</cp:lastModifiedBy>
  <dcterms:created xsi:type="dcterms:W3CDTF">2026-02-05T13:06:23Z</dcterms:created>
  <dcterms:modified xsi:type="dcterms:W3CDTF">2026-03-05T17:09:27Z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0x010100F145C69BCF662749A6409A7CE246C6D1</vt:lpwstr>
  </property>
</Properties>
</file>