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SOVON/EA MFP's 2026/aanbestedingsdocument en bijlagen/concept/"/>
    </mc:Choice>
  </mc:AlternateContent>
  <xr:revisionPtr revIDLastSave="195" documentId="13_ncr:1_{2B62CF53-E97F-8749-8023-8AA2AF8F394B}" xr6:coauthVersionLast="47" xr6:coauthVersionMax="47" xr10:uidLastSave="{0AD291FA-BFE6-BE45-BE7A-609035D8840F}"/>
  <bookViews>
    <workbookView xWindow="1460" yWindow="680" windowWidth="32640" windowHeight="19280" xr2:uid="{26A0E56A-9CA4-EB40-BF12-5B4691CBE874}"/>
  </bookViews>
  <sheets>
    <sheet name="Waarde kwalitei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2" l="1"/>
  <c r="G4" i="2"/>
  <c r="B3" i="2" s="1"/>
  <c r="C19" i="2"/>
  <c r="B20" i="2"/>
  <c r="B22" i="2" s="1"/>
  <c r="I12" i="2"/>
  <c r="F11" i="2" s="1"/>
  <c r="E28" i="2"/>
  <c r="C11" i="2"/>
  <c r="H14" i="2"/>
  <c r="G14" i="2"/>
  <c r="F14" i="2"/>
  <c r="E14" i="2"/>
  <c r="D14" i="2"/>
  <c r="C14" i="2"/>
  <c r="B14" i="2"/>
  <c r="E3" i="2" l="1"/>
  <c r="C3" i="2"/>
  <c r="H11" i="2"/>
  <c r="E11" i="2"/>
  <c r="D11" i="2"/>
  <c r="B11" i="2"/>
  <c r="G11" i="2"/>
  <c r="B32" i="2"/>
  <c r="F32" i="2"/>
  <c r="D3" i="2"/>
  <c r="I11" i="2"/>
</calcChain>
</file>

<file path=xl/sharedStrings.xml><?xml version="1.0" encoding="utf-8"?>
<sst xmlns="http://schemas.openxmlformats.org/spreadsheetml/2006/main" count="61" uniqueCount="40">
  <si>
    <t>Factor:</t>
  </si>
  <si>
    <t>Totaal:</t>
  </si>
  <si>
    <t>Percentage</t>
  </si>
  <si>
    <t>Beter dan eigen afdrukken</t>
  </si>
  <si>
    <t>Vergelijkbaar met eigen afdrukken</t>
  </si>
  <si>
    <t>Minder goed</t>
  </si>
  <si>
    <t>Onacceptabel</t>
  </si>
  <si>
    <t>KO</t>
  </si>
  <si>
    <t>Te behalen bonuswaarde</t>
  </si>
  <si>
    <t>Totaal</t>
  </si>
  <si>
    <t>Geen retourneermogelijkheid</t>
  </si>
  <si>
    <t>Geen bonuswaarde</t>
  </si>
  <si>
    <t>Retourneermogelijkheid van 10%</t>
  </si>
  <si>
    <t>Geen contractvolume</t>
  </si>
  <si>
    <t>Contractvolume</t>
  </si>
  <si>
    <t>Totaal maximaal te behalen waarde kwaliteit en flexibiliteit</t>
  </si>
  <si>
    <t>Flexibiliteit Formulier C</t>
  </si>
  <si>
    <t>Type 1</t>
  </si>
  <si>
    <t>Type 2</t>
  </si>
  <si>
    <t>Type 3</t>
  </si>
  <si>
    <t>Goed</t>
  </si>
  <si>
    <t>Voldoende</t>
  </si>
  <si>
    <t>Matig</t>
  </si>
  <si>
    <t>Onvoldoende</t>
  </si>
  <si>
    <t xml:space="preserve">1.	Identificatie </t>
  </si>
  <si>
    <t>2.	Printopdracht selecteren</t>
  </si>
  <si>
    <t>3.	Printopdracht onderbreken</t>
  </si>
  <si>
    <t>4.	Printopdracht annuleren</t>
  </si>
  <si>
    <t>5.	Lade selecteren</t>
  </si>
  <si>
    <t>7.	Uitloggen</t>
  </si>
  <si>
    <t xml:space="preserve">3.	OPEN VRAAG </t>
  </si>
  <si>
    <t>Uitmuntend</t>
  </si>
  <si>
    <t xml:space="preserve">OPEN VRAAG: Meerwaarde printmanagement-software </t>
  </si>
  <si>
    <t>Beoordelingskader</t>
  </si>
  <si>
    <t>ko= uitsluiting per item</t>
  </si>
  <si>
    <t>6.	Scanopdracht (scan to e-mail)</t>
  </si>
  <si>
    <t>Indien Inschrijver viermaal of meer 'matig' scoort zal deze Inschrijver worden uitgesloten</t>
  </si>
  <si>
    <t>1.	PROEFAFDRUKKEN TYPE 1, TYPE 2, TYPE 3 EN TYPE 4</t>
  </si>
  <si>
    <t>2.	SCREENCAST INTERFACE MFP (TYPE 2 en TYPE 4)</t>
  </si>
  <si>
    <t>Type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</si>
</sst>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€&quot;\ #,##0.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sz val="20"/>
      <color theme="0"/>
      <name val="Verdana"/>
      <family val="2"/>
    </font>
    <font>
      <sz val="12"/>
      <color theme="1"/>
      <name val="Verdana"/>
      <family val="2"/>
    </font>
    <font>
      <b/>
      <sz val="14"/>
      <color theme="0"/>
      <name val="Verdana"/>
      <family val="2"/>
    </font>
    <font>
      <b/>
      <sz val="12"/>
      <color theme="0"/>
      <name val="Verdana"/>
      <family val="2"/>
    </font>
    <font>
      <b/>
      <sz val="18"/>
      <color theme="1"/>
      <name val="Verdana"/>
      <family val="2"/>
    </font>
    <font>
      <sz val="10"/>
      <color rgb="FFFF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66E3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9" fontId="2" fillId="0" borderId="0" xfId="1" applyFont="1" applyBorder="1"/>
    <xf numFmtId="0" fontId="8" fillId="0" borderId="0" xfId="0" applyFont="1"/>
    <xf numFmtId="0" fontId="10" fillId="7" borderId="2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right" vertic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9" fontId="2" fillId="0" borderId="2" xfId="1" applyFont="1" applyBorder="1"/>
    <xf numFmtId="164" fontId="2" fillId="0" borderId="2" xfId="0" applyNumberFormat="1" applyFont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9" fontId="6" fillId="9" borderId="2" xfId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0" fillId="6" borderId="1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113054</xdr:colOff>
      <xdr:row>0</xdr:row>
      <xdr:rowOff>92363</xdr:rowOff>
    </xdr:from>
    <xdr:to>
      <xdr:col>5</xdr:col>
      <xdr:colOff>1532202</xdr:colOff>
      <xdr:row>0</xdr:row>
      <xdr:rowOff>923636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40D4D997-778F-5491-FC9D-9E62CE666D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061" b="21212"/>
        <a:stretch>
          <a:fillRect/>
        </a:stretch>
      </xdr:blipFill>
      <xdr:spPr>
        <a:xfrm>
          <a:off x="8772145" y="92363"/>
          <a:ext cx="1419148" cy="83127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0</xdr:row>
      <xdr:rowOff>173183</xdr:rowOff>
    </xdr:from>
    <xdr:to>
      <xdr:col>0</xdr:col>
      <xdr:colOff>1674093</xdr:colOff>
      <xdr:row>0</xdr:row>
      <xdr:rowOff>853616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152D43E-A88E-134B-A09F-915178D18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73" y="173183"/>
          <a:ext cx="1604820" cy="680433"/>
        </a:xfrm>
        <a:prstGeom prst="rect">
          <a:avLst/>
        </a:prstGeom>
      </xdr:spPr>
    </xdr:pic>
    <xdr:clientData/>
  </xdr:twoCellAnchor>
  <xdr:twoCellAnchor editAs="oneCell">
    <xdr:from>
      <xdr:col>5</xdr:col>
      <xdr:colOff>1708734</xdr:colOff>
      <xdr:row>0</xdr:row>
      <xdr:rowOff>150092</xdr:rowOff>
    </xdr:from>
    <xdr:to>
      <xdr:col>6</xdr:col>
      <xdr:colOff>685633</xdr:colOff>
      <xdr:row>0</xdr:row>
      <xdr:rowOff>818747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4743D6C6-0F58-B86B-779F-F8E3D41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7825" y="150092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M40"/>
  <sheetViews>
    <sheetView showGridLines="0" tabSelected="1" zoomScale="110" zoomScaleNormal="110" workbookViewId="0">
      <selection activeCell="E3" sqref="E3"/>
    </sheetView>
  </sheetViews>
  <sheetFormatPr baseColWidth="10" defaultColWidth="11" defaultRowHeight="16" x14ac:dyDescent="0.2"/>
  <cols>
    <col min="1" max="1" width="48.1640625" style="3" customWidth="1"/>
    <col min="2" max="9" width="26.83203125" style="3" customWidth="1"/>
    <col min="10" max="16384" width="11" style="3"/>
  </cols>
  <sheetData>
    <row r="1" spans="1:13" ht="80" customHeight="1" x14ac:dyDescent="0.2">
      <c r="A1" s="28" t="s">
        <v>37</v>
      </c>
      <c r="B1" s="29"/>
      <c r="C1" s="29"/>
      <c r="D1" s="29"/>
      <c r="E1" s="30"/>
    </row>
    <row r="2" spans="1:13" ht="63" customHeight="1" x14ac:dyDescent="0.2">
      <c r="A2" s="19" t="s">
        <v>33</v>
      </c>
      <c r="B2" s="4" t="s">
        <v>17</v>
      </c>
      <c r="C2" s="4" t="s">
        <v>18</v>
      </c>
      <c r="D2" s="4" t="s">
        <v>19</v>
      </c>
      <c r="E2" s="4" t="s">
        <v>39</v>
      </c>
      <c r="F2" s="4" t="s">
        <v>0</v>
      </c>
      <c r="G2" s="4" t="s">
        <v>1</v>
      </c>
    </row>
    <row r="3" spans="1:13" ht="38" customHeight="1" x14ac:dyDescent="0.2">
      <c r="A3" s="6" t="s">
        <v>2</v>
      </c>
      <c r="B3" s="18">
        <f>(B4*$F$4)/$G$4</f>
        <v>0.125</v>
      </c>
      <c r="C3" s="18">
        <f>(C4*$F$4)/$G$4</f>
        <v>0.25</v>
      </c>
      <c r="D3" s="18">
        <f>(D4*$F$4)/$G$4</f>
        <v>0.375</v>
      </c>
      <c r="E3" s="18">
        <f>(E4*$F$4)/$G$4</f>
        <v>0.25</v>
      </c>
      <c r="F3" s="9"/>
      <c r="G3" s="10">
        <f>SUM(B3:E3)</f>
        <v>1</v>
      </c>
    </row>
    <row r="4" spans="1:13" ht="37" customHeight="1" x14ac:dyDescent="0.2">
      <c r="A4" s="14" t="s">
        <v>3</v>
      </c>
      <c r="B4" s="7">
        <v>500</v>
      </c>
      <c r="C4" s="7">
        <v>1000</v>
      </c>
      <c r="D4" s="7">
        <v>1500</v>
      </c>
      <c r="E4" s="7">
        <v>1000</v>
      </c>
      <c r="F4" s="11">
        <v>15</v>
      </c>
      <c r="G4" s="12">
        <f>(B4+C4+D4+E4)*F4</f>
        <v>60000</v>
      </c>
    </row>
    <row r="5" spans="1:13" ht="37" customHeight="1" x14ac:dyDescent="0.2">
      <c r="A5" s="14" t="s">
        <v>4</v>
      </c>
      <c r="B5" s="7">
        <v>250</v>
      </c>
      <c r="C5" s="7">
        <v>500</v>
      </c>
      <c r="D5" s="7">
        <v>750</v>
      </c>
      <c r="E5" s="7">
        <v>500</v>
      </c>
    </row>
    <row r="6" spans="1:13" ht="37" customHeight="1" x14ac:dyDescent="0.2">
      <c r="A6" s="14" t="s">
        <v>5</v>
      </c>
      <c r="B6" s="7">
        <v>0</v>
      </c>
      <c r="C6" s="7">
        <v>0</v>
      </c>
      <c r="D6" s="7">
        <v>0</v>
      </c>
      <c r="E6" s="7">
        <v>0</v>
      </c>
    </row>
    <row r="7" spans="1:13" ht="37" customHeight="1" x14ac:dyDescent="0.2">
      <c r="A7" s="14" t="s">
        <v>6</v>
      </c>
      <c r="B7" s="8" t="s">
        <v>7</v>
      </c>
      <c r="C7" s="8" t="s">
        <v>7</v>
      </c>
      <c r="D7" s="8" t="s">
        <v>7</v>
      </c>
      <c r="E7" s="8" t="s">
        <v>7</v>
      </c>
    </row>
    <row r="8" spans="1:13" ht="16" customHeight="1" x14ac:dyDescent="0.2">
      <c r="A8" s="1"/>
      <c r="B8" s="1"/>
      <c r="C8" s="1"/>
      <c r="D8" s="1"/>
      <c r="E8" s="1"/>
      <c r="F8" s="1"/>
      <c r="G8" s="1"/>
      <c r="H8" s="1"/>
    </row>
    <row r="9" spans="1:13" customFormat="1" ht="80" customHeight="1" x14ac:dyDescent="0.2">
      <c r="A9" s="25" t="s">
        <v>38</v>
      </c>
      <c r="B9" s="25"/>
      <c r="C9" s="25"/>
      <c r="D9" s="25"/>
      <c r="E9" s="25"/>
      <c r="F9" s="25"/>
      <c r="G9" s="25"/>
      <c r="H9" s="25"/>
      <c r="I9" s="25"/>
      <c r="J9" s="1"/>
    </row>
    <row r="10" spans="1:13" customFormat="1" ht="62" customHeight="1" x14ac:dyDescent="0.2">
      <c r="A10" s="19" t="s">
        <v>33</v>
      </c>
      <c r="B10" s="13" t="s">
        <v>24</v>
      </c>
      <c r="C10" s="13" t="s">
        <v>25</v>
      </c>
      <c r="D10" s="13" t="s">
        <v>26</v>
      </c>
      <c r="E10" s="13" t="s">
        <v>27</v>
      </c>
      <c r="F10" s="13" t="s">
        <v>28</v>
      </c>
      <c r="G10" s="13" t="s">
        <v>35</v>
      </c>
      <c r="H10" s="13" t="s">
        <v>29</v>
      </c>
      <c r="I10" s="4" t="s">
        <v>1</v>
      </c>
      <c r="J10" s="1"/>
      <c r="K10" s="1"/>
      <c r="L10" s="1"/>
      <c r="M10" s="1"/>
    </row>
    <row r="11" spans="1:13" customFormat="1" ht="34" customHeight="1" x14ac:dyDescent="0.2">
      <c r="A11" s="6" t="s">
        <v>2</v>
      </c>
      <c r="B11" s="18">
        <f t="shared" ref="B11:H11" si="0">B12/$I$12</f>
        <v>0.14285714285714285</v>
      </c>
      <c r="C11" s="18">
        <f t="shared" si="0"/>
        <v>0.14285714285714285</v>
      </c>
      <c r="D11" s="18">
        <f t="shared" si="0"/>
        <v>0.14285714285714285</v>
      </c>
      <c r="E11" s="18">
        <f t="shared" si="0"/>
        <v>0.14285714285714285</v>
      </c>
      <c r="F11" s="18">
        <f t="shared" si="0"/>
        <v>0.14285714285714285</v>
      </c>
      <c r="G11" s="18">
        <f t="shared" si="0"/>
        <v>0.14285714285714285</v>
      </c>
      <c r="H11" s="18">
        <f t="shared" si="0"/>
        <v>0.14285714285714285</v>
      </c>
      <c r="I11" s="10">
        <f>SUM(B11:H11)</f>
        <v>0.99999999999999978</v>
      </c>
      <c r="L11" s="1"/>
      <c r="M11" s="1"/>
    </row>
    <row r="12" spans="1:13" customFormat="1" ht="22" customHeight="1" x14ac:dyDescent="0.2">
      <c r="A12" s="14" t="s">
        <v>20</v>
      </c>
      <c r="B12" s="15">
        <v>6000</v>
      </c>
      <c r="C12" s="15">
        <v>6000</v>
      </c>
      <c r="D12" s="15">
        <v>6000</v>
      </c>
      <c r="E12" s="15">
        <v>6000</v>
      </c>
      <c r="F12" s="15">
        <v>6000</v>
      </c>
      <c r="G12" s="15">
        <v>6000</v>
      </c>
      <c r="H12" s="15">
        <v>6000</v>
      </c>
      <c r="I12" s="12">
        <f>SUM(B12:H12)</f>
        <v>42000</v>
      </c>
    </row>
    <row r="13" spans="1:13" customFormat="1" ht="22" customHeight="1" x14ac:dyDescent="0.2">
      <c r="A13" s="14" t="s">
        <v>21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13" customFormat="1" ht="22" customHeight="1" thickBot="1" x14ac:dyDescent="0.25">
      <c r="A14" s="14" t="s">
        <v>22</v>
      </c>
      <c r="B14" s="16">
        <f t="shared" ref="B14:H14" si="1">B13-B12</f>
        <v>-6000</v>
      </c>
      <c r="C14" s="16">
        <f t="shared" si="1"/>
        <v>-6000</v>
      </c>
      <c r="D14" s="16">
        <f t="shared" si="1"/>
        <v>-6000</v>
      </c>
      <c r="E14" s="16">
        <f t="shared" si="1"/>
        <v>-6000</v>
      </c>
      <c r="F14" s="16">
        <f t="shared" si="1"/>
        <v>-6000</v>
      </c>
      <c r="G14" s="16">
        <f t="shared" si="1"/>
        <v>-6000</v>
      </c>
      <c r="H14" s="16">
        <f t="shared" si="1"/>
        <v>-6000</v>
      </c>
      <c r="I14" s="22" t="s">
        <v>36</v>
      </c>
    </row>
    <row r="15" spans="1:13" customFormat="1" ht="22" customHeight="1" thickBot="1" x14ac:dyDescent="0.25">
      <c r="A15" s="14" t="s">
        <v>23</v>
      </c>
      <c r="B15" s="17" t="s">
        <v>7</v>
      </c>
      <c r="C15" s="17" t="s">
        <v>7</v>
      </c>
      <c r="D15" s="17" t="s">
        <v>7</v>
      </c>
      <c r="E15" s="17" t="s">
        <v>7</v>
      </c>
      <c r="F15" s="17" t="s">
        <v>7</v>
      </c>
      <c r="G15" s="17" t="s">
        <v>7</v>
      </c>
      <c r="H15" s="20" t="s">
        <v>7</v>
      </c>
      <c r="I15" s="21" t="s">
        <v>34</v>
      </c>
    </row>
    <row r="16" spans="1:13" ht="16" customHeight="1" x14ac:dyDescent="0.2">
      <c r="A16" s="1"/>
      <c r="B16" s="1"/>
      <c r="C16" s="1"/>
      <c r="D16" s="1"/>
      <c r="E16" s="1"/>
      <c r="F16" s="1"/>
      <c r="G16" s="1"/>
      <c r="H16" s="1"/>
    </row>
    <row r="17" spans="1:11" customFormat="1" ht="80" customHeight="1" x14ac:dyDescent="0.2">
      <c r="A17" s="25" t="s">
        <v>30</v>
      </c>
      <c r="B17" s="25"/>
      <c r="C17" s="25"/>
    </row>
    <row r="18" spans="1:11" customFormat="1" ht="68" x14ac:dyDescent="0.2">
      <c r="A18" s="19" t="s">
        <v>33</v>
      </c>
      <c r="B18" s="13" t="s">
        <v>32</v>
      </c>
      <c r="C18" s="4" t="s">
        <v>1</v>
      </c>
      <c r="D18" s="1"/>
      <c r="E18" s="1"/>
      <c r="F18" s="1"/>
      <c r="G18" s="1"/>
    </row>
    <row r="19" spans="1:11" customFormat="1" ht="22" customHeight="1" x14ac:dyDescent="0.2">
      <c r="A19" s="14" t="s">
        <v>31</v>
      </c>
      <c r="B19" s="15">
        <v>10000</v>
      </c>
      <c r="C19" s="12">
        <f>B19</f>
        <v>10000</v>
      </c>
      <c r="D19" s="1"/>
      <c r="E19" s="1"/>
      <c r="F19" s="1"/>
      <c r="G19" s="1"/>
    </row>
    <row r="20" spans="1:11" customFormat="1" ht="22" customHeight="1" x14ac:dyDescent="0.2">
      <c r="A20" s="14" t="s">
        <v>20</v>
      </c>
      <c r="B20" s="15">
        <f>B19*0.8</f>
        <v>8000</v>
      </c>
      <c r="C20" s="3"/>
    </row>
    <row r="21" spans="1:11" customFormat="1" ht="22" customHeight="1" x14ac:dyDescent="0.2">
      <c r="A21" s="14" t="s">
        <v>21</v>
      </c>
      <c r="B21" s="15">
        <v>0</v>
      </c>
    </row>
    <row r="22" spans="1:11" customFormat="1" ht="22" customHeight="1" x14ac:dyDescent="0.2">
      <c r="A22" s="14" t="s">
        <v>22</v>
      </c>
      <c r="B22" s="16">
        <f>B21-B20</f>
        <v>-8000</v>
      </c>
    </row>
    <row r="23" spans="1:11" customFormat="1" ht="22" customHeight="1" x14ac:dyDescent="0.2">
      <c r="A23" s="14" t="s">
        <v>23</v>
      </c>
      <c r="B23" s="17" t="s">
        <v>7</v>
      </c>
    </row>
    <row r="24" spans="1:11" ht="16" customHeight="1" x14ac:dyDescent="0.2">
      <c r="A24" s="1"/>
      <c r="B24" s="1"/>
      <c r="C24" s="1"/>
      <c r="D24" s="1"/>
      <c r="E24" s="1"/>
      <c r="F24" s="1"/>
      <c r="G24" s="1"/>
      <c r="H24" s="1"/>
    </row>
    <row r="25" spans="1:11" ht="50" customHeight="1" x14ac:dyDescent="0.2">
      <c r="A25" s="25" t="s">
        <v>16</v>
      </c>
      <c r="B25" s="25"/>
      <c r="C25" s="25"/>
      <c r="D25" s="25"/>
      <c r="E25" s="1"/>
      <c r="F25" s="1"/>
      <c r="G25" s="1"/>
      <c r="H25" s="1"/>
      <c r="I25" s="1"/>
      <c r="J25" s="1"/>
      <c r="K25" s="1"/>
    </row>
    <row r="26" spans="1:11" ht="39" customHeight="1" x14ac:dyDescent="0.2">
      <c r="A26" s="26"/>
      <c r="B26" s="26"/>
      <c r="C26" s="27" t="s">
        <v>8</v>
      </c>
      <c r="D26" s="27"/>
      <c r="E26" s="4" t="s">
        <v>9</v>
      </c>
      <c r="F26" s="1"/>
      <c r="G26" s="1"/>
      <c r="H26" s="1"/>
      <c r="I26" s="1"/>
      <c r="J26" s="1"/>
    </row>
    <row r="27" spans="1:11" ht="38" customHeight="1" x14ac:dyDescent="0.2">
      <c r="A27" s="31" t="s">
        <v>10</v>
      </c>
      <c r="B27" s="31"/>
      <c r="C27" s="24" t="s">
        <v>11</v>
      </c>
      <c r="D27" s="24"/>
      <c r="E27" s="10"/>
      <c r="F27" s="2"/>
      <c r="G27" s="1"/>
      <c r="H27" s="1"/>
      <c r="I27" s="1"/>
      <c r="J27" s="1"/>
    </row>
    <row r="28" spans="1:11" ht="38" customHeight="1" x14ac:dyDescent="0.2">
      <c r="A28" s="31" t="s">
        <v>12</v>
      </c>
      <c r="B28" s="31"/>
      <c r="C28" s="24">
        <v>25000</v>
      </c>
      <c r="D28" s="24"/>
      <c r="E28" s="12">
        <f>C28+C29</f>
        <v>75000</v>
      </c>
      <c r="F28" s="2"/>
      <c r="G28" s="1"/>
      <c r="H28" s="1"/>
      <c r="I28" s="1"/>
      <c r="J28" s="1"/>
    </row>
    <row r="29" spans="1:11" ht="38" customHeight="1" x14ac:dyDescent="0.2">
      <c r="A29" s="31" t="s">
        <v>13</v>
      </c>
      <c r="B29" s="31"/>
      <c r="C29" s="24">
        <v>50000</v>
      </c>
      <c r="D29" s="24"/>
    </row>
    <row r="30" spans="1:11" ht="38" customHeight="1" x14ac:dyDescent="0.2">
      <c r="A30" s="31" t="s">
        <v>14</v>
      </c>
      <c r="B30" s="31"/>
      <c r="C30" s="24" t="s">
        <v>11</v>
      </c>
      <c r="D30" s="24"/>
    </row>
    <row r="31" spans="1:11" ht="10" customHeight="1" thickBot="1" x14ac:dyDescent="0.25">
      <c r="A31" s="1"/>
      <c r="B31" s="1"/>
      <c r="C31" s="1"/>
      <c r="D31" s="1"/>
      <c r="E31" s="1"/>
      <c r="F31" s="1"/>
      <c r="G31" s="1"/>
      <c r="H31" s="1"/>
    </row>
    <row r="32" spans="1:11" ht="65" customHeight="1" thickBot="1" x14ac:dyDescent="0.25">
      <c r="A32" s="23" t="s">
        <v>15</v>
      </c>
      <c r="B32" s="23">
        <f>G4+E28</f>
        <v>135000</v>
      </c>
      <c r="C32" s="23"/>
      <c r="D32" s="23"/>
      <c r="E32" s="23"/>
      <c r="F32" s="5">
        <f>E28+G4+I12+C19</f>
        <v>187000</v>
      </c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ht="16" customHeight="1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</sheetData>
  <sheetProtection algorithmName="SHA-512" hashValue="oR2XM0WjqEZwGg1a5GdWTefGQ0cUKa7sqSm74/s6N8AdpQeN8g+S1iBsmLfNzGqUre7juQEsx/cq9zX6hzafBA==" saltValue="1x7W+kXjyk3P7rlabzUPzw==" spinCount="100000" sheet="1" objects="1" scenarios="1"/>
  <mergeCells count="15">
    <mergeCell ref="A1:E1"/>
    <mergeCell ref="A27:B27"/>
    <mergeCell ref="A28:B28"/>
    <mergeCell ref="A29:B29"/>
    <mergeCell ref="A30:B30"/>
    <mergeCell ref="A9:I9"/>
    <mergeCell ref="A17:C17"/>
    <mergeCell ref="A32:E32"/>
    <mergeCell ref="C30:D30"/>
    <mergeCell ref="A25:D25"/>
    <mergeCell ref="A26:B26"/>
    <mergeCell ref="C26:D26"/>
    <mergeCell ref="C27:D27"/>
    <mergeCell ref="C28:D28"/>
    <mergeCell ref="C29:D29"/>
  </mergeCells>
  <conditionalFormatting sqref="A4:A7">
    <cfRule type="colorScale" priority="2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max"/>
        <color rgb="FFFCFCFF"/>
        <color rgb="FF63BE7B"/>
      </colorScale>
    </cfRule>
  </conditionalFormatting>
  <conditionalFormatting sqref="A10">
    <cfRule type="colorScale" priority="7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rgb="FFFCFCFF"/>
        <color rgb="FF63BE7B"/>
      </colorScale>
    </cfRule>
  </conditionalFormatting>
  <conditionalFormatting sqref="A12:A15">
    <cfRule type="colorScale" priority="27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A18">
    <cfRule type="colorScale" priority="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A19:A23">
    <cfRule type="colorScale" priority="1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A27:A30">
    <cfRule type="colorScale" priority="19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9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10:H10">
    <cfRule type="colorScale" priority="1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C18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E26">
    <cfRule type="colorScale" priority="17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I10">
    <cfRule type="colorScale" priority="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A2:G2">
    <cfRule type="colorScale" priority="3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C09C1E-40FD-4C2C-9586-0FDDF1F5903F}">
  <ds:schemaRefs>
    <ds:schemaRef ds:uri="http://purl.org/dc/terms/"/>
    <ds:schemaRef ds:uri="04d4ff2e-cf62-40b0-a5cf-f8c6524922a9"/>
    <ds:schemaRef ds:uri="http://schemas.microsoft.com/office/2006/documentManagement/types"/>
    <ds:schemaRef ds:uri="cdfd6af9-2027-427e-aee7-f2f3dc2ea940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FCF98FD-7543-469D-ABB1-48EDC29004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07F76-7F70-4016-B7C1-54EC2316F8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 kwaliteit</vt:lpstr>
    </vt:vector>
  </TitlesOfParts>
  <Manager/>
  <Company/>
  <LinksUpToDate>false</LinksUpToDate>
  <SharedDoc>false</SharedDoc>
  <HyperlinkBase>www.bic-bv.nl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>Saskia Roos</cp:lastModifiedBy>
  <cp:revision/>
  <dcterms:created xsi:type="dcterms:W3CDTF">2020-03-23T12:24:07Z</dcterms:created>
  <dcterms:modified xsi:type="dcterms:W3CDTF">2026-03-02T13:11:26Z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