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13. Operationele inkoop\02. Strategische inkoop\SI (nieuw)\Bouw en Facilitair\EA sanitair papier\EA 2026\000 Bijlagen definitief\"/>
    </mc:Choice>
  </mc:AlternateContent>
  <xr:revisionPtr revIDLastSave="0" documentId="13_ncr:1_{B29803A0-D4B2-4F73-8EF0-1A8152ED8E08}" xr6:coauthVersionLast="47" xr6:coauthVersionMax="47" xr10:uidLastSave="{00000000-0000-0000-0000-000000000000}"/>
  <bookViews>
    <workbookView xWindow="-120" yWindow="-120" windowWidth="29040" windowHeight="17520" tabRatio="664" xr2:uid="{00000000-000D-0000-FFFF-FFFF00000000}"/>
  </bookViews>
  <sheets>
    <sheet name="Prijsblad uitvraag" sheetId="37" r:id="rId1"/>
    <sheet name="Blad3" sheetId="19" state="hidden" r:id="rId2"/>
  </sheets>
  <externalReferences>
    <externalReference r:id="rId3"/>
  </externalReferences>
  <definedNames>
    <definedName name="Los">[1]Los!$A:$A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37" l="1"/>
  <c r="Q29" i="37"/>
  <c r="T30" i="37" l="1"/>
  <c r="T32" i="37"/>
  <c r="T33" i="37"/>
  <c r="T34" i="37"/>
  <c r="R29" i="37"/>
  <c r="T29" i="37" s="1"/>
  <c r="R30" i="37"/>
  <c r="R32" i="37"/>
  <c r="R33" i="37"/>
  <c r="R34" i="37"/>
  <c r="R24" i="37"/>
  <c r="T18" i="37"/>
  <c r="R31" i="37"/>
  <c r="T31" i="37" s="1"/>
  <c r="Q18" i="37" l="1"/>
  <c r="R18" i="37" s="1"/>
  <c r="Q30" i="37"/>
  <c r="Q32" i="37"/>
  <c r="Q33" i="37"/>
  <c r="Q34" i="37"/>
  <c r="Q19" i="37"/>
  <c r="R19" i="37" s="1"/>
  <c r="T19" i="37" s="1"/>
  <c r="Q21" i="37"/>
  <c r="R21" i="37" s="1"/>
  <c r="T21" i="37" s="1"/>
  <c r="Q23" i="37"/>
  <c r="R23" i="37" s="1"/>
  <c r="T23" i="37" s="1"/>
  <c r="Q24" i="37"/>
  <c r="T24" i="37" s="1"/>
  <c r="T25" i="37" s="1"/>
  <c r="T35" i="37" l="1"/>
  <c r="T7" i="37" s="1"/>
</calcChain>
</file>

<file path=xl/sharedStrings.xml><?xml version="1.0" encoding="utf-8"?>
<sst xmlns="http://schemas.openxmlformats.org/spreadsheetml/2006/main" count="115" uniqueCount="79">
  <si>
    <t>JA</t>
  </si>
  <si>
    <t>NEE</t>
  </si>
  <si>
    <t>Invul instructie:</t>
  </si>
  <si>
    <t>Prijzen zijn in Euro's.</t>
  </si>
  <si>
    <t xml:space="preserve">Bedrijfsnaam: </t>
  </si>
  <si>
    <t>Eisen:</t>
  </si>
  <si>
    <t>Toelichting:</t>
  </si>
  <si>
    <t>aantal lagen</t>
  </si>
  <si>
    <t>zie: minimale eisen uit het programma's van eisen en de eisen in dit document én het door u aangeboden kwaliteitsniveau in het programma van wensen.</t>
  </si>
  <si>
    <t>art. nr.</t>
  </si>
  <si>
    <t>Toiletpapier</t>
  </si>
  <si>
    <t>Handdoek z/z-vouw (m.a.w. v-vouw)</t>
  </si>
  <si>
    <t>AMC</t>
  </si>
  <si>
    <t>Geschikt voor dispenser</t>
  </si>
  <si>
    <t>Tork H2</t>
  </si>
  <si>
    <t>Tork H3</t>
  </si>
  <si>
    <t>Tork T1</t>
  </si>
  <si>
    <t>Tork T2</t>
  </si>
  <si>
    <t>Tork T3</t>
  </si>
  <si>
    <t>Tork T4</t>
  </si>
  <si>
    <t>Tork T9</t>
  </si>
  <si>
    <t xml:space="preserve">Toiletpapier </t>
  </si>
  <si>
    <t>2 laags</t>
  </si>
  <si>
    <t>23x24,8 cm</t>
  </si>
  <si>
    <t>prijs excl btw/be</t>
  </si>
  <si>
    <t>aantal stuks besteld</t>
  </si>
  <si>
    <t>Vumc</t>
  </si>
  <si>
    <t>huidige afmeting</t>
  </si>
  <si>
    <t>huidig aantal lagen</t>
  </si>
  <si>
    <t>212x340mm</t>
  </si>
  <si>
    <t>VUmc</t>
  </si>
  <si>
    <t>art. nr</t>
  </si>
  <si>
    <t>220x340mm</t>
  </si>
  <si>
    <t>Locatie</t>
  </si>
  <si>
    <r>
      <rPr>
        <sz val="11"/>
        <rFont val="Calibri"/>
        <family val="2"/>
        <scheme val="minor"/>
      </rPr>
      <t xml:space="preserve">Toiletpapier </t>
    </r>
    <r>
      <rPr>
        <sz val="11"/>
        <color rgb="FF0070C0"/>
        <rFont val="Calibri"/>
        <family val="2"/>
        <scheme val="minor"/>
      </rPr>
      <t xml:space="preserve"> </t>
    </r>
  </si>
  <si>
    <t xml:space="preserve">Tork T4 </t>
  </si>
  <si>
    <t>Toiletpapier extra long</t>
  </si>
  <si>
    <t>190x110mm</t>
  </si>
  <si>
    <t>Toiletpapier folded soft bulkpck</t>
  </si>
  <si>
    <t xml:space="preserve">Handdoek multifold m-vouw </t>
  </si>
  <si>
    <t>Handdoek multifold m-vouw, premium extra soft (gebruik OK)</t>
  </si>
  <si>
    <t xml:space="preserve">Toiletpapier jumbo </t>
  </si>
  <si>
    <t xml:space="preserve">Toiletpapier mini jumbo </t>
  </si>
  <si>
    <t>afmeting per handoek</t>
  </si>
  <si>
    <t>aantal stuks/be</t>
  </si>
  <si>
    <t>BE eenheid aanbod 
(bijv. 15x300)</t>
  </si>
  <si>
    <t>Handoek</t>
  </si>
  <si>
    <t>Prijzenblad: sanitair papier en dispensers - Amsterdam UMC</t>
  </si>
  <si>
    <t>prijs/stuk excl. Btw</t>
  </si>
  <si>
    <t>prijs/meter/stuk excl. Btw</t>
  </si>
  <si>
    <t>bedrag excl. Btw</t>
  </si>
  <si>
    <t>bedrag excl. btw</t>
  </si>
  <si>
    <t>BTW %</t>
  </si>
  <si>
    <t>bedrag incl. btw</t>
  </si>
  <si>
    <t xml:space="preserve">Alle geel gemarkeerde cellen dienen door u ingevuld te zijn. </t>
  </si>
  <si>
    <t>item naam</t>
  </si>
  <si>
    <t>Totaal Inschrijfsom</t>
  </si>
  <si>
    <t>Geschikt voor dispenser
Merk/type:</t>
  </si>
  <si>
    <t>artikelomschrijving</t>
  </si>
  <si>
    <t xml:space="preserve">aantal lagen </t>
  </si>
  <si>
    <t xml:space="preserve">Berekening </t>
  </si>
  <si>
    <t>Berekening</t>
  </si>
  <si>
    <t>artikelnr. aanbod</t>
  </si>
  <si>
    <t>U dient bij het invullen van de gele cellen en prijzen uit te gaan van nieuwe door u aangeboden producten.</t>
  </si>
  <si>
    <t>94x200mm</t>
  </si>
  <si>
    <t>94x120mm</t>
  </si>
  <si>
    <t>99x125mm</t>
  </si>
  <si>
    <t>134x180mm</t>
  </si>
  <si>
    <t>Kolom I: aantal meters van WC papier ( aantal BE X aantal rollenX meters per rol)</t>
  </si>
  <si>
    <t>Kolom I: aantal stuks besteld is het aantal enkele handdoekjes ( aantal BE x aantal verpakkingen in de BE x aantal stuks in de verpakking)</t>
  </si>
  <si>
    <t>productgegevens</t>
  </si>
  <si>
    <t>gegevens voor prijsberekening</t>
  </si>
  <si>
    <t>gegevens prijsberekening</t>
  </si>
  <si>
    <t>artikelnummers zijn van de huidige groothandel King</t>
  </si>
  <si>
    <r>
      <t xml:space="preserve">aantal meter besteld/
</t>
    </r>
    <r>
      <rPr>
        <i/>
        <sz val="9"/>
        <color rgb="FF0070C0"/>
        <rFont val="Calibri"/>
        <family val="2"/>
        <scheme val="minor"/>
      </rPr>
      <t>(art. 272485 = stuks</t>
    </r>
    <r>
      <rPr>
        <i/>
        <sz val="9"/>
        <rFont val="Calibri"/>
        <family val="2"/>
        <scheme val="minor"/>
      </rPr>
      <t>)</t>
    </r>
  </si>
  <si>
    <r>
      <t xml:space="preserve">meters op 1 rol
</t>
    </r>
    <r>
      <rPr>
        <i/>
        <sz val="9"/>
        <color rgb="FF0070C0"/>
        <rFont val="Calibri"/>
        <family val="2"/>
        <scheme val="minor"/>
      </rPr>
      <t>art 272485: aantal vel/bulkpak</t>
    </r>
  </si>
  <si>
    <r>
      <t xml:space="preserve">aantal rol/BE
(bijv.: 6 )
</t>
    </r>
    <r>
      <rPr>
        <i/>
        <sz val="9"/>
        <color rgb="FF0070C0"/>
        <rFont val="Calibri"/>
        <family val="2"/>
        <scheme val="minor"/>
      </rPr>
      <t>art 272485:
aantal bulkpak/be)</t>
    </r>
  </si>
  <si>
    <r>
      <t xml:space="preserve">afmeting per vel en aantal vel per rol/
</t>
    </r>
    <r>
      <rPr>
        <i/>
        <sz val="9"/>
        <color rgb="FF0070C0"/>
        <rFont val="Calibri"/>
        <family val="2"/>
        <scheme val="minor"/>
      </rPr>
      <t xml:space="preserve">(art 272485:
aantal vel per bulkpak)
</t>
    </r>
  </si>
  <si>
    <t>Versie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</si>
</sst>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0000000_ ;_ * \-#,##0.0000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color theme="0" tint="-0.499984740745262"/>
      <name val="Trebuchet MS"/>
      <family val="2"/>
    </font>
    <font>
      <sz val="10"/>
      <color theme="0" tint="-0.499984740745262"/>
      <name val="Trebuchet MS"/>
      <family val="2"/>
    </font>
    <font>
      <b/>
      <i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CD9AA"/>
        <bgColor theme="4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2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10" fillId="0" borderId="4" xfId="0" applyFont="1" applyBorder="1"/>
    <xf numFmtId="43" fontId="0" fillId="0" borderId="0" xfId="1" applyFont="1"/>
    <xf numFmtId="0" fontId="14" fillId="0" borderId="4" xfId="0" applyFont="1" applyBorder="1"/>
    <xf numFmtId="0" fontId="14" fillId="0" borderId="0" xfId="0" applyFont="1"/>
    <xf numFmtId="0" fontId="14" fillId="0" borderId="4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4" borderId="4" xfId="0" applyFont="1" applyFill="1" applyBorder="1" applyAlignment="1">
      <alignment vertical="top" wrapText="1"/>
    </xf>
    <xf numFmtId="164" fontId="14" fillId="0" borderId="0" xfId="1" applyNumberFormat="1" applyFont="1"/>
    <xf numFmtId="164" fontId="0" fillId="0" borderId="0" xfId="1" applyNumberFormat="1" applyFont="1"/>
    <xf numFmtId="0" fontId="10" fillId="0" borderId="4" xfId="0" applyFont="1" applyFill="1" applyBorder="1"/>
    <xf numFmtId="164" fontId="10" fillId="0" borderId="4" xfId="1" applyNumberFormat="1" applyFont="1" applyBorder="1"/>
    <xf numFmtId="0" fontId="10" fillId="0" borderId="4" xfId="0" applyFont="1" applyFill="1" applyBorder="1" applyAlignment="1">
      <alignment horizontal="left" vertical="top"/>
    </xf>
    <xf numFmtId="0" fontId="15" fillId="8" borderId="4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10" fillId="0" borderId="4" xfId="0" applyFont="1" applyBorder="1" applyAlignment="1">
      <alignment horizontal="left"/>
    </xf>
    <xf numFmtId="0" fontId="15" fillId="5" borderId="4" xfId="0" applyFont="1" applyFill="1" applyBorder="1" applyAlignment="1">
      <alignment vertical="top" wrapText="1"/>
    </xf>
    <xf numFmtId="43" fontId="14" fillId="0" borderId="0" xfId="1" applyFont="1"/>
    <xf numFmtId="43" fontId="10" fillId="7" borderId="4" xfId="1" applyFont="1" applyFill="1" applyBorder="1"/>
    <xf numFmtId="165" fontId="0" fillId="0" borderId="0" xfId="1" applyNumberFormat="1" applyFont="1"/>
    <xf numFmtId="43" fontId="15" fillId="5" borderId="4" xfId="1" applyFont="1" applyFill="1" applyBorder="1" applyAlignment="1">
      <alignment vertical="top" wrapText="1"/>
    </xf>
    <xf numFmtId="0" fontId="15" fillId="4" borderId="6" xfId="0" applyFont="1" applyFill="1" applyBorder="1" applyAlignment="1">
      <alignment vertical="top" wrapText="1"/>
    </xf>
    <xf numFmtId="0" fontId="15" fillId="9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/>
    </xf>
    <xf numFmtId="164" fontId="15" fillId="4" borderId="4" xfId="1" applyNumberFormat="1" applyFont="1" applyFill="1" applyBorder="1" applyAlignment="1">
      <alignment horizontal="center" vertical="top" wrapText="1"/>
    </xf>
    <xf numFmtId="165" fontId="0" fillId="0" borderId="0" xfId="1" applyNumberFormat="1" applyFont="1" applyAlignment="1">
      <alignment horizontal="center"/>
    </xf>
    <xf numFmtId="9" fontId="10" fillId="0" borderId="4" xfId="0" applyNumberFormat="1" applyFont="1" applyBorder="1" applyAlignment="1">
      <alignment horizontal="center"/>
    </xf>
    <xf numFmtId="164" fontId="10" fillId="0" borderId="1" xfId="1" applyNumberFormat="1" applyFont="1" applyBorder="1"/>
    <xf numFmtId="0" fontId="9" fillId="0" borderId="0" xfId="0" applyFont="1"/>
    <xf numFmtId="0" fontId="11" fillId="0" borderId="0" xfId="0" applyFont="1"/>
    <xf numFmtId="0" fontId="15" fillId="4" borderId="4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43" fontId="9" fillId="3" borderId="7" xfId="1" applyFont="1" applyFill="1" applyBorder="1"/>
    <xf numFmtId="164" fontId="15" fillId="4" borderId="6" xfId="1" applyNumberFormat="1" applyFont="1" applyFill="1" applyBorder="1" applyAlignment="1">
      <alignment vertical="top" wrapText="1"/>
    </xf>
    <xf numFmtId="164" fontId="10" fillId="0" borderId="6" xfId="1" applyNumberFormat="1" applyFont="1" applyBorder="1"/>
    <xf numFmtId="164" fontId="14" fillId="0" borderId="6" xfId="1" applyNumberFormat="1" applyFont="1" applyBorder="1"/>
    <xf numFmtId="0" fontId="15" fillId="9" borderId="11" xfId="0" applyFont="1" applyFill="1" applyBorder="1" applyAlignment="1">
      <alignment vertical="top" wrapText="1"/>
    </xf>
    <xf numFmtId="0" fontId="15" fillId="9" borderId="12" xfId="0" applyFont="1" applyFill="1" applyBorder="1" applyAlignment="1">
      <alignment vertical="top" wrapText="1"/>
    </xf>
    <xf numFmtId="164" fontId="10" fillId="0" borderId="11" xfId="1" applyNumberFormat="1" applyFont="1" applyBorder="1"/>
    <xf numFmtId="164" fontId="10" fillId="0" borderId="12" xfId="1" applyNumberFormat="1" applyFont="1" applyBorder="1"/>
    <xf numFmtId="0" fontId="10" fillId="0" borderId="0" xfId="0" applyFont="1"/>
    <xf numFmtId="0" fontId="15" fillId="8" borderId="11" xfId="0" applyFont="1" applyFill="1" applyBorder="1" applyAlignment="1">
      <alignment vertical="top" wrapText="1"/>
    </xf>
    <xf numFmtId="0" fontId="15" fillId="8" borderId="16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43" fontId="15" fillId="5" borderId="12" xfId="1" applyFont="1" applyFill="1" applyBorder="1" applyAlignment="1">
      <alignment vertical="top" wrapText="1"/>
    </xf>
    <xf numFmtId="0" fontId="10" fillId="7" borderId="11" xfId="0" applyFont="1" applyFill="1" applyBorder="1"/>
    <xf numFmtId="43" fontId="10" fillId="7" borderId="12" xfId="1" applyFont="1" applyFill="1" applyBorder="1"/>
    <xf numFmtId="43" fontId="10" fillId="0" borderId="12" xfId="1" applyFont="1" applyBorder="1"/>
    <xf numFmtId="0" fontId="15" fillId="8" borderId="6" xfId="0" applyFont="1" applyFill="1" applyBorder="1" applyAlignment="1">
      <alignment vertical="top" wrapText="1"/>
    </xf>
    <xf numFmtId="165" fontId="15" fillId="5" borderId="11" xfId="1" applyNumberFormat="1" applyFont="1" applyFill="1" applyBorder="1" applyAlignment="1">
      <alignment vertical="top" wrapText="1"/>
    </xf>
    <xf numFmtId="165" fontId="10" fillId="7" borderId="11" xfId="1" applyNumberFormat="1" applyFont="1" applyFill="1" applyBorder="1"/>
    <xf numFmtId="0" fontId="10" fillId="7" borderId="18" xfId="0" applyFont="1" applyFill="1" applyBorder="1"/>
    <xf numFmtId="43" fontId="10" fillId="7" borderId="5" xfId="1" applyFont="1" applyFill="1" applyBorder="1"/>
    <xf numFmtId="9" fontId="10" fillId="0" borderId="5" xfId="0" applyNumberFormat="1" applyFont="1" applyBorder="1" applyAlignment="1">
      <alignment horizontal="center"/>
    </xf>
    <xf numFmtId="43" fontId="10" fillId="7" borderId="19" xfId="1" applyFont="1" applyFill="1" applyBorder="1"/>
    <xf numFmtId="164" fontId="10" fillId="0" borderId="0" xfId="1" applyNumberFormat="1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43" fontId="10" fillId="6" borderId="7" xfId="1" applyFont="1" applyFill="1" applyBorder="1"/>
    <xf numFmtId="165" fontId="10" fillId="0" borderId="1" xfId="1" applyNumberFormat="1" applyFont="1" applyBorder="1"/>
    <xf numFmtId="43" fontId="10" fillId="0" borderId="2" xfId="1" applyFont="1" applyBorder="1"/>
    <xf numFmtId="0" fontId="2" fillId="0" borderId="0" xfId="0" applyFont="1" applyAlignment="1">
      <alignment horizontal="right" vertical="top" wrapText="1"/>
    </xf>
    <xf numFmtId="0" fontId="10" fillId="2" borderId="11" xfId="0" applyFont="1" applyFill="1" applyBorder="1" applyProtection="1">
      <protection locked="0"/>
    </xf>
    <xf numFmtId="0" fontId="10" fillId="2" borderId="4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6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7" xfId="0" applyFont="1" applyFill="1" applyBorder="1" applyProtection="1">
      <protection locked="0"/>
    </xf>
    <xf numFmtId="164" fontId="10" fillId="0" borderId="8" xfId="1" applyNumberFormat="1" applyFont="1" applyBorder="1" applyAlignment="1">
      <alignment horizontal="center"/>
    </xf>
    <xf numFmtId="164" fontId="10" fillId="0" borderId="9" xfId="1" applyNumberFormat="1" applyFont="1" applyBorder="1" applyAlignment="1">
      <alignment horizontal="center"/>
    </xf>
    <xf numFmtId="164" fontId="10" fillId="0" borderId="10" xfId="1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0" xfId="0" applyFont="1" applyAlignment="1">
      <alignment horizontal="right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0" fontId="5" fillId="2" borderId="3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 wrapText="1"/>
    </xf>
    <xf numFmtId="0" fontId="14" fillId="0" borderId="4" xfId="0" applyFont="1" applyBorder="1" applyAlignment="1">
      <alignment horizontal="left" vertical="top"/>
    </xf>
    <xf numFmtId="0" fontId="17" fillId="0" borderId="0" xfId="0" applyFont="1"/>
  </cellXfs>
  <cellStyles count="3">
    <cellStyle name="Komma" xfId="1" builtinId="3"/>
    <cellStyle name="Normal" xfId="2" xr:uid="{3AD793E9-1883-488C-9A3E-88A04E089268}"/>
    <cellStyle name="Standaard" xfId="0" builtinId="0"/>
  </cellStyles>
  <dxfs count="0"/>
  <tableStyles count="0" defaultTableStyle="TableStyleMedium2" defaultPivotStyle="PivotStyleLight16"/>
  <colors>
    <mruColors>
      <color rgb="FFFFFFCC"/>
      <color rgb="FFFCD9AA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\IFC%20Klanten%20actueel\230%20Sutfene\230-201%20Projectmanagement%20De%20Borkel\208%20Culinaire%20Concepten\Kostprijsberekening\230-201-208IN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"/>
      <sheetName val="Los"/>
      <sheetName val="CCR"/>
    </sheetNames>
    <sheetDataSet>
      <sheetData sheetId="0"/>
      <sheetData sheetId="1">
        <row r="1">
          <cell r="A1" t="str">
            <v>Aankleding tafels en zaal</v>
          </cell>
        </row>
        <row r="2">
          <cell r="A2" t="str">
            <v>Afvalzakhouder 120 ltr.</v>
          </cell>
        </row>
        <row r="3">
          <cell r="A3" t="str">
            <v>Bain-mariewagen 3/1 GN</v>
          </cell>
        </row>
        <row r="4">
          <cell r="A4" t="str">
            <v>Bain-mariewagen 3/1 GN met rail</v>
          </cell>
        </row>
        <row r="5">
          <cell r="A5" t="str">
            <v>Betaalsysteem etc.</v>
          </cell>
        </row>
        <row r="6">
          <cell r="A6" t="str">
            <v>Borden lowerator 1 buis verwarmd met deksels</v>
          </cell>
        </row>
        <row r="7">
          <cell r="A7" t="str">
            <v>Borden lowerator verwarmd met deksels</v>
          </cell>
        </row>
        <row r="8">
          <cell r="A8" t="str">
            <v>Broodbuffetwagen</v>
          </cell>
        </row>
        <row r="9">
          <cell r="A9" t="str">
            <v>Broodbuffetwagen met electrische aandrijving</v>
          </cell>
        </row>
        <row r="10">
          <cell r="A10" t="str">
            <v>Cambro wagens 12 1/1 GN</v>
          </cell>
        </row>
        <row r="11">
          <cell r="A11" t="str">
            <v>Cambro wagens 24 1/1 GN</v>
          </cell>
        </row>
        <row r="12">
          <cell r="A12" t="str">
            <v>Combi-magnetron</v>
          </cell>
        </row>
        <row r="13">
          <cell r="A13" t="str">
            <v>Deksel lowerator</v>
          </cell>
        </row>
        <row r="14">
          <cell r="A14" t="str">
            <v>Deksel lowerator 1 buis</v>
          </cell>
        </row>
        <row r="15">
          <cell r="A15" t="str">
            <v>Dienbladen lowerator</v>
          </cell>
        </row>
        <row r="16">
          <cell r="A16" t="str">
            <v>Heteluchtoven (met 5 niveaus)</v>
          </cell>
        </row>
        <row r="17">
          <cell r="A17" t="str">
            <v>Inrijwagen voor regenereerkast 16 1/1 GN</v>
          </cell>
        </row>
        <row r="18">
          <cell r="A18" t="str">
            <v>Inrijwagen voor regenereerkast 20 1/1 GN</v>
          </cell>
        </row>
        <row r="19">
          <cell r="A19" t="str">
            <v>Inrijwagen voor regenereerkast 24 1/1 GN</v>
          </cell>
        </row>
        <row r="20">
          <cell r="A20" t="str">
            <v>Inrijwagen voor regenereerkast 30 1/1 GN</v>
          </cell>
        </row>
        <row r="21">
          <cell r="A21" t="str">
            <v>Lagro wagen</v>
          </cell>
        </row>
        <row r="22">
          <cell r="A22" t="str">
            <v>Magnetron/hete lucht-oven (met 2 niveaus)</v>
          </cell>
        </row>
        <row r="23">
          <cell r="A23" t="str">
            <v>Meals on wheels</v>
          </cell>
        </row>
        <row r="24">
          <cell r="A24" t="str">
            <v>Regaalwagen tbv dienbladen</v>
          </cell>
        </row>
        <row r="25">
          <cell r="A25" t="str">
            <v>Regenereerkast op afdeling 10 1/2 GN</v>
          </cell>
        </row>
        <row r="26">
          <cell r="A26" t="str">
            <v>Regenereerkast op afdeling 12 1/2 GN</v>
          </cell>
        </row>
        <row r="27">
          <cell r="A27" t="str">
            <v>Regenereerkast op afdeling 14 1/2 GN</v>
          </cell>
        </row>
        <row r="28">
          <cell r="A28" t="str">
            <v>Regenereerkast op afdeling 16 1/2 GN</v>
          </cell>
        </row>
        <row r="29">
          <cell r="A29" t="str">
            <v>Regenereerkast op afdeling 20 1/2 GN</v>
          </cell>
        </row>
        <row r="30">
          <cell r="A30" t="str">
            <v>Regenereerkast op afdeling 24 1/2 GN</v>
          </cell>
        </row>
        <row r="31">
          <cell r="A31" t="str">
            <v>Regenereerkast op afdeling 30 1/2 GN</v>
          </cell>
        </row>
        <row r="32">
          <cell r="A32" t="str">
            <v>Regenereerkast op afdeling 36 1/2 GN</v>
          </cell>
        </row>
        <row r="33">
          <cell r="A33" t="str">
            <v>Regenereerkast op afdeling 6 1/2 GN</v>
          </cell>
        </row>
        <row r="34">
          <cell r="A34" t="str">
            <v>Regenereerkast op afdeling 8 1/2 GN</v>
          </cell>
        </row>
        <row r="35">
          <cell r="A35" t="str">
            <v>Regenereerkast voor inrijwagen</v>
          </cell>
        </row>
        <row r="36">
          <cell r="A36" t="str">
            <v>Regenereerwagen voorzien van techniek 10 GN</v>
          </cell>
        </row>
        <row r="37">
          <cell r="A37" t="str">
            <v>Regenereerwagen voorzien van techniek 16 GN</v>
          </cell>
        </row>
        <row r="38">
          <cell r="A38" t="str">
            <v>Regenereerwagen voorzien van techniek 20 GN</v>
          </cell>
        </row>
        <row r="39">
          <cell r="A39" t="str">
            <v>Regenereerwagen voorzien van techniek 24 GN</v>
          </cell>
        </row>
        <row r="40">
          <cell r="A40" t="str">
            <v>Regenereerwagen voorzien van techniek 30 GN</v>
          </cell>
        </row>
        <row r="41">
          <cell r="A41" t="str">
            <v>Servies</v>
          </cell>
        </row>
        <row r="42">
          <cell r="A42" t="str">
            <v>Stelpost electravoorziening tbv regenereersysteem</v>
          </cell>
        </row>
        <row r="43">
          <cell r="A43" t="str">
            <v>Stelpost kleding</v>
          </cell>
        </row>
        <row r="44">
          <cell r="A44" t="str">
            <v>Stelpost kleinmateriaal</v>
          </cell>
        </row>
        <row r="45">
          <cell r="A45" t="str">
            <v>Stelpost koffie machine</v>
          </cell>
        </row>
        <row r="46">
          <cell r="A46" t="str">
            <v>Stelpost losmateriaal</v>
          </cell>
        </row>
        <row r="47">
          <cell r="A47" t="str">
            <v>Stoelen</v>
          </cell>
        </row>
        <row r="48">
          <cell r="A48" t="str">
            <v>Tafels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6A54-DBFB-4527-9DFE-B4E401BC2809}">
  <dimension ref="A1:Z39"/>
  <sheetViews>
    <sheetView tabSelected="1" workbookViewId="0">
      <selection activeCell="C8" sqref="C8:Z8"/>
    </sheetView>
  </sheetViews>
  <sheetFormatPr defaultRowHeight="15" x14ac:dyDescent="0.25"/>
  <cols>
    <col min="1" max="1" width="14.28515625" customWidth="1"/>
    <col min="2" max="2" width="1.140625" customWidth="1"/>
    <col min="4" max="4" width="10" style="25" customWidth="1"/>
    <col min="5" max="5" width="29.42578125" customWidth="1"/>
    <col min="7" max="7" width="11" customWidth="1"/>
    <col min="8" max="8" width="12.7109375" customWidth="1"/>
    <col min="9" max="11" width="11.42578125" customWidth="1"/>
    <col min="12" max="12" width="9.7109375" customWidth="1"/>
    <col min="13" max="13" width="17.140625" customWidth="1"/>
    <col min="14" max="14" width="10.7109375" customWidth="1"/>
    <col min="15" max="15" width="14.42578125" customWidth="1"/>
    <col min="16" max="16" width="12.5703125" customWidth="1"/>
    <col min="17" max="17" width="15" customWidth="1"/>
    <col min="18" max="18" width="11.5703125" style="20" customWidth="1"/>
    <col min="19" max="19" width="5.85546875" style="11" customWidth="1"/>
    <col min="20" max="20" width="17.42578125" style="13" customWidth="1"/>
    <col min="21" max="22" width="12.85546875" customWidth="1"/>
    <col min="23" max="23" width="14.7109375" style="30" customWidth="1"/>
    <col min="25" max="25" width="11.140625" customWidth="1"/>
    <col min="26" max="26" width="14.7109375" style="13" customWidth="1"/>
  </cols>
  <sheetData>
    <row r="1" spans="1:26" x14ac:dyDescent="0.25">
      <c r="Q1" s="20"/>
      <c r="R1"/>
      <c r="V1" s="30"/>
      <c r="W1"/>
      <c r="Y1" s="13"/>
      <c r="Z1"/>
    </row>
    <row r="2" spans="1:26" ht="23.25" x14ac:dyDescent="0.35">
      <c r="A2" s="9" t="s">
        <v>47</v>
      </c>
      <c r="B2" s="9"/>
      <c r="C2" s="9"/>
      <c r="D2" s="6"/>
      <c r="I2" s="100" t="s">
        <v>78</v>
      </c>
      <c r="R2"/>
      <c r="W2"/>
      <c r="Z2"/>
    </row>
    <row r="3" spans="1:26" ht="15.75" thickBot="1" x14ac:dyDescent="0.3">
      <c r="A3" s="7"/>
      <c r="B3" s="7"/>
      <c r="C3" s="7"/>
      <c r="D3" s="7"/>
      <c r="R3"/>
      <c r="W3"/>
      <c r="Z3"/>
    </row>
    <row r="4" spans="1:26" ht="19.5" thickBot="1" x14ac:dyDescent="0.35">
      <c r="A4" s="4" t="s">
        <v>4</v>
      </c>
      <c r="B4" s="4"/>
      <c r="C4" s="7"/>
      <c r="D4" s="95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  <c r="W4"/>
      <c r="Z4"/>
    </row>
    <row r="5" spans="1:26" ht="16.5" x14ac:dyDescent="0.3">
      <c r="A5" s="1"/>
      <c r="B5" s="1"/>
      <c r="C5" s="1"/>
      <c r="D5" s="2"/>
      <c r="R5"/>
      <c r="W5"/>
      <c r="Z5"/>
    </row>
    <row r="6" spans="1:26" ht="15.75" thickBot="1" x14ac:dyDescent="0.3">
      <c r="A6" s="10" t="s">
        <v>5</v>
      </c>
      <c r="B6" s="3"/>
      <c r="C6" s="98" t="s">
        <v>8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spans="1:26" ht="15.75" thickBot="1" x14ac:dyDescent="0.3">
      <c r="A7" s="3"/>
      <c r="B7" s="10"/>
      <c r="C7" s="17"/>
      <c r="D7" s="17"/>
      <c r="E7" s="17"/>
      <c r="F7" s="17"/>
      <c r="G7" s="17"/>
      <c r="H7" s="17"/>
      <c r="I7" s="17"/>
      <c r="J7" s="42"/>
      <c r="K7" s="42"/>
      <c r="L7" s="17"/>
      <c r="M7" s="17"/>
      <c r="N7" s="17"/>
      <c r="O7" s="17"/>
      <c r="P7" s="17"/>
      <c r="Q7" s="93" t="s">
        <v>56</v>
      </c>
      <c r="R7" s="94"/>
      <c r="S7" s="94"/>
      <c r="T7" s="45">
        <f>T25+T35</f>
        <v>0</v>
      </c>
      <c r="U7" s="17"/>
      <c r="V7" s="17"/>
      <c r="W7" s="17"/>
      <c r="X7" s="17"/>
      <c r="Y7" s="17"/>
      <c r="Z7" s="17"/>
    </row>
    <row r="8" spans="1:26" ht="15" customHeight="1" x14ac:dyDescent="0.25">
      <c r="A8" s="10" t="s">
        <v>6</v>
      </c>
      <c r="B8" s="3"/>
      <c r="C8" s="98" t="s">
        <v>73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spans="1:26" ht="15" customHeight="1" x14ac:dyDescent="0.25">
      <c r="A9" s="74"/>
      <c r="B9" s="3"/>
      <c r="C9" s="98" t="s">
        <v>69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 spans="1:26" ht="15" customHeight="1" x14ac:dyDescent="0.25">
      <c r="A10" s="3"/>
      <c r="B10" s="3"/>
      <c r="C10" s="98" t="s">
        <v>68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 spans="1:26" x14ac:dyDescent="0.25">
      <c r="A11" s="3"/>
      <c r="B11" s="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7.25" customHeight="1" x14ac:dyDescent="0.25">
      <c r="A12" s="89" t="s">
        <v>2</v>
      </c>
      <c r="B12" s="3"/>
      <c r="C12" s="98" t="s">
        <v>54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 spans="1:26" ht="15" customHeight="1" x14ac:dyDescent="0.25">
      <c r="A13" s="89"/>
      <c r="B13" s="3"/>
      <c r="C13" s="98" t="s">
        <v>63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spans="1:26" ht="15" customHeight="1" x14ac:dyDescent="0.25">
      <c r="A14" s="89"/>
      <c r="B14" s="3"/>
      <c r="C14" s="98" t="s">
        <v>3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spans="1:26" ht="14.25" customHeight="1" thickBot="1" x14ac:dyDescent="0.3">
      <c r="A15" s="3"/>
      <c r="B15" s="3"/>
      <c r="C15" s="8"/>
      <c r="D15"/>
      <c r="W15"/>
      <c r="Z15"/>
    </row>
    <row r="16" spans="1:26" s="15" customFormat="1" x14ac:dyDescent="0.25">
      <c r="C16" s="40" t="s">
        <v>46</v>
      </c>
      <c r="I16"/>
      <c r="J16" s="90" t="s">
        <v>70</v>
      </c>
      <c r="K16" s="91"/>
      <c r="L16" s="91"/>
      <c r="M16" s="91"/>
      <c r="N16" s="92"/>
      <c r="O16" s="86" t="s">
        <v>72</v>
      </c>
      <c r="P16" s="87"/>
      <c r="Q16" s="83" t="s">
        <v>60</v>
      </c>
      <c r="R16" s="84"/>
      <c r="S16" s="84"/>
      <c r="T16" s="85"/>
    </row>
    <row r="17" spans="1:26" s="15" customFormat="1" ht="42" customHeight="1" x14ac:dyDescent="0.25">
      <c r="C17" s="18" t="s">
        <v>33</v>
      </c>
      <c r="D17" s="18" t="s">
        <v>31</v>
      </c>
      <c r="E17" s="18" t="s">
        <v>55</v>
      </c>
      <c r="F17" s="18" t="s">
        <v>28</v>
      </c>
      <c r="G17" s="18" t="s">
        <v>57</v>
      </c>
      <c r="H17" s="32" t="s">
        <v>27</v>
      </c>
      <c r="I17" s="46" t="s">
        <v>25</v>
      </c>
      <c r="J17" s="49" t="s">
        <v>62</v>
      </c>
      <c r="K17" s="33" t="s">
        <v>58</v>
      </c>
      <c r="L17" s="33" t="s">
        <v>59</v>
      </c>
      <c r="M17" s="33" t="s">
        <v>43</v>
      </c>
      <c r="N17" s="50" t="s">
        <v>45</v>
      </c>
      <c r="O17" s="54" t="s">
        <v>44</v>
      </c>
      <c r="P17" s="55" t="s">
        <v>24</v>
      </c>
      <c r="Q17" s="56" t="s">
        <v>48</v>
      </c>
      <c r="R17" s="27" t="s">
        <v>51</v>
      </c>
      <c r="S17" s="35" t="s">
        <v>52</v>
      </c>
      <c r="T17" s="57" t="s">
        <v>53</v>
      </c>
    </row>
    <row r="18" spans="1:26" s="15" customFormat="1" x14ac:dyDescent="0.25">
      <c r="C18" s="34" t="s">
        <v>12</v>
      </c>
      <c r="D18" s="34">
        <v>9938135</v>
      </c>
      <c r="E18" s="23" t="s">
        <v>39</v>
      </c>
      <c r="F18" s="12" t="s">
        <v>22</v>
      </c>
      <c r="G18" s="12" t="s">
        <v>14</v>
      </c>
      <c r="H18" s="12" t="s">
        <v>29</v>
      </c>
      <c r="I18" s="47">
        <v>199920</v>
      </c>
      <c r="J18" s="75"/>
      <c r="K18" s="76"/>
      <c r="L18" s="76"/>
      <c r="M18" s="76"/>
      <c r="N18" s="77"/>
      <c r="O18" s="75"/>
      <c r="P18" s="78"/>
      <c r="Q18" s="58">
        <f>IF(P18=0,0,(P18/O18))</f>
        <v>0</v>
      </c>
      <c r="R18" s="29">
        <f>Q18*I18</f>
        <v>0</v>
      </c>
      <c r="S18" s="37">
        <v>0.21</v>
      </c>
      <c r="T18" s="59">
        <f>R18*S18+R18</f>
        <v>0</v>
      </c>
    </row>
    <row r="19" spans="1:26" s="15" customFormat="1" x14ac:dyDescent="0.25">
      <c r="C19" s="34" t="s">
        <v>30</v>
      </c>
      <c r="D19" s="34">
        <v>9938135</v>
      </c>
      <c r="E19" s="23" t="s">
        <v>39</v>
      </c>
      <c r="F19" s="12" t="s">
        <v>22</v>
      </c>
      <c r="G19" s="12" t="s">
        <v>14</v>
      </c>
      <c r="H19" s="12" t="s">
        <v>29</v>
      </c>
      <c r="I19" s="47">
        <v>19992</v>
      </c>
      <c r="J19" s="75"/>
      <c r="K19" s="76"/>
      <c r="L19" s="76"/>
      <c r="M19" s="76"/>
      <c r="N19" s="77"/>
      <c r="O19" s="75"/>
      <c r="P19" s="78"/>
      <c r="Q19" s="58">
        <f t="shared" ref="Q19:Q24" si="0">IF(P19=0,0,(P19/O19))</f>
        <v>0</v>
      </c>
      <c r="R19" s="29">
        <f t="shared" ref="R19:R24" si="1">Q19*I19</f>
        <v>0</v>
      </c>
      <c r="S19" s="37">
        <v>0.21</v>
      </c>
      <c r="T19" s="59">
        <f>R19*S19+R19</f>
        <v>0</v>
      </c>
    </row>
    <row r="20" spans="1:26" s="15" customFormat="1" x14ac:dyDescent="0.25">
      <c r="C20" s="34"/>
      <c r="D20" s="34"/>
      <c r="E20" s="23"/>
      <c r="F20" s="12"/>
      <c r="G20" s="12"/>
      <c r="H20" s="12"/>
      <c r="I20" s="47"/>
      <c r="J20" s="51"/>
      <c r="K20" s="22"/>
      <c r="L20" s="22"/>
      <c r="M20" s="22"/>
      <c r="N20" s="52"/>
      <c r="O20" s="51"/>
      <c r="P20" s="47"/>
      <c r="Q20" s="51"/>
      <c r="R20" s="22"/>
      <c r="S20" s="22"/>
      <c r="T20" s="60"/>
    </row>
    <row r="21" spans="1:26" s="15" customFormat="1" ht="33" customHeight="1" x14ac:dyDescent="0.25">
      <c r="C21" s="34" t="s">
        <v>26</v>
      </c>
      <c r="D21" s="34">
        <v>64381</v>
      </c>
      <c r="E21" s="44" t="s">
        <v>40</v>
      </c>
      <c r="F21" s="12" t="s">
        <v>22</v>
      </c>
      <c r="G21" s="21" t="s">
        <v>14</v>
      </c>
      <c r="H21" s="12" t="s">
        <v>32</v>
      </c>
      <c r="I21" s="47">
        <v>157500</v>
      </c>
      <c r="J21" s="75"/>
      <c r="K21" s="76"/>
      <c r="L21" s="76"/>
      <c r="M21" s="76"/>
      <c r="N21" s="77"/>
      <c r="O21" s="75"/>
      <c r="P21" s="78"/>
      <c r="Q21" s="58">
        <f t="shared" si="0"/>
        <v>0</v>
      </c>
      <c r="R21" s="29">
        <f t="shared" si="1"/>
        <v>0</v>
      </c>
      <c r="S21" s="37">
        <v>0.21</v>
      </c>
      <c r="T21" s="59">
        <f t="shared" ref="T19:T24" si="2">R21*S21+R21</f>
        <v>0</v>
      </c>
    </row>
    <row r="22" spans="1:26" s="15" customFormat="1" x14ac:dyDescent="0.25">
      <c r="C22" s="34"/>
      <c r="D22" s="34"/>
      <c r="E22" s="23"/>
      <c r="F22" s="14"/>
      <c r="G22" s="12"/>
      <c r="H22" s="14"/>
      <c r="I22" s="48"/>
      <c r="J22" s="51"/>
      <c r="K22" s="22"/>
      <c r="L22" s="22"/>
      <c r="M22" s="22"/>
      <c r="N22" s="52"/>
      <c r="O22" s="51"/>
      <c r="P22" s="47"/>
      <c r="Q22" s="51"/>
      <c r="R22" s="22"/>
      <c r="S22" s="22"/>
      <c r="T22" s="60"/>
    </row>
    <row r="23" spans="1:26" s="15" customFormat="1" x14ac:dyDescent="0.25">
      <c r="C23" s="34" t="s">
        <v>12</v>
      </c>
      <c r="D23" s="34">
        <v>9938371</v>
      </c>
      <c r="E23" s="23" t="s">
        <v>11</v>
      </c>
      <c r="F23" s="12" t="s">
        <v>22</v>
      </c>
      <c r="G23" s="12" t="s">
        <v>15</v>
      </c>
      <c r="H23" s="12" t="s">
        <v>23</v>
      </c>
      <c r="I23" s="47">
        <v>32655000</v>
      </c>
      <c r="J23" s="75"/>
      <c r="K23" s="76"/>
      <c r="L23" s="76"/>
      <c r="M23" s="76"/>
      <c r="N23" s="77"/>
      <c r="O23" s="75"/>
      <c r="P23" s="78"/>
      <c r="Q23" s="58">
        <f t="shared" si="0"/>
        <v>0</v>
      </c>
      <c r="R23" s="29">
        <f t="shared" si="1"/>
        <v>0</v>
      </c>
      <c r="S23" s="37">
        <v>0.21</v>
      </c>
      <c r="T23" s="59">
        <f t="shared" si="2"/>
        <v>0</v>
      </c>
    </row>
    <row r="24" spans="1:26" s="15" customFormat="1" ht="15.75" thickBot="1" x14ac:dyDescent="0.3">
      <c r="C24" s="34" t="s">
        <v>26</v>
      </c>
      <c r="D24" s="34">
        <v>9938371</v>
      </c>
      <c r="E24" s="23" t="s">
        <v>11</v>
      </c>
      <c r="F24" s="12" t="s">
        <v>22</v>
      </c>
      <c r="G24" s="12" t="s">
        <v>15</v>
      </c>
      <c r="H24" s="12" t="s">
        <v>23</v>
      </c>
      <c r="I24" s="47">
        <v>22582500</v>
      </c>
      <c r="J24" s="79"/>
      <c r="K24" s="80"/>
      <c r="L24" s="80"/>
      <c r="M24" s="80"/>
      <c r="N24" s="81"/>
      <c r="O24" s="79"/>
      <c r="P24" s="82"/>
      <c r="Q24" s="64">
        <f t="shared" si="0"/>
        <v>0</v>
      </c>
      <c r="R24" s="65">
        <f t="shared" si="1"/>
        <v>0</v>
      </c>
      <c r="S24" s="66">
        <v>0.21</v>
      </c>
      <c r="T24" s="67">
        <f t="shared" si="2"/>
        <v>0</v>
      </c>
    </row>
    <row r="25" spans="1:26" s="15" customFormat="1" ht="15.75" thickBo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68"/>
      <c r="K25" s="68"/>
      <c r="L25" s="68"/>
      <c r="M25" s="68"/>
      <c r="N25" s="68"/>
      <c r="O25" s="68"/>
      <c r="P25" s="68"/>
      <c r="Q25" s="38"/>
      <c r="R25" s="69"/>
      <c r="S25" s="70"/>
      <c r="T25" s="71">
        <f>SUM(T18:T24)</f>
        <v>0</v>
      </c>
      <c r="W25" s="28"/>
    </row>
    <row r="26" spans="1:26" s="15" customFormat="1" ht="15.75" thickBo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19"/>
      <c r="W26" s="28"/>
    </row>
    <row r="27" spans="1:26" x14ac:dyDescent="0.25">
      <c r="C27" s="39" t="s">
        <v>10</v>
      </c>
      <c r="H27" s="5"/>
      <c r="I27" s="5"/>
      <c r="J27" s="86" t="s">
        <v>70</v>
      </c>
      <c r="K27" s="87"/>
      <c r="L27" s="87"/>
      <c r="M27" s="88"/>
      <c r="N27" s="86" t="s">
        <v>71</v>
      </c>
      <c r="O27" s="87"/>
      <c r="P27" s="87"/>
      <c r="Q27" s="86" t="s">
        <v>61</v>
      </c>
      <c r="R27" s="87"/>
      <c r="S27" s="87"/>
      <c r="T27" s="88"/>
      <c r="W27"/>
      <c r="Z27"/>
    </row>
    <row r="28" spans="1:26" ht="84" x14ac:dyDescent="0.25">
      <c r="C28" s="18" t="s">
        <v>33</v>
      </c>
      <c r="D28" s="41" t="s">
        <v>9</v>
      </c>
      <c r="E28" s="18" t="s">
        <v>55</v>
      </c>
      <c r="F28" s="18" t="s">
        <v>28</v>
      </c>
      <c r="G28" s="18" t="s">
        <v>13</v>
      </c>
      <c r="H28" s="18" t="s">
        <v>27</v>
      </c>
      <c r="I28" s="46" t="s">
        <v>74</v>
      </c>
      <c r="J28" s="49" t="s">
        <v>62</v>
      </c>
      <c r="K28" s="33" t="s">
        <v>58</v>
      </c>
      <c r="L28" s="33" t="s">
        <v>7</v>
      </c>
      <c r="M28" s="50" t="s">
        <v>77</v>
      </c>
      <c r="N28" s="54" t="s">
        <v>76</v>
      </c>
      <c r="O28" s="24" t="s">
        <v>75</v>
      </c>
      <c r="P28" s="61" t="s">
        <v>24</v>
      </c>
      <c r="Q28" s="62" t="s">
        <v>49</v>
      </c>
      <c r="R28" s="31" t="s">
        <v>50</v>
      </c>
      <c r="S28" s="35" t="s">
        <v>52</v>
      </c>
      <c r="T28" s="57" t="s">
        <v>53</v>
      </c>
      <c r="W28"/>
      <c r="Z28"/>
    </row>
    <row r="29" spans="1:26" x14ac:dyDescent="0.25">
      <c r="C29" s="34" t="s">
        <v>12</v>
      </c>
      <c r="D29" s="34">
        <v>60140</v>
      </c>
      <c r="E29" s="23" t="s">
        <v>41</v>
      </c>
      <c r="F29" s="12" t="s">
        <v>22</v>
      </c>
      <c r="G29" s="12" t="s">
        <v>16</v>
      </c>
      <c r="H29" s="12" t="s">
        <v>64</v>
      </c>
      <c r="I29" s="47">
        <v>9020160</v>
      </c>
      <c r="J29" s="75"/>
      <c r="K29" s="76"/>
      <c r="L29" s="76"/>
      <c r="M29" s="77"/>
      <c r="N29" s="75"/>
      <c r="O29" s="76"/>
      <c r="P29" s="78"/>
      <c r="Q29" s="63">
        <f>IF(P29=0,0,(P29/N29)/O29)</f>
        <v>0</v>
      </c>
      <c r="R29" s="29">
        <f>I29*Q29</f>
        <v>0</v>
      </c>
      <c r="S29" s="37">
        <v>0.21</v>
      </c>
      <c r="T29" s="59">
        <f>R29*S29+R29</f>
        <v>0</v>
      </c>
      <c r="W29"/>
      <c r="Z29"/>
    </row>
    <row r="30" spans="1:26" x14ac:dyDescent="0.25">
      <c r="C30" s="34" t="s">
        <v>12</v>
      </c>
      <c r="D30" s="34">
        <v>60185</v>
      </c>
      <c r="E30" s="23" t="s">
        <v>42</v>
      </c>
      <c r="F30" s="12" t="s">
        <v>22</v>
      </c>
      <c r="G30" s="12" t="s">
        <v>17</v>
      </c>
      <c r="H30" s="12" t="s">
        <v>64</v>
      </c>
      <c r="I30" s="47">
        <v>881280</v>
      </c>
      <c r="J30" s="75"/>
      <c r="K30" s="76"/>
      <c r="L30" s="76"/>
      <c r="M30" s="77"/>
      <c r="N30" s="75"/>
      <c r="O30" s="76"/>
      <c r="P30" s="78"/>
      <c r="Q30" s="63">
        <f t="shared" ref="Q30:Q34" si="3">IF(P30=0,0,(P30/N30)/O30)</f>
        <v>0</v>
      </c>
      <c r="R30" s="29">
        <f t="shared" ref="R30:R34" si="4">I30*Q30</f>
        <v>0</v>
      </c>
      <c r="S30" s="37">
        <v>0.21</v>
      </c>
      <c r="T30" s="59">
        <f t="shared" ref="T30:T34" si="5">R30*S30+R30</f>
        <v>0</v>
      </c>
      <c r="W30"/>
      <c r="Z30"/>
    </row>
    <row r="31" spans="1:26" x14ac:dyDescent="0.25">
      <c r="C31" s="99" t="s">
        <v>12</v>
      </c>
      <c r="D31" s="99">
        <v>272485</v>
      </c>
      <c r="E31" s="16" t="s">
        <v>38</v>
      </c>
      <c r="F31" s="14" t="s">
        <v>22</v>
      </c>
      <c r="G31" s="14" t="s">
        <v>18</v>
      </c>
      <c r="H31" s="14" t="s">
        <v>37</v>
      </c>
      <c r="I31" s="48">
        <v>400680</v>
      </c>
      <c r="J31" s="75"/>
      <c r="K31" s="76"/>
      <c r="L31" s="76"/>
      <c r="M31" s="77"/>
      <c r="N31" s="75"/>
      <c r="O31" s="76"/>
      <c r="P31" s="78"/>
      <c r="Q31" s="63">
        <f>IF(P31=0,0,(P31/N31)/O31)</f>
        <v>0</v>
      </c>
      <c r="R31" s="29">
        <f t="shared" si="4"/>
        <v>0</v>
      </c>
      <c r="S31" s="37">
        <v>0.21</v>
      </c>
      <c r="T31" s="59">
        <f t="shared" si="5"/>
        <v>0</v>
      </c>
      <c r="W31"/>
      <c r="Z31"/>
    </row>
    <row r="32" spans="1:26" x14ac:dyDescent="0.25">
      <c r="C32" s="12" t="s">
        <v>30</v>
      </c>
      <c r="D32" s="26">
        <v>60618</v>
      </c>
      <c r="E32" s="16" t="s">
        <v>34</v>
      </c>
      <c r="F32" s="12" t="s">
        <v>22</v>
      </c>
      <c r="G32" s="12" t="s">
        <v>35</v>
      </c>
      <c r="H32" s="12" t="s">
        <v>65</v>
      </c>
      <c r="I32" s="47">
        <v>6013440</v>
      </c>
      <c r="J32" s="75"/>
      <c r="K32" s="76"/>
      <c r="L32" s="76"/>
      <c r="M32" s="77"/>
      <c r="N32" s="75"/>
      <c r="O32" s="76"/>
      <c r="P32" s="78"/>
      <c r="Q32" s="63">
        <f t="shared" si="3"/>
        <v>0</v>
      </c>
      <c r="R32" s="29">
        <f t="shared" si="4"/>
        <v>0</v>
      </c>
      <c r="S32" s="37">
        <v>0.21</v>
      </c>
      <c r="T32" s="59">
        <f t="shared" si="5"/>
        <v>0</v>
      </c>
      <c r="W32"/>
      <c r="Z32"/>
    </row>
    <row r="33" spans="3:26" x14ac:dyDescent="0.25">
      <c r="C33" s="12" t="s">
        <v>12</v>
      </c>
      <c r="D33" s="26">
        <v>60696</v>
      </c>
      <c r="E33" s="23" t="s">
        <v>36</v>
      </c>
      <c r="F33" s="12" t="s">
        <v>22</v>
      </c>
      <c r="G33" s="12" t="s">
        <v>19</v>
      </c>
      <c r="H33" s="12" t="s">
        <v>66</v>
      </c>
      <c r="I33" s="47">
        <v>802771.20000000007</v>
      </c>
      <c r="J33" s="75"/>
      <c r="K33" s="76"/>
      <c r="L33" s="76"/>
      <c r="M33" s="77"/>
      <c r="N33" s="75"/>
      <c r="O33" s="76"/>
      <c r="P33" s="78"/>
      <c r="Q33" s="63">
        <f t="shared" si="3"/>
        <v>0</v>
      </c>
      <c r="R33" s="29">
        <f t="shared" si="4"/>
        <v>0</v>
      </c>
      <c r="S33" s="37">
        <v>0.21</v>
      </c>
      <c r="T33" s="59">
        <f t="shared" si="5"/>
        <v>0</v>
      </c>
      <c r="W33"/>
      <c r="Z33"/>
    </row>
    <row r="34" spans="3:26" ht="15.75" thickBot="1" x14ac:dyDescent="0.3">
      <c r="C34" s="12" t="s">
        <v>30</v>
      </c>
      <c r="D34" s="26">
        <v>61395</v>
      </c>
      <c r="E34" s="23" t="s">
        <v>21</v>
      </c>
      <c r="F34" s="12" t="s">
        <v>22</v>
      </c>
      <c r="G34" s="12" t="s">
        <v>20</v>
      </c>
      <c r="H34" s="12" t="s">
        <v>67</v>
      </c>
      <c r="I34" s="47">
        <v>503539.19999999995</v>
      </c>
      <c r="J34" s="75"/>
      <c r="K34" s="76"/>
      <c r="L34" s="76"/>
      <c r="M34" s="77"/>
      <c r="N34" s="75"/>
      <c r="O34" s="76"/>
      <c r="P34" s="78"/>
      <c r="Q34" s="63">
        <f t="shared" si="3"/>
        <v>0</v>
      </c>
      <c r="R34" s="29">
        <f t="shared" si="4"/>
        <v>0</v>
      </c>
      <c r="S34" s="37">
        <v>0.21</v>
      </c>
      <c r="T34" s="59">
        <f t="shared" si="5"/>
        <v>0</v>
      </c>
      <c r="W34"/>
      <c r="Z34"/>
    </row>
    <row r="35" spans="3:26" ht="15.75" thickBot="1" x14ac:dyDescent="0.3">
      <c r="J35" s="53"/>
      <c r="K35" s="53"/>
      <c r="L35" s="53"/>
      <c r="M35" s="53"/>
      <c r="N35" s="53"/>
      <c r="O35" s="53"/>
      <c r="P35" s="53"/>
      <c r="Q35" s="72"/>
      <c r="R35" s="73"/>
      <c r="S35" s="70"/>
      <c r="T35" s="71">
        <f>SUM(T29:T34)</f>
        <v>0</v>
      </c>
      <c r="W35"/>
      <c r="Z35"/>
    </row>
    <row r="36" spans="3:26" x14ac:dyDescent="0.25">
      <c r="Q36" s="30"/>
      <c r="R36" s="13"/>
      <c r="W36"/>
      <c r="Z36"/>
    </row>
    <row r="37" spans="3:26" x14ac:dyDescent="0.25">
      <c r="M37" s="20"/>
      <c r="R37" s="30"/>
      <c r="W37"/>
      <c r="Z37"/>
    </row>
    <row r="38" spans="3:26" x14ac:dyDescent="0.25">
      <c r="M38" s="20"/>
      <c r="R38"/>
      <c r="S38" s="36"/>
      <c r="U38" s="13"/>
      <c r="W38"/>
      <c r="Z38"/>
    </row>
    <row r="39" spans="3:26" x14ac:dyDescent="0.25">
      <c r="M39" s="20"/>
      <c r="R39"/>
      <c r="S39" s="36"/>
      <c r="U39" s="13"/>
      <c r="W39"/>
      <c r="Z39"/>
    </row>
  </sheetData>
  <sheetProtection algorithmName="SHA-512" hashValue="NIKt+BgjfN+IJaIOy5rtcWX8/MbqhwpTs4ijcJirQYh+StLjqBR3OIV7IGhBGTRLZIr7ynwwmD8yPTvfbiMy6w==" saltValue="XZaoHOfyS+HcxhhbC1hiQQ==" spinCount="100000" sheet="1" objects="1" scenarios="1"/>
  <mergeCells count="16">
    <mergeCell ref="Q7:S7"/>
    <mergeCell ref="D4:T4"/>
    <mergeCell ref="C12:Z12"/>
    <mergeCell ref="C13:Z13"/>
    <mergeCell ref="C14:Z14"/>
    <mergeCell ref="C6:Z6"/>
    <mergeCell ref="C8:Z8"/>
    <mergeCell ref="C9:Z9"/>
    <mergeCell ref="C10:Z10"/>
    <mergeCell ref="Q16:T16"/>
    <mergeCell ref="Q27:T27"/>
    <mergeCell ref="A12:A14"/>
    <mergeCell ref="J16:N16"/>
    <mergeCell ref="O16:P16"/>
    <mergeCell ref="J27:M27"/>
    <mergeCell ref="N27:P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3"/>
  <sheetViews>
    <sheetView workbookViewId="0">
      <selection activeCell="B4" sqref="B4"/>
    </sheetView>
  </sheetViews>
  <sheetFormatPr defaultRowHeight="15" x14ac:dyDescent="0.25"/>
  <sheetData>
    <row r="2" spans="2:2" x14ac:dyDescent="0.25">
      <c r="B2" t="s">
        <v>0</v>
      </c>
    </row>
    <row r="3" spans="2:2" x14ac:dyDescent="0.25">
      <c r="B3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35431F14DF9F42B6386857EF3D9469" ma:contentTypeVersion="9" ma:contentTypeDescription="Een nieuw document maken." ma:contentTypeScope="" ma:versionID="710e31abf0789ec7637de20e2e41e983">
  <xsd:schema xmlns:xsd="http://www.w3.org/2001/XMLSchema" xmlns:xs="http://www.w3.org/2001/XMLSchema" xmlns:p="http://schemas.microsoft.com/office/2006/metadata/properties" xmlns:ns3="51242052-dc8b-4443-a4a5-ac97a7e06508" targetNamespace="http://schemas.microsoft.com/office/2006/metadata/properties" ma:root="true" ma:fieldsID="ffeb74d72547f8a9b932ea2535d090ba" ns3:_="">
    <xsd:import namespace="51242052-dc8b-4443-a4a5-ac97a7e065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42052-dc8b-4443-a4a5-ac97a7e06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BE25B-2E16-4F3D-BA53-4BC8A31B7853}">
  <ds:schemaRefs>
    <ds:schemaRef ds:uri="http://purl.org/dc/elements/1.1/"/>
    <ds:schemaRef ds:uri="http://schemas.microsoft.com/office/2006/metadata/properties"/>
    <ds:schemaRef ds:uri="51242052-dc8b-4443-a4a5-ac97a7e0650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050C5F-4015-4CDC-95A4-64A68CA089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5D71A-D887-471E-B582-2743C4013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242052-dc8b-4443-a4a5-ac97a7e06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Prijsblad uitvraag</vt:lpstr>
      <vt:lpstr>Blad3</vt:lpstr>
    </vt:vector>
  </TitlesOfParts>
  <Company>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Hogendoorn</dc:creator>
  <cp:lastModifiedBy>Loesberg, P.J.H. (Pamela)</cp:lastModifiedBy>
  <cp:lastPrinted>2026-02-17T07:52:08Z</cp:lastPrinted>
  <dcterms:created xsi:type="dcterms:W3CDTF">2019-03-12T21:00:16Z</dcterms:created>
  <dcterms:modified xsi:type="dcterms:W3CDTF">2026-03-19T15:18:56Z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0x0101008C35431F14DF9F42B6386857EF3D9469</vt:lpwstr>
  </property>
</Properties>
</file>