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https://hlmr.sharepoint.com/sites/ST-Scansoftware/Gedeelde documenten/General/_9 Aanbestedingsdocumenten/"/>
    </mc:Choice>
  </mc:AlternateContent>
  <xr:revisionPtr revIDLastSave="5" documentId="13_ncr:1_{8316883E-2ED8-4EEC-9277-70F92AA5DDE8}" xr6:coauthVersionLast="47" xr6:coauthVersionMax="47" xr10:uidLastSave="{E3F7C769-5043-48BA-8B22-C23B288894FB}"/>
  <workbookProtection workbookAlgorithmName="SHA-512" workbookHashValue="0/w+2gcJ+weQUY87lKWEYMcq/cUAcxmcsA9mTFifL7hce4L5whovexzC02Ne7r4UBYoE0PE2qW90GwLC82fRRA==" workbookSaltValue="82yE2AMuIQ2G4DtYxgdvsw==" workbookSpinCount="100000" lockStructure="1"/>
  <bookViews>
    <workbookView xWindow="-120" yWindow="-120" windowWidth="29040" windowHeight="17520" tabRatio="921" xr2:uid="{00000000-000D-0000-FFFF-FFFF00000000}"/>
  </bookViews>
  <sheets>
    <sheet name="Tab1 Prijzenblad" sheetId="30" r:id="rId1"/>
    <sheet name="Tab2 Beoordeling prijs" sheetId="2" r:id="rId2"/>
    <sheet name="Tab3 implementatiekosten" sheetId="31" r:id="rId3"/>
    <sheet name="Tab4 jaarlijkse kosten" sheetId="3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0" l="1"/>
  <c r="E6" i="30" s="1"/>
  <c r="C5" i="30"/>
  <c r="E5" i="30" s="1"/>
  <c r="C4" i="30"/>
  <c r="E4" i="30" s="1"/>
  <c r="C3" i="30"/>
  <c r="E3" i="30" s="1"/>
  <c r="E9" i="30"/>
  <c r="E7" i="30"/>
  <c r="F8" i="2"/>
  <c r="E10" i="30" l="1"/>
  <c r="F10" i="30" s="1"/>
  <c r="E23" i="2"/>
  <c r="E17" i="2"/>
  <c r="D12" i="2" l="1"/>
  <c r="E12" i="2" s="1"/>
  <c r="E20" i="2"/>
</calcChain>
</file>

<file path=xl/sharedStrings.xml><?xml version="1.0" encoding="utf-8"?>
<sst xmlns="http://schemas.openxmlformats.org/spreadsheetml/2006/main" count="41" uniqueCount="40">
  <si>
    <r>
      <rPr>
        <b/>
        <sz val="11"/>
        <color rgb="FF000000"/>
        <rFont val="Calibri"/>
      </rPr>
      <t xml:space="preserve">Bijlage F Prijzenblad Platform voor Scannen en Herkennen
</t>
    </r>
    <r>
      <rPr>
        <sz val="10"/>
        <color rgb="FF000000"/>
        <rFont val="Arial"/>
      </rPr>
      <t xml:space="preserve">
Uit dit prijzenblad volgt een Inschrijfprijs. Deze Inschrijfprijs wordt berekend ten behoeve van het subgunningscriterium prijs.
Alle prijzen zijn in euro's excl. BTW.
Alle kosten dienen in de prijzen inbegrepen  te zijn. Dit houdt in dat alle kosten voor het uitvoeren van de opdracht conform aanbestedingsdocumenten, waaronder programma van eisen en de door inschrijver bij de gunningscriteria wensen in de inschrijfprijs opgenomen moeten zijn.
Alle gele vakken dienen ingevuld te worden. Indien u alleen C7 invult, dient u een specificatie van de kosten op te geven in Tab4 jaarlijkse kosten.
Indien u geen kosten berekent dient u € 0 in te vullen.
Aantallen genoemd in het prijzenblad zijn indicatief en hieraan kunnen geen rechten ontleend worden.
Naast het prijzenblad tab 1 moet u bij tab 3 en tab 4 een specificatie van de opgegeven kosten invullen.</t>
    </r>
  </si>
  <si>
    <t xml:space="preserve">  Omschrijving</t>
  </si>
  <si>
    <t>Kosten per gebruiker per jaar (excl. btw)</t>
  </si>
  <si>
    <t>Totale kosten per jaar (excl. btw)</t>
  </si>
  <si>
    <t>Weging</t>
  </si>
  <si>
    <t>kosten  na weging</t>
  </si>
  <si>
    <t>Aantal gebruikers F&amp;A en FM: 20</t>
  </si>
  <si>
    <t>Aantal concurrent gebruikers: 5</t>
  </si>
  <si>
    <t>Aantal scans: 400.000</t>
  </si>
  <si>
    <t>Aantal herkennen: 80.000</t>
  </si>
  <si>
    <t>Vaste jaarlijkse kosten</t>
  </si>
  <si>
    <t>Eenmalige kosten (excl. btw)</t>
  </si>
  <si>
    <t>Implementatiekosten</t>
  </si>
  <si>
    <t>Inschrijfprijs</t>
  </si>
  <si>
    <t>Toelichting</t>
  </si>
  <si>
    <t>Kostenonderdeel</t>
  </si>
  <si>
    <t>Omschrijving</t>
  </si>
  <si>
    <t>Totale kosten per jaar</t>
  </si>
  <si>
    <t>(uw firmanaam)</t>
  </si>
  <si>
    <t xml:space="preserve">Plaats </t>
  </si>
  <si>
    <t>Datum</t>
  </si>
  <si>
    <t>Naam tekeningsbevoegde functionaris</t>
  </si>
  <si>
    <t>Functie tekeningsbevoegde functionaris</t>
  </si>
  <si>
    <t>Handtekening</t>
  </si>
  <si>
    <t>Rekenblad gunningscriterium prijs</t>
  </si>
  <si>
    <t>Prijs</t>
  </si>
  <si>
    <t>Punten</t>
  </si>
  <si>
    <r>
      <t xml:space="preserve">Prijs bij </t>
    </r>
    <r>
      <rPr>
        <b/>
        <u/>
        <sz val="9"/>
        <rFont val="Arial"/>
        <family val="2"/>
      </rPr>
      <t>minimum</t>
    </r>
    <r>
      <rPr>
        <b/>
        <sz val="9"/>
        <rFont val="Arial"/>
        <family val="2"/>
      </rPr>
      <t xml:space="preserve"> aantal te behalen punten</t>
    </r>
  </si>
  <si>
    <t>Omslagpunt</t>
  </si>
  <si>
    <r>
      <t xml:space="preserve">Prijs bij </t>
    </r>
    <r>
      <rPr>
        <b/>
        <u/>
        <sz val="9"/>
        <rFont val="Arial"/>
        <family val="2"/>
      </rPr>
      <t>maximum</t>
    </r>
    <r>
      <rPr>
        <b/>
        <sz val="9"/>
        <rFont val="Arial"/>
        <family val="2"/>
      </rPr>
      <t xml:space="preserve"> aantal te behalen punten</t>
    </r>
  </si>
  <si>
    <t>Score voor waarde van inschrijver</t>
  </si>
  <si>
    <t>De formule rekent het onderstaande uit zonder omslagpunt:</t>
  </si>
  <si>
    <t xml:space="preserve">De formule met omslagpunt: </t>
  </si>
  <si>
    <t>Na het omslagpunt</t>
  </si>
  <si>
    <t>Omschrijving eenmalige kosten</t>
  </si>
  <si>
    <t>Kosten (excl. btw)</t>
  </si>
  <si>
    <t>Omschrijving periodieke kosten</t>
  </si>
  <si>
    <t>Kosten (excl. btw) per jaar</t>
  </si>
  <si>
    <t xml:space="preserve">Alle kosten voor het werkend opleveren van de aangeboden functionaliteit tot en met de acceptatie. Tot de kosten behoren alle kosten zoals (niet uitsluitend) configuratie, inrichting, testen, acceptatie, opleidingskosten.
U dient in Tab3 Implementatiekosten het eenmalige bedrag te specificeren. </t>
  </si>
  <si>
    <t>De  totale kosten (per jaar) die de inschrijver aanbiedt voor het leveren  van de functionaliteit als een dienst conform aanbestedingsstukken. Tot de kosten behoren alle kosten zoals (niet uitsluitend): helpdeskondersteuning,  gebruiksrecht, hosting, beheer, doorontwikkeling (updates, upgrades) enzovoort. We gaan uit van een intiële contractduur van 4 jaar.
U kunt in cel C7 een jaarlijks bedrag ingeven en de cellen B3-B6 leeglaten. U dient het jaarlijks bedrag wel te specificeren in Tab4 Jaarlijkse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</si>
</sst>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 #,##0.00_-;_-[$€]\ * #,##0.00\-;_-[$€]\ * &quot;-&quot;??_-;_-@_-"/>
    <numFmt numFmtId="165" formatCode="0.0"/>
    <numFmt numFmtId="166" formatCode="_(* #,##0.00_);_(* \(#,##0.00\);_(* &quot;-&quot;??_);_(@_)"/>
    <numFmt numFmtId="167" formatCode="&quot;€&quot;\ #,##0.00"/>
    <numFmt numFmtId="168" formatCode="_-* #,##0.00_-;_-* #,##0.00\-;_-* &quot;-&quot;??_-;_-@_-"/>
    <numFmt numFmtId="169" formatCode="_(&quot;€&quot;* #,##0.00_);_(&quot;€&quot;* \(#,##0.00\);_(&quot;€&quot;* &quot;-&quot;??_);_(@_)"/>
    <numFmt numFmtId="170" formatCode="_ [$€-413]\ * #,##0.00_ ;_ [$€-413]\ * \-#,##0.00_ ;_ [$€-413]\ * &quot;-&quot;??_ ;_ @_ "/>
  </numFmts>
  <fonts count="36" x14ac:knownFonts="1">
    <font>
      <sz val="10"/>
      <name val="Arial"/>
    </font>
    <font>
      <sz val="11"/>
      <color theme="1"/>
      <name val="Calibri"/>
      <family val="2"/>
      <scheme val="minor"/>
    </font>
    <font>
      <sz val="10"/>
      <name val="Arial"/>
      <family val="2"/>
    </font>
    <font>
      <sz val="10"/>
      <name val="Arial"/>
      <family val="2"/>
    </font>
    <font>
      <sz val="9"/>
      <name val="Arial"/>
      <family val="2"/>
    </font>
    <font>
      <b/>
      <sz val="16"/>
      <name val="Arial"/>
      <family val="2"/>
    </font>
    <font>
      <sz val="9"/>
      <color indexed="9"/>
      <name val="Arial"/>
      <family val="2"/>
    </font>
    <font>
      <b/>
      <sz val="10"/>
      <name val="Arial"/>
      <family val="2"/>
    </font>
    <font>
      <b/>
      <sz val="8"/>
      <name val="Arial"/>
      <family val="2"/>
    </font>
    <font>
      <b/>
      <sz val="9"/>
      <name val="Arial"/>
      <family val="2"/>
    </font>
    <font>
      <b/>
      <sz val="12"/>
      <name val="Arial"/>
      <family val="2"/>
    </font>
    <font>
      <b/>
      <sz val="14"/>
      <name val="Arial"/>
      <family val="2"/>
    </font>
    <font>
      <sz val="11"/>
      <color indexed="8"/>
      <name val="Calibri"/>
      <family val="2"/>
    </font>
    <font>
      <b/>
      <u/>
      <sz val="9"/>
      <name val="Arial"/>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Arial"/>
      <family val="2"/>
    </font>
    <font>
      <b/>
      <sz val="9"/>
      <color theme="1"/>
      <name val="Arial"/>
      <family val="2"/>
    </font>
    <font>
      <sz val="9"/>
      <color theme="0" tint="-4.9989318521683403E-2"/>
      <name val="Arial"/>
      <family val="2"/>
    </font>
    <font>
      <sz val="9"/>
      <color rgb="FFFF0000"/>
      <name val="Arial"/>
      <family val="2"/>
    </font>
    <font>
      <sz val="10"/>
      <name val="Arial"/>
    </font>
    <font>
      <sz val="11"/>
      <color rgb="FF000000"/>
      <name val="Calibri"/>
      <family val="2"/>
    </font>
    <font>
      <b/>
      <sz val="11"/>
      <color rgb="FF000000"/>
      <name val="Calibri"/>
      <family val="2"/>
    </font>
    <font>
      <sz val="10"/>
      <color rgb="FF000000"/>
      <name val="Arial"/>
      <family val="2"/>
    </font>
    <font>
      <b/>
      <sz val="10"/>
      <color rgb="FF000000"/>
      <name val="Arial"/>
      <family val="2"/>
    </font>
    <font>
      <b/>
      <sz val="9"/>
      <name val="Corbel"/>
      <family val="2"/>
    </font>
    <font>
      <b/>
      <sz val="9"/>
      <color rgb="FF000000"/>
      <name val="Corbel"/>
      <family val="2"/>
    </font>
    <font>
      <b/>
      <sz val="11"/>
      <color rgb="FF000000"/>
      <name val="Calibri"/>
    </font>
    <font>
      <sz val="10"/>
      <color rgb="FF000000"/>
      <name val="Arial"/>
    </font>
    <font>
      <b/>
      <sz val="9"/>
      <color theme="0" tint="-0.499984740745262"/>
      <name val="Arial"/>
      <family val="2"/>
    </font>
  </fonts>
  <fills count="20">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rgb="FFFFFF00"/>
        <bgColor rgb="FF000000"/>
      </patternFill>
    </fill>
    <fill>
      <patternFill patternType="solid">
        <fgColor rgb="FFD9D9D9"/>
        <bgColor rgb="FF000000"/>
      </patternFill>
    </fill>
    <fill>
      <patternFill patternType="solid">
        <fgColor rgb="FFD5DCE4"/>
        <bgColor rgb="FF000000"/>
      </patternFill>
    </fill>
    <fill>
      <patternFill patternType="solid">
        <fgColor rgb="FFC4D79B"/>
        <bgColor rgb="FF000000"/>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s>
  <cellStyleXfs count="32">
    <xf numFmtId="0" fontId="0" fillId="0" borderId="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6" fillId="4" borderId="0" applyNumberFormat="0" applyBorder="0" applyAlignment="0" applyProtection="0"/>
    <xf numFmtId="0" fontId="20" fillId="4" borderId="0" applyNumberFormat="0" applyBorder="0" applyAlignment="0" applyProtection="0"/>
    <xf numFmtId="164" fontId="2" fillId="0" borderId="0" applyFont="0" applyFill="0" applyBorder="0" applyAlignment="0" applyProtection="0"/>
    <xf numFmtId="0" fontId="19" fillId="7" borderId="0" applyNumberFormat="0" applyBorder="0" applyAlignment="0" applyProtection="0"/>
    <xf numFmtId="0" fontId="17" fillId="0" borderId="0" applyNumberFormat="0" applyFill="0" applyBorder="0" applyAlignment="0" applyProtection="0">
      <alignment vertical="top"/>
      <protection locked="0"/>
    </xf>
    <xf numFmtId="0" fontId="18" fillId="6" borderId="3" applyNumberFormat="0" applyAlignment="0" applyProtection="0"/>
    <xf numFmtId="166" fontId="14" fillId="0" borderId="0" applyFont="0" applyFill="0" applyBorder="0" applyAlignment="0" applyProtection="0"/>
    <xf numFmtId="168" fontId="2" fillId="0" borderId="0" applyFont="0" applyFill="0" applyBorder="0" applyAlignment="0" applyProtection="0"/>
    <xf numFmtId="0" fontId="14" fillId="2" borderId="2" applyNumberFormat="0" applyFont="0" applyAlignment="0" applyProtection="0"/>
    <xf numFmtId="0" fontId="2" fillId="2" borderId="2" applyNumberFormat="0" applyFont="0" applyAlignment="0" applyProtection="0"/>
    <xf numFmtId="0" fontId="14" fillId="2" borderId="2" applyNumberFormat="0" applyFont="0" applyAlignment="0" applyProtection="0"/>
    <xf numFmtId="0" fontId="21" fillId="8" borderId="0" applyNumberFormat="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5" fillId="0" borderId="0"/>
    <xf numFmtId="0" fontId="2" fillId="0" borderId="0"/>
    <xf numFmtId="0" fontId="14" fillId="0" borderId="0"/>
    <xf numFmtId="0" fontId="2" fillId="0" borderId="0"/>
    <xf numFmtId="44" fontId="3" fillId="0" borderId="0" applyFont="0" applyFill="0" applyBorder="0" applyAlignment="0" applyProtection="0"/>
    <xf numFmtId="169" fontId="12"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6" fontId="1" fillId="0" borderId="0" applyFont="0" applyFill="0" applyBorder="0" applyAlignment="0" applyProtection="0"/>
    <xf numFmtId="44" fontId="1" fillId="0" borderId="0" applyFont="0" applyFill="0" applyBorder="0" applyAlignment="0" applyProtection="0"/>
    <xf numFmtId="43" fontId="26" fillId="0" borderId="0" applyFont="0" applyFill="0" applyBorder="0" applyAlignment="0" applyProtection="0"/>
  </cellStyleXfs>
  <cellXfs count="83">
    <xf numFmtId="0" fontId="0" fillId="0" borderId="0" xfId="0"/>
    <xf numFmtId="0" fontId="27" fillId="0" borderId="0" xfId="0" applyFont="1" applyProtection="1">
      <protection locked="0"/>
    </xf>
    <xf numFmtId="0" fontId="27" fillId="0" borderId="0" xfId="0" applyFont="1"/>
    <xf numFmtId="170" fontId="27" fillId="0" borderId="0" xfId="0" applyNumberFormat="1" applyFont="1" applyProtection="1">
      <protection locked="0"/>
    </xf>
    <xf numFmtId="170" fontId="29" fillId="14" borderId="17" xfId="0" applyNumberFormat="1" applyFont="1" applyFill="1" applyBorder="1" applyAlignment="1" applyProtection="1">
      <alignment horizontal="center" vertical="center" wrapText="1"/>
      <protection locked="0"/>
    </xf>
    <xf numFmtId="0" fontId="27" fillId="0" borderId="17" xfId="0" applyFont="1" applyBorder="1" applyAlignment="1">
      <alignment horizontal="center" vertical="center"/>
    </xf>
    <xf numFmtId="0" fontId="28" fillId="0" borderId="0" xfId="0" applyFont="1"/>
    <xf numFmtId="0" fontId="31" fillId="0" borderId="17" xfId="0" applyFont="1" applyBorder="1" applyAlignment="1">
      <alignment horizontal="left" vertical="top" wrapText="1"/>
    </xf>
    <xf numFmtId="0" fontId="28" fillId="0" borderId="17" xfId="0" applyFont="1" applyBorder="1" applyAlignment="1">
      <alignment vertical="top"/>
    </xf>
    <xf numFmtId="43" fontId="28" fillId="0" borderId="17" xfId="31" applyFont="1" applyFill="1" applyBorder="1" applyAlignment="1">
      <alignment vertical="top"/>
    </xf>
    <xf numFmtId="0" fontId="32" fillId="0" borderId="0" xfId="0" applyFont="1" applyAlignment="1">
      <alignment horizontal="left" vertical="top" wrapText="1"/>
    </xf>
    <xf numFmtId="0" fontId="27" fillId="17" borderId="17" xfId="0" applyFont="1" applyFill="1" applyBorder="1" applyProtection="1">
      <protection locked="0"/>
    </xf>
    <xf numFmtId="44" fontId="27" fillId="17" borderId="17" xfId="0" applyNumberFormat="1" applyFont="1" applyFill="1" applyBorder="1" applyProtection="1">
      <protection locked="0"/>
    </xf>
    <xf numFmtId="0" fontId="4" fillId="9" borderId="0" xfId="0" applyFont="1" applyFill="1"/>
    <xf numFmtId="0" fontId="22" fillId="9" borderId="0" xfId="19" applyFont="1" applyFill="1"/>
    <xf numFmtId="0" fontId="22" fillId="0" borderId="0" xfId="19" applyFont="1"/>
    <xf numFmtId="49" fontId="4" fillId="10" borderId="4" xfId="0" applyNumberFormat="1" applyFont="1" applyFill="1" applyBorder="1"/>
    <xf numFmtId="49" fontId="6" fillId="10" borderId="4" xfId="0" applyNumberFormat="1" applyFont="1" applyFill="1" applyBorder="1"/>
    <xf numFmtId="49" fontId="4" fillId="10" borderId="9" xfId="0" applyNumberFormat="1" applyFont="1" applyFill="1" applyBorder="1"/>
    <xf numFmtId="0" fontId="8" fillId="10" borderId="0" xfId="0" applyFont="1" applyFill="1" applyAlignment="1">
      <alignment vertical="center" wrapText="1"/>
    </xf>
    <xf numFmtId="0" fontId="11" fillId="10" borderId="0" xfId="0" applyFont="1" applyFill="1"/>
    <xf numFmtId="0" fontId="11" fillId="10" borderId="7" xfId="0" applyFont="1" applyFill="1" applyBorder="1"/>
    <xf numFmtId="49" fontId="4" fillId="10" borderId="6" xfId="0" applyNumberFormat="1" applyFont="1" applyFill="1" applyBorder="1"/>
    <xf numFmtId="49" fontId="6" fillId="10" borderId="6" xfId="0" applyNumberFormat="1" applyFont="1" applyFill="1" applyBorder="1"/>
    <xf numFmtId="49" fontId="4" fillId="10" borderId="10" xfId="0" applyNumberFormat="1" applyFont="1" applyFill="1" applyBorder="1"/>
    <xf numFmtId="49" fontId="9" fillId="9" borderId="0" xfId="0" applyNumberFormat="1" applyFont="1" applyFill="1" applyAlignment="1">
      <alignment horizontal="left" vertical="center" wrapText="1"/>
    </xf>
    <xf numFmtId="0" fontId="24" fillId="0" borderId="0" xfId="19" applyFont="1"/>
    <xf numFmtId="0" fontId="22" fillId="11" borderId="0" xfId="19" applyFont="1" applyFill="1"/>
    <xf numFmtId="167" fontId="35" fillId="12" borderId="8" xfId="23" applyNumberFormat="1" applyFont="1" applyFill="1" applyBorder="1" applyAlignment="1" applyProtection="1">
      <alignment horizontal="left" vertical="center"/>
    </xf>
    <xf numFmtId="0" fontId="30" fillId="0" borderId="17" xfId="0" applyFont="1" applyBorder="1" applyAlignment="1">
      <alignment vertical="center" wrapText="1"/>
    </xf>
    <xf numFmtId="0" fontId="29" fillId="0" borderId="17" xfId="0" applyFont="1" applyBorder="1" applyAlignment="1">
      <alignment vertical="center" wrapText="1"/>
    </xf>
    <xf numFmtId="170" fontId="30" fillId="0" borderId="17" xfId="0" applyNumberFormat="1" applyFont="1" applyBorder="1" applyAlignment="1">
      <alignment horizontal="center" vertical="center" wrapText="1"/>
    </xf>
    <xf numFmtId="0" fontId="28" fillId="0" borderId="16" xfId="0" applyFont="1" applyBorder="1" applyAlignment="1">
      <alignment horizontal="left" vertical="top" wrapText="1"/>
    </xf>
    <xf numFmtId="170" fontId="29" fillId="0" borderId="17" xfId="0" applyNumberFormat="1" applyFont="1" applyBorder="1" applyAlignment="1">
      <alignment horizontal="center" vertical="center" wrapText="1"/>
    </xf>
    <xf numFmtId="0" fontId="30" fillId="16" borderId="17" xfId="0" applyFont="1" applyFill="1" applyBorder="1" applyAlignment="1">
      <alignment vertical="center" wrapText="1"/>
    </xf>
    <xf numFmtId="0" fontId="27" fillId="0" borderId="17" xfId="0" applyFont="1" applyBorder="1"/>
    <xf numFmtId="2" fontId="4" fillId="9" borderId="0" xfId="0" applyNumberFormat="1" applyFont="1" applyFill="1"/>
    <xf numFmtId="0" fontId="10" fillId="18" borderId="0" xfId="0" applyFont="1" applyFill="1" applyAlignment="1">
      <alignment vertical="center"/>
    </xf>
    <xf numFmtId="0" fontId="5" fillId="18" borderId="0" xfId="0" applyFont="1" applyFill="1" applyAlignment="1">
      <alignment vertical="center"/>
    </xf>
    <xf numFmtId="49" fontId="4" fillId="18" borderId="0" xfId="0" applyNumberFormat="1" applyFont="1" applyFill="1"/>
    <xf numFmtId="49" fontId="4" fillId="18" borderId="0" xfId="0" applyNumberFormat="1" applyFont="1" applyFill="1" applyAlignment="1">
      <alignment horizontal="center"/>
    </xf>
    <xf numFmtId="0" fontId="7" fillId="18" borderId="0" xfId="0" applyFont="1" applyFill="1" applyAlignment="1">
      <alignment horizontal="left" vertical="center" wrapText="1"/>
    </xf>
    <xf numFmtId="0" fontId="8" fillId="18" borderId="0" xfId="0" applyFont="1" applyFill="1" applyAlignment="1">
      <alignment vertical="center" wrapText="1"/>
    </xf>
    <xf numFmtId="0" fontId="2" fillId="9" borderId="0" xfId="0" applyFont="1" applyFill="1"/>
    <xf numFmtId="49" fontId="7" fillId="18" borderId="0" xfId="0" applyNumberFormat="1" applyFont="1" applyFill="1" applyAlignment="1">
      <alignment horizontal="left" vertical="center"/>
    </xf>
    <xf numFmtId="49" fontId="8" fillId="18" borderId="0" xfId="0" applyNumberFormat="1" applyFont="1" applyFill="1" applyAlignment="1">
      <alignment vertical="center"/>
    </xf>
    <xf numFmtId="0" fontId="4" fillId="9" borderId="1" xfId="0" applyFont="1" applyFill="1" applyBorder="1" applyAlignment="1">
      <alignment wrapText="1"/>
    </xf>
    <xf numFmtId="0" fontId="22" fillId="19" borderId="11" xfId="19" applyFont="1" applyFill="1" applyBorder="1" applyAlignment="1">
      <alignment vertical="center"/>
    </xf>
    <xf numFmtId="0" fontId="22" fillId="19" borderId="12" xfId="19" applyFont="1" applyFill="1" applyBorder="1" applyAlignment="1">
      <alignment vertical="center"/>
    </xf>
    <xf numFmtId="0" fontId="23" fillId="19" borderId="8" xfId="19" applyFont="1" applyFill="1" applyBorder="1" applyAlignment="1">
      <alignment vertical="center"/>
    </xf>
    <xf numFmtId="167" fontId="9" fillId="12" borderId="13" xfId="23" applyNumberFormat="1" applyFont="1" applyFill="1" applyBorder="1" applyAlignment="1" applyProtection="1">
      <alignment horizontal="left" vertical="center"/>
    </xf>
    <xf numFmtId="0" fontId="9" fillId="12" borderId="13" xfId="0" applyFont="1" applyFill="1" applyBorder="1" applyAlignment="1">
      <alignment horizontal="center" vertical="center"/>
    </xf>
    <xf numFmtId="0" fontId="25" fillId="9" borderId="0" xfId="19" applyFont="1" applyFill="1"/>
    <xf numFmtId="0" fontId="35" fillId="12" borderId="8" xfId="0" applyFont="1" applyFill="1" applyBorder="1" applyAlignment="1">
      <alignment horizontal="center" vertical="center"/>
    </xf>
    <xf numFmtId="167" fontId="22" fillId="9" borderId="0" xfId="19" applyNumberFormat="1" applyFont="1" applyFill="1"/>
    <xf numFmtId="167" fontId="9" fillId="12" borderId="8" xfId="23" applyNumberFormat="1" applyFont="1" applyFill="1" applyBorder="1" applyAlignment="1" applyProtection="1">
      <alignment horizontal="left" vertical="center"/>
    </xf>
    <xf numFmtId="0" fontId="9" fillId="12" borderId="8" xfId="0" applyFont="1" applyFill="1" applyBorder="1" applyAlignment="1">
      <alignment horizontal="center" vertical="center"/>
    </xf>
    <xf numFmtId="0" fontId="23" fillId="9" borderId="0" xfId="19" applyFont="1" applyFill="1"/>
    <xf numFmtId="165" fontId="35" fillId="13" borderId="8" xfId="0" applyNumberFormat="1" applyFont="1" applyFill="1" applyBorder="1" applyAlignment="1">
      <alignment horizontal="center" vertical="center"/>
    </xf>
    <xf numFmtId="0" fontId="9" fillId="9" borderId="0" xfId="19" applyFont="1" applyFill="1"/>
    <xf numFmtId="0" fontId="9" fillId="9" borderId="0" xfId="19" applyFont="1" applyFill="1" applyAlignment="1">
      <alignment vertical="top"/>
    </xf>
    <xf numFmtId="0" fontId="23" fillId="9" borderId="0" xfId="19" applyFont="1" applyFill="1" applyAlignment="1">
      <alignment vertical="center"/>
    </xf>
    <xf numFmtId="0" fontId="22" fillId="9" borderId="0" xfId="19" applyFont="1" applyFill="1" applyAlignment="1">
      <alignment vertical="center"/>
    </xf>
    <xf numFmtId="0" fontId="4" fillId="9" borderId="0" xfId="19" applyFont="1" applyFill="1"/>
    <xf numFmtId="170" fontId="27" fillId="0" borderId="17" xfId="0" applyNumberFormat="1" applyFont="1" applyBorder="1" applyAlignment="1">
      <alignment horizontal="center" vertical="center"/>
    </xf>
    <xf numFmtId="0" fontId="29" fillId="15" borderId="17" xfId="0" applyFont="1" applyFill="1" applyBorder="1" applyAlignment="1">
      <alignment horizontal="center" vertical="center" wrapText="1"/>
    </xf>
    <xf numFmtId="0" fontId="29" fillId="0" borderId="17" xfId="0" applyFont="1" applyBorder="1" applyAlignment="1">
      <alignment horizontal="center" vertical="center" wrapText="1"/>
    </xf>
    <xf numFmtId="44" fontId="27" fillId="0" borderId="20" xfId="0" applyNumberFormat="1" applyFont="1" applyBorder="1" applyAlignment="1">
      <alignment horizontal="center" vertical="center"/>
    </xf>
    <xf numFmtId="0" fontId="30" fillId="15" borderId="17" xfId="0" applyFont="1" applyFill="1" applyBorder="1" applyAlignment="1">
      <alignment horizontal="center" vertical="center" wrapText="1"/>
    </xf>
    <xf numFmtId="0" fontId="30" fillId="15" borderId="18" xfId="0" applyFont="1" applyFill="1" applyBorder="1" applyAlignment="1">
      <alignment horizontal="center" vertical="center" wrapText="1"/>
    </xf>
    <xf numFmtId="44" fontId="27" fillId="0" borderId="19" xfId="0" applyNumberFormat="1" applyFont="1" applyBorder="1" applyAlignment="1">
      <alignment horizontal="center" vertical="center"/>
    </xf>
    <xf numFmtId="4" fontId="28" fillId="0" borderId="0" xfId="0" applyNumberFormat="1" applyFont="1" applyAlignment="1">
      <alignment horizontal="center" vertical="center"/>
    </xf>
    <xf numFmtId="0" fontId="29" fillId="0" borderId="17" xfId="0" applyFont="1" applyBorder="1" applyAlignment="1" applyProtection="1">
      <alignment vertical="center" wrapText="1"/>
      <protection locked="0"/>
    </xf>
    <xf numFmtId="0" fontId="27" fillId="0" borderId="14" xfId="0" applyFont="1" applyBorder="1" applyAlignment="1">
      <alignment horizontal="left" vertical="top" wrapText="1"/>
    </xf>
    <xf numFmtId="0" fontId="27" fillId="0" borderId="15" xfId="0" applyFont="1" applyBorder="1" applyAlignment="1">
      <alignment horizontal="left" vertical="top" wrapText="1"/>
    </xf>
    <xf numFmtId="0" fontId="29" fillId="0" borderId="17" xfId="0" applyFont="1" applyBorder="1" applyAlignment="1">
      <alignment vertical="center" wrapText="1"/>
    </xf>
    <xf numFmtId="0" fontId="30" fillId="16" borderId="17" xfId="0" applyFont="1" applyFill="1" applyBorder="1" applyAlignment="1">
      <alignment horizontal="left" vertical="center" wrapText="1"/>
    </xf>
    <xf numFmtId="49" fontId="9" fillId="9" borderId="8" xfId="0" applyNumberFormat="1" applyFont="1" applyFill="1" applyBorder="1" applyAlignment="1">
      <alignment horizontal="left" vertical="center"/>
    </xf>
    <xf numFmtId="49" fontId="9" fillId="9" borderId="5" xfId="0" applyNumberFormat="1" applyFont="1" applyFill="1" applyBorder="1" applyAlignment="1">
      <alignment horizontal="left" vertical="center"/>
    </xf>
    <xf numFmtId="49" fontId="9" fillId="9" borderId="10" xfId="0" applyNumberFormat="1" applyFont="1" applyFill="1" applyBorder="1" applyAlignment="1">
      <alignment horizontal="left" vertical="center"/>
    </xf>
    <xf numFmtId="49" fontId="4" fillId="9" borderId="11"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0" fontId="23" fillId="9" borderId="0" xfId="19" applyFont="1" applyFill="1" applyAlignment="1">
      <alignment horizontal="left" vertical="top" wrapText="1"/>
    </xf>
  </cellXfs>
  <cellStyles count="32">
    <cellStyle name="20% - Accent1 2" xfId="1" xr:uid="{00000000-0005-0000-0000-000000000000}"/>
    <cellStyle name="20% - Accent1 3" xfId="2" xr:uid="{00000000-0005-0000-0000-000001000000}"/>
    <cellStyle name="20% - Accent1 5" xfId="3" xr:uid="{00000000-0005-0000-0000-000002000000}"/>
    <cellStyle name="20% - Accent3 2" xfId="28" xr:uid="{4B8B8394-F644-4A20-8C6F-BE9074269AA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xfId="31" builtinId="3"/>
    <cellStyle name="Komma 2" xfId="10" xr:uid="{00000000-0005-0000-0000-00000A000000}"/>
    <cellStyle name="Komma 3" xfId="11" xr:uid="{00000000-0005-0000-0000-00000B000000}"/>
    <cellStyle name="Komma 4" xfId="29" xr:uid="{0DE72CAD-756D-4ECA-AFA1-A1290F0FDC21}"/>
    <cellStyle name="Notitie 2" xfId="12" xr:uid="{00000000-0005-0000-0000-00000C000000}"/>
    <cellStyle name="Notitie 2 2" xfId="13" xr:uid="{00000000-0005-0000-0000-00000D000000}"/>
    <cellStyle name="Notitie 2 3" xfId="14" xr:uid="{00000000-0005-0000-0000-00000E000000}"/>
    <cellStyle name="Notitie 3" xfId="27" xr:uid="{65E9AB19-4884-4E8E-B6AB-BCA4C5EB8EE9}"/>
    <cellStyle name="Ongeldig 2" xfId="15" xr:uid="{00000000-0005-0000-0000-00000F000000}"/>
    <cellStyle name="Procent 2" xfId="16" xr:uid="{00000000-0005-0000-0000-000010000000}"/>
    <cellStyle name="Procent 3" xfId="17" xr:uid="{00000000-0005-0000-0000-000011000000}"/>
    <cellStyle name="Standaard" xfId="0" builtinId="0"/>
    <cellStyle name="Standaard 2" xfId="18" xr:uid="{00000000-0005-0000-0000-000013000000}"/>
    <cellStyle name="Standaard 3" xfId="19" xr:uid="{00000000-0005-0000-0000-000014000000}"/>
    <cellStyle name="Standaard 3 2" xfId="20" xr:uid="{00000000-0005-0000-0000-000015000000}"/>
    <cellStyle name="Standaard 4" xfId="21" xr:uid="{00000000-0005-0000-0000-000016000000}"/>
    <cellStyle name="Standaard 5" xfId="22" xr:uid="{00000000-0005-0000-0000-000017000000}"/>
    <cellStyle name="Standaard 6" xfId="26" xr:uid="{A405AF2C-0966-4F3B-B6F4-3FAEBBFCC9C9}"/>
    <cellStyle name="Valuta" xfId="23" builtinId="4"/>
    <cellStyle name="Valuta 2" xfId="24" xr:uid="{00000000-0005-0000-0000-000019000000}"/>
    <cellStyle name="Valuta 3" xfId="25" xr:uid="{00000000-0005-0000-0000-00001A000000}"/>
    <cellStyle name="Valuta 4" xfId="30" xr:uid="{A6DE2BCD-ECEE-4D72-A16F-C451895E038F}"/>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'Tab2 Beoordeling prijs'!$D$8:$D$10</c:f>
              <c:numCache>
                <c:formatCode>"€"\ #,##0.00</c:formatCode>
                <c:ptCount val="3"/>
                <c:pt idx="0">
                  <c:v>225000</c:v>
                </c:pt>
                <c:pt idx="1">
                  <c:v>150000</c:v>
                </c:pt>
                <c:pt idx="2">
                  <c:v>80000</c:v>
                </c:pt>
              </c:numCache>
            </c:numRef>
          </c:xVal>
          <c:yVal>
            <c:numRef>
              <c:f>'Tab2 Beoordeling prijs'!$E$8:$E$10</c:f>
              <c:numCache>
                <c:formatCode>General</c:formatCode>
                <c:ptCount val="3"/>
                <c:pt idx="0">
                  <c:v>0</c:v>
                </c:pt>
                <c:pt idx="1">
                  <c:v>40</c:v>
                </c:pt>
                <c:pt idx="2">
                  <c:v>50</c:v>
                </c:pt>
              </c:numCache>
            </c:numRef>
          </c:yVal>
          <c:smooth val="0"/>
          <c:extLst>
            <c:ext xmlns:c16="http://schemas.microsoft.com/office/drawing/2014/chart" uri="{C3380CC4-5D6E-409C-BE32-E72D297353CC}">
              <c16:uniqueId val="{00000000-7E81-4B9D-94AE-61703CF2A6EC}"/>
            </c:ext>
          </c:extLst>
        </c:ser>
        <c:ser>
          <c:idx val="1"/>
          <c:order val="1"/>
          <c:tx>
            <c:strRef>
              <c:f>'Tab2 Beoordeling prijs'!$B$12:$C$12</c:f>
              <c:strCache>
                <c:ptCount val="1"/>
                <c:pt idx="0">
                  <c:v>Score voor waarde van inschrijver</c:v>
                </c:pt>
              </c:strCache>
            </c:strRef>
          </c:tx>
          <c:marker>
            <c:symbol val="triangle"/>
            <c:size val="7"/>
          </c:marker>
          <c:xVal>
            <c:numRef>
              <c:f>'Tab2 Beoordeling prijs'!$D$12</c:f>
              <c:numCache>
                <c:formatCode>"€"\ #,##0.00</c:formatCode>
                <c:ptCount val="1"/>
                <c:pt idx="0">
                  <c:v>0</c:v>
                </c:pt>
              </c:numCache>
            </c:numRef>
          </c:xVal>
          <c:yVal>
            <c:numRef>
              <c:f>'Tab2 Beoordeling prijs'!$E$12</c:f>
              <c:numCache>
                <c:formatCode>0.0</c:formatCode>
                <c:ptCount val="1"/>
                <c:pt idx="0">
                  <c:v>50</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133351</xdr:rowOff>
    </xdr:from>
    <xdr:to>
      <xdr:col>3</xdr:col>
      <xdr:colOff>347870</xdr:colOff>
      <xdr:row>31</xdr:row>
      <xdr:rowOff>16566</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82EC9-5661-4575-859B-28095D7C37DB}">
  <dimension ref="A1:K23"/>
  <sheetViews>
    <sheetView tabSelected="1" topLeftCell="A8" workbookViewId="0">
      <selection activeCell="B22" sqref="B22:E22"/>
    </sheetView>
  </sheetViews>
  <sheetFormatPr defaultColWidth="9.1796875" defaultRowHeight="14.5" x14ac:dyDescent="0.35"/>
  <cols>
    <col min="1" max="2" width="32.7265625" style="2" customWidth="1"/>
    <col min="3" max="3" width="28.7265625" style="2" customWidth="1"/>
    <col min="4" max="4" width="22.7265625" style="2" customWidth="1"/>
    <col min="5" max="5" width="23.7265625" style="2" customWidth="1"/>
    <col min="6" max="6" width="19.26953125" style="1" customWidth="1"/>
    <col min="7" max="7" width="14.1796875" style="1" customWidth="1"/>
    <col min="8" max="10" width="13.7265625" style="1" customWidth="1"/>
    <col min="11" max="11" width="14.54296875" style="1" bestFit="1" customWidth="1"/>
    <col min="12" max="16384" width="9.1796875" style="2"/>
  </cols>
  <sheetData>
    <row r="1" spans="1:6" ht="195.75" customHeight="1" x14ac:dyDescent="0.35">
      <c r="A1" s="73" t="s">
        <v>0</v>
      </c>
      <c r="B1" s="73"/>
      <c r="C1" s="73"/>
      <c r="D1" s="73"/>
      <c r="E1" s="74"/>
    </row>
    <row r="2" spans="1:6" ht="48" customHeight="1" x14ac:dyDescent="0.35">
      <c r="A2" s="32" t="s">
        <v>1</v>
      </c>
      <c r="B2" s="32" t="s">
        <v>2</v>
      </c>
      <c r="C2" s="32" t="s">
        <v>3</v>
      </c>
      <c r="D2" s="32" t="s">
        <v>4</v>
      </c>
      <c r="E2" s="32" t="s">
        <v>5</v>
      </c>
      <c r="F2" s="3"/>
    </row>
    <row r="3" spans="1:6" ht="39" customHeight="1" x14ac:dyDescent="0.35">
      <c r="A3" s="30" t="s">
        <v>6</v>
      </c>
      <c r="B3" s="4">
        <v>0</v>
      </c>
      <c r="C3" s="33">
        <f>20*B3</f>
        <v>0</v>
      </c>
      <c r="D3" s="5">
        <v>4</v>
      </c>
      <c r="E3" s="64">
        <f>C3*D3</f>
        <v>0</v>
      </c>
    </row>
    <row r="4" spans="1:6" ht="39" customHeight="1" x14ac:dyDescent="0.35">
      <c r="A4" s="30" t="s">
        <v>7</v>
      </c>
      <c r="B4" s="4">
        <v>0</v>
      </c>
      <c r="C4" s="33">
        <f>5*B4</f>
        <v>0</v>
      </c>
      <c r="D4" s="5">
        <v>4</v>
      </c>
      <c r="E4" s="64">
        <f t="shared" ref="E4:E6" si="0">C4*D4</f>
        <v>0</v>
      </c>
    </row>
    <row r="5" spans="1:6" ht="39" customHeight="1" x14ac:dyDescent="0.35">
      <c r="A5" s="30" t="s">
        <v>8</v>
      </c>
      <c r="B5" s="4">
        <v>0</v>
      </c>
      <c r="C5" s="33">
        <f>400000*B5</f>
        <v>0</v>
      </c>
      <c r="D5" s="5">
        <v>4</v>
      </c>
      <c r="E5" s="64">
        <f t="shared" si="0"/>
        <v>0</v>
      </c>
    </row>
    <row r="6" spans="1:6" ht="39" customHeight="1" x14ac:dyDescent="0.35">
      <c r="A6" s="30" t="s">
        <v>9</v>
      </c>
      <c r="B6" s="4">
        <v>0</v>
      </c>
      <c r="C6" s="33">
        <f>80000*B6</f>
        <v>0</v>
      </c>
      <c r="D6" s="5">
        <v>4</v>
      </c>
      <c r="E6" s="64">
        <f t="shared" si="0"/>
        <v>0</v>
      </c>
    </row>
    <row r="7" spans="1:6" ht="39" customHeight="1" x14ac:dyDescent="0.35">
      <c r="A7" s="30" t="s">
        <v>10</v>
      </c>
      <c r="B7" s="65"/>
      <c r="C7" s="4">
        <v>0</v>
      </c>
      <c r="D7" s="5">
        <v>4</v>
      </c>
      <c r="E7" s="64">
        <f>C7*D7</f>
        <v>0</v>
      </c>
    </row>
    <row r="8" spans="1:6" ht="25.5" customHeight="1" x14ac:dyDescent="0.35">
      <c r="A8" s="30"/>
      <c r="B8" s="66"/>
      <c r="C8" s="31" t="s">
        <v>11</v>
      </c>
      <c r="D8" s="5"/>
      <c r="E8" s="64"/>
    </row>
    <row r="9" spans="1:6" ht="39" customHeight="1" thickBot="1" x14ac:dyDescent="0.4">
      <c r="A9" s="30" t="s">
        <v>12</v>
      </c>
      <c r="B9" s="65"/>
      <c r="C9" s="4">
        <v>0</v>
      </c>
      <c r="D9" s="5">
        <v>1</v>
      </c>
      <c r="E9" s="67">
        <f>C9*D9</f>
        <v>0</v>
      </c>
    </row>
    <row r="10" spans="1:6" ht="39" customHeight="1" thickTop="1" thickBot="1" x14ac:dyDescent="0.4">
      <c r="A10" s="29" t="s">
        <v>13</v>
      </c>
      <c r="B10" s="68"/>
      <c r="C10" s="68"/>
      <c r="D10" s="69"/>
      <c r="E10" s="70">
        <f>SUM(E3:E9)</f>
        <v>0</v>
      </c>
      <c r="F10" s="71">
        <f>IF(E10&gt;500000, "Fout: waarde te hoog", E10)</f>
        <v>0</v>
      </c>
    </row>
    <row r="11" spans="1:6" ht="15" thickTop="1" x14ac:dyDescent="0.35">
      <c r="A11" s="6"/>
      <c r="B11" s="6"/>
      <c r="C11" s="6"/>
      <c r="D11" s="6"/>
    </row>
    <row r="12" spans="1:6" x14ac:dyDescent="0.35">
      <c r="A12" s="6"/>
      <c r="B12" s="6"/>
      <c r="C12" s="6"/>
      <c r="D12" s="6"/>
    </row>
    <row r="13" spans="1:6" ht="44.25" customHeight="1" x14ac:dyDescent="0.35">
      <c r="A13" s="6" t="s">
        <v>14</v>
      </c>
      <c r="C13" s="10"/>
      <c r="D13" s="10"/>
      <c r="E13" s="10"/>
      <c r="F13" s="10"/>
    </row>
    <row r="14" spans="1:6" ht="23.25" customHeight="1" x14ac:dyDescent="0.35">
      <c r="A14" s="34" t="s">
        <v>15</v>
      </c>
      <c r="B14" s="76" t="s">
        <v>16</v>
      </c>
      <c r="C14" s="76"/>
      <c r="D14" s="76"/>
      <c r="E14" s="76"/>
      <c r="F14" s="10"/>
    </row>
    <row r="15" spans="1:6" ht="86.25" customHeight="1" x14ac:dyDescent="0.35">
      <c r="A15" s="30" t="s">
        <v>17</v>
      </c>
      <c r="B15" s="75" t="s">
        <v>39</v>
      </c>
      <c r="C15" s="75"/>
      <c r="D15" s="75"/>
      <c r="E15" s="75"/>
      <c r="F15" s="10"/>
    </row>
    <row r="16" spans="1:6" ht="48" customHeight="1" x14ac:dyDescent="0.35">
      <c r="A16" s="30" t="s">
        <v>12</v>
      </c>
      <c r="B16" s="75" t="s">
        <v>38</v>
      </c>
      <c r="C16" s="75"/>
      <c r="D16" s="75"/>
      <c r="E16" s="75"/>
      <c r="F16" s="10"/>
    </row>
    <row r="17" spans="1:6" x14ac:dyDescent="0.35">
      <c r="A17" s="35"/>
      <c r="B17" s="75"/>
      <c r="C17" s="75"/>
      <c r="D17" s="75"/>
      <c r="E17" s="75"/>
      <c r="F17" s="10"/>
    </row>
    <row r="18" spans="1:6" x14ac:dyDescent="0.35">
      <c r="A18" s="7" t="s">
        <v>18</v>
      </c>
      <c r="B18" s="72"/>
      <c r="C18" s="72"/>
      <c r="D18" s="72"/>
      <c r="E18" s="72"/>
      <c r="F18" s="10"/>
    </row>
    <row r="19" spans="1:6" ht="15" customHeight="1" x14ac:dyDescent="0.35">
      <c r="A19" s="7" t="s">
        <v>19</v>
      </c>
      <c r="B19" s="72"/>
      <c r="C19" s="72"/>
      <c r="D19" s="72"/>
      <c r="E19" s="72"/>
      <c r="F19" s="10"/>
    </row>
    <row r="20" spans="1:6" x14ac:dyDescent="0.35">
      <c r="A20" s="7" t="s">
        <v>20</v>
      </c>
      <c r="B20" s="72"/>
      <c r="C20" s="72"/>
      <c r="D20" s="72"/>
      <c r="E20" s="72"/>
      <c r="F20" s="10"/>
    </row>
    <row r="21" spans="1:6" x14ac:dyDescent="0.35">
      <c r="A21" s="7" t="s">
        <v>21</v>
      </c>
      <c r="B21" s="72"/>
      <c r="C21" s="72"/>
      <c r="D21" s="72"/>
      <c r="E21" s="72"/>
      <c r="F21" s="10"/>
    </row>
    <row r="22" spans="1:6" x14ac:dyDescent="0.35">
      <c r="A22" s="7" t="s">
        <v>22</v>
      </c>
      <c r="B22" s="72"/>
      <c r="C22" s="72"/>
      <c r="D22" s="72"/>
      <c r="E22" s="72"/>
    </row>
    <row r="23" spans="1:6" ht="73.5" customHeight="1" x14ac:dyDescent="0.35">
      <c r="A23" s="7" t="s">
        <v>23</v>
      </c>
      <c r="B23" s="72"/>
      <c r="C23" s="72"/>
      <c r="D23" s="72"/>
      <c r="E23" s="72"/>
    </row>
  </sheetData>
  <sheetProtection algorithmName="SHA-512" hashValue="FwId60+bci05xA4U889uESsSWSs8w0aCKn7jNVw6zA6TMjJ+MNuSGwXoPi5Z082C9iDXyM3X3b8sI/EElesdsw==" saltValue="ViejdG75tF/YDnZ1yuDOZg==" spinCount="100000" sheet="1" selectLockedCells="1"/>
  <mergeCells count="11">
    <mergeCell ref="A1:E1"/>
    <mergeCell ref="B15:E15"/>
    <mergeCell ref="B14:E14"/>
    <mergeCell ref="B16:E16"/>
    <mergeCell ref="B17:E17"/>
    <mergeCell ref="B23:E23"/>
    <mergeCell ref="B18:E18"/>
    <mergeCell ref="B19:E19"/>
    <mergeCell ref="B20:E20"/>
    <mergeCell ref="B21:E21"/>
    <mergeCell ref="B22:E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79998168889431442"/>
  </sheetPr>
  <dimension ref="A1:BF171"/>
  <sheetViews>
    <sheetView zoomScale="115" zoomScaleNormal="115" workbookViewId="0">
      <pane ySplit="5" topLeftCell="A6" activePane="bottomLeft" state="frozen"/>
      <selection activeCell="D25" sqref="D25"/>
      <selection pane="bottomLeft" activeCell="D8" sqref="D8"/>
    </sheetView>
  </sheetViews>
  <sheetFormatPr defaultColWidth="0" defaultRowHeight="11.5" zeroHeight="1" x14ac:dyDescent="0.25"/>
  <cols>
    <col min="1" max="1" width="2.1796875" style="27" customWidth="1"/>
    <col min="2" max="2" width="21.54296875" style="15" customWidth="1"/>
    <col min="3" max="3" width="46.453125" style="15" customWidth="1"/>
    <col min="4" max="4" width="15.54296875" style="15" customWidth="1"/>
    <col min="5" max="5" width="17.7265625" style="15" customWidth="1"/>
    <col min="6" max="6" width="11" style="15" bestFit="1" customWidth="1"/>
    <col min="7" max="8" width="11" style="15" customWidth="1"/>
    <col min="9" max="9" width="10" style="15" bestFit="1" customWidth="1"/>
    <col min="10" max="10" width="3.54296875" style="15" customWidth="1"/>
    <col min="11" max="11" width="8.81640625" style="15" customWidth="1"/>
    <col min="12" max="12" width="21.54296875" style="15" hidden="1" customWidth="1"/>
    <col min="13" max="13" width="12.54296875" style="15" hidden="1" customWidth="1"/>
    <col min="14" max="14" width="10.1796875" style="15" hidden="1" customWidth="1"/>
    <col min="15" max="15" width="16.54296875" style="15" hidden="1" customWidth="1"/>
    <col min="16" max="16" width="4.81640625" style="15" hidden="1" customWidth="1"/>
    <col min="17" max="17" width="6.54296875" style="15" hidden="1" customWidth="1"/>
    <col min="18" max="18" width="13.453125" style="15" hidden="1" customWidth="1"/>
    <col min="19" max="19" width="12.453125" style="15" hidden="1" customWidth="1"/>
    <col min="20" max="20" width="22.54296875" style="15" hidden="1" customWidth="1"/>
    <col min="21" max="21" width="1.453125" style="15" hidden="1" customWidth="1"/>
    <col min="22" max="22" width="26.453125" style="15" hidden="1" customWidth="1"/>
    <col min="23" max="23" width="12.54296875" style="15" hidden="1" customWidth="1"/>
    <col min="24" max="24" width="8.81640625" style="15" hidden="1" customWidth="1"/>
    <col min="25" max="25" width="2.453125" style="15" hidden="1" customWidth="1"/>
    <col min="26" max="26" width="8.81640625" style="15" hidden="1" customWidth="1"/>
    <col min="27" max="27" width="27.81640625" style="15" hidden="1" customWidth="1"/>
    <col min="28" max="28" width="12.54296875" style="15" hidden="1" customWidth="1"/>
    <col min="29" max="29" width="8.81640625" style="15" hidden="1" customWidth="1"/>
    <col min="30" max="30" width="2.54296875" style="15" hidden="1" customWidth="1"/>
    <col min="31" max="31" width="8.81640625" style="15" hidden="1" customWidth="1"/>
    <col min="32" max="32" width="25.54296875" style="15" hidden="1" customWidth="1"/>
    <col min="33" max="33" width="12.54296875" style="15" hidden="1" customWidth="1"/>
    <col min="34" max="34" width="8.81640625" style="15" hidden="1" customWidth="1"/>
    <col min="35" max="35" width="2" style="15" hidden="1" customWidth="1"/>
    <col min="36" max="36" width="8.81640625" style="15" hidden="1" customWidth="1"/>
    <col min="37" max="37" width="26.81640625" style="15" hidden="1" customWidth="1"/>
    <col min="38" max="38" width="12.54296875" style="15" hidden="1" customWidth="1"/>
    <col min="39" max="41" width="8.81640625" style="15" hidden="1" customWidth="1"/>
    <col min="42" max="42" width="26.1796875" style="15" hidden="1" customWidth="1"/>
    <col min="43" max="43" width="12.54296875" style="15" hidden="1" customWidth="1"/>
    <col min="44" max="44" width="8.81640625" style="15" hidden="1" customWidth="1"/>
    <col min="45" max="45" width="2.453125" style="15" hidden="1" customWidth="1"/>
    <col min="46" max="46" width="8.81640625" style="15" hidden="1" customWidth="1"/>
    <col min="47" max="47" width="26.54296875" style="15" hidden="1" customWidth="1"/>
    <col min="48" max="48" width="12.54296875" style="15" hidden="1" customWidth="1"/>
    <col min="49" max="49" width="8.81640625" style="15" hidden="1" customWidth="1"/>
    <col min="50" max="50" width="1.81640625" style="15" hidden="1" customWidth="1"/>
    <col min="51" max="51" width="20" style="15" hidden="1" customWidth="1"/>
    <col min="52" max="52" width="16.54296875" style="15" hidden="1" customWidth="1"/>
    <col min="53" max="53" width="12.54296875" style="15" hidden="1" customWidth="1"/>
    <col min="54" max="54" width="8.81640625" style="15" hidden="1" customWidth="1"/>
    <col min="55" max="55" width="1.54296875" style="15" hidden="1" customWidth="1"/>
    <col min="56" max="56" width="13" style="15" hidden="1" customWidth="1"/>
    <col min="57" max="57" width="21.81640625" style="15" hidden="1" customWidth="1"/>
    <col min="58" max="58" width="12.54296875" style="15" hidden="1" customWidth="1"/>
    <col min="59" max="16384" width="8.81640625" style="15" hidden="1"/>
  </cols>
  <sheetData>
    <row r="1" spans="1:21" x14ac:dyDescent="0.25">
      <c r="A1" s="13"/>
      <c r="B1" s="13"/>
      <c r="C1" s="36"/>
      <c r="D1" s="13"/>
      <c r="E1" s="13"/>
      <c r="F1" s="13"/>
      <c r="G1" s="13"/>
      <c r="H1" s="13"/>
      <c r="I1" s="13"/>
      <c r="J1" s="13"/>
      <c r="K1" s="13"/>
      <c r="L1" s="13"/>
      <c r="M1" s="13"/>
      <c r="N1" s="13"/>
      <c r="O1" s="13"/>
      <c r="P1" s="14"/>
      <c r="Q1" s="14"/>
      <c r="R1" s="14"/>
      <c r="S1" s="14"/>
      <c r="T1" s="14"/>
      <c r="U1" s="14"/>
    </row>
    <row r="2" spans="1:21" ht="20" x14ac:dyDescent="0.25">
      <c r="A2" s="13"/>
      <c r="B2" s="37" t="s">
        <v>24</v>
      </c>
      <c r="C2" s="38"/>
      <c r="D2" s="39"/>
      <c r="E2" s="40"/>
      <c r="F2" s="39"/>
      <c r="G2" s="39"/>
      <c r="H2" s="39"/>
      <c r="I2" s="39"/>
      <c r="J2" s="39"/>
      <c r="K2" s="39"/>
      <c r="L2" s="16"/>
      <c r="M2" s="16"/>
      <c r="N2" s="16"/>
      <c r="O2" s="17"/>
      <c r="P2" s="16"/>
      <c r="Q2" s="16"/>
      <c r="R2" s="16"/>
      <c r="S2" s="16"/>
      <c r="T2" s="18"/>
      <c r="U2" s="14"/>
    </row>
    <row r="3" spans="1:21" ht="15" customHeight="1" x14ac:dyDescent="0.4">
      <c r="A3" s="13"/>
      <c r="B3" s="41"/>
      <c r="C3" s="42"/>
      <c r="D3" s="42"/>
      <c r="E3" s="42"/>
      <c r="F3" s="42"/>
      <c r="G3" s="42"/>
      <c r="H3" s="42"/>
      <c r="I3" s="42"/>
      <c r="J3" s="42"/>
      <c r="K3" s="42"/>
      <c r="L3" s="19"/>
      <c r="M3" s="19"/>
      <c r="N3" s="19"/>
      <c r="O3" s="19"/>
      <c r="P3" s="19"/>
      <c r="Q3" s="20"/>
      <c r="R3" s="20"/>
      <c r="S3" s="20"/>
      <c r="T3" s="21"/>
      <c r="U3" s="14"/>
    </row>
    <row r="4" spans="1:21" ht="13" x14ac:dyDescent="0.25">
      <c r="A4" s="43"/>
      <c r="B4" s="44"/>
      <c r="C4" s="45"/>
      <c r="D4" s="45"/>
      <c r="E4" s="45"/>
      <c r="F4" s="45"/>
      <c r="G4" s="45"/>
      <c r="H4" s="45"/>
      <c r="I4" s="45"/>
      <c r="J4" s="45"/>
      <c r="K4" s="45"/>
      <c r="L4" s="22"/>
      <c r="M4" s="22"/>
      <c r="N4" s="22"/>
      <c r="O4" s="23"/>
      <c r="P4" s="22"/>
      <c r="Q4" s="22"/>
      <c r="R4" s="22"/>
      <c r="S4" s="22"/>
      <c r="T4" s="24"/>
      <c r="U4" s="14"/>
    </row>
    <row r="5" spans="1:21" ht="13.4" customHeight="1" x14ac:dyDescent="0.25">
      <c r="A5" s="46"/>
      <c r="B5" s="25"/>
      <c r="C5" s="25"/>
      <c r="D5" s="25"/>
      <c r="E5" s="25"/>
      <c r="F5" s="25"/>
      <c r="G5" s="25"/>
      <c r="H5" s="25"/>
      <c r="I5" s="25"/>
      <c r="J5" s="25"/>
      <c r="K5" s="25"/>
      <c r="L5" s="25"/>
      <c r="M5" s="25"/>
      <c r="N5" s="25"/>
      <c r="O5" s="25"/>
      <c r="P5" s="25"/>
      <c r="Q5" s="25"/>
      <c r="R5" s="25"/>
      <c r="S5" s="25"/>
      <c r="T5" s="25"/>
      <c r="U5" s="25"/>
    </row>
    <row r="6" spans="1:21" ht="13" customHeight="1" x14ac:dyDescent="0.25">
      <c r="A6" s="14"/>
      <c r="B6" s="14"/>
      <c r="C6" s="14"/>
      <c r="D6" s="14"/>
      <c r="E6" s="14"/>
      <c r="F6" s="14"/>
      <c r="G6" s="14"/>
      <c r="H6" s="14"/>
      <c r="I6" s="14"/>
      <c r="J6" s="14"/>
      <c r="K6" s="14"/>
      <c r="L6" s="14"/>
      <c r="M6" s="14"/>
      <c r="N6" s="14"/>
      <c r="O6" s="14"/>
      <c r="P6" s="14"/>
      <c r="Q6" s="14"/>
      <c r="R6" s="14"/>
      <c r="S6" s="14"/>
      <c r="T6" s="14"/>
      <c r="U6" s="14"/>
    </row>
    <row r="7" spans="1:21" ht="13" customHeight="1" x14ac:dyDescent="0.25">
      <c r="A7" s="14"/>
      <c r="B7" s="47"/>
      <c r="C7" s="48"/>
      <c r="D7" s="49" t="s">
        <v>25</v>
      </c>
      <c r="E7" s="49" t="s">
        <v>26</v>
      </c>
      <c r="F7" s="14"/>
      <c r="G7" s="14"/>
      <c r="H7" s="14"/>
      <c r="I7" s="14"/>
      <c r="J7" s="14"/>
      <c r="K7" s="14"/>
      <c r="L7" s="14"/>
      <c r="M7" s="14"/>
      <c r="N7" s="14"/>
      <c r="O7" s="14"/>
      <c r="P7" s="14"/>
      <c r="Q7" s="14"/>
      <c r="R7" s="14"/>
      <c r="S7" s="14"/>
      <c r="T7" s="14"/>
      <c r="U7" s="14"/>
    </row>
    <row r="8" spans="1:21" ht="13" customHeight="1" x14ac:dyDescent="0.25">
      <c r="A8" s="14"/>
      <c r="B8" s="78" t="s">
        <v>27</v>
      </c>
      <c r="C8" s="79"/>
      <c r="D8" s="50">
        <v>225000</v>
      </c>
      <c r="E8" s="51">
        <v>0</v>
      </c>
      <c r="F8" s="52" t="str">
        <f>IF(D10&gt;D8,"Let op: de waarde in cel D10 moet lager zijn dan de waarde in cel D8","")</f>
        <v/>
      </c>
      <c r="G8" s="14"/>
      <c r="H8" s="14"/>
      <c r="I8" s="14"/>
      <c r="J8" s="14"/>
      <c r="K8" s="14"/>
      <c r="L8" s="14"/>
      <c r="M8" s="14"/>
      <c r="N8" s="14"/>
      <c r="O8" s="14"/>
      <c r="P8" s="14"/>
      <c r="Q8" s="14"/>
      <c r="R8" s="14"/>
      <c r="S8" s="14"/>
      <c r="T8" s="14"/>
      <c r="U8" s="14"/>
    </row>
    <row r="9" spans="1:21" ht="13" customHeight="1" x14ac:dyDescent="0.25">
      <c r="A9" s="14"/>
      <c r="B9" s="78" t="s">
        <v>28</v>
      </c>
      <c r="C9" s="79"/>
      <c r="D9" s="28">
        <v>150000</v>
      </c>
      <c r="E9" s="53">
        <v>40</v>
      </c>
      <c r="F9" s="54"/>
      <c r="G9" s="14"/>
      <c r="H9" s="14"/>
      <c r="I9" s="14"/>
      <c r="J9" s="14"/>
      <c r="K9" s="14"/>
      <c r="L9" s="14"/>
      <c r="M9" s="14"/>
      <c r="N9" s="14"/>
      <c r="O9" s="14"/>
      <c r="P9" s="14"/>
      <c r="Q9" s="14"/>
      <c r="R9" s="14"/>
      <c r="S9" s="14"/>
      <c r="T9" s="14"/>
      <c r="U9" s="14"/>
    </row>
    <row r="10" spans="1:21" ht="13" customHeight="1" x14ac:dyDescent="0.25">
      <c r="A10" s="14"/>
      <c r="B10" s="77" t="s">
        <v>29</v>
      </c>
      <c r="C10" s="77"/>
      <c r="D10" s="55">
        <v>80000</v>
      </c>
      <c r="E10" s="56">
        <v>50</v>
      </c>
      <c r="F10" s="54"/>
      <c r="G10" s="14"/>
      <c r="H10" s="14"/>
      <c r="I10" s="14"/>
      <c r="J10" s="14"/>
      <c r="K10" s="14"/>
      <c r="L10" s="14"/>
      <c r="M10" s="14"/>
      <c r="N10" s="14"/>
      <c r="O10" s="14"/>
      <c r="P10" s="14"/>
      <c r="Q10" s="14"/>
      <c r="R10" s="14"/>
      <c r="S10" s="14"/>
      <c r="T10" s="14"/>
      <c r="U10" s="14"/>
    </row>
    <row r="11" spans="1:21" ht="13" customHeight="1" x14ac:dyDescent="0.25">
      <c r="A11" s="14"/>
      <c r="B11" s="14"/>
      <c r="C11" s="14"/>
      <c r="D11" s="57"/>
      <c r="E11" s="57"/>
      <c r="F11" s="54"/>
      <c r="G11" s="54"/>
      <c r="H11" s="54"/>
      <c r="I11" s="14"/>
      <c r="J11" s="14"/>
      <c r="K11" s="14"/>
      <c r="L11" s="14"/>
      <c r="M11" s="14"/>
      <c r="N11" s="14"/>
      <c r="O11" s="14"/>
      <c r="P11" s="14"/>
      <c r="Q11" s="14"/>
      <c r="R11" s="14"/>
      <c r="S11" s="14"/>
      <c r="T11" s="14"/>
      <c r="U11" s="14"/>
    </row>
    <row r="12" spans="1:21" ht="13" customHeight="1" x14ac:dyDescent="0.25">
      <c r="A12" s="14"/>
      <c r="B12" s="80" t="s">
        <v>30</v>
      </c>
      <c r="C12" s="81"/>
      <c r="D12" s="28">
        <f>'Tab1 Prijzenblad'!E10</f>
        <v>0</v>
      </c>
      <c r="E12" s="58">
        <f>IF(D12="","",IF(D12&gt;D8,"Ongeldig",IF(D12&gt;D9,E8+(E9-E8)/(D9-D8)*(D12-D8),IF(D12&gt;=D10,(E10-E9)/(D10-D9)*(D12-D9)+E9,E10))))</f>
        <v>50</v>
      </c>
      <c r="F12" s="54"/>
      <c r="G12" s="14"/>
      <c r="H12" s="14"/>
      <c r="I12" s="14"/>
      <c r="J12" s="14"/>
      <c r="K12" s="14"/>
      <c r="L12" s="14"/>
      <c r="M12" s="14"/>
      <c r="N12" s="14"/>
      <c r="O12" s="14"/>
      <c r="P12" s="14"/>
      <c r="Q12" s="14"/>
      <c r="R12" s="14"/>
      <c r="S12" s="14"/>
      <c r="T12" s="14"/>
      <c r="U12" s="14"/>
    </row>
    <row r="13" spans="1:21" ht="13" customHeight="1" x14ac:dyDescent="0.25">
      <c r="A13" s="14"/>
      <c r="B13" s="14"/>
      <c r="C13" s="14"/>
      <c r="D13" s="14"/>
      <c r="E13" s="14"/>
      <c r="F13" s="54"/>
      <c r="G13" s="54"/>
      <c r="H13" s="54"/>
      <c r="I13" s="14"/>
      <c r="J13" s="14"/>
      <c r="K13" s="14"/>
      <c r="L13" s="14"/>
      <c r="M13" s="14"/>
      <c r="N13" s="14"/>
      <c r="O13" s="14"/>
      <c r="P13" s="14"/>
      <c r="Q13" s="14"/>
      <c r="R13" s="14"/>
      <c r="S13" s="14"/>
      <c r="T13" s="14"/>
      <c r="U13" s="14"/>
    </row>
    <row r="14" spans="1:21" ht="13" customHeight="1" x14ac:dyDescent="0.25">
      <c r="A14" s="14"/>
      <c r="B14" s="14"/>
      <c r="C14" s="14"/>
      <c r="D14" s="14"/>
      <c r="E14" s="14"/>
      <c r="F14" s="54"/>
      <c r="G14" s="54"/>
      <c r="H14" s="54"/>
      <c r="I14" s="14"/>
      <c r="J14" s="14"/>
      <c r="K14" s="14"/>
      <c r="L14" s="14"/>
      <c r="M14" s="14"/>
      <c r="N14" s="14"/>
      <c r="O14" s="14"/>
      <c r="P14" s="14"/>
      <c r="Q14" s="14"/>
      <c r="R14" s="14"/>
      <c r="S14" s="14"/>
      <c r="T14" s="14"/>
      <c r="U14" s="14"/>
    </row>
    <row r="15" spans="1:21" ht="13" customHeight="1" x14ac:dyDescent="0.25">
      <c r="A15" s="14"/>
      <c r="B15" s="14"/>
      <c r="C15" s="14"/>
      <c r="D15" s="14"/>
      <c r="E15" s="14"/>
      <c r="F15" s="14"/>
      <c r="G15" s="14"/>
      <c r="H15" s="14"/>
      <c r="I15" s="14"/>
      <c r="J15" s="14"/>
      <c r="K15" s="14"/>
      <c r="L15" s="14"/>
      <c r="M15" s="14"/>
      <c r="N15" s="14"/>
      <c r="O15" s="14"/>
      <c r="P15" s="14"/>
      <c r="Q15" s="14"/>
      <c r="R15" s="14"/>
      <c r="S15" s="14"/>
      <c r="T15" s="14"/>
      <c r="U15" s="14"/>
    </row>
    <row r="16" spans="1:21" ht="13" customHeight="1" x14ac:dyDescent="0.25">
      <c r="A16" s="14"/>
      <c r="B16" s="14"/>
      <c r="C16" s="14"/>
      <c r="D16" s="14"/>
      <c r="E16" s="59" t="s">
        <v>31</v>
      </c>
      <c r="F16" s="14"/>
      <c r="G16" s="14"/>
      <c r="H16" s="14"/>
      <c r="I16" s="14"/>
      <c r="J16" s="14"/>
      <c r="K16" s="14"/>
      <c r="L16" s="14"/>
      <c r="M16" s="14"/>
      <c r="N16" s="14"/>
      <c r="O16" s="14"/>
      <c r="P16" s="14"/>
      <c r="Q16" s="14"/>
      <c r="R16" s="14"/>
      <c r="S16" s="14"/>
      <c r="T16" s="14"/>
      <c r="U16" s="14"/>
    </row>
    <row r="17" spans="1:21" ht="13" customHeight="1" x14ac:dyDescent="0.25">
      <c r="A17" s="14"/>
      <c r="B17" s="14"/>
      <c r="C17" s="14"/>
      <c r="D17" s="14"/>
      <c r="E17" s="60" t="str">
        <f>" = "&amp;E8&amp;" + ("&amp;E8&amp;-E10&amp;") / ("&amp;D8&amp;"- "&amp;D10&amp;") * (Inschrijfprijs - "&amp;D8&amp;")"</f>
        <v xml:space="preserve"> = 0 + (0-50) / (225000- 80000) * (Inschrijfprijs - 225000)</v>
      </c>
      <c r="F17" s="14"/>
      <c r="G17" s="14"/>
      <c r="H17" s="14"/>
      <c r="I17" s="14"/>
      <c r="J17" s="14"/>
      <c r="K17" s="14"/>
      <c r="L17" s="14"/>
      <c r="M17" s="14"/>
      <c r="N17" s="14"/>
      <c r="O17" s="14"/>
      <c r="P17" s="14"/>
      <c r="Q17" s="14"/>
      <c r="R17" s="14"/>
      <c r="S17" s="14"/>
      <c r="T17" s="14"/>
      <c r="U17" s="14"/>
    </row>
    <row r="18" spans="1:21" ht="13" customHeight="1" x14ac:dyDescent="0.25">
      <c r="A18" s="14"/>
      <c r="B18" s="14"/>
      <c r="C18" s="14"/>
      <c r="D18" s="14"/>
      <c r="E18" s="61" t="s">
        <v>32</v>
      </c>
      <c r="F18" s="62"/>
      <c r="G18" s="62"/>
      <c r="H18" s="62"/>
      <c r="I18" s="14"/>
      <c r="J18" s="14"/>
      <c r="K18" s="14"/>
      <c r="L18" s="14"/>
      <c r="M18" s="14"/>
      <c r="N18" s="14"/>
      <c r="O18" s="14"/>
      <c r="P18" s="14"/>
      <c r="Q18" s="14"/>
      <c r="R18" s="14"/>
      <c r="S18" s="14"/>
      <c r="T18" s="14"/>
      <c r="U18" s="14"/>
    </row>
    <row r="19" spans="1:21" ht="13" customHeight="1" x14ac:dyDescent="0.25">
      <c r="A19" s="14"/>
      <c r="B19" s="14"/>
      <c r="C19" s="14"/>
      <c r="D19" s="14"/>
      <c r="E19" s="61"/>
      <c r="F19" s="62"/>
      <c r="G19" s="62"/>
      <c r="H19" s="62"/>
      <c r="I19" s="14"/>
      <c r="J19" s="14"/>
      <c r="K19" s="14"/>
      <c r="L19" s="14"/>
      <c r="M19" s="14"/>
      <c r="N19" s="14"/>
      <c r="O19" s="14"/>
      <c r="P19" s="14"/>
      <c r="Q19" s="14"/>
      <c r="R19" s="14"/>
      <c r="S19" s="14"/>
      <c r="T19" s="14"/>
      <c r="U19" s="14"/>
    </row>
    <row r="20" spans="1:21" ht="13" customHeight="1" x14ac:dyDescent="0.25">
      <c r="A20" s="14"/>
      <c r="B20" s="14"/>
      <c r="C20" s="14"/>
      <c r="D20" s="14"/>
      <c r="E20" s="61" t="str">
        <f>"= "&amp;E8&amp;" + ("&amp;E9&amp;" - "&amp;E8&amp;") / ("&amp;D9&amp;" - "&amp;D8&amp;") * (Inschrijfprijs - "&amp;D8&amp;")"</f>
        <v>= 0 + (40 - 0) / (150000 - 225000) * (Inschrijfprijs - 225000)</v>
      </c>
      <c r="F20" s="62"/>
      <c r="G20" s="62"/>
      <c r="H20" s="62"/>
      <c r="I20" s="14"/>
      <c r="J20" s="14"/>
      <c r="K20" s="14"/>
      <c r="L20" s="14"/>
      <c r="M20" s="14"/>
      <c r="N20" s="14"/>
      <c r="O20" s="14"/>
      <c r="P20" s="14"/>
      <c r="Q20" s="14"/>
      <c r="R20" s="14"/>
      <c r="S20" s="14"/>
      <c r="T20" s="14"/>
      <c r="U20" s="14"/>
    </row>
    <row r="21" spans="1:21" ht="13" customHeight="1" x14ac:dyDescent="0.25">
      <c r="A21" s="14"/>
      <c r="B21" s="14"/>
      <c r="C21" s="14"/>
      <c r="D21" s="14"/>
      <c r="E21" s="61"/>
      <c r="F21" s="62"/>
      <c r="G21" s="62"/>
      <c r="H21" s="62"/>
      <c r="I21" s="14"/>
      <c r="J21" s="14"/>
      <c r="K21" s="14"/>
      <c r="L21" s="14"/>
      <c r="M21" s="14"/>
      <c r="N21" s="14"/>
      <c r="O21" s="14"/>
      <c r="P21" s="14"/>
      <c r="Q21" s="14"/>
      <c r="R21" s="14"/>
      <c r="S21" s="14"/>
      <c r="T21" s="14"/>
      <c r="U21" s="14"/>
    </row>
    <row r="22" spans="1:21" ht="13" customHeight="1" x14ac:dyDescent="0.25">
      <c r="A22" s="14"/>
      <c r="B22" s="14"/>
      <c r="C22" s="14"/>
      <c r="D22" s="14"/>
      <c r="E22" s="61" t="s">
        <v>33</v>
      </c>
      <c r="F22" s="62"/>
      <c r="G22" s="62"/>
      <c r="H22" s="62"/>
      <c r="I22" s="14"/>
      <c r="J22" s="14"/>
      <c r="K22" s="14"/>
      <c r="L22" s="14"/>
      <c r="M22" s="14"/>
      <c r="N22" s="14"/>
      <c r="O22" s="14"/>
      <c r="P22" s="14"/>
      <c r="Q22" s="14"/>
      <c r="R22" s="14"/>
      <c r="S22" s="14"/>
      <c r="T22" s="14"/>
      <c r="U22" s="14"/>
    </row>
    <row r="23" spans="1:21" ht="13" customHeight="1" x14ac:dyDescent="0.25">
      <c r="A23" s="63"/>
      <c r="B23" s="14"/>
      <c r="C23" s="14"/>
      <c r="D23" s="14"/>
      <c r="E23" s="61" t="str">
        <f>"= "&amp;E9&amp;" + ("&amp;E10&amp;" - "&amp;E9&amp;") / ("&amp;D10&amp;" - "&amp;D9&amp;") * (Inschrijfprijs - "&amp;D9&amp;")"</f>
        <v>= 40 + (50 - 40) / (80000 - 150000) * (Inschrijfprijs - 150000)</v>
      </c>
      <c r="F23" s="62"/>
      <c r="G23" s="62"/>
      <c r="H23" s="62"/>
      <c r="I23" s="14"/>
      <c r="J23" s="14"/>
      <c r="K23" s="14"/>
      <c r="L23" s="14"/>
      <c r="M23" s="14"/>
      <c r="N23" s="14"/>
      <c r="O23" s="14"/>
      <c r="P23" s="14"/>
      <c r="Q23" s="14"/>
      <c r="R23" s="14"/>
      <c r="S23" s="14"/>
      <c r="T23" s="14"/>
      <c r="U23" s="14"/>
    </row>
    <row r="24" spans="1:21" ht="13" customHeight="1" x14ac:dyDescent="0.25">
      <c r="A24" s="63"/>
      <c r="B24" s="14"/>
      <c r="C24" s="14"/>
      <c r="D24" s="14"/>
      <c r="E24" s="14"/>
      <c r="F24" s="14"/>
      <c r="G24" s="14"/>
      <c r="H24" s="14"/>
      <c r="I24" s="14"/>
      <c r="J24" s="14"/>
      <c r="K24" s="14"/>
      <c r="L24" s="14"/>
      <c r="M24" s="14"/>
      <c r="N24" s="14"/>
      <c r="O24" s="14"/>
      <c r="P24" s="14"/>
      <c r="Q24" s="14"/>
      <c r="R24" s="14"/>
      <c r="S24" s="14"/>
      <c r="T24" s="14"/>
      <c r="U24" s="14"/>
    </row>
    <row r="25" spans="1:21" ht="13" customHeight="1" x14ac:dyDescent="0.25">
      <c r="A25" s="63"/>
      <c r="B25" s="14"/>
      <c r="C25" s="14"/>
      <c r="D25" s="14"/>
      <c r="E25" s="14"/>
      <c r="F25" s="14"/>
      <c r="G25" s="14"/>
      <c r="H25" s="14"/>
      <c r="I25" s="14"/>
      <c r="J25" s="14"/>
      <c r="K25" s="14"/>
      <c r="L25" s="14"/>
      <c r="M25" s="14"/>
      <c r="N25" s="14"/>
      <c r="O25" s="14"/>
      <c r="P25" s="14"/>
      <c r="Q25" s="14"/>
      <c r="R25" s="14"/>
      <c r="S25" s="14"/>
      <c r="T25" s="14"/>
      <c r="U25" s="14"/>
    </row>
    <row r="26" spans="1:21" ht="13" customHeight="1" x14ac:dyDescent="0.25">
      <c r="A26" s="63"/>
      <c r="B26" s="14"/>
      <c r="C26" s="14"/>
      <c r="D26" s="14"/>
      <c r="E26" s="14"/>
      <c r="F26" s="14"/>
      <c r="G26" s="14"/>
      <c r="H26" s="14"/>
      <c r="I26" s="14"/>
      <c r="J26" s="14"/>
      <c r="K26" s="14"/>
      <c r="L26" s="14"/>
      <c r="M26" s="14"/>
      <c r="N26" s="14"/>
      <c r="O26" s="14"/>
      <c r="P26" s="14"/>
      <c r="Q26" s="14"/>
      <c r="R26" s="14"/>
      <c r="S26" s="14"/>
      <c r="T26" s="14"/>
      <c r="U26" s="14"/>
    </row>
    <row r="27" spans="1:21" ht="13" customHeight="1" x14ac:dyDescent="0.25">
      <c r="A27" s="63"/>
      <c r="B27" s="14"/>
      <c r="C27" s="14"/>
      <c r="D27" s="14"/>
      <c r="E27" s="14"/>
      <c r="F27" s="14"/>
      <c r="G27" s="14"/>
      <c r="H27" s="14"/>
      <c r="I27" s="14"/>
      <c r="J27" s="14"/>
      <c r="K27" s="14"/>
      <c r="L27" s="14"/>
      <c r="M27" s="14"/>
      <c r="N27" s="14"/>
      <c r="O27" s="14"/>
      <c r="P27" s="14"/>
      <c r="Q27" s="14"/>
      <c r="R27" s="14"/>
      <c r="S27" s="14"/>
      <c r="T27" s="14"/>
      <c r="U27" s="14"/>
    </row>
    <row r="28" spans="1:21" ht="13" customHeight="1" x14ac:dyDescent="0.25">
      <c r="A28" s="14"/>
      <c r="B28" s="14"/>
      <c r="C28" s="14"/>
      <c r="D28" s="14"/>
      <c r="E28" s="14"/>
      <c r="F28" s="14"/>
      <c r="G28" s="14"/>
      <c r="H28" s="14"/>
      <c r="I28" s="14"/>
      <c r="J28" s="14"/>
      <c r="K28" s="14"/>
      <c r="L28" s="14"/>
      <c r="M28" s="14"/>
      <c r="N28" s="14"/>
      <c r="O28" s="14"/>
      <c r="P28" s="14"/>
      <c r="Q28" s="14"/>
      <c r="R28" s="14"/>
      <c r="S28" s="14"/>
      <c r="T28" s="14"/>
      <c r="U28" s="14"/>
    </row>
    <row r="29" spans="1:21" ht="13" customHeight="1" x14ac:dyDescent="0.25">
      <c r="A29" s="14"/>
      <c r="B29" s="14"/>
      <c r="C29" s="14"/>
      <c r="D29" s="14"/>
      <c r="E29" s="14"/>
      <c r="F29" s="14"/>
      <c r="G29" s="14"/>
      <c r="H29" s="14"/>
      <c r="I29" s="14"/>
      <c r="J29" s="14"/>
      <c r="K29" s="14"/>
      <c r="L29" s="14"/>
      <c r="M29" s="14"/>
      <c r="N29" s="14"/>
      <c r="O29" s="14"/>
      <c r="P29" s="14"/>
      <c r="Q29" s="14"/>
      <c r="R29" s="14"/>
      <c r="S29" s="14"/>
      <c r="T29" s="14"/>
      <c r="U29" s="14"/>
    </row>
    <row r="30" spans="1:21" ht="13" customHeight="1" x14ac:dyDescent="0.25">
      <c r="A30" s="14"/>
      <c r="B30" s="14"/>
      <c r="C30" s="14"/>
      <c r="D30" s="14"/>
      <c r="E30" s="14"/>
      <c r="F30" s="14"/>
      <c r="G30" s="14"/>
      <c r="H30" s="14"/>
      <c r="I30" s="14"/>
      <c r="J30" s="14"/>
      <c r="K30" s="14"/>
      <c r="L30" s="14"/>
      <c r="M30" s="14"/>
      <c r="N30" s="14"/>
      <c r="O30" s="14"/>
      <c r="P30" s="14"/>
      <c r="Q30" s="14"/>
      <c r="R30" s="14"/>
      <c r="S30" s="14"/>
      <c r="T30" s="14"/>
      <c r="U30" s="14"/>
    </row>
    <row r="31" spans="1:21" ht="13" customHeight="1" x14ac:dyDescent="0.25">
      <c r="A31" s="14"/>
      <c r="B31" s="63"/>
      <c r="C31" s="14"/>
      <c r="D31" s="14"/>
      <c r="E31" s="14"/>
      <c r="F31" s="14"/>
      <c r="G31" s="14"/>
      <c r="H31" s="14"/>
      <c r="I31" s="14"/>
      <c r="J31" s="14"/>
      <c r="K31" s="14"/>
      <c r="L31" s="14"/>
      <c r="M31" s="14"/>
      <c r="N31" s="14"/>
      <c r="O31" s="14"/>
      <c r="P31" s="14"/>
      <c r="Q31" s="14"/>
      <c r="R31" s="14"/>
      <c r="S31" s="14"/>
      <c r="T31" s="14"/>
      <c r="U31" s="14"/>
    </row>
    <row r="32" spans="1:21" ht="13" customHeight="1" x14ac:dyDescent="0.25">
      <c r="A32" s="14"/>
      <c r="B32" s="63"/>
      <c r="C32" s="14"/>
      <c r="D32" s="14"/>
      <c r="E32" s="14"/>
      <c r="F32" s="14"/>
      <c r="G32" s="14"/>
      <c r="H32" s="14"/>
      <c r="I32" s="14"/>
      <c r="J32" s="14"/>
      <c r="K32" s="14"/>
      <c r="L32" s="14"/>
      <c r="M32" s="14"/>
      <c r="N32" s="14"/>
      <c r="O32" s="14"/>
      <c r="P32" s="14"/>
      <c r="Q32" s="14"/>
      <c r="R32" s="14"/>
      <c r="S32" s="14"/>
      <c r="T32" s="14"/>
      <c r="U32" s="14"/>
    </row>
    <row r="33" spans="1:21" ht="13" customHeight="1" x14ac:dyDescent="0.25">
      <c r="A33" s="14"/>
      <c r="B33" s="14"/>
      <c r="C33" s="14"/>
      <c r="D33" s="14"/>
      <c r="E33" s="14"/>
      <c r="F33" s="14"/>
      <c r="G33" s="14"/>
      <c r="H33" s="14"/>
      <c r="I33" s="14"/>
      <c r="J33" s="14"/>
      <c r="K33" s="14"/>
      <c r="L33" s="14"/>
      <c r="M33" s="14"/>
      <c r="N33" s="14"/>
      <c r="O33" s="14"/>
      <c r="P33" s="14"/>
      <c r="Q33" s="14"/>
      <c r="R33" s="14"/>
      <c r="S33" s="14"/>
      <c r="T33" s="14"/>
      <c r="U33" s="14"/>
    </row>
    <row r="34" spans="1:21" ht="13" customHeight="1" x14ac:dyDescent="0.25">
      <c r="A34" s="14"/>
      <c r="B34" s="82"/>
      <c r="C34" s="82"/>
      <c r="D34" s="82"/>
      <c r="E34" s="82"/>
      <c r="F34" s="82"/>
      <c r="G34" s="82"/>
      <c r="H34" s="82"/>
      <c r="I34" s="82"/>
      <c r="J34" s="82"/>
      <c r="K34" s="14"/>
      <c r="L34" s="14"/>
      <c r="M34" s="14"/>
      <c r="N34" s="14"/>
      <c r="O34" s="14"/>
      <c r="P34" s="14"/>
      <c r="Q34" s="14"/>
      <c r="R34" s="14"/>
      <c r="S34" s="14"/>
      <c r="T34" s="14"/>
      <c r="U34" s="14"/>
    </row>
    <row r="35" spans="1:21" ht="13" customHeight="1" x14ac:dyDescent="0.25">
      <c r="A35" s="14"/>
      <c r="B35" s="82"/>
      <c r="C35" s="82"/>
      <c r="D35" s="82"/>
      <c r="E35" s="82"/>
      <c r="F35" s="82"/>
      <c r="G35" s="82"/>
      <c r="H35" s="82"/>
      <c r="I35" s="82"/>
      <c r="J35" s="82"/>
      <c r="K35" s="14"/>
      <c r="L35" s="14"/>
      <c r="M35" s="14"/>
      <c r="N35" s="14"/>
      <c r="O35" s="14"/>
      <c r="P35" s="14"/>
      <c r="Q35" s="14"/>
      <c r="R35" s="14"/>
      <c r="S35" s="14"/>
      <c r="T35" s="14"/>
      <c r="U35" s="14"/>
    </row>
    <row r="36" spans="1:21" ht="13" customHeight="1" x14ac:dyDescent="0.25">
      <c r="A36" s="14"/>
      <c r="B36" s="14"/>
      <c r="C36" s="14"/>
      <c r="D36" s="14"/>
      <c r="E36" s="14"/>
      <c r="F36" s="14"/>
      <c r="G36" s="14"/>
      <c r="H36" s="14"/>
      <c r="I36" s="14"/>
      <c r="J36" s="14"/>
      <c r="K36" s="14"/>
      <c r="L36" s="14"/>
      <c r="M36" s="14"/>
      <c r="N36" s="14"/>
      <c r="O36" s="14"/>
      <c r="P36" s="14"/>
      <c r="Q36" s="14"/>
      <c r="R36" s="14"/>
      <c r="S36" s="14"/>
      <c r="T36" s="14"/>
      <c r="U36" s="14"/>
    </row>
    <row r="37" spans="1:21" ht="13" hidden="1" customHeight="1" x14ac:dyDescent="0.25">
      <c r="A37" s="14"/>
      <c r="B37" s="14"/>
      <c r="C37" s="14"/>
      <c r="D37" s="14"/>
      <c r="E37" s="14"/>
      <c r="F37" s="14"/>
      <c r="G37" s="14"/>
      <c r="H37" s="14"/>
      <c r="I37" s="14"/>
      <c r="J37" s="14"/>
      <c r="K37" s="14"/>
      <c r="L37" s="14"/>
      <c r="M37" s="14"/>
      <c r="N37" s="14"/>
      <c r="O37" s="14"/>
      <c r="P37" s="14"/>
      <c r="Q37" s="14"/>
      <c r="R37" s="14"/>
      <c r="S37" s="14"/>
      <c r="T37" s="14"/>
      <c r="U37" s="14"/>
    </row>
    <row r="38" spans="1:21" ht="13" hidden="1" customHeight="1" x14ac:dyDescent="0.25">
      <c r="A38" s="14"/>
      <c r="B38" s="14"/>
      <c r="C38" s="14"/>
      <c r="D38" s="14"/>
      <c r="E38" s="14"/>
      <c r="F38" s="14"/>
      <c r="G38" s="14"/>
      <c r="H38" s="14"/>
      <c r="I38" s="14"/>
      <c r="J38" s="14"/>
      <c r="K38" s="14"/>
      <c r="L38" s="14"/>
      <c r="M38" s="14"/>
      <c r="N38" s="14"/>
      <c r="O38" s="14"/>
      <c r="P38" s="14"/>
      <c r="Q38" s="14"/>
      <c r="R38" s="14"/>
      <c r="S38" s="14"/>
      <c r="T38" s="14"/>
      <c r="U38" s="14"/>
    </row>
    <row r="39" spans="1:21" hidden="1" x14ac:dyDescent="0.25">
      <c r="A39" s="15"/>
      <c r="E39" s="26"/>
    </row>
    <row r="40" spans="1:21" hidden="1" x14ac:dyDescent="0.25">
      <c r="A40" s="15"/>
      <c r="E40" s="26"/>
    </row>
    <row r="41" spans="1:21" hidden="1" x14ac:dyDescent="0.25">
      <c r="A41" s="15"/>
    </row>
    <row r="42" spans="1:21" hidden="1" x14ac:dyDescent="0.25">
      <c r="A42" s="15"/>
    </row>
    <row r="43" spans="1:21" hidden="1" x14ac:dyDescent="0.25">
      <c r="A43" s="15"/>
    </row>
    <row r="44" spans="1:21" hidden="1" x14ac:dyDescent="0.25">
      <c r="A44" s="15"/>
    </row>
    <row r="45" spans="1:21" hidden="1" x14ac:dyDescent="0.25">
      <c r="A45" s="15"/>
    </row>
    <row r="46" spans="1:21" hidden="1" x14ac:dyDescent="0.25">
      <c r="A46" s="15"/>
    </row>
    <row r="47" spans="1:21" hidden="1" x14ac:dyDescent="0.25">
      <c r="A47" s="15"/>
    </row>
    <row r="48" spans="1:21" hidden="1" x14ac:dyDescent="0.25">
      <c r="A48" s="15"/>
    </row>
    <row r="49" spans="1:1" hidden="1" x14ac:dyDescent="0.25">
      <c r="A49" s="15"/>
    </row>
    <row r="50" spans="1:1" hidden="1" x14ac:dyDescent="0.25">
      <c r="A50" s="15"/>
    </row>
    <row r="51" spans="1:1" hidden="1" x14ac:dyDescent="0.25">
      <c r="A51" s="15"/>
    </row>
    <row r="52" spans="1:1" hidden="1" x14ac:dyDescent="0.25">
      <c r="A52" s="15"/>
    </row>
    <row r="53" spans="1:1" hidden="1" x14ac:dyDescent="0.25">
      <c r="A53" s="15"/>
    </row>
    <row r="54" spans="1:1" hidden="1" x14ac:dyDescent="0.25">
      <c r="A54" s="15"/>
    </row>
    <row r="55" spans="1:1" hidden="1" x14ac:dyDescent="0.25">
      <c r="A55" s="15"/>
    </row>
    <row r="56" spans="1:1" hidden="1" x14ac:dyDescent="0.25">
      <c r="A56" s="15"/>
    </row>
    <row r="57" spans="1:1" hidden="1" x14ac:dyDescent="0.25">
      <c r="A57" s="15"/>
    </row>
    <row r="58" spans="1:1" hidden="1" x14ac:dyDescent="0.25">
      <c r="A58" s="15"/>
    </row>
    <row r="59" spans="1:1" hidden="1" x14ac:dyDescent="0.25">
      <c r="A59" s="15"/>
    </row>
    <row r="60" spans="1:1" hidden="1" x14ac:dyDescent="0.25">
      <c r="A60" s="15"/>
    </row>
    <row r="61" spans="1:1" hidden="1" x14ac:dyDescent="0.25">
      <c r="A61" s="15"/>
    </row>
    <row r="62" spans="1:1" hidden="1" x14ac:dyDescent="0.25">
      <c r="A62" s="15"/>
    </row>
    <row r="63" spans="1:1" hidden="1" x14ac:dyDescent="0.25">
      <c r="A63" s="15"/>
    </row>
    <row r="64" spans="1:1" hidden="1" x14ac:dyDescent="0.25">
      <c r="A64" s="15"/>
    </row>
    <row r="65" spans="1:1" hidden="1" x14ac:dyDescent="0.25">
      <c r="A65" s="15"/>
    </row>
    <row r="66" spans="1:1" hidden="1" x14ac:dyDescent="0.25">
      <c r="A66" s="15"/>
    </row>
    <row r="67" spans="1:1" hidden="1" x14ac:dyDescent="0.25">
      <c r="A67" s="15"/>
    </row>
    <row r="68" spans="1:1" hidden="1" x14ac:dyDescent="0.25">
      <c r="A68" s="15"/>
    </row>
    <row r="69" spans="1:1" hidden="1" x14ac:dyDescent="0.25">
      <c r="A69" s="15"/>
    </row>
    <row r="70" spans="1:1" hidden="1" x14ac:dyDescent="0.25">
      <c r="A70" s="15"/>
    </row>
    <row r="71" spans="1:1" hidden="1" x14ac:dyDescent="0.25">
      <c r="A71" s="15"/>
    </row>
    <row r="72" spans="1:1" hidden="1" x14ac:dyDescent="0.25">
      <c r="A72" s="15"/>
    </row>
    <row r="73" spans="1:1" hidden="1" x14ac:dyDescent="0.25">
      <c r="A73" s="15"/>
    </row>
    <row r="74" spans="1:1" hidden="1" x14ac:dyDescent="0.25">
      <c r="A74" s="15"/>
    </row>
    <row r="75" spans="1:1" hidden="1" x14ac:dyDescent="0.25">
      <c r="A75" s="15"/>
    </row>
    <row r="76" spans="1:1" hidden="1" x14ac:dyDescent="0.25">
      <c r="A76" s="15"/>
    </row>
    <row r="77" spans="1:1" hidden="1" x14ac:dyDescent="0.25">
      <c r="A77" s="15"/>
    </row>
    <row r="78" spans="1:1" hidden="1" x14ac:dyDescent="0.25">
      <c r="A78" s="15"/>
    </row>
    <row r="79" spans="1:1" hidden="1" x14ac:dyDescent="0.25">
      <c r="A79" s="15"/>
    </row>
    <row r="80" spans="1:1" hidden="1" x14ac:dyDescent="0.25">
      <c r="A80" s="15"/>
    </row>
    <row r="81" spans="1:1" hidden="1" x14ac:dyDescent="0.25">
      <c r="A81" s="15"/>
    </row>
    <row r="82" spans="1:1" hidden="1" x14ac:dyDescent="0.25">
      <c r="A82" s="15"/>
    </row>
    <row r="83" spans="1:1" hidden="1" x14ac:dyDescent="0.25">
      <c r="A83" s="15"/>
    </row>
    <row r="84" spans="1:1" hidden="1" x14ac:dyDescent="0.25">
      <c r="A84" s="15"/>
    </row>
    <row r="85" spans="1:1" hidden="1" x14ac:dyDescent="0.25">
      <c r="A85" s="15"/>
    </row>
    <row r="86" spans="1:1" hidden="1" x14ac:dyDescent="0.25">
      <c r="A86" s="15"/>
    </row>
    <row r="87" spans="1:1" hidden="1" x14ac:dyDescent="0.25">
      <c r="A87" s="15"/>
    </row>
    <row r="88" spans="1:1" hidden="1" x14ac:dyDescent="0.25">
      <c r="A88" s="15"/>
    </row>
    <row r="89" spans="1:1" hidden="1" x14ac:dyDescent="0.25">
      <c r="A89" s="15"/>
    </row>
    <row r="90" spans="1:1" hidden="1" x14ac:dyDescent="0.25">
      <c r="A90" s="15"/>
    </row>
    <row r="91" spans="1:1" hidden="1" x14ac:dyDescent="0.25">
      <c r="A91" s="15"/>
    </row>
    <row r="92" spans="1:1" hidden="1" x14ac:dyDescent="0.25">
      <c r="A92" s="15"/>
    </row>
    <row r="93" spans="1:1" hidden="1" x14ac:dyDescent="0.25">
      <c r="A93" s="15"/>
    </row>
    <row r="94" spans="1:1" hidden="1" x14ac:dyDescent="0.25">
      <c r="A94" s="15"/>
    </row>
    <row r="95" spans="1:1" hidden="1" x14ac:dyDescent="0.25">
      <c r="A95" s="15"/>
    </row>
    <row r="96" spans="1:1" hidden="1" x14ac:dyDescent="0.25">
      <c r="A96" s="15"/>
    </row>
    <row r="97" spans="1:22" hidden="1" x14ac:dyDescent="0.25">
      <c r="A97" s="15"/>
    </row>
    <row r="98" spans="1:22" hidden="1" x14ac:dyDescent="0.25">
      <c r="A98" s="15"/>
    </row>
    <row r="99" spans="1:22" hidden="1" x14ac:dyDescent="0.25">
      <c r="A99" s="15"/>
    </row>
    <row r="100" spans="1:22" hidden="1" x14ac:dyDescent="0.25">
      <c r="V100" s="27"/>
    </row>
    <row r="101" spans="1:22" hidden="1" x14ac:dyDescent="0.25">
      <c r="V101" s="27"/>
    </row>
    <row r="102" spans="1:22" hidden="1" x14ac:dyDescent="0.25">
      <c r="V102" s="27"/>
    </row>
    <row r="103" spans="1:22" hidden="1" x14ac:dyDescent="0.25">
      <c r="V103" s="27"/>
    </row>
    <row r="104" spans="1:22" hidden="1" x14ac:dyDescent="0.25">
      <c r="V104" s="27"/>
    </row>
    <row r="105" spans="1:22" hidden="1" x14ac:dyDescent="0.25">
      <c r="V105" s="27"/>
    </row>
    <row r="106" spans="1:22" hidden="1" x14ac:dyDescent="0.25">
      <c r="V106" s="27"/>
    </row>
    <row r="107" spans="1:22" hidden="1" x14ac:dyDescent="0.25">
      <c r="V107" s="27"/>
    </row>
    <row r="108" spans="1:22" hidden="1" x14ac:dyDescent="0.25">
      <c r="V108" s="27"/>
    </row>
    <row r="109" spans="1:22" hidden="1" x14ac:dyDescent="0.25">
      <c r="V109" s="27"/>
    </row>
    <row r="110" spans="1:22" hidden="1" x14ac:dyDescent="0.25">
      <c r="V110" s="27"/>
    </row>
    <row r="111" spans="1:22" hidden="1" x14ac:dyDescent="0.25">
      <c r="V111" s="27"/>
    </row>
    <row r="112" spans="1:22" hidden="1" x14ac:dyDescent="0.25">
      <c r="V112" s="27"/>
    </row>
    <row r="113" spans="22:22" hidden="1" x14ac:dyDescent="0.25">
      <c r="V113" s="27"/>
    </row>
    <row r="114" spans="22:22" hidden="1" x14ac:dyDescent="0.25">
      <c r="V114" s="27"/>
    </row>
    <row r="115" spans="22:22" hidden="1" x14ac:dyDescent="0.25">
      <c r="V115" s="27"/>
    </row>
    <row r="116" spans="22:22" hidden="1" x14ac:dyDescent="0.25">
      <c r="V116" s="27"/>
    </row>
    <row r="117" spans="22:22" hidden="1" x14ac:dyDescent="0.25">
      <c r="V117" s="27"/>
    </row>
    <row r="118" spans="22:22" hidden="1" x14ac:dyDescent="0.25">
      <c r="V118" s="27"/>
    </row>
    <row r="119" spans="22:22" hidden="1" x14ac:dyDescent="0.25">
      <c r="V119" s="27"/>
    </row>
    <row r="120" spans="22:22" hidden="1" x14ac:dyDescent="0.25">
      <c r="V120" s="27"/>
    </row>
    <row r="121" spans="22:22" hidden="1" x14ac:dyDescent="0.25">
      <c r="V121" s="27"/>
    </row>
    <row r="122" spans="22:22" hidden="1" x14ac:dyDescent="0.25">
      <c r="V122" s="27"/>
    </row>
    <row r="123" spans="22:22" hidden="1" x14ac:dyDescent="0.25">
      <c r="V123" s="27"/>
    </row>
    <row r="124" spans="22:22" hidden="1" x14ac:dyDescent="0.25">
      <c r="V124" s="27"/>
    </row>
    <row r="125" spans="22:22" hidden="1" x14ac:dyDescent="0.25">
      <c r="V125" s="27"/>
    </row>
    <row r="126" spans="22:22" hidden="1" x14ac:dyDescent="0.25">
      <c r="V126" s="27"/>
    </row>
    <row r="127" spans="22:22" hidden="1" x14ac:dyDescent="0.25">
      <c r="V127" s="27"/>
    </row>
    <row r="128" spans="22:22" hidden="1" x14ac:dyDescent="0.25">
      <c r="V128" s="27"/>
    </row>
    <row r="129" spans="22:22" hidden="1" x14ac:dyDescent="0.25">
      <c r="V129" s="27"/>
    </row>
    <row r="130" spans="22:22" hidden="1" x14ac:dyDescent="0.25">
      <c r="V130" s="27"/>
    </row>
    <row r="131" spans="22:22" hidden="1" x14ac:dyDescent="0.25">
      <c r="V131" s="27"/>
    </row>
    <row r="132" spans="22:22" hidden="1" x14ac:dyDescent="0.25">
      <c r="V132" s="27"/>
    </row>
    <row r="133" spans="22:22" hidden="1" x14ac:dyDescent="0.25">
      <c r="V133" s="27"/>
    </row>
    <row r="134" spans="22:22" hidden="1" x14ac:dyDescent="0.25">
      <c r="V134" s="27"/>
    </row>
    <row r="135" spans="22:22" hidden="1" x14ac:dyDescent="0.25">
      <c r="V135" s="27"/>
    </row>
    <row r="136" spans="22:22" hidden="1" x14ac:dyDescent="0.25">
      <c r="V136" s="27"/>
    </row>
    <row r="137" spans="22:22" hidden="1" x14ac:dyDescent="0.25">
      <c r="V137" s="27"/>
    </row>
    <row r="138" spans="22:22" hidden="1" x14ac:dyDescent="0.25">
      <c r="V138" s="27"/>
    </row>
    <row r="139" spans="22:22" hidden="1" x14ac:dyDescent="0.25">
      <c r="V139" s="27"/>
    </row>
    <row r="140" spans="22:22" hidden="1" x14ac:dyDescent="0.25">
      <c r="V140" s="27"/>
    </row>
    <row r="141" spans="22:22" hidden="1" x14ac:dyDescent="0.25">
      <c r="V141" s="27"/>
    </row>
    <row r="142" spans="22:22" hidden="1" x14ac:dyDescent="0.25">
      <c r="V142" s="27"/>
    </row>
    <row r="143" spans="22:22" hidden="1" x14ac:dyDescent="0.25">
      <c r="V143" s="27"/>
    </row>
    <row r="144" spans="22:22" hidden="1" x14ac:dyDescent="0.25">
      <c r="V144" s="27"/>
    </row>
    <row r="145" spans="22:22" hidden="1" x14ac:dyDescent="0.25">
      <c r="V145" s="27"/>
    </row>
    <row r="146" spans="22:22" hidden="1" x14ac:dyDescent="0.25">
      <c r="V146" s="27"/>
    </row>
    <row r="147" spans="22:22" hidden="1" x14ac:dyDescent="0.25">
      <c r="V147" s="27"/>
    </row>
    <row r="148" spans="22:22" hidden="1" x14ac:dyDescent="0.25">
      <c r="V148" s="27"/>
    </row>
    <row r="149" spans="22:22" hidden="1" x14ac:dyDescent="0.25">
      <c r="V149" s="27"/>
    </row>
    <row r="150" spans="22:22" hidden="1" x14ac:dyDescent="0.25">
      <c r="V150" s="27"/>
    </row>
    <row r="151" spans="22:22" hidden="1" x14ac:dyDescent="0.25">
      <c r="V151" s="27"/>
    </row>
    <row r="152" spans="22:22" hidden="1" x14ac:dyDescent="0.25">
      <c r="V152" s="27"/>
    </row>
    <row r="153" spans="22:22" hidden="1" x14ac:dyDescent="0.25">
      <c r="V153" s="27"/>
    </row>
    <row r="154" spans="22:22" hidden="1" x14ac:dyDescent="0.25">
      <c r="V154" s="27"/>
    </row>
    <row r="155" spans="22:22" hidden="1" x14ac:dyDescent="0.25">
      <c r="V155" s="27"/>
    </row>
    <row r="156" spans="22:22" hidden="1" x14ac:dyDescent="0.25">
      <c r="V156" s="27"/>
    </row>
    <row r="157" spans="22:22" hidden="1" x14ac:dyDescent="0.25">
      <c r="V157" s="27"/>
    </row>
    <row r="158" spans="22:22" hidden="1" x14ac:dyDescent="0.25">
      <c r="V158" s="27"/>
    </row>
    <row r="159" spans="22:22" hidden="1" x14ac:dyDescent="0.25">
      <c r="V159" s="27"/>
    </row>
    <row r="160" spans="22:22" hidden="1" x14ac:dyDescent="0.25">
      <c r="V160" s="27"/>
    </row>
    <row r="161" spans="22:22" hidden="1" x14ac:dyDescent="0.25">
      <c r="V161" s="27"/>
    </row>
    <row r="162" spans="22:22" hidden="1" x14ac:dyDescent="0.25">
      <c r="V162" s="27"/>
    </row>
    <row r="163" spans="22:22" hidden="1" x14ac:dyDescent="0.25">
      <c r="V163" s="27"/>
    </row>
    <row r="164" spans="22:22" hidden="1" x14ac:dyDescent="0.25">
      <c r="V164" s="27"/>
    </row>
    <row r="165" spans="22:22" hidden="1" x14ac:dyDescent="0.25">
      <c r="V165" s="27"/>
    </row>
    <row r="166" spans="22:22" hidden="1" x14ac:dyDescent="0.25">
      <c r="V166" s="27"/>
    </row>
    <row r="167" spans="22:22" hidden="1" x14ac:dyDescent="0.25">
      <c r="V167" s="27"/>
    </row>
    <row r="168" spans="22:22" hidden="1" x14ac:dyDescent="0.25">
      <c r="V168" s="27"/>
    </row>
    <row r="169" spans="22:22" hidden="1" x14ac:dyDescent="0.25">
      <c r="V169" s="27"/>
    </row>
    <row r="170" spans="22:22" hidden="1" x14ac:dyDescent="0.25">
      <c r="V170" s="27"/>
    </row>
    <row r="171" spans="22:22" hidden="1" x14ac:dyDescent="0.25">
      <c r="V171" s="27"/>
    </row>
  </sheetData>
  <sheetProtection algorithmName="SHA-512" hashValue="0ZydkKbtS4bwJpMfolaH/1YmP09RsSPiUqtCZf/hq0j55UN7T8OHtSHs6farnme/8PSWb8rcDzQglNpgigJWiQ==" saltValue="qbceG3KzgUDZQJge/FFvHA==" spinCount="100000" sheet="1" objects="1" selectLockedCells="1" selectUnlockedCells="1"/>
  <mergeCells count="5">
    <mergeCell ref="B10:C10"/>
    <mergeCell ref="B8:C8"/>
    <mergeCell ref="B9:C9"/>
    <mergeCell ref="B12:C12"/>
    <mergeCell ref="B34:J35"/>
  </mergeCells>
  <conditionalFormatting sqref="E16:E17">
    <cfRule type="expression" dxfId="1" priority="3">
      <formula>$E$9&gt;0</formula>
    </cfRule>
  </conditionalFormatting>
  <conditionalFormatting sqref="E18:E23">
    <cfRule type="expression" dxfId="0" priority="1">
      <formula>$E$9=0</formula>
    </cfRule>
  </conditionalFormatting>
  <dataValidations disablePrompts="1" count="1">
    <dataValidation type="list" allowBlank="1" showInputMessage="1" showErrorMessage="1" sqref="F3:I3 M3:P3" xr:uid="{00000000-0002-0000-0000-000000000000}">
      <formula1>"Kromme,Lineair"</formula1>
    </dataValidation>
  </dataValidations>
  <pageMargins left="0.7" right="0.7" top="0.75" bottom="0.75" header="0.3" footer="0.3"/>
  <pageSetup paperSize="9" orientation="portrait" r:id="rId1"/>
  <ignoredErrors>
    <ignoredError sqref="E39:E655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2CEB-A1BF-4E65-ABCD-14E8581D1B5A}">
  <dimension ref="A1:B18"/>
  <sheetViews>
    <sheetView workbookViewId="0">
      <selection activeCell="B11" sqref="B11"/>
    </sheetView>
  </sheetViews>
  <sheetFormatPr defaultColWidth="9.1796875" defaultRowHeight="14.5" x14ac:dyDescent="0.35"/>
  <cols>
    <col min="1" max="1" width="46.81640625" style="2" customWidth="1"/>
    <col min="2" max="2" width="25.453125" style="2" customWidth="1"/>
    <col min="3" max="16384" width="9.1796875" style="2"/>
  </cols>
  <sheetData>
    <row r="1" spans="1:2" x14ac:dyDescent="0.35">
      <c r="A1" s="8" t="s">
        <v>34</v>
      </c>
      <c r="B1" s="8" t="s">
        <v>35</v>
      </c>
    </row>
    <row r="2" spans="1:2" x14ac:dyDescent="0.35">
      <c r="A2" s="11"/>
      <c r="B2" s="11"/>
    </row>
    <row r="3" spans="1:2" x14ac:dyDescent="0.35">
      <c r="A3" s="11"/>
      <c r="B3" s="11"/>
    </row>
    <row r="4" spans="1:2" x14ac:dyDescent="0.35">
      <c r="A4" s="11"/>
      <c r="B4" s="11"/>
    </row>
    <row r="5" spans="1:2" x14ac:dyDescent="0.35">
      <c r="A5" s="11"/>
      <c r="B5" s="11"/>
    </row>
    <row r="6" spans="1:2" x14ac:dyDescent="0.35">
      <c r="A6" s="11"/>
      <c r="B6" s="11"/>
    </row>
    <row r="7" spans="1:2" x14ac:dyDescent="0.35">
      <c r="A7" s="11"/>
      <c r="B7" s="11"/>
    </row>
    <row r="8" spans="1:2" x14ac:dyDescent="0.35">
      <c r="A8" s="11"/>
      <c r="B8" s="11"/>
    </row>
    <row r="9" spans="1:2" x14ac:dyDescent="0.35">
      <c r="A9" s="11"/>
      <c r="B9" s="11"/>
    </row>
    <row r="10" spans="1:2" x14ac:dyDescent="0.35">
      <c r="A10" s="11"/>
      <c r="B10" s="11"/>
    </row>
    <row r="11" spans="1:2" x14ac:dyDescent="0.35">
      <c r="A11" s="11"/>
      <c r="B11" s="11"/>
    </row>
    <row r="12" spans="1:2" x14ac:dyDescent="0.35">
      <c r="A12" s="11"/>
      <c r="B12" s="11"/>
    </row>
    <row r="13" spans="1:2" x14ac:dyDescent="0.35">
      <c r="A13" s="11"/>
      <c r="B13" s="11"/>
    </row>
    <row r="14" spans="1:2" x14ac:dyDescent="0.35">
      <c r="A14" s="11"/>
      <c r="B14" s="11"/>
    </row>
    <row r="15" spans="1:2" x14ac:dyDescent="0.35">
      <c r="A15" s="11"/>
      <c r="B15" s="11"/>
    </row>
    <row r="16" spans="1:2" x14ac:dyDescent="0.35">
      <c r="A16" s="11"/>
      <c r="B16" s="11"/>
    </row>
    <row r="17" spans="1:2" x14ac:dyDescent="0.35">
      <c r="A17" s="11"/>
      <c r="B17" s="11"/>
    </row>
    <row r="18" spans="1:2" x14ac:dyDescent="0.35">
      <c r="A18" s="11"/>
      <c r="B18" s="11"/>
    </row>
  </sheetData>
  <sheetProtection algorithmName="SHA-512" hashValue="ENpEpyEN5ztuBC+0PIUAlcj9eXZiwF+kA4sp6KLLuiJtDbXmbaTSV5ify6Mtf6DCE+JcpZya92Z9j//kqy+QPA==" saltValue="ItB1FLUpuYKT8hSdC/IWz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302C-BD8F-4698-9950-6E92D65D82C4}">
  <dimension ref="A1:B15"/>
  <sheetViews>
    <sheetView workbookViewId="0">
      <selection activeCell="A2" sqref="A2"/>
    </sheetView>
  </sheetViews>
  <sheetFormatPr defaultColWidth="9.1796875" defaultRowHeight="14.5" x14ac:dyDescent="0.35"/>
  <cols>
    <col min="1" max="1" width="34.453125" style="2" customWidth="1"/>
    <col min="2" max="2" width="29" style="2" customWidth="1"/>
    <col min="3" max="3" width="39.7265625" style="2" customWidth="1"/>
    <col min="4" max="16384" width="9.1796875" style="2"/>
  </cols>
  <sheetData>
    <row r="1" spans="1:2" x14ac:dyDescent="0.35">
      <c r="A1" s="8" t="s">
        <v>36</v>
      </c>
      <c r="B1" s="9" t="s">
        <v>37</v>
      </c>
    </row>
    <row r="2" spans="1:2" x14ac:dyDescent="0.35">
      <c r="A2" s="11"/>
      <c r="B2" s="12"/>
    </row>
    <row r="3" spans="1:2" x14ac:dyDescent="0.35">
      <c r="A3" s="11"/>
      <c r="B3" s="12"/>
    </row>
    <row r="4" spans="1:2" x14ac:dyDescent="0.35">
      <c r="A4" s="11"/>
      <c r="B4" s="12"/>
    </row>
    <row r="5" spans="1:2" x14ac:dyDescent="0.35">
      <c r="A5" s="11"/>
      <c r="B5" s="12"/>
    </row>
    <row r="6" spans="1:2" x14ac:dyDescent="0.35">
      <c r="A6" s="11"/>
      <c r="B6" s="12"/>
    </row>
    <row r="7" spans="1:2" x14ac:dyDescent="0.35">
      <c r="A7" s="11"/>
      <c r="B7" s="12"/>
    </row>
    <row r="8" spans="1:2" x14ac:dyDescent="0.35">
      <c r="A8" s="11"/>
      <c r="B8" s="12"/>
    </row>
    <row r="9" spans="1:2" x14ac:dyDescent="0.35">
      <c r="A9" s="11"/>
      <c r="B9" s="11"/>
    </row>
    <row r="10" spans="1:2" x14ac:dyDescent="0.35">
      <c r="A10" s="11"/>
      <c r="B10" s="11"/>
    </row>
    <row r="11" spans="1:2" x14ac:dyDescent="0.35">
      <c r="A11" s="11"/>
      <c r="B11" s="11"/>
    </row>
    <row r="12" spans="1:2" x14ac:dyDescent="0.35">
      <c r="A12" s="11"/>
      <c r="B12" s="11"/>
    </row>
    <row r="13" spans="1:2" x14ac:dyDescent="0.35">
      <c r="A13" s="11"/>
      <c r="B13" s="11"/>
    </row>
    <row r="14" spans="1:2" x14ac:dyDescent="0.35">
      <c r="A14" s="11"/>
      <c r="B14" s="11"/>
    </row>
    <row r="15" spans="1:2" x14ac:dyDescent="0.35">
      <c r="A15" s="11"/>
      <c r="B15" s="11"/>
    </row>
  </sheetData>
  <sheetProtection algorithmName="SHA-512" hashValue="Fx9vvs7kYYNCmNZ4M48V/rEw/FrP99wYI2W1ZDiRYmXv+70A6qjXqqn+27DB5CgrbU+KZv6c5T3wnKKWMs8dzg==" saltValue="jzyGcnRoFDDkPn5xU3xDd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191b95-6509-4a0c-82e5-f004e9f91754" xsi:nil="true"/>
    <lcf76f155ced4ddcb4097134ff3c332f xmlns="082f8843-34c7-4216-9e36-1aeaa5be6a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12496F9F3B0A4B984EB6D633642777" ma:contentTypeVersion="10" ma:contentTypeDescription="Een nieuw document maken." ma:contentTypeScope="" ma:versionID="431163693cba7cba615f62481f02bbf2">
  <xsd:schema xmlns:xsd="http://www.w3.org/2001/XMLSchema" xmlns:xs="http://www.w3.org/2001/XMLSchema" xmlns:p="http://schemas.microsoft.com/office/2006/metadata/properties" xmlns:ns2="082f8843-34c7-4216-9e36-1aeaa5be6adb" xmlns:ns3="7a191b95-6509-4a0c-82e5-f004e9f91754" targetNamespace="http://schemas.microsoft.com/office/2006/metadata/properties" ma:root="true" ma:fieldsID="0705e032405f31316a6bfb9351bcdc66" ns2:_="" ns3:_="">
    <xsd:import namespace="082f8843-34c7-4216-9e36-1aeaa5be6adb"/>
    <xsd:import namespace="7a191b95-6509-4a0c-82e5-f004e9f917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f8843-34c7-4216-9e36-1aeaa5be6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191b95-6509-4a0c-82e5-f004e9f917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a5fd96-83af-4e05-8a9a-6765dfb9de2a}" ma:internalName="TaxCatchAll" ma:showField="CatchAllData" ma:web="7a191b95-6509-4a0c-82e5-f004e9f9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 ds:uri="7a191b95-6509-4a0c-82e5-f004e9f91754"/>
    <ds:schemaRef ds:uri="082f8843-34c7-4216-9e36-1aeaa5be6adb"/>
  </ds:schemaRefs>
</ds:datastoreItem>
</file>

<file path=customXml/itemProps2.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3.xml><?xml version="1.0" encoding="utf-8"?>
<ds:datastoreItem xmlns:ds="http://schemas.openxmlformats.org/officeDocument/2006/customXml" ds:itemID="{9CA1F1D3-4874-4192-9B9A-52CA4F023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2f8843-34c7-4216-9e36-1aeaa5be6adb"/>
    <ds:schemaRef ds:uri="7a191b95-6509-4a0c-82e5-f004e9f91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Tab1 Prijzenblad</vt:lpstr>
      <vt:lpstr>Tab2 Beoordeling prijs</vt:lpstr>
      <vt:lpstr>Tab3 implementatiekosten</vt:lpstr>
      <vt:lpstr>Tab4 jaarlijkse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Reemnet, Mandy</cp:lastModifiedBy>
  <cp:revision/>
  <dcterms:created xsi:type="dcterms:W3CDTF">1996-11-27T13:48:17Z</dcterms:created>
  <dcterms:modified xsi:type="dcterms:W3CDTF">2026-03-05T13:26:02Z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0x010100EF12496F9F3B0A4B984EB6D633642777</vt:lpwstr>
  </property>
  <property fmtid="{D5CDD505-2E9C-101B-9397-08002B2CF9AE}" pid="3" name="MediaServiceImageTags">
    <vt:lpwstr/>
  </property>
</Properties>
</file>