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gemeenteassen.sharepoint.com/sites/TeamInkoop/Shared Documents/Aanbestedingen Victor/27925-2025 Planm- en contractonderh liftinst overig/Aanbestedingsdocumenten/Perceel 3 Overige gebouwen/"/>
    </mc:Choice>
  </mc:AlternateContent>
  <xr:revisionPtr revIDLastSave="9" documentId="8_{C2AC6B6B-C253-4911-AA47-337E2F5C4E1A}" xr6:coauthVersionLast="47" xr6:coauthVersionMax="47" xr10:uidLastSave="{5C546D7C-E055-4B6B-80BC-D9EC9C6E0E1A}"/>
  <bookViews>
    <workbookView xWindow="-120" yWindow="-120" windowWidth="29040" windowHeight="15720" firstSheet="7" xr2:uid="{00000000-000D-0000-FFFF-FFFF00000000}"/>
  </bookViews>
  <sheets>
    <sheet name="Samenvatting" sheetId="1" r:id="rId1"/>
    <sheet name="1 - OF7214 - MFA Pittelo" sheetId="2" r:id="rId2"/>
    <sheet name="2 - 10282246 - Lift Apollopa..." sheetId="3" r:id="rId3"/>
    <sheet name="3 - OK1478 - Lift" sheetId="4" r:id="rId4"/>
    <sheet name="4 - 42054865 - Lift" sheetId="5" r:id="rId5"/>
    <sheet name="5 - 10282247 - Lift Triadezijde" sheetId="6" r:id="rId6"/>
    <sheet name="6 - OM3543 - Personenlift" sheetId="11" r:id="rId7"/>
    <sheet name="7 - OM2766 - Lift" sheetId="12" r:id="rId8"/>
    <sheet name="8 - 10619000 - Lift 630kg" sheetId="13" r:id="rId9"/>
    <sheet name="9 - OK4069 - Lift" sheetId="14" r:id="rId10"/>
    <sheet name="10 - 11098153 - Personenlift" sheetId="15" r:id="rId11"/>
    <sheet name="11 - OM1714 - Lift" sheetId="16" r:id="rId12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7" i="16" l="1"/>
  <c r="H27" i="16"/>
  <c r="J26" i="16"/>
  <c r="J25" i="16"/>
  <c r="J24" i="16"/>
  <c r="J23" i="16"/>
  <c r="I20" i="16"/>
  <c r="F4" i="16" s="1"/>
  <c r="I13" i="1" s="1"/>
  <c r="H20" i="16"/>
  <c r="F3" i="16" s="1"/>
  <c r="J19" i="16"/>
  <c r="K19" i="16" s="1"/>
  <c r="J18" i="16"/>
  <c r="J17" i="16"/>
  <c r="J16" i="16"/>
  <c r="K16" i="16" s="1"/>
  <c r="J15" i="16"/>
  <c r="J14" i="16"/>
  <c r="J13" i="16"/>
  <c r="K13" i="16" s="1"/>
  <c r="J12" i="16"/>
  <c r="I33" i="15"/>
  <c r="H33" i="15"/>
  <c r="J32" i="15"/>
  <c r="J31" i="15"/>
  <c r="J30" i="15"/>
  <c r="J29" i="15"/>
  <c r="I26" i="15"/>
  <c r="F4" i="15" s="1"/>
  <c r="I12" i="1" s="1"/>
  <c r="H26" i="15"/>
  <c r="F3" i="15" s="1"/>
  <c r="L18" i="15" s="1"/>
  <c r="J25" i="15"/>
  <c r="J24" i="15"/>
  <c r="J23" i="15"/>
  <c r="K23" i="15" s="1"/>
  <c r="J22" i="15"/>
  <c r="J21" i="15"/>
  <c r="J20" i="15"/>
  <c r="K20" i="15" s="1"/>
  <c r="J19" i="15"/>
  <c r="J18" i="15"/>
  <c r="J17" i="15"/>
  <c r="K17" i="15" s="1"/>
  <c r="J16" i="15"/>
  <c r="J15" i="15"/>
  <c r="J14" i="15"/>
  <c r="K14" i="15" s="1"/>
  <c r="J13" i="15"/>
  <c r="J12" i="15"/>
  <c r="I25" i="14"/>
  <c r="H25" i="14"/>
  <c r="J24" i="14"/>
  <c r="J23" i="14"/>
  <c r="J22" i="14"/>
  <c r="J21" i="14"/>
  <c r="I18" i="14"/>
  <c r="F4" i="14" s="1"/>
  <c r="I11" i="1" s="1"/>
  <c r="H18" i="14"/>
  <c r="F3" i="14" s="1"/>
  <c r="H11" i="1" s="1"/>
  <c r="J17" i="14"/>
  <c r="J16" i="14"/>
  <c r="K16" i="14" s="1"/>
  <c r="J15" i="14"/>
  <c r="J14" i="14"/>
  <c r="J13" i="14"/>
  <c r="K13" i="14" s="1"/>
  <c r="J12" i="14"/>
  <c r="I35" i="13"/>
  <c r="H35" i="13"/>
  <c r="J34" i="13"/>
  <c r="J33" i="13"/>
  <c r="J32" i="13"/>
  <c r="J31" i="13"/>
  <c r="I28" i="13"/>
  <c r="F4" i="13" s="1"/>
  <c r="I10" i="1" s="1"/>
  <c r="H28" i="13"/>
  <c r="F3" i="13" s="1"/>
  <c r="J27" i="13"/>
  <c r="J26" i="13"/>
  <c r="J25" i="13"/>
  <c r="K25" i="13" s="1"/>
  <c r="J24" i="13"/>
  <c r="J23" i="13"/>
  <c r="J22" i="13"/>
  <c r="K22" i="13" s="1"/>
  <c r="J21" i="13"/>
  <c r="J20" i="13"/>
  <c r="J19" i="13"/>
  <c r="K19" i="13" s="1"/>
  <c r="J18" i="13"/>
  <c r="J17" i="13"/>
  <c r="J16" i="13"/>
  <c r="K16" i="13" s="1"/>
  <c r="J15" i="13"/>
  <c r="J14" i="13"/>
  <c r="J13" i="13"/>
  <c r="K13" i="13" s="1"/>
  <c r="J12" i="13"/>
  <c r="I21" i="12"/>
  <c r="H21" i="12"/>
  <c r="J20" i="12"/>
  <c r="J19" i="12"/>
  <c r="J18" i="12"/>
  <c r="J17" i="12"/>
  <c r="I14" i="12"/>
  <c r="F4" i="12" s="1"/>
  <c r="I9" i="1" s="1"/>
  <c r="H14" i="12"/>
  <c r="F3" i="12" s="1"/>
  <c r="L12" i="12" s="1"/>
  <c r="J13" i="12"/>
  <c r="J12" i="12"/>
  <c r="I27" i="11"/>
  <c r="H27" i="11"/>
  <c r="J26" i="11"/>
  <c r="J25" i="11"/>
  <c r="J24" i="11"/>
  <c r="J23" i="11"/>
  <c r="I20" i="11"/>
  <c r="F4" i="11" s="1"/>
  <c r="I8" i="1" s="1"/>
  <c r="H20" i="11"/>
  <c r="F3" i="11" s="1"/>
  <c r="L13" i="11" s="1"/>
  <c r="J19" i="11"/>
  <c r="J18" i="11"/>
  <c r="K18" i="11" s="1"/>
  <c r="J17" i="11"/>
  <c r="J16" i="11"/>
  <c r="J15" i="11"/>
  <c r="K15" i="11" s="1"/>
  <c r="J14" i="11"/>
  <c r="J13" i="11"/>
  <c r="J12" i="11"/>
  <c r="K12" i="11" s="1"/>
  <c r="I30" i="6"/>
  <c r="H30" i="6"/>
  <c r="J29" i="6"/>
  <c r="J28" i="6"/>
  <c r="J27" i="6"/>
  <c r="J26" i="6"/>
  <c r="I23" i="6"/>
  <c r="F4" i="6" s="1"/>
  <c r="I7" i="1" s="1"/>
  <c r="H23" i="6"/>
  <c r="F3" i="6" s="1"/>
  <c r="L16" i="6" s="1"/>
  <c r="J22" i="6"/>
  <c r="K22" i="6" s="1"/>
  <c r="J21" i="6"/>
  <c r="K21" i="6" s="1"/>
  <c r="J20" i="6"/>
  <c r="J19" i="6"/>
  <c r="K19" i="6" s="1"/>
  <c r="J18" i="6"/>
  <c r="K18" i="6" s="1"/>
  <c r="J17" i="6"/>
  <c r="J16" i="6"/>
  <c r="K16" i="6" s="1"/>
  <c r="J15" i="6"/>
  <c r="K15" i="6" s="1"/>
  <c r="J14" i="6"/>
  <c r="J13" i="6"/>
  <c r="K13" i="6" s="1"/>
  <c r="J12" i="6"/>
  <c r="K12" i="6" s="1"/>
  <c r="I28" i="5"/>
  <c r="H28" i="5"/>
  <c r="J27" i="5"/>
  <c r="J26" i="5"/>
  <c r="J25" i="5"/>
  <c r="J24" i="5"/>
  <c r="I21" i="5"/>
  <c r="F4" i="5" s="1"/>
  <c r="I6" i="1" s="1"/>
  <c r="H21" i="5"/>
  <c r="F3" i="5" s="1"/>
  <c r="L15" i="5" s="1"/>
  <c r="J20" i="5"/>
  <c r="K20" i="5" s="1"/>
  <c r="J19" i="5"/>
  <c r="J18" i="5"/>
  <c r="K18" i="5" s="1"/>
  <c r="J17" i="5"/>
  <c r="K17" i="5" s="1"/>
  <c r="J16" i="5"/>
  <c r="J15" i="5"/>
  <c r="J14" i="5"/>
  <c r="K14" i="5" s="1"/>
  <c r="J13" i="5"/>
  <c r="J12" i="5"/>
  <c r="K12" i="5" s="1"/>
  <c r="I32" i="4"/>
  <c r="H32" i="4"/>
  <c r="J31" i="4"/>
  <c r="J30" i="4"/>
  <c r="J29" i="4"/>
  <c r="J28" i="4"/>
  <c r="I25" i="4"/>
  <c r="F4" i="4" s="1"/>
  <c r="I5" i="1" s="1"/>
  <c r="H25" i="4"/>
  <c r="F3" i="4" s="1"/>
  <c r="L24" i="4" s="1"/>
  <c r="J24" i="4"/>
  <c r="K24" i="4" s="1"/>
  <c r="J23" i="4"/>
  <c r="K23" i="4" s="1"/>
  <c r="J22" i="4"/>
  <c r="J21" i="4"/>
  <c r="J20" i="4"/>
  <c r="K20" i="4" s="1"/>
  <c r="J19" i="4"/>
  <c r="J18" i="4"/>
  <c r="K18" i="4" s="1"/>
  <c r="J17" i="4"/>
  <c r="K17" i="4" s="1"/>
  <c r="J16" i="4"/>
  <c r="J15" i="4"/>
  <c r="J14" i="4"/>
  <c r="K14" i="4" s="1"/>
  <c r="J13" i="4"/>
  <c r="J12" i="4"/>
  <c r="K12" i="4" s="1"/>
  <c r="I31" i="3"/>
  <c r="H31" i="3"/>
  <c r="J30" i="3"/>
  <c r="J29" i="3"/>
  <c r="J28" i="3"/>
  <c r="J27" i="3"/>
  <c r="I24" i="3"/>
  <c r="F4" i="3" s="1"/>
  <c r="I4" i="1" s="1"/>
  <c r="H24" i="3"/>
  <c r="F3" i="3" s="1"/>
  <c r="L20" i="3" s="1"/>
  <c r="J23" i="3"/>
  <c r="J22" i="3"/>
  <c r="K22" i="3" s="1"/>
  <c r="J21" i="3"/>
  <c r="J20" i="3"/>
  <c r="K20" i="3" s="1"/>
  <c r="J19" i="3"/>
  <c r="K19" i="3" s="1"/>
  <c r="J18" i="3"/>
  <c r="J17" i="3"/>
  <c r="J16" i="3"/>
  <c r="K16" i="3" s="1"/>
  <c r="J15" i="3"/>
  <c r="J14" i="3"/>
  <c r="K14" i="3" s="1"/>
  <c r="J13" i="3"/>
  <c r="K13" i="3" s="1"/>
  <c r="J12" i="3"/>
  <c r="K12" i="3" s="1"/>
  <c r="I33" i="2"/>
  <c r="H33" i="2"/>
  <c r="J32" i="2"/>
  <c r="J31" i="2"/>
  <c r="J30" i="2"/>
  <c r="J29" i="2"/>
  <c r="I26" i="2"/>
  <c r="F4" i="2" s="1"/>
  <c r="I3" i="1" s="1"/>
  <c r="H26" i="2"/>
  <c r="F3" i="2" s="1"/>
  <c r="L18" i="2" s="1"/>
  <c r="J25" i="2"/>
  <c r="J24" i="2"/>
  <c r="J23" i="2"/>
  <c r="J22" i="2"/>
  <c r="J21" i="2"/>
  <c r="J20" i="2"/>
  <c r="J19" i="2"/>
  <c r="K19" i="2" s="1"/>
  <c r="J18" i="2"/>
  <c r="J17" i="2"/>
  <c r="J16" i="2"/>
  <c r="J15" i="2"/>
  <c r="J14" i="2"/>
  <c r="J13" i="2"/>
  <c r="J12" i="2"/>
  <c r="I14" i="1" l="1"/>
  <c r="L15" i="4"/>
  <c r="J27" i="11"/>
  <c r="F5" i="11" s="1"/>
  <c r="J8" i="1" s="1"/>
  <c r="J28" i="5"/>
  <c r="F5" i="5" s="1"/>
  <c r="J6" i="1" s="1"/>
  <c r="L21" i="4"/>
  <c r="J21" i="12"/>
  <c r="F5" i="12" s="1"/>
  <c r="J9" i="1" s="1"/>
  <c r="M20" i="2"/>
  <c r="M21" i="2"/>
  <c r="M22" i="2"/>
  <c r="L12" i="2"/>
  <c r="J27" i="16"/>
  <c r="F5" i="16" s="1"/>
  <c r="J13" i="1" s="1"/>
  <c r="M13" i="2"/>
  <c r="J30" i="6"/>
  <c r="F5" i="6" s="1"/>
  <c r="J7" i="1" s="1"/>
  <c r="M21" i="4"/>
  <c r="K20" i="2"/>
  <c r="J32" i="4"/>
  <c r="F5" i="4" s="1"/>
  <c r="J5" i="1" s="1"/>
  <c r="M21" i="15"/>
  <c r="K13" i="2"/>
  <c r="M14" i="2"/>
  <c r="H3" i="1"/>
  <c r="M15" i="2"/>
  <c r="M15" i="15"/>
  <c r="M15" i="4"/>
  <c r="J25" i="14"/>
  <c r="F5" i="14" s="1"/>
  <c r="J11" i="1" s="1"/>
  <c r="L15" i="15"/>
  <c r="H7" i="1"/>
  <c r="M17" i="2"/>
  <c r="M15" i="5"/>
  <c r="M23" i="13"/>
  <c r="L12" i="15"/>
  <c r="M23" i="2"/>
  <c r="M24" i="2"/>
  <c r="M24" i="15"/>
  <c r="L15" i="2"/>
  <c r="M19" i="2"/>
  <c r="M14" i="13"/>
  <c r="K23" i="2"/>
  <c r="K14" i="2"/>
  <c r="K17" i="2"/>
  <c r="L24" i="2"/>
  <c r="K21" i="4"/>
  <c r="M18" i="2"/>
  <c r="M25" i="2"/>
  <c r="M18" i="15"/>
  <c r="K15" i="4"/>
  <c r="J31" i="3"/>
  <c r="F5" i="3" s="1"/>
  <c r="J4" i="1" s="1"/>
  <c r="M25" i="13"/>
  <c r="M20" i="13"/>
  <c r="K13" i="5"/>
  <c r="M13" i="5"/>
  <c r="M19" i="5"/>
  <c r="K19" i="5"/>
  <c r="J20" i="11"/>
  <c r="M19" i="11"/>
  <c r="K19" i="11"/>
  <c r="M16" i="14"/>
  <c r="M13" i="14"/>
  <c r="L16" i="14"/>
  <c r="L13" i="14"/>
  <c r="L15" i="14"/>
  <c r="L12" i="14"/>
  <c r="L17" i="14"/>
  <c r="L14" i="14"/>
  <c r="K13" i="15"/>
  <c r="M13" i="15"/>
  <c r="K24" i="2"/>
  <c r="L14" i="3"/>
  <c r="M16" i="6"/>
  <c r="M22" i="6"/>
  <c r="M18" i="11"/>
  <c r="M15" i="11"/>
  <c r="M12" i="11"/>
  <c r="L18" i="11"/>
  <c r="L15" i="11"/>
  <c r="L12" i="11"/>
  <c r="L17" i="11"/>
  <c r="L14" i="11"/>
  <c r="L19" i="11"/>
  <c r="M13" i="12"/>
  <c r="K13" i="12"/>
  <c r="M15" i="3"/>
  <c r="K15" i="3"/>
  <c r="M22" i="3"/>
  <c r="M19" i="3"/>
  <c r="M16" i="3"/>
  <c r="M13" i="3"/>
  <c r="L22" i="3"/>
  <c r="L19" i="3"/>
  <c r="L16" i="3"/>
  <c r="L13" i="3"/>
  <c r="H4" i="1"/>
  <c r="L21" i="3"/>
  <c r="L18" i="3"/>
  <c r="L15" i="3"/>
  <c r="L12" i="3"/>
  <c r="M24" i="13"/>
  <c r="K24" i="13"/>
  <c r="K12" i="16"/>
  <c r="M12" i="16"/>
  <c r="J20" i="16"/>
  <c r="K12" i="14"/>
  <c r="M12" i="14"/>
  <c r="J18" i="14"/>
  <c r="H8" i="1"/>
  <c r="M17" i="3"/>
  <c r="M23" i="3"/>
  <c r="J21" i="5"/>
  <c r="J23" i="6"/>
  <c r="K16" i="15"/>
  <c r="M16" i="15"/>
  <c r="L23" i="2"/>
  <c r="L20" i="2"/>
  <c r="L17" i="2"/>
  <c r="L14" i="2"/>
  <c r="L25" i="2"/>
  <c r="L22" i="2"/>
  <c r="L19" i="2"/>
  <c r="L16" i="2"/>
  <c r="L13" i="2"/>
  <c r="M16" i="2"/>
  <c r="K21" i="2"/>
  <c r="K17" i="3"/>
  <c r="K23" i="3"/>
  <c r="K16" i="5"/>
  <c r="M16" i="5"/>
  <c r="M17" i="13"/>
  <c r="M26" i="13"/>
  <c r="M25" i="15"/>
  <c r="K25" i="15"/>
  <c r="M14" i="16"/>
  <c r="K16" i="2"/>
  <c r="L21" i="2"/>
  <c r="M12" i="3"/>
  <c r="J24" i="3"/>
  <c r="L17" i="3"/>
  <c r="L23" i="3"/>
  <c r="J25" i="4"/>
  <c r="M12" i="4"/>
  <c r="M18" i="4"/>
  <c r="M24" i="4"/>
  <c r="M13" i="6"/>
  <c r="M19" i="6"/>
  <c r="M16" i="11"/>
  <c r="K16" i="11"/>
  <c r="K18" i="13"/>
  <c r="M18" i="13"/>
  <c r="K27" i="13"/>
  <c r="M27" i="13"/>
  <c r="M14" i="14"/>
  <c r="K15" i="16"/>
  <c r="M15" i="16"/>
  <c r="M21" i="3"/>
  <c r="K21" i="3"/>
  <c r="K22" i="15"/>
  <c r="M22" i="15"/>
  <c r="L22" i="6"/>
  <c r="J26" i="2"/>
  <c r="M12" i="2"/>
  <c r="M18" i="3"/>
  <c r="K18" i="3"/>
  <c r="L16" i="11"/>
  <c r="K15" i="14"/>
  <c r="M15" i="14"/>
  <c r="K15" i="13"/>
  <c r="M15" i="13"/>
  <c r="K12" i="2"/>
  <c r="K22" i="2"/>
  <c r="J33" i="2"/>
  <c r="F5" i="2" s="1"/>
  <c r="J3" i="1" s="1"/>
  <c r="L12" i="4"/>
  <c r="L18" i="4"/>
  <c r="M12" i="5"/>
  <c r="M18" i="5"/>
  <c r="L13" i="6"/>
  <c r="L19" i="6"/>
  <c r="M17" i="11"/>
  <c r="K17" i="11"/>
  <c r="M23" i="15"/>
  <c r="J33" i="15"/>
  <c r="F5" i="15" s="1"/>
  <c r="J12" i="1" s="1"/>
  <c r="M20" i="5"/>
  <c r="M17" i="5"/>
  <c r="M14" i="5"/>
  <c r="L20" i="5"/>
  <c r="L17" i="5"/>
  <c r="L14" i="5"/>
  <c r="H6" i="1"/>
  <c r="L19" i="5"/>
  <c r="L16" i="5"/>
  <c r="L13" i="5"/>
  <c r="M13" i="4"/>
  <c r="K13" i="4"/>
  <c r="M19" i="4"/>
  <c r="K19" i="4"/>
  <c r="M23" i="4"/>
  <c r="M20" i="4"/>
  <c r="M17" i="4"/>
  <c r="M14" i="4"/>
  <c r="L23" i="4"/>
  <c r="L20" i="4"/>
  <c r="L17" i="4"/>
  <c r="L14" i="4"/>
  <c r="L22" i="4"/>
  <c r="L19" i="4"/>
  <c r="L16" i="4"/>
  <c r="L13" i="4"/>
  <c r="H5" i="1"/>
  <c r="M14" i="6"/>
  <c r="K14" i="6"/>
  <c r="K20" i="6"/>
  <c r="M20" i="6"/>
  <c r="J35" i="13"/>
  <c r="F5" i="13" s="1"/>
  <c r="J10" i="1" s="1"/>
  <c r="J26" i="15"/>
  <c r="K19" i="15"/>
  <c r="M19" i="15"/>
  <c r="M17" i="16"/>
  <c r="M21" i="6"/>
  <c r="M18" i="6"/>
  <c r="M15" i="6"/>
  <c r="M12" i="6"/>
  <c r="L21" i="6"/>
  <c r="L18" i="6"/>
  <c r="L15" i="6"/>
  <c r="L12" i="6"/>
  <c r="L20" i="6"/>
  <c r="L17" i="6"/>
  <c r="L14" i="6"/>
  <c r="M13" i="11"/>
  <c r="K13" i="11"/>
  <c r="M19" i="16"/>
  <c r="M16" i="16"/>
  <c r="M13" i="16"/>
  <c r="L19" i="16"/>
  <c r="L16" i="16"/>
  <c r="L13" i="16"/>
  <c r="L18" i="16"/>
  <c r="L15" i="16"/>
  <c r="L12" i="16"/>
  <c r="H13" i="1"/>
  <c r="L17" i="16"/>
  <c r="L14" i="16"/>
  <c r="K15" i="2"/>
  <c r="K25" i="2"/>
  <c r="M16" i="4"/>
  <c r="K16" i="4"/>
  <c r="M22" i="4"/>
  <c r="K22" i="4"/>
  <c r="K15" i="5"/>
  <c r="M17" i="6"/>
  <c r="K17" i="6"/>
  <c r="K14" i="11"/>
  <c r="M14" i="11"/>
  <c r="K18" i="2"/>
  <c r="M14" i="3"/>
  <c r="M20" i="3"/>
  <c r="L12" i="5"/>
  <c r="L18" i="5"/>
  <c r="J14" i="12"/>
  <c r="J28" i="13"/>
  <c r="M12" i="13"/>
  <c r="K12" i="13"/>
  <c r="K21" i="13"/>
  <c r="M21" i="13"/>
  <c r="M17" i="14"/>
  <c r="M18" i="16"/>
  <c r="K18" i="16"/>
  <c r="K12" i="12"/>
  <c r="K14" i="13"/>
  <c r="K17" i="13"/>
  <c r="K20" i="13"/>
  <c r="K23" i="13"/>
  <c r="K26" i="13"/>
  <c r="K14" i="14"/>
  <c r="K17" i="14"/>
  <c r="K12" i="15"/>
  <c r="K15" i="15"/>
  <c r="K18" i="15"/>
  <c r="K21" i="15"/>
  <c r="K24" i="15"/>
  <c r="K14" i="16"/>
  <c r="K17" i="16"/>
  <c r="L14" i="13"/>
  <c r="L17" i="13"/>
  <c r="L20" i="13"/>
  <c r="L23" i="13"/>
  <c r="L26" i="13"/>
  <c r="L21" i="15"/>
  <c r="L24" i="15"/>
  <c r="M12" i="12"/>
  <c r="M12" i="15"/>
  <c r="H10" i="1"/>
  <c r="L13" i="12"/>
  <c r="L14" i="12" s="1"/>
  <c r="L4" i="12" s="1"/>
  <c r="M9" i="1" s="1"/>
  <c r="L12" i="13"/>
  <c r="L15" i="13"/>
  <c r="L18" i="13"/>
  <c r="L21" i="13"/>
  <c r="L24" i="13"/>
  <c r="L27" i="13"/>
  <c r="L13" i="15"/>
  <c r="L16" i="15"/>
  <c r="L19" i="15"/>
  <c r="L22" i="15"/>
  <c r="L25" i="15"/>
  <c r="H12" i="1"/>
  <c r="L13" i="13"/>
  <c r="L16" i="13"/>
  <c r="L19" i="13"/>
  <c r="L22" i="13"/>
  <c r="L25" i="13"/>
  <c r="L14" i="15"/>
  <c r="L17" i="15"/>
  <c r="L20" i="15"/>
  <c r="L23" i="15"/>
  <c r="H9" i="1"/>
  <c r="M13" i="13"/>
  <c r="M16" i="13"/>
  <c r="M19" i="13"/>
  <c r="M22" i="13"/>
  <c r="M14" i="15"/>
  <c r="M17" i="15"/>
  <c r="M20" i="15"/>
  <c r="F6" i="11" l="1"/>
  <c r="K8" i="1" s="1"/>
  <c r="F6" i="5"/>
  <c r="K6" i="1" s="1"/>
  <c r="F6" i="16"/>
  <c r="K13" i="1" s="1"/>
  <c r="F6" i="12"/>
  <c r="K9" i="1" s="1"/>
  <c r="F6" i="6"/>
  <c r="K7" i="1" s="1"/>
  <c r="F6" i="4"/>
  <c r="K5" i="1" s="1"/>
  <c r="K23" i="6"/>
  <c r="L3" i="6" s="1"/>
  <c r="L7" i="1" s="1"/>
  <c r="M28" i="13"/>
  <c r="L5" i="13" s="1"/>
  <c r="N10" i="1" s="1"/>
  <c r="F6" i="14"/>
  <c r="K11" i="1" s="1"/>
  <c r="M14" i="12"/>
  <c r="L5" i="12" s="1"/>
  <c r="N9" i="1" s="1"/>
  <c r="L26" i="15"/>
  <c r="L4" i="15" s="1"/>
  <c r="M12" i="1" s="1"/>
  <c r="K25" i="4"/>
  <c r="L3" i="4" s="1"/>
  <c r="L5" i="1" s="1"/>
  <c r="K24" i="3"/>
  <c r="L3" i="3" s="1"/>
  <c r="L4" i="1" s="1"/>
  <c r="K20" i="11"/>
  <c r="L3" i="11" s="1"/>
  <c r="L8" i="1" s="1"/>
  <c r="K21" i="5"/>
  <c r="L3" i="5" s="1"/>
  <c r="L6" i="1" s="1"/>
  <c r="K20" i="16"/>
  <c r="L3" i="16" s="1"/>
  <c r="L13" i="1" s="1"/>
  <c r="H14" i="1"/>
  <c r="K14" i="12"/>
  <c r="L3" i="12" s="1"/>
  <c r="L9" i="1" s="1"/>
  <c r="L26" i="2"/>
  <c r="L4" i="2" s="1"/>
  <c r="M3" i="1" s="1"/>
  <c r="F6" i="3"/>
  <c r="K4" i="1" s="1"/>
  <c r="M23" i="6"/>
  <c r="L5" i="6" s="1"/>
  <c r="N7" i="1" s="1"/>
  <c r="M18" i="14"/>
  <c r="L5" i="14" s="1"/>
  <c r="N11" i="1" s="1"/>
  <c r="L20" i="11"/>
  <c r="L4" i="11" s="1"/>
  <c r="M8" i="1" s="1"/>
  <c r="M21" i="5"/>
  <c r="L5" i="5" s="1"/>
  <c r="N6" i="1" s="1"/>
  <c r="F6" i="15"/>
  <c r="K12" i="1" s="1"/>
  <c r="K26" i="2"/>
  <c r="L3" i="2" s="1"/>
  <c r="L3" i="1" s="1"/>
  <c r="M24" i="3"/>
  <c r="L5" i="3" s="1"/>
  <c r="N4" i="1" s="1"/>
  <c r="M26" i="15"/>
  <c r="L5" i="15" s="1"/>
  <c r="N12" i="1" s="1"/>
  <c r="L25" i="4"/>
  <c r="L4" i="4" s="1"/>
  <c r="M5" i="1" s="1"/>
  <c r="L24" i="3"/>
  <c r="L4" i="3" s="1"/>
  <c r="M4" i="1" s="1"/>
  <c r="M20" i="11"/>
  <c r="L5" i="11" s="1"/>
  <c r="N8" i="1" s="1"/>
  <c r="F6" i="13"/>
  <c r="K10" i="1" s="1"/>
  <c r="L20" i="16"/>
  <c r="L4" i="16" s="1"/>
  <c r="M13" i="1" s="1"/>
  <c r="J14" i="1"/>
  <c r="K26" i="15"/>
  <c r="L3" i="15" s="1"/>
  <c r="L12" i="1" s="1"/>
  <c r="L21" i="5"/>
  <c r="L4" i="5" s="1"/>
  <c r="M6" i="1" s="1"/>
  <c r="L23" i="6"/>
  <c r="L4" i="6" s="1"/>
  <c r="M7" i="1" s="1"/>
  <c r="M26" i="2"/>
  <c r="L5" i="2" s="1"/>
  <c r="N3" i="1" s="1"/>
  <c r="L18" i="14"/>
  <c r="L4" i="14" s="1"/>
  <c r="M11" i="1" s="1"/>
  <c r="M25" i="4"/>
  <c r="L5" i="4" s="1"/>
  <c r="N5" i="1" s="1"/>
  <c r="L28" i="13"/>
  <c r="L4" i="13" s="1"/>
  <c r="M10" i="1" s="1"/>
  <c r="K18" i="14"/>
  <c r="L3" i="14" s="1"/>
  <c r="L11" i="1" s="1"/>
  <c r="K28" i="13"/>
  <c r="L3" i="13" s="1"/>
  <c r="L10" i="1" s="1"/>
  <c r="F6" i="2"/>
  <c r="K3" i="1" s="1"/>
  <c r="M20" i="16"/>
  <c r="L5" i="16" s="1"/>
  <c r="N13" i="1" s="1"/>
  <c r="L14" i="1" l="1"/>
  <c r="M14" i="1"/>
  <c r="K14" i="1"/>
  <c r="N14" i="1"/>
</calcChain>
</file>

<file path=xl/sharedStrings.xml><?xml version="1.0" encoding="utf-8"?>
<sst xmlns="http://schemas.openxmlformats.org/spreadsheetml/2006/main" count="811" uniqueCount="149">
  <si>
    <t>KF Garantie maximaal baseren op:</t>
  </si>
  <si>
    <t>Jaar</t>
  </si>
  <si>
    <t>Complex</t>
  </si>
  <si>
    <t>Adres</t>
  </si>
  <si>
    <t>Plaats</t>
  </si>
  <si>
    <t>DLR nummer</t>
  </si>
  <si>
    <t>Installatienummer</t>
  </si>
  <si>
    <t>Nummer KI</t>
  </si>
  <si>
    <t>Materiaalkosten</t>
  </si>
  <si>
    <t>Montagekosten</t>
  </si>
  <si>
    <t>Projectkosten</t>
  </si>
  <si>
    <t>Totaal</t>
  </si>
  <si>
    <t>Jaarkosten</t>
  </si>
  <si>
    <t>KF Levensduur</t>
  </si>
  <si>
    <t>KF Garantie</t>
  </si>
  <si>
    <t>8380005A</t>
  </si>
  <si>
    <t>Amstelstraat 14</t>
  </si>
  <si>
    <t>Assen</t>
  </si>
  <si>
    <t>lift ams14 01</t>
  </si>
  <si>
    <t>OF7214</t>
  </si>
  <si>
    <t>8411005A</t>
  </si>
  <si>
    <t>Apollopad 74</t>
  </si>
  <si>
    <t>lift ntns16 01</t>
  </si>
  <si>
    <t>8411001A</t>
  </si>
  <si>
    <t>Mercuriusplein 211</t>
  </si>
  <si>
    <t>lift mcrup211 01</t>
  </si>
  <si>
    <t>OK1478</t>
  </si>
  <si>
    <t>8363319A</t>
  </si>
  <si>
    <t>Mr. Groen v Prinstererlaan 100</t>
  </si>
  <si>
    <t>lift mgvpsll100 01</t>
  </si>
  <si>
    <t>Neptunusplein 16</t>
  </si>
  <si>
    <t>lift ntns16 02</t>
  </si>
  <si>
    <t>8363301A</t>
  </si>
  <si>
    <t>Thorbeckelaan 2</t>
  </si>
  <si>
    <t>lift thorb002 01</t>
  </si>
  <si>
    <t>OM3543</t>
  </si>
  <si>
    <t>8411004A</t>
  </si>
  <si>
    <t>Torenstraat 20a</t>
  </si>
  <si>
    <t>lift tor20a 01</t>
  </si>
  <si>
    <t>OM2766</t>
  </si>
  <si>
    <t>8411007A</t>
  </si>
  <si>
    <t>Triade 16</t>
  </si>
  <si>
    <t>lift tri16 01</t>
  </si>
  <si>
    <t>8300301A</t>
  </si>
  <si>
    <t>Van Doornestraat 5</t>
  </si>
  <si>
    <t>lift vdrns05 01</t>
  </si>
  <si>
    <t>OK4069</t>
  </si>
  <si>
    <t>8380001A</t>
  </si>
  <si>
    <t>Witterhoofdweg 1A-G</t>
  </si>
  <si>
    <t>lift wthw001 01</t>
  </si>
  <si>
    <t>8342101A</t>
  </si>
  <si>
    <t>Zuidhaege 2</t>
  </si>
  <si>
    <t>lift zdhg002 01</t>
  </si>
  <si>
    <t>OM1714</t>
  </si>
  <si>
    <t>Alle prijzen zijn exclusief BTW</t>
  </si>
  <si>
    <t>Offerte</t>
  </si>
  <si>
    <t>Totale kosten</t>
  </si>
  <si>
    <t>Naam</t>
  </si>
  <si>
    <t>Totale</t>
  </si>
  <si>
    <t>Functie</t>
  </si>
  <si>
    <t>Datum</t>
  </si>
  <si>
    <t>Handtekening</t>
  </si>
  <si>
    <t>Totaal renovatie</t>
  </si>
  <si>
    <t>Aanduiding</t>
  </si>
  <si>
    <t>MFA Pittelo</t>
  </si>
  <si>
    <t>Nummer keurende instantie</t>
  </si>
  <si>
    <t>Verwijziging naar werkomschrijving</t>
  </si>
  <si>
    <t>Merk/Type</t>
  </si>
  <si>
    <t>Opmerking / toelichting</t>
  </si>
  <si>
    <t>Technische levensduur [jaar]</t>
  </si>
  <si>
    <t>Garantieperiode [jaar]</t>
  </si>
  <si>
    <t>Materiaalkosten [€]</t>
  </si>
  <si>
    <t>Montagekosten [€]</t>
  </si>
  <si>
    <t>Totaal [€]</t>
  </si>
  <si>
    <t>L0210</t>
  </si>
  <si>
    <t>Vervangen van de hoofdstroomrelais</t>
  </si>
  <si>
    <t>L0225</t>
  </si>
  <si>
    <t>Vervangen van het schachtinfosysteem</t>
  </si>
  <si>
    <t>L0245</t>
  </si>
  <si>
    <t>Vervangen van de snelheidsregelaar</t>
  </si>
  <si>
    <t>L0345.1</t>
  </si>
  <si>
    <t>Vervangen van de rem algemeen</t>
  </si>
  <si>
    <t>L0375.1</t>
  </si>
  <si>
    <t>Vervangen van de draagmiddelen</t>
  </si>
  <si>
    <t>L0415</t>
  </si>
  <si>
    <t>Vervangen van de snelheidsbegrenzerkabel (cabine) (aanbeveling)</t>
  </si>
  <si>
    <t>L0605</t>
  </si>
  <si>
    <t>Reviseren van de schachtdeuren (slijtende delen)</t>
  </si>
  <si>
    <t>L0750</t>
  </si>
  <si>
    <t>Vervangen van de cabineslofvoering</t>
  </si>
  <si>
    <t>L0805</t>
  </si>
  <si>
    <t>Reviseren van de cabinedeur(en)</t>
  </si>
  <si>
    <t>L0810</t>
  </si>
  <si>
    <t>Vervangen van de cabinedeurmotor</t>
  </si>
  <si>
    <t>L0815</t>
  </si>
  <si>
    <t>Vervangen van de cabinedeurregeling</t>
  </si>
  <si>
    <t>L0860</t>
  </si>
  <si>
    <t>Vervangen van de sensorlijst/detectielijst van de cabinedeur</t>
  </si>
  <si>
    <t>L0915</t>
  </si>
  <si>
    <t>Vervangen van de verende stuitingen van de cabine</t>
  </si>
  <si>
    <t>L1030</t>
  </si>
  <si>
    <t>Vervangen van de verende stuitingen van het tegengewicht</t>
  </si>
  <si>
    <t>Projectkosten (Bijvoorbeeld: Bijzondere Parkeerkosten, keuringskosten, asbestsaneringskosten, kosten voor precariorechten)</t>
  </si>
  <si>
    <t>Merk / Type / Onderaannemer</t>
  </si>
  <si>
    <t>Materiaal kosten [€]</t>
  </si>
  <si>
    <t>Montage kosten [€]</t>
  </si>
  <si>
    <t>Totaal Projectkosten</t>
  </si>
  <si>
    <t>Lift Apollopad 74</t>
  </si>
  <si>
    <t>L0205</t>
  </si>
  <si>
    <t>Vervangen van de besturing</t>
  </si>
  <si>
    <t>L0410</t>
  </si>
  <si>
    <t>Vervangen van de snelheidsbegrenzer 1 op 1 (cabine)</t>
  </si>
  <si>
    <t>L0520</t>
  </si>
  <si>
    <t>Vervangen van de schachttableaus</t>
  </si>
  <si>
    <t>L0720</t>
  </si>
  <si>
    <t>Vervangen van de verlichting/noodverlichting in de liftcabine</t>
  </si>
  <si>
    <t>L0735</t>
  </si>
  <si>
    <t>Vervangen van de omleidwiel(en) cabine</t>
  </si>
  <si>
    <t>L0760</t>
  </si>
  <si>
    <t>Vervangen van het cabinetableau (vandaalbestendig)</t>
  </si>
  <si>
    <t>L1035</t>
  </si>
  <si>
    <t>Vervangen van de omleidwielen van het tegengewicht</t>
  </si>
  <si>
    <t>L1046</t>
  </si>
  <si>
    <t>Vervangen van de slofvoeringen van het tegengewicht</t>
  </si>
  <si>
    <t>Lift</t>
  </si>
  <si>
    <t>L0305.1</t>
  </si>
  <si>
    <t>Reviseren van de machine</t>
  </si>
  <si>
    <t>L0355.1</t>
  </si>
  <si>
    <t>Vervangen van de tractieschijf, inclusief draagmiddelen</t>
  </si>
  <si>
    <t>Lift Triadezijde</t>
  </si>
  <si>
    <t>Personenlift</t>
  </si>
  <si>
    <t>Aanbrengen van een sensorlijst/detectielijst (aanbeveling)</t>
  </si>
  <si>
    <t>L0305</t>
  </si>
  <si>
    <t>Vervangen van het aggregaat</t>
  </si>
  <si>
    <t>Vervangen van de cabinedeur(en) (vandaalbestendig)</t>
  </si>
  <si>
    <t>Lift 630kg</t>
  </si>
  <si>
    <t>L0585</t>
  </si>
  <si>
    <t>Schacht schoonmaken</t>
  </si>
  <si>
    <t>L0510</t>
  </si>
  <si>
    <t>Vervangen van de schachtverlichting</t>
  </si>
  <si>
    <t>L0370</t>
  </si>
  <si>
    <t>Vervangen van de cilinderpakking - hydraulisch</t>
  </si>
  <si>
    <t>L0710</t>
  </si>
  <si>
    <t>Vervangen van de cabinebekleding</t>
  </si>
  <si>
    <t>Referentie:</t>
  </si>
  <si>
    <t>12424a2086PL</t>
  </si>
  <si>
    <t>Installatie nummer</t>
  </si>
  <si>
    <t>Planjaar uitvoering</t>
  </si>
  <si>
    <t>De waarde van veld K18 dient te worden overgenomen in het inschrijfbiljet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</si>
</sst>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€-413]\ #,##0_-"/>
  </numFmts>
  <fonts count="8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FFFFFF"/>
      <name val="Calibri"/>
      <family val="2"/>
    </font>
    <font>
      <b/>
      <sz val="11"/>
      <color rgb="FFFFFFFF"/>
      <name val="Calibri"/>
      <family val="2"/>
    </font>
    <font>
      <b/>
      <sz val="14"/>
      <color rgb="FF000000"/>
      <name val="Calibri"/>
      <family val="2"/>
    </font>
    <font>
      <b/>
      <sz val="14"/>
      <color rgb="FFFF0000"/>
      <name val="Calibri"/>
      <family val="2"/>
    </font>
    <font>
      <b/>
      <sz val="14"/>
      <color rgb="FFFFFFFF"/>
      <name val="Calibri"/>
      <family val="2"/>
    </font>
    <font>
      <b/>
      <sz val="12"/>
      <color rgb="FF00000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201751"/>
        <bgColor rgb="FF000000"/>
      </patternFill>
    </fill>
    <fill>
      <patternFill patternType="solid">
        <fgColor rgb="FFDEE5F0"/>
        <bgColor rgb="FF000000"/>
      </patternFill>
    </fill>
    <fill>
      <patternFill patternType="solid">
        <fgColor rgb="FFBEC9E3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8CBAD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2" fillId="0" borderId="0" xfId="0" applyFont="1"/>
    <xf numFmtId="0" fontId="2" fillId="2" borderId="0" xfId="0" applyFont="1" applyFill="1"/>
    <xf numFmtId="0" fontId="3" fillId="2" borderId="0" xfId="0" applyFont="1" applyFill="1"/>
    <xf numFmtId="0" fontId="3" fillId="2" borderId="0" xfId="0" applyFont="1" applyFill="1" applyAlignment="1">
      <alignment wrapText="1"/>
    </xf>
    <xf numFmtId="164" fontId="0" fillId="0" borderId="0" xfId="0" applyNumberFormat="1"/>
    <xf numFmtId="164" fontId="2" fillId="2" borderId="0" xfId="0" applyNumberFormat="1" applyFont="1" applyFill="1"/>
    <xf numFmtId="0" fontId="0" fillId="0" borderId="0" xfId="0" applyAlignment="1">
      <alignment horizontal="left"/>
    </xf>
    <xf numFmtId="0" fontId="2" fillId="2" borderId="0" xfId="0" applyFont="1" applyFill="1" applyAlignment="1">
      <alignment horizontal="left"/>
    </xf>
    <xf numFmtId="0" fontId="3" fillId="2" borderId="0" xfId="0" applyFont="1" applyFill="1" applyAlignment="1">
      <alignment horizontal="center" wrapText="1"/>
    </xf>
    <xf numFmtId="164" fontId="2" fillId="2" borderId="0" xfId="0" applyNumberFormat="1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0" fillId="3" borderId="0" xfId="0" applyFill="1" applyAlignment="1">
      <alignment horizontal="left"/>
    </xf>
    <xf numFmtId="0" fontId="0" fillId="3" borderId="0" xfId="0" applyFill="1"/>
    <xf numFmtId="164" fontId="0" fillId="3" borderId="0" xfId="0" applyNumberFormat="1" applyFill="1" applyAlignment="1">
      <alignment horizontal="center"/>
    </xf>
    <xf numFmtId="0" fontId="0" fillId="3" borderId="0" xfId="0" applyFill="1" applyAlignment="1">
      <alignment horizontal="center"/>
    </xf>
    <xf numFmtId="0" fontId="0" fillId="4" borderId="0" xfId="0" applyFill="1" applyAlignment="1">
      <alignment horizontal="left"/>
    </xf>
    <xf numFmtId="0" fontId="0" fillId="4" borderId="0" xfId="0" applyFill="1"/>
    <xf numFmtId="164" fontId="0" fillId="4" borderId="0" xfId="0" applyNumberFormat="1" applyFill="1" applyAlignment="1">
      <alignment horizontal="center"/>
    </xf>
    <xf numFmtId="0" fontId="0" fillId="4" borderId="0" xfId="0" applyFill="1" applyAlignment="1">
      <alignment horizontal="center"/>
    </xf>
    <xf numFmtId="0" fontId="1" fillId="0" borderId="0" xfId="0" applyFont="1" applyAlignment="1">
      <alignment horizontal="right"/>
    </xf>
    <xf numFmtId="0" fontId="0" fillId="5" borderId="1" xfId="0" applyFill="1" applyBorder="1"/>
    <xf numFmtId="0" fontId="0" fillId="5" borderId="3" xfId="0" applyFill="1" applyBorder="1"/>
    <xf numFmtId="0" fontId="0" fillId="5" borderId="4" xfId="0" applyFill="1" applyBorder="1"/>
    <xf numFmtId="0" fontId="0" fillId="5" borderId="5" xfId="0" applyFill="1" applyBorder="1"/>
    <xf numFmtId="0" fontId="0" fillId="6" borderId="0" xfId="0" applyFill="1" applyAlignment="1" applyProtection="1">
      <alignment horizontal="left"/>
      <protection locked="0"/>
    </xf>
    <xf numFmtId="164" fontId="3" fillId="2" borderId="0" xfId="0" applyNumberFormat="1" applyFont="1" applyFill="1"/>
    <xf numFmtId="164" fontId="0" fillId="4" borderId="0" xfId="0" applyNumberFormat="1" applyFill="1"/>
    <xf numFmtId="164" fontId="0" fillId="3" borderId="0" xfId="0" applyNumberFormat="1" applyFill="1"/>
    <xf numFmtId="0" fontId="2" fillId="2" borderId="0" xfId="0" applyFont="1" applyFill="1" applyAlignment="1">
      <alignment wrapText="1"/>
    </xf>
    <xf numFmtId="0" fontId="2" fillId="2" borderId="0" xfId="0" applyFont="1" applyFill="1" applyAlignment="1">
      <alignment horizontal="left" wrapText="1"/>
    </xf>
    <xf numFmtId="0" fontId="0" fillId="0" borderId="0" xfId="0" applyAlignment="1">
      <alignment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164" fontId="0" fillId="4" borderId="0" xfId="0" applyNumberFormat="1" applyFill="1" applyAlignment="1">
      <alignment horizontal="center" vertical="center"/>
    </xf>
    <xf numFmtId="164" fontId="0" fillId="3" borderId="0" xfId="0" applyNumberFormat="1" applyFill="1" applyAlignment="1">
      <alignment horizontal="center" vertical="center"/>
    </xf>
    <xf numFmtId="164" fontId="2" fillId="2" borderId="0" xfId="0" applyNumberFormat="1" applyFont="1" applyFill="1" applyAlignment="1">
      <alignment horizontal="center" vertical="center"/>
    </xf>
    <xf numFmtId="0" fontId="0" fillId="4" borderId="0" xfId="0" applyFill="1" applyAlignment="1" applyProtection="1">
      <alignment horizontal="left"/>
      <protection locked="0"/>
    </xf>
    <xf numFmtId="0" fontId="0" fillId="3" borderId="0" xfId="0" applyFill="1" applyAlignment="1" applyProtection="1">
      <alignment horizontal="left"/>
      <protection locked="0"/>
    </xf>
    <xf numFmtId="0" fontId="0" fillId="4" borderId="0" xfId="0" applyFill="1" applyAlignment="1" applyProtection="1">
      <alignment horizontal="center" vertical="center"/>
      <protection locked="0"/>
    </xf>
    <xf numFmtId="0" fontId="0" fillId="3" borderId="0" xfId="0" applyFill="1" applyAlignment="1" applyProtection="1">
      <alignment horizontal="center" vertical="center"/>
      <protection locked="0"/>
    </xf>
    <xf numFmtId="164" fontId="0" fillId="4" borderId="0" xfId="0" applyNumberFormat="1" applyFill="1" applyAlignment="1" applyProtection="1">
      <alignment horizontal="center" vertical="center"/>
      <protection locked="0"/>
    </xf>
    <xf numFmtId="164" fontId="0" fillId="3" borderId="0" xfId="0" applyNumberFormat="1" applyFill="1" applyAlignment="1" applyProtection="1">
      <alignment horizontal="center" vertical="center"/>
      <protection locked="0"/>
    </xf>
    <xf numFmtId="0" fontId="0" fillId="4" borderId="0" xfId="0" applyFill="1" applyProtection="1">
      <protection locked="0"/>
    </xf>
    <xf numFmtId="0" fontId="0" fillId="3" borderId="0" xfId="0" applyFill="1" applyProtection="1">
      <protection locked="0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6" fillId="2" borderId="0" xfId="0" applyFont="1" applyFill="1" applyAlignment="1">
      <alignment horizontal="center" wrapText="1"/>
    </xf>
    <xf numFmtId="164" fontId="5" fillId="8" borderId="0" xfId="0" applyNumberFormat="1" applyFont="1" applyFill="1" applyAlignment="1">
      <alignment horizontal="center"/>
    </xf>
    <xf numFmtId="0" fontId="7" fillId="3" borderId="0" xfId="0" applyFont="1" applyFill="1" applyAlignment="1">
      <alignment horizontal="center"/>
    </xf>
    <xf numFmtId="0" fontId="7" fillId="4" borderId="0" xfId="0" applyFont="1" applyFill="1" applyAlignment="1">
      <alignment horizontal="center"/>
    </xf>
    <xf numFmtId="0" fontId="0" fillId="0" borderId="0" xfId="0" applyAlignment="1">
      <alignment horizontal="right" wrapText="1"/>
    </xf>
    <xf numFmtId="0" fontId="5" fillId="7" borderId="0" xfId="0" applyFont="1" applyFill="1" applyAlignment="1">
      <alignment horizontal="center" vertical="center" wrapText="1"/>
    </xf>
    <xf numFmtId="0" fontId="0" fillId="5" borderId="10" xfId="0" applyFill="1" applyBorder="1" applyProtection="1">
      <protection locked="0"/>
    </xf>
    <xf numFmtId="0" fontId="0" fillId="5" borderId="2" xfId="0" applyFill="1" applyBorder="1"/>
    <xf numFmtId="0" fontId="0" fillId="5" borderId="11" xfId="0" applyFill="1" applyBorder="1" applyProtection="1">
      <protection locked="0"/>
    </xf>
    <xf numFmtId="0" fontId="0" fillId="5" borderId="7" xfId="0" applyFill="1" applyBorder="1"/>
    <xf numFmtId="0" fontId="0" fillId="5" borderId="0" xfId="0" applyFill="1"/>
    <xf numFmtId="0" fontId="0" fillId="5" borderId="8" xfId="0" applyFill="1" applyBorder="1"/>
    <xf numFmtId="0" fontId="0" fillId="5" borderId="6" xfId="0" applyFill="1" applyBorder="1"/>
    <xf numFmtId="0" fontId="0" fillId="5" borderId="9" xfId="0" applyFill="1" applyBorder="1"/>
    <xf numFmtId="0" fontId="2" fillId="2" borderId="0" xfId="0" applyFont="1" applyFill="1" applyAlignment="1">
      <alignment wrapText="1"/>
    </xf>
    <xf numFmtId="0" fontId="2" fillId="2" borderId="0" xfId="0" applyFont="1" applyFill="1" applyAlignment="1">
      <alignment horizontal="right" wrapText="1"/>
    </xf>
    <xf numFmtId="0" fontId="2" fillId="2" borderId="0" xfId="0" applyFont="1" applyFill="1" applyAlignment="1">
      <alignment horizontal="left" wrapText="1"/>
    </xf>
    <xf numFmtId="0" fontId="0" fillId="4" borderId="0" xfId="0" applyFill="1" applyProtection="1">
      <protection locked="0"/>
    </xf>
    <xf numFmtId="0" fontId="0" fillId="4" borderId="0" xfId="0" applyFill="1" applyAlignment="1" applyProtection="1">
      <alignment horizontal="center" vertical="center"/>
      <protection locked="0"/>
    </xf>
    <xf numFmtId="0" fontId="0" fillId="3" borderId="0" xfId="0" applyFill="1" applyProtection="1">
      <protection locked="0"/>
    </xf>
    <xf numFmtId="0" fontId="0" fillId="3" borderId="0" xfId="0" applyFill="1" applyAlignment="1" applyProtection="1">
      <alignment horizontal="center" vertical="center"/>
      <protection locked="0"/>
    </xf>
    <xf numFmtId="0" fontId="2" fillId="2" borderId="0" xfId="0" applyFont="1" applyFill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381000</xdr:colOff>
      <xdr:row>0</xdr:row>
      <xdr:rowOff>180975</xdr:rowOff>
    </xdr:from>
    <xdr:to>
      <xdr:col>1</xdr:col>
      <xdr:colOff>1606108</xdr:colOff>
      <xdr:row>0</xdr:row>
      <xdr:rowOff>607732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FF46BEA-3AF1-2945-E3D0-09E337D564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0" y="180975"/>
          <a:ext cx="2225233" cy="42675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16"/>
  <sheetViews>
    <sheetView tabSelected="1" workbookViewId="0">
      <selection activeCell="A8" sqref="A8"/>
    </sheetView>
  </sheetViews>
  <sheetFormatPr defaultRowHeight="15" x14ac:dyDescent="0.25"/>
  <cols>
    <col min="1" max="1" width="15" customWidth="1"/>
    <col min="2" max="2" width="27.28515625" customWidth="1"/>
    <col min="3" max="3" width="30" customWidth="1"/>
    <col min="4" max="4" width="10.5703125" customWidth="1"/>
    <col min="5" max="5" width="15" customWidth="1"/>
    <col min="6" max="6" width="15.5703125" customWidth="1"/>
    <col min="7" max="7" width="15" customWidth="1"/>
    <col min="8" max="8" width="16" customWidth="1"/>
    <col min="9" max="10" width="15" customWidth="1"/>
    <col min="11" max="11" width="18.28515625" customWidth="1"/>
    <col min="12" max="16" width="0" hidden="1" customWidth="1"/>
    <col min="17" max="17" width="15.28515625" customWidth="1"/>
  </cols>
  <sheetData>
    <row r="1" spans="1:17" ht="63" customHeight="1" x14ac:dyDescent="0.25">
      <c r="D1" s="48" t="s">
        <v>144</v>
      </c>
      <c r="E1" s="49" t="s">
        <v>145</v>
      </c>
      <c r="H1" s="55" t="s">
        <v>148</v>
      </c>
      <c r="I1" s="55"/>
      <c r="J1" s="55"/>
      <c r="K1" s="55"/>
      <c r="L1" s="54" t="s">
        <v>0</v>
      </c>
      <c r="M1" s="54"/>
      <c r="N1" s="3">
        <v>5</v>
      </c>
      <c r="O1" t="s">
        <v>1</v>
      </c>
      <c r="P1" s="4">
        <v>5</v>
      </c>
    </row>
    <row r="2" spans="1:17" ht="45.75" x14ac:dyDescent="0.3">
      <c r="A2" s="7" t="s">
        <v>2</v>
      </c>
      <c r="B2" s="7" t="s">
        <v>63</v>
      </c>
      <c r="C2" s="7" t="s">
        <v>3</v>
      </c>
      <c r="D2" s="7" t="s">
        <v>4</v>
      </c>
      <c r="E2" s="7" t="s">
        <v>5</v>
      </c>
      <c r="F2" s="7" t="s">
        <v>146</v>
      </c>
      <c r="G2" s="7" t="s">
        <v>7</v>
      </c>
      <c r="H2" s="12" t="s">
        <v>8</v>
      </c>
      <c r="I2" s="12" t="s">
        <v>9</v>
      </c>
      <c r="J2" s="12" t="s">
        <v>10</v>
      </c>
      <c r="K2" s="12" t="s">
        <v>11</v>
      </c>
      <c r="L2" s="12" t="s">
        <v>12</v>
      </c>
      <c r="M2" s="12" t="s">
        <v>13</v>
      </c>
      <c r="N2" s="12" t="s">
        <v>14</v>
      </c>
      <c r="P2" s="4">
        <v>8</v>
      </c>
      <c r="Q2" s="50" t="s">
        <v>147</v>
      </c>
    </row>
    <row r="3" spans="1:17" ht="15.75" x14ac:dyDescent="0.25">
      <c r="A3" s="15" t="s">
        <v>15</v>
      </c>
      <c r="B3" s="15"/>
      <c r="C3" s="16" t="s">
        <v>16</v>
      </c>
      <c r="D3" s="16" t="s">
        <v>17</v>
      </c>
      <c r="E3" s="16" t="s">
        <v>18</v>
      </c>
      <c r="F3" s="15" t="s">
        <v>19</v>
      </c>
      <c r="G3" s="15">
        <v>100324570</v>
      </c>
      <c r="H3" s="17">
        <f>'1 - OF7214 - MFA Pittelo'!$F3</f>
        <v>0</v>
      </c>
      <c r="I3" s="17">
        <f>'1 - OF7214 - MFA Pittelo'!$F4</f>
        <v>0</v>
      </c>
      <c r="J3" s="17">
        <f>'1 - OF7214 - MFA Pittelo'!$F5</f>
        <v>0</v>
      </c>
      <c r="K3" s="17">
        <f>'1 - OF7214 - MFA Pittelo'!$F6</f>
        <v>0</v>
      </c>
      <c r="L3" s="17">
        <f>'1 - OF7214 - MFA Pittelo'!$L3</f>
        <v>0</v>
      </c>
      <c r="M3" s="18">
        <f>'1 - OF7214 - MFA Pittelo'!$L4</f>
        <v>0</v>
      </c>
      <c r="N3" s="18">
        <f>'1 - OF7214 - MFA Pittelo'!$L5</f>
        <v>0</v>
      </c>
      <c r="P3" s="4">
        <v>10</v>
      </c>
      <c r="Q3" s="52">
        <v>2029</v>
      </c>
    </row>
    <row r="4" spans="1:17" ht="15.75" x14ac:dyDescent="0.25">
      <c r="A4" s="19" t="s">
        <v>20</v>
      </c>
      <c r="B4" s="19"/>
      <c r="C4" s="20" t="s">
        <v>21</v>
      </c>
      <c r="D4" s="20" t="s">
        <v>17</v>
      </c>
      <c r="E4" s="20" t="s">
        <v>22</v>
      </c>
      <c r="F4" s="19">
        <v>10282246</v>
      </c>
      <c r="G4" s="19">
        <v>940109401</v>
      </c>
      <c r="H4" s="21">
        <f>'2 - 10282246 - Lift Apollopa...'!$F3</f>
        <v>0</v>
      </c>
      <c r="I4" s="21">
        <f>'2 - 10282246 - Lift Apollopa...'!$F4</f>
        <v>0</v>
      </c>
      <c r="J4" s="21">
        <f>'2 - 10282246 - Lift Apollopa...'!$F5</f>
        <v>0</v>
      </c>
      <c r="K4" s="21">
        <f>'2 - 10282246 - Lift Apollopa...'!$F6</f>
        <v>0</v>
      </c>
      <c r="L4" s="21">
        <f>'2 - 10282246 - Lift Apollopa...'!$L3</f>
        <v>0</v>
      </c>
      <c r="M4" s="22">
        <f>'2 - 10282246 - Lift Apollopa...'!$L4</f>
        <v>0</v>
      </c>
      <c r="N4" s="22">
        <f>'2 - 10282246 - Lift Apollopa...'!$L5</f>
        <v>0</v>
      </c>
      <c r="P4" s="4">
        <v>12</v>
      </c>
      <c r="Q4" s="53">
        <v>2027</v>
      </c>
    </row>
    <row r="5" spans="1:17" ht="15.75" x14ac:dyDescent="0.25">
      <c r="A5" s="15" t="s">
        <v>23</v>
      </c>
      <c r="B5" s="15"/>
      <c r="C5" s="16" t="s">
        <v>24</v>
      </c>
      <c r="D5" s="16" t="s">
        <v>17</v>
      </c>
      <c r="E5" s="16" t="s">
        <v>25</v>
      </c>
      <c r="F5" s="15" t="s">
        <v>26</v>
      </c>
      <c r="G5" s="15">
        <v>940103701</v>
      </c>
      <c r="H5" s="17">
        <f>'3 - OK1478 - Lift'!$F3</f>
        <v>0</v>
      </c>
      <c r="I5" s="17">
        <f>'3 - OK1478 - Lift'!$F4</f>
        <v>0</v>
      </c>
      <c r="J5" s="17">
        <f>'3 - OK1478 - Lift'!$F5</f>
        <v>0</v>
      </c>
      <c r="K5" s="17">
        <f>'3 - OK1478 - Lift'!$F6</f>
        <v>0</v>
      </c>
      <c r="L5" s="17">
        <f>'3 - OK1478 - Lift'!$L3</f>
        <v>0</v>
      </c>
      <c r="M5" s="18">
        <f>'3 - OK1478 - Lift'!$L4</f>
        <v>0</v>
      </c>
      <c r="N5" s="18">
        <f>'3 - OK1478 - Lift'!$L5</f>
        <v>0</v>
      </c>
      <c r="P5" s="4">
        <v>15</v>
      </c>
      <c r="Q5" s="52">
        <v>2026</v>
      </c>
    </row>
    <row r="6" spans="1:17" ht="15.75" x14ac:dyDescent="0.25">
      <c r="A6" s="19" t="s">
        <v>27</v>
      </c>
      <c r="B6" s="19"/>
      <c r="C6" s="20" t="s">
        <v>28</v>
      </c>
      <c r="D6" s="20" t="s">
        <v>17</v>
      </c>
      <c r="E6" s="20" t="s">
        <v>29</v>
      </c>
      <c r="F6" s="19">
        <v>42054865</v>
      </c>
      <c r="G6" s="19">
        <v>10000023854</v>
      </c>
      <c r="H6" s="21">
        <f>'4 - 42054865 - Lift'!$F3</f>
        <v>0</v>
      </c>
      <c r="I6" s="21">
        <f>'4 - 42054865 - Lift'!$F4</f>
        <v>0</v>
      </c>
      <c r="J6" s="21">
        <f>'4 - 42054865 - Lift'!$F5</f>
        <v>0</v>
      </c>
      <c r="K6" s="21">
        <f>'4 - 42054865 - Lift'!$F6</f>
        <v>0</v>
      </c>
      <c r="L6" s="21">
        <f>'4 - 42054865 - Lift'!$L3</f>
        <v>0</v>
      </c>
      <c r="M6" s="22">
        <f>'4 - 42054865 - Lift'!$L4</f>
        <v>0</v>
      </c>
      <c r="N6" s="22">
        <f>'4 - 42054865 - Lift'!$L5</f>
        <v>0</v>
      </c>
      <c r="Q6" s="53">
        <v>2028</v>
      </c>
    </row>
    <row r="7" spans="1:17" ht="15.75" x14ac:dyDescent="0.25">
      <c r="A7" s="15" t="s">
        <v>20</v>
      </c>
      <c r="B7" s="15" t="s">
        <v>129</v>
      </c>
      <c r="C7" s="16" t="s">
        <v>30</v>
      </c>
      <c r="D7" s="16" t="s">
        <v>17</v>
      </c>
      <c r="E7" s="16" t="s">
        <v>31</v>
      </c>
      <c r="F7" s="15">
        <v>10282247</v>
      </c>
      <c r="G7" s="15">
        <v>940109402</v>
      </c>
      <c r="H7" s="17">
        <f>'5 - 10282247 - Lift Triadezijde'!$F3</f>
        <v>0</v>
      </c>
      <c r="I7" s="17">
        <f>'5 - 10282247 - Lift Triadezijde'!$F4</f>
        <v>0</v>
      </c>
      <c r="J7" s="17">
        <f>'5 - 10282247 - Lift Triadezijde'!$F5</f>
        <v>0</v>
      </c>
      <c r="K7" s="17">
        <f>'5 - 10282247 - Lift Triadezijde'!$F6</f>
        <v>0</v>
      </c>
      <c r="L7" s="17">
        <f>'5 - 10282247 - Lift Triadezijde'!$L3</f>
        <v>0</v>
      </c>
      <c r="M7" s="18">
        <f>'5 - 10282247 - Lift Triadezijde'!$L4</f>
        <v>0</v>
      </c>
      <c r="N7" s="18">
        <f>'5 - 10282247 - Lift Triadezijde'!$L5</f>
        <v>0</v>
      </c>
      <c r="Q7" s="52">
        <v>2027</v>
      </c>
    </row>
    <row r="8" spans="1:17" ht="15.75" x14ac:dyDescent="0.25">
      <c r="A8" s="19" t="s">
        <v>32</v>
      </c>
      <c r="B8" s="19"/>
      <c r="C8" s="20" t="s">
        <v>33</v>
      </c>
      <c r="D8" s="20" t="s">
        <v>17</v>
      </c>
      <c r="E8" s="20" t="s">
        <v>34</v>
      </c>
      <c r="F8" s="19" t="s">
        <v>35</v>
      </c>
      <c r="G8" s="19">
        <v>940200501</v>
      </c>
      <c r="H8" s="21">
        <f>'6 - OM3543 - Personenlift'!$F3</f>
        <v>0</v>
      </c>
      <c r="I8" s="21">
        <f>'6 - OM3543 - Personenlift'!$F4</f>
        <v>0</v>
      </c>
      <c r="J8" s="21">
        <f>'6 - OM3543 - Personenlift'!$F5</f>
        <v>0</v>
      </c>
      <c r="K8" s="21">
        <f>'6 - OM3543 - Personenlift'!$F6</f>
        <v>0</v>
      </c>
      <c r="L8" s="21">
        <f>'6 - OM3543 - Personenlift'!$L3</f>
        <v>0</v>
      </c>
      <c r="M8" s="22">
        <f>'6 - OM3543 - Personenlift'!$L4</f>
        <v>0</v>
      </c>
      <c r="N8" s="22">
        <f>'6 - OM3543 - Personenlift'!$L5</f>
        <v>0</v>
      </c>
      <c r="Q8" s="53">
        <v>2027</v>
      </c>
    </row>
    <row r="9" spans="1:17" ht="15.75" x14ac:dyDescent="0.25">
      <c r="A9" s="15" t="s">
        <v>36</v>
      </c>
      <c r="B9" s="15"/>
      <c r="C9" s="16" t="s">
        <v>37</v>
      </c>
      <c r="D9" s="16" t="s">
        <v>17</v>
      </c>
      <c r="E9" s="16" t="s">
        <v>38</v>
      </c>
      <c r="F9" s="15" t="s">
        <v>39</v>
      </c>
      <c r="G9" s="15">
        <v>940100501</v>
      </c>
      <c r="H9" s="17">
        <f>'7 - OM2766 - Lift'!$F3</f>
        <v>0</v>
      </c>
      <c r="I9" s="17">
        <f>'7 - OM2766 - Lift'!$F4</f>
        <v>0</v>
      </c>
      <c r="J9" s="17">
        <f>'7 - OM2766 - Lift'!$F5</f>
        <v>0</v>
      </c>
      <c r="K9" s="17">
        <f>'7 - OM2766 - Lift'!$F6</f>
        <v>0</v>
      </c>
      <c r="L9" s="17">
        <f>'7 - OM2766 - Lift'!$L3</f>
        <v>0</v>
      </c>
      <c r="M9" s="18">
        <f>'7 - OM2766 - Lift'!$L4</f>
        <v>0</v>
      </c>
      <c r="N9" s="18">
        <f>'7 - OM2766 - Lift'!$L5</f>
        <v>0</v>
      </c>
      <c r="Q9" s="52">
        <v>2028</v>
      </c>
    </row>
    <row r="10" spans="1:17" ht="15.75" x14ac:dyDescent="0.25">
      <c r="A10" s="19" t="s">
        <v>40</v>
      </c>
      <c r="B10" s="19"/>
      <c r="C10" s="20" t="s">
        <v>41</v>
      </c>
      <c r="D10" s="20" t="s">
        <v>17</v>
      </c>
      <c r="E10" s="20" t="s">
        <v>42</v>
      </c>
      <c r="F10" s="19">
        <v>10619000</v>
      </c>
      <c r="G10" s="19">
        <v>100306333</v>
      </c>
      <c r="H10" s="21">
        <f>'8 - 10619000 - Lift 630kg'!$F3</f>
        <v>0</v>
      </c>
      <c r="I10" s="21">
        <f>'8 - 10619000 - Lift 630kg'!$F4</f>
        <v>0</v>
      </c>
      <c r="J10" s="21">
        <f>'8 - 10619000 - Lift 630kg'!$F5</f>
        <v>0</v>
      </c>
      <c r="K10" s="21">
        <f>'8 - 10619000 - Lift 630kg'!$F6</f>
        <v>0</v>
      </c>
      <c r="L10" s="21">
        <f>'8 - 10619000 - Lift 630kg'!$L3</f>
        <v>0</v>
      </c>
      <c r="M10" s="22">
        <f>'8 - 10619000 - Lift 630kg'!$L4</f>
        <v>0</v>
      </c>
      <c r="N10" s="22">
        <f>'8 - 10619000 - Lift 630kg'!$L5</f>
        <v>0</v>
      </c>
      <c r="Q10" s="53">
        <v>2029</v>
      </c>
    </row>
    <row r="11" spans="1:17" ht="15.75" x14ac:dyDescent="0.25">
      <c r="A11" s="15" t="s">
        <v>43</v>
      </c>
      <c r="B11" s="15"/>
      <c r="C11" s="16" t="s">
        <v>44</v>
      </c>
      <c r="D11" s="16" t="s">
        <v>17</v>
      </c>
      <c r="E11" s="16" t="s">
        <v>45</v>
      </c>
      <c r="F11" s="15" t="s">
        <v>46</v>
      </c>
      <c r="G11" s="15">
        <v>940300901</v>
      </c>
      <c r="H11" s="17">
        <f>'9 - OK4069 - Lift'!$F3</f>
        <v>0</v>
      </c>
      <c r="I11" s="17">
        <f>'9 - OK4069 - Lift'!$F4</f>
        <v>0</v>
      </c>
      <c r="J11" s="17">
        <f>'9 - OK4069 - Lift'!$F5</f>
        <v>0</v>
      </c>
      <c r="K11" s="17">
        <f>'9 - OK4069 - Lift'!$F6</f>
        <v>0</v>
      </c>
      <c r="L11" s="17">
        <f>'9 - OK4069 - Lift'!$L3</f>
        <v>0</v>
      </c>
      <c r="M11" s="18">
        <f>'9 - OK4069 - Lift'!$L4</f>
        <v>0</v>
      </c>
      <c r="N11" s="18">
        <f>'9 - OK4069 - Lift'!$L5</f>
        <v>0</v>
      </c>
      <c r="Q11" s="52">
        <v>2026</v>
      </c>
    </row>
    <row r="12" spans="1:17" ht="15.75" x14ac:dyDescent="0.25">
      <c r="A12" s="19" t="s">
        <v>47</v>
      </c>
      <c r="B12" s="19" t="s">
        <v>130</v>
      </c>
      <c r="C12" s="20" t="s">
        <v>48</v>
      </c>
      <c r="D12" s="20" t="s">
        <v>17</v>
      </c>
      <c r="E12" s="20" t="s">
        <v>49</v>
      </c>
      <c r="F12" s="19">
        <v>11098153</v>
      </c>
      <c r="G12" s="19">
        <v>10000019089</v>
      </c>
      <c r="H12" s="21">
        <f>'10 - 11098153 - Personenlift'!$F3</f>
        <v>0</v>
      </c>
      <c r="I12" s="21">
        <f>'10 - 11098153 - Personenlift'!$F4</f>
        <v>0</v>
      </c>
      <c r="J12" s="21">
        <f>'10 - 11098153 - Personenlift'!$F5</f>
        <v>0</v>
      </c>
      <c r="K12" s="21">
        <f>'10 - 11098153 - Personenlift'!$F6</f>
        <v>0</v>
      </c>
      <c r="L12" s="21">
        <f>'10 - 11098153 - Personenlift'!$L3</f>
        <v>0</v>
      </c>
      <c r="M12" s="22">
        <f>'10 - 11098153 - Personenlift'!$L4</f>
        <v>0</v>
      </c>
      <c r="N12" s="22">
        <f>'10 - 11098153 - Personenlift'!$L5</f>
        <v>0</v>
      </c>
      <c r="Q12" s="53">
        <v>2027</v>
      </c>
    </row>
    <row r="13" spans="1:17" ht="15.75" x14ac:dyDescent="0.25">
      <c r="A13" s="15" t="s">
        <v>50</v>
      </c>
      <c r="B13" s="15"/>
      <c r="C13" s="16" t="s">
        <v>51</v>
      </c>
      <c r="D13" s="16" t="s">
        <v>17</v>
      </c>
      <c r="E13" s="16" t="s">
        <v>52</v>
      </c>
      <c r="F13" s="15" t="s">
        <v>53</v>
      </c>
      <c r="G13" s="15">
        <v>940106801</v>
      </c>
      <c r="H13" s="17">
        <f>'11 - OM1714 - Lift'!$F3</f>
        <v>0</v>
      </c>
      <c r="I13" s="17">
        <f>'11 - OM1714 - Lift'!$F4</f>
        <v>0</v>
      </c>
      <c r="J13" s="17">
        <f>'11 - OM1714 - Lift'!$F5</f>
        <v>0</v>
      </c>
      <c r="K13" s="17">
        <f>'11 - OM1714 - Lift'!$F6</f>
        <v>0</v>
      </c>
      <c r="L13" s="17">
        <f>'11 - OM1714 - Lift'!$L3</f>
        <v>0</v>
      </c>
      <c r="M13" s="18">
        <f>'11 - OM1714 - Lift'!$L4</f>
        <v>0</v>
      </c>
      <c r="N13" s="18">
        <f>'11 - OM1714 - Lift'!$L5</f>
        <v>0</v>
      </c>
      <c r="Q13" s="52">
        <v>2026</v>
      </c>
    </row>
    <row r="14" spans="1:17" ht="18.75" x14ac:dyDescent="0.3">
      <c r="A14" s="11"/>
      <c r="B14" s="11"/>
      <c r="C14" s="5"/>
      <c r="D14" s="5"/>
      <c r="E14" s="5"/>
      <c r="F14" s="11"/>
      <c r="G14" s="11"/>
      <c r="H14" s="13">
        <f t="shared" ref="H14:N14" si="0">SUM(H3:H13)</f>
        <v>0</v>
      </c>
      <c r="I14" s="13">
        <f t="shared" si="0"/>
        <v>0</v>
      </c>
      <c r="J14" s="13">
        <f t="shared" si="0"/>
        <v>0</v>
      </c>
      <c r="K14" s="51">
        <f t="shared" si="0"/>
        <v>0</v>
      </c>
      <c r="L14" s="13">
        <f t="shared" si="0"/>
        <v>0</v>
      </c>
      <c r="M14" s="14">
        <f t="shared" si="0"/>
        <v>0</v>
      </c>
      <c r="N14" s="14">
        <f t="shared" si="0"/>
        <v>0</v>
      </c>
    </row>
    <row r="16" spans="1:17" x14ac:dyDescent="0.25">
      <c r="A16" s="1" t="s">
        <v>54</v>
      </c>
      <c r="B16" s="1"/>
    </row>
  </sheetData>
  <mergeCells count="2">
    <mergeCell ref="L1:M1"/>
    <mergeCell ref="H1:K1"/>
  </mergeCells>
  <dataValidations count="1">
    <dataValidation type="list" sqref="N1" xr:uid="{00000000-0002-0000-0000-000000000000}">
      <formula1>P1:P5</formula1>
    </dataValidation>
  </dataValidations>
  <pageMargins left="0.7" right="0.7" top="0.75" bottom="0.75" header="0.3" footer="0.3"/>
  <pageSetup paperSize="9" fitToHeight="0"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M27"/>
  <sheetViews>
    <sheetView workbookViewId="0"/>
  </sheetViews>
  <sheetFormatPr defaultRowHeight="15" x14ac:dyDescent="0.25"/>
  <cols>
    <col min="1" max="1" width="15" customWidth="1"/>
    <col min="2" max="2" width="20" customWidth="1"/>
    <col min="3" max="3" width="30" customWidth="1"/>
    <col min="4" max="5" width="20" customWidth="1"/>
    <col min="6" max="9" width="15" customWidth="1"/>
    <col min="10" max="10" width="20" customWidth="1"/>
    <col min="11" max="13" width="9.140625" hidden="1"/>
  </cols>
  <sheetData>
    <row r="1" spans="1:13" ht="63" customHeight="1" x14ac:dyDescent="0.25"/>
    <row r="2" spans="1:13" x14ac:dyDescent="0.25">
      <c r="B2" s="23" t="s">
        <v>55</v>
      </c>
      <c r="C2" s="28"/>
      <c r="E2" s="6" t="s">
        <v>56</v>
      </c>
      <c r="F2" s="29"/>
      <c r="H2" s="24" t="s">
        <v>57</v>
      </c>
      <c r="I2" s="56"/>
      <c r="J2" s="57"/>
      <c r="K2" t="s">
        <v>58</v>
      </c>
    </row>
    <row r="3" spans="1:13" x14ac:dyDescent="0.25">
      <c r="B3" s="2" t="s">
        <v>2</v>
      </c>
      <c r="C3" s="10" t="s">
        <v>43</v>
      </c>
      <c r="E3" s="20" t="s">
        <v>8</v>
      </c>
      <c r="F3" s="30">
        <f>H18</f>
        <v>0</v>
      </c>
      <c r="H3" s="24" t="s">
        <v>59</v>
      </c>
      <c r="I3" s="56"/>
      <c r="J3" s="57"/>
      <c r="K3" t="s">
        <v>12</v>
      </c>
      <c r="L3" s="8">
        <f>K18</f>
        <v>0</v>
      </c>
    </row>
    <row r="4" spans="1:13" x14ac:dyDescent="0.25">
      <c r="B4" s="2" t="s">
        <v>3</v>
      </c>
      <c r="C4" s="10" t="s">
        <v>44</v>
      </c>
      <c r="E4" s="16" t="s">
        <v>9</v>
      </c>
      <c r="F4" s="31">
        <f>I18</f>
        <v>0</v>
      </c>
      <c r="H4" s="24" t="s">
        <v>60</v>
      </c>
      <c r="I4" s="56"/>
      <c r="J4" s="57"/>
      <c r="K4" t="s">
        <v>13</v>
      </c>
      <c r="L4">
        <f>L18</f>
        <v>0</v>
      </c>
    </row>
    <row r="5" spans="1:13" x14ac:dyDescent="0.25">
      <c r="B5" s="2" t="s">
        <v>4</v>
      </c>
      <c r="C5" s="10" t="s">
        <v>17</v>
      </c>
      <c r="E5" s="20" t="s">
        <v>10</v>
      </c>
      <c r="F5" s="30">
        <f>J25</f>
        <v>0</v>
      </c>
      <c r="H5" s="25" t="s">
        <v>61</v>
      </c>
      <c r="I5" s="58"/>
      <c r="J5" s="59"/>
      <c r="K5" t="s">
        <v>14</v>
      </c>
      <c r="L5">
        <f>M18</f>
        <v>0</v>
      </c>
    </row>
    <row r="6" spans="1:13" x14ac:dyDescent="0.25">
      <c r="B6" s="2" t="s">
        <v>5</v>
      </c>
      <c r="C6" s="10" t="s">
        <v>45</v>
      </c>
      <c r="E6" s="5" t="s">
        <v>62</v>
      </c>
      <c r="F6" s="9">
        <f>SUM(F3:F5)</f>
        <v>0</v>
      </c>
      <c r="H6" s="26"/>
      <c r="I6" s="60"/>
      <c r="J6" s="61"/>
    </row>
    <row r="7" spans="1:13" x14ac:dyDescent="0.25">
      <c r="B7" s="2" t="s">
        <v>63</v>
      </c>
      <c r="C7" s="10" t="s">
        <v>124</v>
      </c>
      <c r="F7" s="8"/>
      <c r="H7" s="26"/>
      <c r="I7" s="60"/>
      <c r="J7" s="61"/>
    </row>
    <row r="8" spans="1:13" x14ac:dyDescent="0.25">
      <c r="B8" s="2" t="s">
        <v>6</v>
      </c>
      <c r="C8" s="10" t="s">
        <v>46</v>
      </c>
      <c r="H8" s="27"/>
      <c r="I8" s="62"/>
      <c r="J8" s="63"/>
    </row>
    <row r="9" spans="1:13" x14ac:dyDescent="0.25">
      <c r="B9" s="2" t="s">
        <v>65</v>
      </c>
      <c r="C9" s="10">
        <v>940300901</v>
      </c>
    </row>
    <row r="10" spans="1:13" x14ac:dyDescent="0.25">
      <c r="B10" s="2"/>
      <c r="C10" s="10"/>
    </row>
    <row r="11" spans="1:13" ht="45" x14ac:dyDescent="0.25">
      <c r="A11" s="64" t="s">
        <v>66</v>
      </c>
      <c r="B11" s="65"/>
      <c r="C11" s="66"/>
      <c r="D11" s="33" t="s">
        <v>67</v>
      </c>
      <c r="E11" s="33" t="s">
        <v>68</v>
      </c>
      <c r="F11" s="35" t="s">
        <v>69</v>
      </c>
      <c r="G11" s="35" t="s">
        <v>70</v>
      </c>
      <c r="H11" s="35" t="s">
        <v>71</v>
      </c>
      <c r="I11" s="35" t="s">
        <v>72</v>
      </c>
      <c r="J11" s="35" t="s">
        <v>73</v>
      </c>
      <c r="K11" s="34" t="s">
        <v>12</v>
      </c>
      <c r="L11" s="34" t="s">
        <v>13</v>
      </c>
      <c r="M11" s="34" t="s">
        <v>14</v>
      </c>
    </row>
    <row r="12" spans="1:13" x14ac:dyDescent="0.25">
      <c r="A12" s="20" t="s">
        <v>108</v>
      </c>
      <c r="B12" s="20" t="s">
        <v>109</v>
      </c>
      <c r="C12" s="20"/>
      <c r="D12" s="40"/>
      <c r="E12" s="40"/>
      <c r="F12" s="42"/>
      <c r="G12" s="42"/>
      <c r="H12" s="44"/>
      <c r="I12" s="44"/>
      <c r="J12" s="37">
        <f t="shared" ref="J12:J17" si="0">H12+I12</f>
        <v>0</v>
      </c>
      <c r="K12" s="8" t="str">
        <f t="shared" ref="K12:K17" si="1">IFERROR(J12/F12,"")</f>
        <v/>
      </c>
      <c r="L12" t="str">
        <f t="shared" ref="L12:L17" si="2">IFERROR(ROUND(100*F12*(H12/$F$3),0),"")</f>
        <v/>
      </c>
      <c r="M12" t="str">
        <f>IFERROR(ROUND(100*IF(G12&lt;Samenvatting!$N$1,G12,Samenvatting!$N$1)*(J12/($F$3+$F$4)),0),"")</f>
        <v/>
      </c>
    </row>
    <row r="13" spans="1:13" x14ac:dyDescent="0.25">
      <c r="A13" s="16" t="s">
        <v>132</v>
      </c>
      <c r="B13" s="16" t="s">
        <v>133</v>
      </c>
      <c r="C13" s="16"/>
      <c r="D13" s="41"/>
      <c r="E13" s="41"/>
      <c r="F13" s="43"/>
      <c r="G13" s="43"/>
      <c r="H13" s="45"/>
      <c r="I13" s="45"/>
      <c r="J13" s="38">
        <f t="shared" si="0"/>
        <v>0</v>
      </c>
      <c r="K13" s="8" t="str">
        <f t="shared" si="1"/>
        <v/>
      </c>
      <c r="L13" t="str">
        <f t="shared" si="2"/>
        <v/>
      </c>
      <c r="M13" t="str">
        <f>IFERROR(ROUND(100*IF(G13&lt;Samenvatting!$N$1,G13,Samenvatting!$N$1)*(J13/($F$3+$F$4)),0),"")</f>
        <v/>
      </c>
    </row>
    <row r="14" spans="1:13" x14ac:dyDescent="0.25">
      <c r="A14" s="20" t="s">
        <v>138</v>
      </c>
      <c r="B14" s="20" t="s">
        <v>139</v>
      </c>
      <c r="C14" s="20"/>
      <c r="D14" s="40"/>
      <c r="E14" s="40"/>
      <c r="F14" s="42"/>
      <c r="G14" s="42"/>
      <c r="H14" s="44"/>
      <c r="I14" s="44"/>
      <c r="J14" s="37">
        <f t="shared" si="0"/>
        <v>0</v>
      </c>
      <c r="K14" s="8" t="str">
        <f t="shared" si="1"/>
        <v/>
      </c>
      <c r="L14" t="str">
        <f t="shared" si="2"/>
        <v/>
      </c>
      <c r="M14" t="str">
        <f>IFERROR(ROUND(100*IF(G14&lt;Samenvatting!$N$1,G14,Samenvatting!$N$1)*(J14/($F$3+$F$4)),0),"")</f>
        <v/>
      </c>
    </row>
    <row r="15" spans="1:13" x14ac:dyDescent="0.25">
      <c r="A15" s="16" t="s">
        <v>112</v>
      </c>
      <c r="B15" s="16" t="s">
        <v>113</v>
      </c>
      <c r="C15" s="16"/>
      <c r="D15" s="41"/>
      <c r="E15" s="41"/>
      <c r="F15" s="43"/>
      <c r="G15" s="43"/>
      <c r="H15" s="45"/>
      <c r="I15" s="45"/>
      <c r="J15" s="38">
        <f t="shared" si="0"/>
        <v>0</v>
      </c>
      <c r="K15" s="8" t="str">
        <f t="shared" si="1"/>
        <v/>
      </c>
      <c r="L15" t="str">
        <f t="shared" si="2"/>
        <v/>
      </c>
      <c r="M15" t="str">
        <f>IFERROR(ROUND(100*IF(G15&lt;Samenvatting!$N$1,G15,Samenvatting!$N$1)*(J15/($F$3+$F$4)),0),"")</f>
        <v/>
      </c>
    </row>
    <row r="16" spans="1:13" x14ac:dyDescent="0.25">
      <c r="A16" s="20" t="s">
        <v>114</v>
      </c>
      <c r="B16" s="20" t="s">
        <v>115</v>
      </c>
      <c r="C16" s="20"/>
      <c r="D16" s="40"/>
      <c r="E16" s="40"/>
      <c r="F16" s="42"/>
      <c r="G16" s="42"/>
      <c r="H16" s="44"/>
      <c r="I16" s="44"/>
      <c r="J16" s="37">
        <f t="shared" si="0"/>
        <v>0</v>
      </c>
      <c r="K16" s="8" t="str">
        <f t="shared" si="1"/>
        <v/>
      </c>
      <c r="L16" t="str">
        <f t="shared" si="2"/>
        <v/>
      </c>
      <c r="M16" t="str">
        <f>IFERROR(ROUND(100*IF(G16&lt;Samenvatting!$N$1,G16,Samenvatting!$N$1)*(J16/($F$3+$F$4)),0),"")</f>
        <v/>
      </c>
    </row>
    <row r="17" spans="1:13" x14ac:dyDescent="0.25">
      <c r="A17" s="16" t="s">
        <v>118</v>
      </c>
      <c r="B17" s="16" t="s">
        <v>119</v>
      </c>
      <c r="C17" s="16"/>
      <c r="D17" s="41"/>
      <c r="E17" s="41"/>
      <c r="F17" s="43"/>
      <c r="G17" s="43"/>
      <c r="H17" s="45"/>
      <c r="I17" s="45"/>
      <c r="J17" s="38">
        <f t="shared" si="0"/>
        <v>0</v>
      </c>
      <c r="K17" s="8" t="str">
        <f t="shared" si="1"/>
        <v/>
      </c>
      <c r="L17" t="str">
        <f t="shared" si="2"/>
        <v/>
      </c>
      <c r="M17" t="str">
        <f>IFERROR(ROUND(100*IF(G17&lt;Samenvatting!$N$1,G17,Samenvatting!$N$1)*(J17/($F$3+$F$4)),0),"")</f>
        <v/>
      </c>
    </row>
    <row r="18" spans="1:13" x14ac:dyDescent="0.25">
      <c r="A18" s="5" t="s">
        <v>11</v>
      </c>
      <c r="B18" s="5"/>
      <c r="C18" s="5"/>
      <c r="D18" s="11"/>
      <c r="E18" s="11"/>
      <c r="F18" s="36"/>
      <c r="G18" s="36"/>
      <c r="H18" s="39">
        <f t="shared" ref="H18:M18" si="3">SUM(H12:H17)</f>
        <v>0</v>
      </c>
      <c r="I18" s="39">
        <f t="shared" si="3"/>
        <v>0</v>
      </c>
      <c r="J18" s="39">
        <f t="shared" si="3"/>
        <v>0</v>
      </c>
      <c r="K18" s="8">
        <f t="shared" si="3"/>
        <v>0</v>
      </c>
      <c r="L18">
        <f t="shared" si="3"/>
        <v>0</v>
      </c>
      <c r="M18">
        <f t="shared" si="3"/>
        <v>0</v>
      </c>
    </row>
    <row r="19" spans="1:13" ht="30" customHeight="1" x14ac:dyDescent="0.25">
      <c r="D19" s="10"/>
      <c r="E19" s="10"/>
    </row>
    <row r="20" spans="1:13" ht="30" x14ac:dyDescent="0.25">
      <c r="A20" s="64" t="s">
        <v>102</v>
      </c>
      <c r="B20" s="64"/>
      <c r="C20" s="64"/>
      <c r="D20" s="32" t="s">
        <v>103</v>
      </c>
      <c r="E20" s="64" t="s">
        <v>68</v>
      </c>
      <c r="F20" s="64"/>
      <c r="G20" s="71"/>
      <c r="H20" s="35" t="s">
        <v>104</v>
      </c>
      <c r="I20" s="35" t="s">
        <v>105</v>
      </c>
      <c r="J20" s="35" t="s">
        <v>73</v>
      </c>
      <c r="K20" s="34"/>
      <c r="L20" s="34"/>
      <c r="M20" s="34"/>
    </row>
    <row r="21" spans="1:13" x14ac:dyDescent="0.25">
      <c r="A21" s="67"/>
      <c r="B21" s="67"/>
      <c r="C21" s="67"/>
      <c r="D21" s="46"/>
      <c r="E21" s="67"/>
      <c r="F21" s="67"/>
      <c r="G21" s="68"/>
      <c r="H21" s="44"/>
      <c r="I21" s="44"/>
      <c r="J21" s="37">
        <f>H21+I21</f>
        <v>0</v>
      </c>
    </row>
    <row r="22" spans="1:13" x14ac:dyDescent="0.25">
      <c r="A22" s="69"/>
      <c r="B22" s="69"/>
      <c r="C22" s="69"/>
      <c r="D22" s="47"/>
      <c r="E22" s="69"/>
      <c r="F22" s="69"/>
      <c r="G22" s="70"/>
      <c r="H22" s="45"/>
      <c r="I22" s="45"/>
      <c r="J22" s="38">
        <f>H22+I22</f>
        <v>0</v>
      </c>
    </row>
    <row r="23" spans="1:13" x14ac:dyDescent="0.25">
      <c r="A23" s="67"/>
      <c r="B23" s="67"/>
      <c r="C23" s="67"/>
      <c r="D23" s="46"/>
      <c r="E23" s="67"/>
      <c r="F23" s="67"/>
      <c r="G23" s="68"/>
      <c r="H23" s="44"/>
      <c r="I23" s="44"/>
      <c r="J23" s="37">
        <f>H23+I23</f>
        <v>0</v>
      </c>
    </row>
    <row r="24" spans="1:13" x14ac:dyDescent="0.25">
      <c r="A24" s="69"/>
      <c r="B24" s="69"/>
      <c r="C24" s="69"/>
      <c r="D24" s="47"/>
      <c r="E24" s="69"/>
      <c r="F24" s="69"/>
      <c r="G24" s="70"/>
      <c r="H24" s="45"/>
      <c r="I24" s="45"/>
      <c r="J24" s="38">
        <f>H24+I24</f>
        <v>0</v>
      </c>
    </row>
    <row r="25" spans="1:13" x14ac:dyDescent="0.25">
      <c r="A25" s="5" t="s">
        <v>106</v>
      </c>
      <c r="B25" s="5"/>
      <c r="C25" s="5"/>
      <c r="D25" s="5"/>
      <c r="E25" s="5"/>
      <c r="F25" s="5"/>
      <c r="G25" s="36"/>
      <c r="H25" s="39">
        <f>SUM(H21:H24)</f>
        <v>0</v>
      </c>
      <c r="I25" s="39">
        <f>SUM(I21:I24)</f>
        <v>0</v>
      </c>
      <c r="J25" s="39">
        <f>SUM(J21:J24)</f>
        <v>0</v>
      </c>
    </row>
    <row r="27" spans="1:13" x14ac:dyDescent="0.25">
      <c r="A27" s="1" t="s">
        <v>54</v>
      </c>
    </row>
  </sheetData>
  <sheetProtection sheet="1"/>
  <mergeCells count="15">
    <mergeCell ref="A23:C23"/>
    <mergeCell ref="E23:G23"/>
    <mergeCell ref="A24:C24"/>
    <mergeCell ref="E24:G24"/>
    <mergeCell ref="A20:C20"/>
    <mergeCell ref="E20:G20"/>
    <mergeCell ref="A21:C21"/>
    <mergeCell ref="E21:G21"/>
    <mergeCell ref="A22:C22"/>
    <mergeCell ref="E22:G22"/>
    <mergeCell ref="I2:J2"/>
    <mergeCell ref="I3:J3"/>
    <mergeCell ref="I4:J4"/>
    <mergeCell ref="I5:J8"/>
    <mergeCell ref="A11:C11"/>
  </mergeCells>
  <dataValidations count="2">
    <dataValidation type="whole" allowBlank="1" showDropDown="1" showInputMessage="1" showErrorMessage="1" errorTitle="Geen geldig getal" error="Voer een getal in tussen 1 en 100" sqref="F12:G17" xr:uid="{00000000-0002-0000-0D00-000000000000}">
      <formula1>1</formula1>
      <formula2>100</formula2>
    </dataValidation>
    <dataValidation type="whole" allowBlank="1" showDropDown="1" showInputMessage="1" showErrorMessage="1" errorTitle="Geen geldig getal" error="Alleen bedragen zijn toegestaan in hele euro's" sqref="H12:I17 H21:I24" xr:uid="{00000000-0002-0000-0D00-000001000000}"/>
  </dataValidations>
  <pageMargins left="0.7" right="0.7" top="0.75" bottom="0.75" header="0.3" footer="0.3"/>
  <pageSetup paperSize="9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M35"/>
  <sheetViews>
    <sheetView workbookViewId="0"/>
  </sheetViews>
  <sheetFormatPr defaultRowHeight="15" x14ac:dyDescent="0.25"/>
  <cols>
    <col min="1" max="1" width="15" customWidth="1"/>
    <col min="2" max="2" width="20" customWidth="1"/>
    <col min="3" max="3" width="30" customWidth="1"/>
    <col min="4" max="5" width="20" customWidth="1"/>
    <col min="6" max="9" width="15" customWidth="1"/>
    <col min="10" max="10" width="20" customWidth="1"/>
    <col min="11" max="13" width="9.140625" hidden="1"/>
  </cols>
  <sheetData>
    <row r="1" spans="1:13" ht="63" customHeight="1" x14ac:dyDescent="0.25"/>
    <row r="2" spans="1:13" x14ac:dyDescent="0.25">
      <c r="B2" s="23" t="s">
        <v>55</v>
      </c>
      <c r="C2" s="28"/>
      <c r="E2" s="6" t="s">
        <v>56</v>
      </c>
      <c r="F2" s="29"/>
      <c r="H2" s="24" t="s">
        <v>57</v>
      </c>
      <c r="I2" s="56"/>
      <c r="J2" s="57"/>
      <c r="K2" t="s">
        <v>58</v>
      </c>
    </row>
    <row r="3" spans="1:13" x14ac:dyDescent="0.25">
      <c r="B3" s="2" t="s">
        <v>2</v>
      </c>
      <c r="C3" s="10" t="s">
        <v>47</v>
      </c>
      <c r="E3" s="20" t="s">
        <v>8</v>
      </c>
      <c r="F3" s="30">
        <f>H26</f>
        <v>0</v>
      </c>
      <c r="H3" s="24" t="s">
        <v>59</v>
      </c>
      <c r="I3" s="56"/>
      <c r="J3" s="57"/>
      <c r="K3" t="s">
        <v>12</v>
      </c>
      <c r="L3" s="8">
        <f>K26</f>
        <v>0</v>
      </c>
    </row>
    <row r="4" spans="1:13" x14ac:dyDescent="0.25">
      <c r="B4" s="2" t="s">
        <v>3</v>
      </c>
      <c r="C4" s="10" t="s">
        <v>48</v>
      </c>
      <c r="E4" s="16" t="s">
        <v>9</v>
      </c>
      <c r="F4" s="31">
        <f>I26</f>
        <v>0</v>
      </c>
      <c r="H4" s="24" t="s">
        <v>60</v>
      </c>
      <c r="I4" s="56"/>
      <c r="J4" s="57"/>
      <c r="K4" t="s">
        <v>13</v>
      </c>
      <c r="L4">
        <f>L26</f>
        <v>0</v>
      </c>
    </row>
    <row r="5" spans="1:13" x14ac:dyDescent="0.25">
      <c r="B5" s="2" t="s">
        <v>4</v>
      </c>
      <c r="C5" s="10" t="s">
        <v>17</v>
      </c>
      <c r="E5" s="20" t="s">
        <v>10</v>
      </c>
      <c r="F5" s="30">
        <f>J33</f>
        <v>0</v>
      </c>
      <c r="H5" s="25" t="s">
        <v>61</v>
      </c>
      <c r="I5" s="58"/>
      <c r="J5" s="59"/>
      <c r="K5" t="s">
        <v>14</v>
      </c>
      <c r="L5">
        <f>M26</f>
        <v>0</v>
      </c>
    </row>
    <row r="6" spans="1:13" x14ac:dyDescent="0.25">
      <c r="B6" s="2" t="s">
        <v>5</v>
      </c>
      <c r="C6" s="10" t="s">
        <v>49</v>
      </c>
      <c r="E6" s="5" t="s">
        <v>62</v>
      </c>
      <c r="F6" s="9">
        <f>SUM(F3:F5)</f>
        <v>0</v>
      </c>
      <c r="H6" s="26"/>
      <c r="I6" s="60"/>
      <c r="J6" s="61"/>
    </row>
    <row r="7" spans="1:13" x14ac:dyDescent="0.25">
      <c r="B7" s="2" t="s">
        <v>63</v>
      </c>
      <c r="C7" s="10" t="s">
        <v>130</v>
      </c>
      <c r="F7" s="8"/>
      <c r="H7" s="26"/>
      <c r="I7" s="60"/>
      <c r="J7" s="61"/>
    </row>
    <row r="8" spans="1:13" x14ac:dyDescent="0.25">
      <c r="B8" s="2" t="s">
        <v>6</v>
      </c>
      <c r="C8" s="10">
        <v>11098153</v>
      </c>
      <c r="H8" s="27"/>
      <c r="I8" s="62"/>
      <c r="J8" s="63"/>
    </row>
    <row r="9" spans="1:13" x14ac:dyDescent="0.25">
      <c r="B9" s="2" t="s">
        <v>65</v>
      </c>
      <c r="C9" s="10">
        <v>10000019089</v>
      </c>
    </row>
    <row r="10" spans="1:13" x14ac:dyDescent="0.25">
      <c r="B10" s="2"/>
      <c r="C10" s="10"/>
    </row>
    <row r="11" spans="1:13" ht="45" x14ac:dyDescent="0.25">
      <c r="A11" s="64" t="s">
        <v>66</v>
      </c>
      <c r="B11" s="65"/>
      <c r="C11" s="66"/>
      <c r="D11" s="33" t="s">
        <v>67</v>
      </c>
      <c r="E11" s="33" t="s">
        <v>68</v>
      </c>
      <c r="F11" s="35" t="s">
        <v>69</v>
      </c>
      <c r="G11" s="35" t="s">
        <v>70</v>
      </c>
      <c r="H11" s="35" t="s">
        <v>71</v>
      </c>
      <c r="I11" s="35" t="s">
        <v>72</v>
      </c>
      <c r="J11" s="35" t="s">
        <v>73</v>
      </c>
      <c r="K11" s="34" t="s">
        <v>12</v>
      </c>
      <c r="L11" s="34" t="s">
        <v>13</v>
      </c>
      <c r="M11" s="34" t="s">
        <v>14</v>
      </c>
    </row>
    <row r="12" spans="1:13" x14ac:dyDescent="0.25">
      <c r="A12" s="20" t="s">
        <v>74</v>
      </c>
      <c r="B12" s="20" t="s">
        <v>75</v>
      </c>
      <c r="C12" s="20"/>
      <c r="D12" s="40"/>
      <c r="E12" s="40"/>
      <c r="F12" s="42"/>
      <c r="G12" s="42"/>
      <c r="H12" s="44"/>
      <c r="I12" s="44"/>
      <c r="J12" s="37">
        <f t="shared" ref="J12:J25" si="0">H12+I12</f>
        <v>0</v>
      </c>
      <c r="K12" s="8" t="str">
        <f t="shared" ref="K12:K25" si="1">IFERROR(J12/F12,"")</f>
        <v/>
      </c>
      <c r="L12" t="str">
        <f t="shared" ref="L12:L25" si="2">IFERROR(ROUND(100*F12*(H12/$F$3),0),"")</f>
        <v/>
      </c>
      <c r="M12" t="str">
        <f>IFERROR(ROUND(100*IF(G12&lt;Samenvatting!$N$1,G12,Samenvatting!$N$1)*(J12/($F$3+$F$4)),0),"")</f>
        <v/>
      </c>
    </row>
    <row r="13" spans="1:13" x14ac:dyDescent="0.25">
      <c r="A13" s="16" t="s">
        <v>76</v>
      </c>
      <c r="B13" s="16" t="s">
        <v>77</v>
      </c>
      <c r="C13" s="16"/>
      <c r="D13" s="41"/>
      <c r="E13" s="41"/>
      <c r="F13" s="43"/>
      <c r="G13" s="43"/>
      <c r="H13" s="45"/>
      <c r="I13" s="45"/>
      <c r="J13" s="38">
        <f t="shared" si="0"/>
        <v>0</v>
      </c>
      <c r="K13" s="8" t="str">
        <f t="shared" si="1"/>
        <v/>
      </c>
      <c r="L13" t="str">
        <f t="shared" si="2"/>
        <v/>
      </c>
      <c r="M13" t="str">
        <f>IFERROR(ROUND(100*IF(G13&lt;Samenvatting!$N$1,G13,Samenvatting!$N$1)*(J13/($F$3+$F$4)),0),"")</f>
        <v/>
      </c>
    </row>
    <row r="14" spans="1:13" x14ac:dyDescent="0.25">
      <c r="A14" s="20" t="s">
        <v>78</v>
      </c>
      <c r="B14" s="20" t="s">
        <v>79</v>
      </c>
      <c r="C14" s="20"/>
      <c r="D14" s="40"/>
      <c r="E14" s="40"/>
      <c r="F14" s="42"/>
      <c r="G14" s="42"/>
      <c r="H14" s="44"/>
      <c r="I14" s="44"/>
      <c r="J14" s="37">
        <f t="shared" si="0"/>
        <v>0</v>
      </c>
      <c r="K14" s="8" t="str">
        <f t="shared" si="1"/>
        <v/>
      </c>
      <c r="L14" t="str">
        <f t="shared" si="2"/>
        <v/>
      </c>
      <c r="M14" t="str">
        <f>IFERROR(ROUND(100*IF(G14&lt;Samenvatting!$N$1,G14,Samenvatting!$N$1)*(J14/($F$3+$F$4)),0),"")</f>
        <v/>
      </c>
    </row>
    <row r="15" spans="1:13" x14ac:dyDescent="0.25">
      <c r="A15" s="16" t="s">
        <v>82</v>
      </c>
      <c r="B15" s="16" t="s">
        <v>83</v>
      </c>
      <c r="C15" s="16"/>
      <c r="D15" s="41"/>
      <c r="E15" s="41"/>
      <c r="F15" s="43"/>
      <c r="G15" s="43"/>
      <c r="H15" s="45"/>
      <c r="I15" s="45"/>
      <c r="J15" s="38">
        <f t="shared" si="0"/>
        <v>0</v>
      </c>
      <c r="K15" s="8" t="str">
        <f t="shared" si="1"/>
        <v/>
      </c>
      <c r="L15" t="str">
        <f t="shared" si="2"/>
        <v/>
      </c>
      <c r="M15" t="str">
        <f>IFERROR(ROUND(100*IF(G15&lt;Samenvatting!$N$1,G15,Samenvatting!$N$1)*(J15/($F$3+$F$4)),0),"")</f>
        <v/>
      </c>
    </row>
    <row r="16" spans="1:13" x14ac:dyDescent="0.25">
      <c r="A16" s="20" t="s">
        <v>84</v>
      </c>
      <c r="B16" s="20" t="s">
        <v>85</v>
      </c>
      <c r="C16" s="20"/>
      <c r="D16" s="40"/>
      <c r="E16" s="40"/>
      <c r="F16" s="42"/>
      <c r="G16" s="42"/>
      <c r="H16" s="44"/>
      <c r="I16" s="44"/>
      <c r="J16" s="37">
        <f t="shared" si="0"/>
        <v>0</v>
      </c>
      <c r="K16" s="8" t="str">
        <f t="shared" si="1"/>
        <v/>
      </c>
      <c r="L16" t="str">
        <f t="shared" si="2"/>
        <v/>
      </c>
      <c r="M16" t="str">
        <f>IFERROR(ROUND(100*IF(G16&lt;Samenvatting!$N$1,G16,Samenvatting!$N$1)*(J16/($F$3+$F$4)),0),"")</f>
        <v/>
      </c>
    </row>
    <row r="17" spans="1:13" x14ac:dyDescent="0.25">
      <c r="A17" s="16" t="s">
        <v>86</v>
      </c>
      <c r="B17" s="16" t="s">
        <v>87</v>
      </c>
      <c r="C17" s="16"/>
      <c r="D17" s="41"/>
      <c r="E17" s="41"/>
      <c r="F17" s="43"/>
      <c r="G17" s="43"/>
      <c r="H17" s="45"/>
      <c r="I17" s="45"/>
      <c r="J17" s="38">
        <f t="shared" si="0"/>
        <v>0</v>
      </c>
      <c r="K17" s="8" t="str">
        <f t="shared" si="1"/>
        <v/>
      </c>
      <c r="L17" t="str">
        <f t="shared" si="2"/>
        <v/>
      </c>
      <c r="M17" t="str">
        <f>IFERROR(ROUND(100*IF(G17&lt;Samenvatting!$N$1,G17,Samenvatting!$N$1)*(J17/($F$3+$F$4)),0),"")</f>
        <v/>
      </c>
    </row>
    <row r="18" spans="1:13" x14ac:dyDescent="0.25">
      <c r="A18" s="20" t="s">
        <v>116</v>
      </c>
      <c r="B18" s="20" t="s">
        <v>117</v>
      </c>
      <c r="C18" s="20"/>
      <c r="D18" s="40"/>
      <c r="E18" s="40"/>
      <c r="F18" s="42"/>
      <c r="G18" s="42"/>
      <c r="H18" s="44"/>
      <c r="I18" s="44"/>
      <c r="J18" s="37">
        <f t="shared" si="0"/>
        <v>0</v>
      </c>
      <c r="K18" s="8" t="str">
        <f t="shared" si="1"/>
        <v/>
      </c>
      <c r="L18" t="str">
        <f t="shared" si="2"/>
        <v/>
      </c>
      <c r="M18" t="str">
        <f>IFERROR(ROUND(100*IF(G18&lt;Samenvatting!$N$1,G18,Samenvatting!$N$1)*(J18/($F$3+$F$4)),0),"")</f>
        <v/>
      </c>
    </row>
    <row r="19" spans="1:13" x14ac:dyDescent="0.25">
      <c r="A19" s="16" t="s">
        <v>90</v>
      </c>
      <c r="B19" s="16" t="s">
        <v>91</v>
      </c>
      <c r="C19" s="16"/>
      <c r="D19" s="41"/>
      <c r="E19" s="41"/>
      <c r="F19" s="43"/>
      <c r="G19" s="43"/>
      <c r="H19" s="45"/>
      <c r="I19" s="45"/>
      <c r="J19" s="38">
        <f t="shared" si="0"/>
        <v>0</v>
      </c>
      <c r="K19" s="8" t="str">
        <f t="shared" si="1"/>
        <v/>
      </c>
      <c r="L19" t="str">
        <f t="shared" si="2"/>
        <v/>
      </c>
      <c r="M19" t="str">
        <f>IFERROR(ROUND(100*IF(G19&lt;Samenvatting!$N$1,G19,Samenvatting!$N$1)*(J19/($F$3+$F$4)),0),"")</f>
        <v/>
      </c>
    </row>
    <row r="20" spans="1:13" x14ac:dyDescent="0.25">
      <c r="A20" s="20" t="s">
        <v>92</v>
      </c>
      <c r="B20" s="20" t="s">
        <v>93</v>
      </c>
      <c r="C20" s="20"/>
      <c r="D20" s="40"/>
      <c r="E20" s="40"/>
      <c r="F20" s="42"/>
      <c r="G20" s="42"/>
      <c r="H20" s="44"/>
      <c r="I20" s="44"/>
      <c r="J20" s="37">
        <f t="shared" si="0"/>
        <v>0</v>
      </c>
      <c r="K20" s="8" t="str">
        <f t="shared" si="1"/>
        <v/>
      </c>
      <c r="L20" t="str">
        <f t="shared" si="2"/>
        <v/>
      </c>
      <c r="M20" t="str">
        <f>IFERROR(ROUND(100*IF(G20&lt;Samenvatting!$N$1,G20,Samenvatting!$N$1)*(J20/($F$3+$F$4)),0),"")</f>
        <v/>
      </c>
    </row>
    <row r="21" spans="1:13" x14ac:dyDescent="0.25">
      <c r="A21" s="16" t="s">
        <v>94</v>
      </c>
      <c r="B21" s="16" t="s">
        <v>95</v>
      </c>
      <c r="C21" s="16"/>
      <c r="D21" s="41"/>
      <c r="E21" s="41"/>
      <c r="F21" s="43"/>
      <c r="G21" s="43"/>
      <c r="H21" s="45"/>
      <c r="I21" s="45"/>
      <c r="J21" s="38">
        <f t="shared" si="0"/>
        <v>0</v>
      </c>
      <c r="K21" s="8" t="str">
        <f t="shared" si="1"/>
        <v/>
      </c>
      <c r="L21" t="str">
        <f t="shared" si="2"/>
        <v/>
      </c>
      <c r="M21" t="str">
        <f>IFERROR(ROUND(100*IF(G21&lt;Samenvatting!$N$1,G21,Samenvatting!$N$1)*(J21/($F$3+$F$4)),0),"")</f>
        <v/>
      </c>
    </row>
    <row r="22" spans="1:13" x14ac:dyDescent="0.25">
      <c r="A22" s="20" t="s">
        <v>96</v>
      </c>
      <c r="B22" s="20" t="s">
        <v>97</v>
      </c>
      <c r="C22" s="20"/>
      <c r="D22" s="40"/>
      <c r="E22" s="40"/>
      <c r="F22" s="42"/>
      <c r="G22" s="42"/>
      <c r="H22" s="44"/>
      <c r="I22" s="44"/>
      <c r="J22" s="37">
        <f t="shared" si="0"/>
        <v>0</v>
      </c>
      <c r="K22" s="8" t="str">
        <f t="shared" si="1"/>
        <v/>
      </c>
      <c r="L22" t="str">
        <f t="shared" si="2"/>
        <v/>
      </c>
      <c r="M22" t="str">
        <f>IFERROR(ROUND(100*IF(G22&lt;Samenvatting!$N$1,G22,Samenvatting!$N$1)*(J22/($F$3+$F$4)),0),"")</f>
        <v/>
      </c>
    </row>
    <row r="23" spans="1:13" x14ac:dyDescent="0.25">
      <c r="A23" s="16" t="s">
        <v>98</v>
      </c>
      <c r="B23" s="16" t="s">
        <v>99</v>
      </c>
      <c r="C23" s="16"/>
      <c r="D23" s="41"/>
      <c r="E23" s="41"/>
      <c r="F23" s="43"/>
      <c r="G23" s="43"/>
      <c r="H23" s="45"/>
      <c r="I23" s="45"/>
      <c r="J23" s="38">
        <f t="shared" si="0"/>
        <v>0</v>
      </c>
      <c r="K23" s="8" t="str">
        <f t="shared" si="1"/>
        <v/>
      </c>
      <c r="L23" t="str">
        <f t="shared" si="2"/>
        <v/>
      </c>
      <c r="M23" t="str">
        <f>IFERROR(ROUND(100*IF(G23&lt;Samenvatting!$N$1,G23,Samenvatting!$N$1)*(J23/($F$3+$F$4)),0),"")</f>
        <v/>
      </c>
    </row>
    <row r="24" spans="1:13" x14ac:dyDescent="0.25">
      <c r="A24" s="20" t="s">
        <v>100</v>
      </c>
      <c r="B24" s="20" t="s">
        <v>101</v>
      </c>
      <c r="C24" s="20"/>
      <c r="D24" s="40"/>
      <c r="E24" s="40"/>
      <c r="F24" s="42"/>
      <c r="G24" s="42"/>
      <c r="H24" s="44"/>
      <c r="I24" s="44"/>
      <c r="J24" s="37">
        <f t="shared" si="0"/>
        <v>0</v>
      </c>
      <c r="K24" s="8" t="str">
        <f t="shared" si="1"/>
        <v/>
      </c>
      <c r="L24" t="str">
        <f t="shared" si="2"/>
        <v/>
      </c>
      <c r="M24" t="str">
        <f>IFERROR(ROUND(100*IF(G24&lt;Samenvatting!$N$1,G24,Samenvatting!$N$1)*(J24/($F$3+$F$4)),0),"")</f>
        <v/>
      </c>
    </row>
    <row r="25" spans="1:13" x14ac:dyDescent="0.25">
      <c r="A25" s="16" t="s">
        <v>120</v>
      </c>
      <c r="B25" s="16" t="s">
        <v>121</v>
      </c>
      <c r="C25" s="16"/>
      <c r="D25" s="41"/>
      <c r="E25" s="41"/>
      <c r="F25" s="43"/>
      <c r="G25" s="43"/>
      <c r="H25" s="45"/>
      <c r="I25" s="45"/>
      <c r="J25" s="38">
        <f t="shared" si="0"/>
        <v>0</v>
      </c>
      <c r="K25" s="8" t="str">
        <f t="shared" si="1"/>
        <v/>
      </c>
      <c r="L25" t="str">
        <f t="shared" si="2"/>
        <v/>
      </c>
      <c r="M25" t="str">
        <f>IFERROR(ROUND(100*IF(G25&lt;Samenvatting!$N$1,G25,Samenvatting!$N$1)*(J25/($F$3+$F$4)),0),"")</f>
        <v/>
      </c>
    </row>
    <row r="26" spans="1:13" x14ac:dyDescent="0.25">
      <c r="A26" s="5" t="s">
        <v>11</v>
      </c>
      <c r="B26" s="5"/>
      <c r="C26" s="5"/>
      <c r="D26" s="11"/>
      <c r="E26" s="11"/>
      <c r="F26" s="36"/>
      <c r="G26" s="36"/>
      <c r="H26" s="39">
        <f t="shared" ref="H26:M26" si="3">SUM(H12:H25)</f>
        <v>0</v>
      </c>
      <c r="I26" s="39">
        <f t="shared" si="3"/>
        <v>0</v>
      </c>
      <c r="J26" s="39">
        <f t="shared" si="3"/>
        <v>0</v>
      </c>
      <c r="K26" s="8">
        <f t="shared" si="3"/>
        <v>0</v>
      </c>
      <c r="L26">
        <f t="shared" si="3"/>
        <v>0</v>
      </c>
      <c r="M26">
        <f t="shared" si="3"/>
        <v>0</v>
      </c>
    </row>
    <row r="27" spans="1:13" ht="30" customHeight="1" x14ac:dyDescent="0.25">
      <c r="D27" s="10"/>
      <c r="E27" s="10"/>
    </row>
    <row r="28" spans="1:13" ht="30" x14ac:dyDescent="0.25">
      <c r="A28" s="64" t="s">
        <v>102</v>
      </c>
      <c r="B28" s="64"/>
      <c r="C28" s="64"/>
      <c r="D28" s="32" t="s">
        <v>103</v>
      </c>
      <c r="E28" s="64" t="s">
        <v>68</v>
      </c>
      <c r="F28" s="64"/>
      <c r="G28" s="71"/>
      <c r="H28" s="35" t="s">
        <v>104</v>
      </c>
      <c r="I28" s="35" t="s">
        <v>105</v>
      </c>
      <c r="J28" s="35" t="s">
        <v>73</v>
      </c>
      <c r="K28" s="34"/>
      <c r="L28" s="34"/>
      <c r="M28" s="34"/>
    </row>
    <row r="29" spans="1:13" x14ac:dyDescent="0.25">
      <c r="A29" s="67"/>
      <c r="B29" s="67"/>
      <c r="C29" s="67"/>
      <c r="D29" s="46"/>
      <c r="E29" s="67"/>
      <c r="F29" s="67"/>
      <c r="G29" s="68"/>
      <c r="H29" s="44"/>
      <c r="I29" s="44"/>
      <c r="J29" s="37">
        <f>H29+I29</f>
        <v>0</v>
      </c>
    </row>
    <row r="30" spans="1:13" x14ac:dyDescent="0.25">
      <c r="A30" s="69"/>
      <c r="B30" s="69"/>
      <c r="C30" s="69"/>
      <c r="D30" s="47"/>
      <c r="E30" s="69"/>
      <c r="F30" s="69"/>
      <c r="G30" s="70"/>
      <c r="H30" s="45"/>
      <c r="I30" s="45"/>
      <c r="J30" s="38">
        <f>H30+I30</f>
        <v>0</v>
      </c>
    </row>
    <row r="31" spans="1:13" x14ac:dyDescent="0.25">
      <c r="A31" s="67"/>
      <c r="B31" s="67"/>
      <c r="C31" s="67"/>
      <c r="D31" s="46"/>
      <c r="E31" s="67"/>
      <c r="F31" s="67"/>
      <c r="G31" s="68"/>
      <c r="H31" s="44"/>
      <c r="I31" s="44"/>
      <c r="J31" s="37">
        <f>H31+I31</f>
        <v>0</v>
      </c>
    </row>
    <row r="32" spans="1:13" x14ac:dyDescent="0.25">
      <c r="A32" s="69"/>
      <c r="B32" s="69"/>
      <c r="C32" s="69"/>
      <c r="D32" s="47"/>
      <c r="E32" s="69"/>
      <c r="F32" s="69"/>
      <c r="G32" s="70"/>
      <c r="H32" s="45"/>
      <c r="I32" s="45"/>
      <c r="J32" s="38">
        <f>H32+I32</f>
        <v>0</v>
      </c>
    </row>
    <row r="33" spans="1:10" x14ac:dyDescent="0.25">
      <c r="A33" s="5" t="s">
        <v>106</v>
      </c>
      <c r="B33" s="5"/>
      <c r="C33" s="5"/>
      <c r="D33" s="5"/>
      <c r="E33" s="5"/>
      <c r="F33" s="5"/>
      <c r="G33" s="36"/>
      <c r="H33" s="39">
        <f>SUM(H29:H32)</f>
        <v>0</v>
      </c>
      <c r="I33" s="39">
        <f>SUM(I29:I32)</f>
        <v>0</v>
      </c>
      <c r="J33" s="39">
        <f>SUM(J29:J32)</f>
        <v>0</v>
      </c>
    </row>
    <row r="35" spans="1:10" x14ac:dyDescent="0.25">
      <c r="A35" s="1" t="s">
        <v>54</v>
      </c>
    </row>
  </sheetData>
  <sheetProtection sheet="1"/>
  <mergeCells count="15">
    <mergeCell ref="A31:C31"/>
    <mergeCell ref="E31:G31"/>
    <mergeCell ref="A32:C32"/>
    <mergeCell ref="E32:G32"/>
    <mergeCell ref="A28:C28"/>
    <mergeCell ref="E28:G28"/>
    <mergeCell ref="A29:C29"/>
    <mergeCell ref="E29:G29"/>
    <mergeCell ref="A30:C30"/>
    <mergeCell ref="E30:G30"/>
    <mergeCell ref="I2:J2"/>
    <mergeCell ref="I3:J3"/>
    <mergeCell ref="I4:J4"/>
    <mergeCell ref="I5:J8"/>
    <mergeCell ref="A11:C11"/>
  </mergeCells>
  <dataValidations count="2">
    <dataValidation type="whole" allowBlank="1" showDropDown="1" showInputMessage="1" showErrorMessage="1" errorTitle="Geen geldig getal" error="Voer een getal in tussen 1 en 100" sqref="F12:G25" xr:uid="{00000000-0002-0000-0E00-000000000000}">
      <formula1>1</formula1>
      <formula2>100</formula2>
    </dataValidation>
    <dataValidation type="whole" allowBlank="1" showDropDown="1" showInputMessage="1" showErrorMessage="1" errorTitle="Geen geldig getal" error="Alleen bedragen zijn toegestaan in hele euro's" sqref="H12:I25 H29:I32" xr:uid="{00000000-0002-0000-0E00-000001000000}"/>
  </dataValidations>
  <pageMargins left="0.7" right="0.7" top="0.75" bottom="0.75" header="0.3" footer="0.3"/>
  <pageSetup paperSize="9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M29"/>
  <sheetViews>
    <sheetView workbookViewId="0">
      <selection activeCell="I21" sqref="I21"/>
    </sheetView>
  </sheetViews>
  <sheetFormatPr defaultRowHeight="15" x14ac:dyDescent="0.25"/>
  <cols>
    <col min="1" max="1" width="15" customWidth="1"/>
    <col min="2" max="2" width="20" customWidth="1"/>
    <col min="3" max="3" width="30" customWidth="1"/>
    <col min="4" max="5" width="20" customWidth="1"/>
    <col min="6" max="9" width="15" customWidth="1"/>
    <col min="10" max="10" width="20" customWidth="1"/>
    <col min="11" max="13" width="9.140625" hidden="1"/>
  </cols>
  <sheetData>
    <row r="1" spans="1:13" ht="63" customHeight="1" x14ac:dyDescent="0.25"/>
    <row r="2" spans="1:13" x14ac:dyDescent="0.25">
      <c r="B2" s="23" t="s">
        <v>55</v>
      </c>
      <c r="C2" s="28"/>
      <c r="E2" s="6" t="s">
        <v>56</v>
      </c>
      <c r="F2" s="29"/>
      <c r="H2" s="24" t="s">
        <v>57</v>
      </c>
      <c r="I2" s="56"/>
      <c r="J2" s="57"/>
      <c r="K2" t="s">
        <v>58</v>
      </c>
    </row>
    <row r="3" spans="1:13" x14ac:dyDescent="0.25">
      <c r="B3" s="2" t="s">
        <v>2</v>
      </c>
      <c r="C3" s="10" t="s">
        <v>50</v>
      </c>
      <c r="E3" s="20" t="s">
        <v>8</v>
      </c>
      <c r="F3" s="30">
        <f>H20</f>
        <v>0</v>
      </c>
      <c r="H3" s="24" t="s">
        <v>59</v>
      </c>
      <c r="I3" s="56"/>
      <c r="J3" s="57"/>
      <c r="K3" t="s">
        <v>12</v>
      </c>
      <c r="L3" s="8">
        <f>K20</f>
        <v>0</v>
      </c>
    </row>
    <row r="4" spans="1:13" x14ac:dyDescent="0.25">
      <c r="B4" s="2" t="s">
        <v>3</v>
      </c>
      <c r="C4" s="10" t="s">
        <v>51</v>
      </c>
      <c r="E4" s="16" t="s">
        <v>9</v>
      </c>
      <c r="F4" s="31">
        <f>I20</f>
        <v>0</v>
      </c>
      <c r="H4" s="24" t="s">
        <v>60</v>
      </c>
      <c r="I4" s="56"/>
      <c r="J4" s="57"/>
      <c r="K4" t="s">
        <v>13</v>
      </c>
      <c r="L4">
        <f>L20</f>
        <v>0</v>
      </c>
    </row>
    <row r="5" spans="1:13" x14ac:dyDescent="0.25">
      <c r="B5" s="2" t="s">
        <v>4</v>
      </c>
      <c r="C5" s="10" t="s">
        <v>17</v>
      </c>
      <c r="E5" s="20" t="s">
        <v>10</v>
      </c>
      <c r="F5" s="30">
        <f>J27</f>
        <v>0</v>
      </c>
      <c r="H5" s="25" t="s">
        <v>61</v>
      </c>
      <c r="I5" s="58"/>
      <c r="J5" s="59"/>
      <c r="K5" t="s">
        <v>14</v>
      </c>
      <c r="L5">
        <f>M20</f>
        <v>0</v>
      </c>
    </row>
    <row r="6" spans="1:13" x14ac:dyDescent="0.25">
      <c r="B6" s="2" t="s">
        <v>5</v>
      </c>
      <c r="C6" s="10" t="s">
        <v>52</v>
      </c>
      <c r="E6" s="5" t="s">
        <v>62</v>
      </c>
      <c r="F6" s="9">
        <f>SUM(F3:F5)</f>
        <v>0</v>
      </c>
      <c r="H6" s="26"/>
      <c r="I6" s="60"/>
      <c r="J6" s="61"/>
    </row>
    <row r="7" spans="1:13" x14ac:dyDescent="0.25">
      <c r="B7" s="2" t="s">
        <v>63</v>
      </c>
      <c r="C7" s="10" t="s">
        <v>124</v>
      </c>
      <c r="F7" s="8"/>
      <c r="H7" s="26"/>
      <c r="I7" s="60"/>
      <c r="J7" s="61"/>
    </row>
    <row r="8" spans="1:13" x14ac:dyDescent="0.25">
      <c r="B8" s="2" t="s">
        <v>6</v>
      </c>
      <c r="C8" s="10" t="s">
        <v>53</v>
      </c>
      <c r="H8" s="27"/>
      <c r="I8" s="62"/>
      <c r="J8" s="63"/>
    </row>
    <row r="9" spans="1:13" x14ac:dyDescent="0.25">
      <c r="B9" s="2" t="s">
        <v>65</v>
      </c>
      <c r="C9" s="10">
        <v>940106801</v>
      </c>
    </row>
    <row r="10" spans="1:13" x14ac:dyDescent="0.25">
      <c r="B10" s="2"/>
      <c r="C10" s="10"/>
    </row>
    <row r="11" spans="1:13" ht="45" x14ac:dyDescent="0.25">
      <c r="A11" s="64" t="s">
        <v>66</v>
      </c>
      <c r="B11" s="65"/>
      <c r="C11" s="66"/>
      <c r="D11" s="33" t="s">
        <v>67</v>
      </c>
      <c r="E11" s="33" t="s">
        <v>68</v>
      </c>
      <c r="F11" s="35" t="s">
        <v>69</v>
      </c>
      <c r="G11" s="35" t="s">
        <v>70</v>
      </c>
      <c r="H11" s="35" t="s">
        <v>71</v>
      </c>
      <c r="I11" s="35" t="s">
        <v>72</v>
      </c>
      <c r="J11" s="35" t="s">
        <v>73</v>
      </c>
      <c r="K11" s="34" t="s">
        <v>12</v>
      </c>
      <c r="L11" s="34" t="s">
        <v>13</v>
      </c>
      <c r="M11" s="34" t="s">
        <v>14</v>
      </c>
    </row>
    <row r="12" spans="1:13" x14ac:dyDescent="0.25">
      <c r="A12" s="20" t="s">
        <v>108</v>
      </c>
      <c r="B12" s="20" t="s">
        <v>109</v>
      </c>
      <c r="C12" s="20"/>
      <c r="D12" s="40"/>
      <c r="E12" s="40"/>
      <c r="F12" s="42"/>
      <c r="G12" s="42"/>
      <c r="H12" s="44"/>
      <c r="I12" s="44"/>
      <c r="J12" s="37">
        <f t="shared" ref="J12:J19" si="0">H12+I12</f>
        <v>0</v>
      </c>
      <c r="K12" s="8" t="str">
        <f t="shared" ref="K12:K19" si="1">IFERROR(J12/F12,"")</f>
        <v/>
      </c>
      <c r="L12" t="str">
        <f t="shared" ref="L12:L19" si="2">IFERROR(ROUND(100*F12*(H12/$F$3),0),"")</f>
        <v/>
      </c>
      <c r="M12" t="str">
        <f>IFERROR(ROUND(100*IF(G12&lt;Samenvatting!$N$1,G12,Samenvatting!$N$1)*(J12/($F$3+$F$4)),0),"")</f>
        <v/>
      </c>
    </row>
    <row r="13" spans="1:13" x14ac:dyDescent="0.25">
      <c r="A13" s="16" t="s">
        <v>132</v>
      </c>
      <c r="B13" s="16" t="s">
        <v>133</v>
      </c>
      <c r="C13" s="16"/>
      <c r="D13" s="41"/>
      <c r="E13" s="41"/>
      <c r="F13" s="43"/>
      <c r="G13" s="43"/>
      <c r="H13" s="45"/>
      <c r="I13" s="45"/>
      <c r="J13" s="38">
        <f t="shared" si="0"/>
        <v>0</v>
      </c>
      <c r="K13" s="8" t="str">
        <f t="shared" si="1"/>
        <v/>
      </c>
      <c r="L13" t="str">
        <f t="shared" si="2"/>
        <v/>
      </c>
      <c r="M13" t="str">
        <f>IFERROR(ROUND(100*IF(G13&lt;Samenvatting!$N$1,G13,Samenvatting!$N$1)*(J13/($F$3+$F$4)),0),"")</f>
        <v/>
      </c>
    </row>
    <row r="14" spans="1:13" x14ac:dyDescent="0.25">
      <c r="A14" s="20" t="s">
        <v>140</v>
      </c>
      <c r="B14" s="20" t="s">
        <v>141</v>
      </c>
      <c r="C14" s="20"/>
      <c r="D14" s="40"/>
      <c r="E14" s="40"/>
      <c r="F14" s="42"/>
      <c r="G14" s="42"/>
      <c r="H14" s="44"/>
      <c r="I14" s="44"/>
      <c r="J14" s="37">
        <f t="shared" si="0"/>
        <v>0</v>
      </c>
      <c r="K14" s="8" t="str">
        <f t="shared" si="1"/>
        <v/>
      </c>
      <c r="L14" t="str">
        <f t="shared" si="2"/>
        <v/>
      </c>
      <c r="M14" t="str">
        <f>IFERROR(ROUND(100*IF(G14&lt;Samenvatting!$N$1,G14,Samenvatting!$N$1)*(J14/($F$3+$F$4)),0),"")</f>
        <v/>
      </c>
    </row>
    <row r="15" spans="1:13" x14ac:dyDescent="0.25">
      <c r="A15" s="16" t="s">
        <v>112</v>
      </c>
      <c r="B15" s="16" t="s">
        <v>113</v>
      </c>
      <c r="C15" s="16"/>
      <c r="D15" s="41"/>
      <c r="E15" s="41"/>
      <c r="F15" s="43"/>
      <c r="G15" s="43"/>
      <c r="H15" s="45"/>
      <c r="I15" s="45"/>
      <c r="J15" s="38">
        <f t="shared" si="0"/>
        <v>0</v>
      </c>
      <c r="K15" s="8" t="str">
        <f t="shared" si="1"/>
        <v/>
      </c>
      <c r="L15" t="str">
        <f t="shared" si="2"/>
        <v/>
      </c>
      <c r="M15" t="str">
        <f>IFERROR(ROUND(100*IF(G15&lt;Samenvatting!$N$1,G15,Samenvatting!$N$1)*(J15/($F$3+$F$4)),0),"")</f>
        <v/>
      </c>
    </row>
    <row r="16" spans="1:13" x14ac:dyDescent="0.25">
      <c r="A16" s="20" t="s">
        <v>86</v>
      </c>
      <c r="B16" s="20" t="s">
        <v>87</v>
      </c>
      <c r="C16" s="20"/>
      <c r="D16" s="40"/>
      <c r="E16" s="40"/>
      <c r="F16" s="42"/>
      <c r="G16" s="42"/>
      <c r="H16" s="44"/>
      <c r="I16" s="44"/>
      <c r="J16" s="37">
        <f t="shared" si="0"/>
        <v>0</v>
      </c>
      <c r="K16" s="8" t="str">
        <f t="shared" si="1"/>
        <v/>
      </c>
      <c r="L16" t="str">
        <f t="shared" si="2"/>
        <v/>
      </c>
      <c r="M16" t="str">
        <f>IFERROR(ROUND(100*IF(G16&lt;Samenvatting!$N$1,G16,Samenvatting!$N$1)*(J16/($F$3+$F$4)),0),"")</f>
        <v/>
      </c>
    </row>
    <row r="17" spans="1:13" x14ac:dyDescent="0.25">
      <c r="A17" s="16" t="s">
        <v>142</v>
      </c>
      <c r="B17" s="16" t="s">
        <v>143</v>
      </c>
      <c r="C17" s="16"/>
      <c r="D17" s="41"/>
      <c r="E17" s="41"/>
      <c r="F17" s="43"/>
      <c r="G17" s="43"/>
      <c r="H17" s="45"/>
      <c r="I17" s="45"/>
      <c r="J17" s="38">
        <f t="shared" si="0"/>
        <v>0</v>
      </c>
      <c r="K17" s="8" t="str">
        <f t="shared" si="1"/>
        <v/>
      </c>
      <c r="L17" t="str">
        <f t="shared" si="2"/>
        <v/>
      </c>
      <c r="M17" t="str">
        <f>IFERROR(ROUND(100*IF(G17&lt;Samenvatting!$N$1,G17,Samenvatting!$N$1)*(J17/($F$3+$F$4)),0),"")</f>
        <v/>
      </c>
    </row>
    <row r="18" spans="1:13" x14ac:dyDescent="0.25">
      <c r="A18" s="20" t="s">
        <v>118</v>
      </c>
      <c r="B18" s="20" t="s">
        <v>119</v>
      </c>
      <c r="C18" s="20"/>
      <c r="D18" s="40"/>
      <c r="E18" s="40"/>
      <c r="F18" s="42"/>
      <c r="G18" s="42"/>
      <c r="H18" s="44"/>
      <c r="I18" s="44"/>
      <c r="J18" s="37">
        <f t="shared" si="0"/>
        <v>0</v>
      </c>
      <c r="K18" s="8" t="str">
        <f t="shared" si="1"/>
        <v/>
      </c>
      <c r="L18" t="str">
        <f t="shared" si="2"/>
        <v/>
      </c>
      <c r="M18" t="str">
        <f>IFERROR(ROUND(100*IF(G18&lt;Samenvatting!$N$1,G18,Samenvatting!$N$1)*(J18/($F$3+$F$4)),0),"")</f>
        <v/>
      </c>
    </row>
    <row r="19" spans="1:13" x14ac:dyDescent="0.25">
      <c r="A19" s="16" t="s">
        <v>90</v>
      </c>
      <c r="B19" s="16" t="s">
        <v>134</v>
      </c>
      <c r="C19" s="16"/>
      <c r="D19" s="41"/>
      <c r="E19" s="41"/>
      <c r="F19" s="43"/>
      <c r="G19" s="43"/>
      <c r="H19" s="45"/>
      <c r="I19" s="45"/>
      <c r="J19" s="38">
        <f t="shared" si="0"/>
        <v>0</v>
      </c>
      <c r="K19" s="8" t="str">
        <f t="shared" si="1"/>
        <v/>
      </c>
      <c r="L19" t="str">
        <f t="shared" si="2"/>
        <v/>
      </c>
      <c r="M19" t="str">
        <f>IFERROR(ROUND(100*IF(G19&lt;Samenvatting!$N$1,G19,Samenvatting!$N$1)*(J19/($F$3+$F$4)),0),"")</f>
        <v/>
      </c>
    </row>
    <row r="20" spans="1:13" x14ac:dyDescent="0.25">
      <c r="A20" s="5" t="s">
        <v>11</v>
      </c>
      <c r="B20" s="5"/>
      <c r="C20" s="5"/>
      <c r="D20" s="11"/>
      <c r="E20" s="11"/>
      <c r="F20" s="36"/>
      <c r="G20" s="36"/>
      <c r="H20" s="39">
        <f t="shared" ref="H20:M20" si="3">SUM(H12:H19)</f>
        <v>0</v>
      </c>
      <c r="I20" s="39">
        <f t="shared" si="3"/>
        <v>0</v>
      </c>
      <c r="J20" s="39">
        <f t="shared" si="3"/>
        <v>0</v>
      </c>
      <c r="K20" s="8">
        <f t="shared" si="3"/>
        <v>0</v>
      </c>
      <c r="L20">
        <f t="shared" si="3"/>
        <v>0</v>
      </c>
      <c r="M20">
        <f t="shared" si="3"/>
        <v>0</v>
      </c>
    </row>
    <row r="21" spans="1:13" ht="30" customHeight="1" x14ac:dyDescent="0.25">
      <c r="D21" s="10"/>
      <c r="E21" s="10"/>
    </row>
    <row r="22" spans="1:13" ht="30" x14ac:dyDescent="0.25">
      <c r="A22" s="64" t="s">
        <v>102</v>
      </c>
      <c r="B22" s="64"/>
      <c r="C22" s="64"/>
      <c r="D22" s="32" t="s">
        <v>103</v>
      </c>
      <c r="E22" s="64" t="s">
        <v>68</v>
      </c>
      <c r="F22" s="64"/>
      <c r="G22" s="71"/>
      <c r="H22" s="35" t="s">
        <v>104</v>
      </c>
      <c r="I22" s="35" t="s">
        <v>105</v>
      </c>
      <c r="J22" s="35" t="s">
        <v>73</v>
      </c>
      <c r="K22" s="34"/>
      <c r="L22" s="34"/>
      <c r="M22" s="34"/>
    </row>
    <row r="23" spans="1:13" x14ac:dyDescent="0.25">
      <c r="A23" s="67"/>
      <c r="B23" s="67"/>
      <c r="C23" s="67"/>
      <c r="D23" s="46"/>
      <c r="E23" s="67"/>
      <c r="F23" s="67"/>
      <c r="G23" s="68"/>
      <c r="H23" s="44"/>
      <c r="I23" s="44"/>
      <c r="J23" s="37">
        <f>H23+I23</f>
        <v>0</v>
      </c>
    </row>
    <row r="24" spans="1:13" x14ac:dyDescent="0.25">
      <c r="A24" s="69"/>
      <c r="B24" s="69"/>
      <c r="C24" s="69"/>
      <c r="D24" s="47"/>
      <c r="E24" s="69"/>
      <c r="F24" s="69"/>
      <c r="G24" s="70"/>
      <c r="H24" s="45"/>
      <c r="I24" s="45"/>
      <c r="J24" s="38">
        <f>H24+I24</f>
        <v>0</v>
      </c>
    </row>
    <row r="25" spans="1:13" x14ac:dyDescent="0.25">
      <c r="A25" s="67"/>
      <c r="B25" s="67"/>
      <c r="C25" s="67"/>
      <c r="D25" s="46"/>
      <c r="E25" s="67"/>
      <c r="F25" s="67"/>
      <c r="G25" s="68"/>
      <c r="H25" s="44"/>
      <c r="I25" s="44"/>
      <c r="J25" s="37">
        <f>H25+I25</f>
        <v>0</v>
      </c>
    </row>
    <row r="26" spans="1:13" x14ac:dyDescent="0.25">
      <c r="A26" s="69"/>
      <c r="B26" s="69"/>
      <c r="C26" s="69"/>
      <c r="D26" s="47"/>
      <c r="E26" s="69"/>
      <c r="F26" s="69"/>
      <c r="G26" s="70"/>
      <c r="H26" s="45"/>
      <c r="I26" s="45"/>
      <c r="J26" s="38">
        <f>H26+I26</f>
        <v>0</v>
      </c>
    </row>
    <row r="27" spans="1:13" x14ac:dyDescent="0.25">
      <c r="A27" s="5" t="s">
        <v>106</v>
      </c>
      <c r="B27" s="5"/>
      <c r="C27" s="5"/>
      <c r="D27" s="5"/>
      <c r="E27" s="5"/>
      <c r="F27" s="5"/>
      <c r="G27" s="36"/>
      <c r="H27" s="39">
        <f>SUM(H23:H26)</f>
        <v>0</v>
      </c>
      <c r="I27" s="39">
        <f>SUM(I23:I26)</f>
        <v>0</v>
      </c>
      <c r="J27" s="39">
        <f>SUM(J23:J26)</f>
        <v>0</v>
      </c>
    </row>
    <row r="29" spans="1:13" x14ac:dyDescent="0.25">
      <c r="A29" s="1" t="s">
        <v>54</v>
      </c>
    </row>
  </sheetData>
  <sheetProtection sheet="1"/>
  <mergeCells count="15">
    <mergeCell ref="A25:C25"/>
    <mergeCell ref="E25:G25"/>
    <mergeCell ref="A26:C26"/>
    <mergeCell ref="E26:G26"/>
    <mergeCell ref="A22:C22"/>
    <mergeCell ref="E22:G22"/>
    <mergeCell ref="A23:C23"/>
    <mergeCell ref="E23:G23"/>
    <mergeCell ref="A24:C24"/>
    <mergeCell ref="E24:G24"/>
    <mergeCell ref="I2:J2"/>
    <mergeCell ref="I3:J3"/>
    <mergeCell ref="I4:J4"/>
    <mergeCell ref="I5:J8"/>
    <mergeCell ref="A11:C11"/>
  </mergeCells>
  <dataValidations count="2">
    <dataValidation type="whole" allowBlank="1" showDropDown="1" showInputMessage="1" showErrorMessage="1" errorTitle="Geen geldig getal" error="Voer een getal in tussen 1 en 100" sqref="F12:G19" xr:uid="{00000000-0002-0000-0F00-000000000000}">
      <formula1>1</formula1>
      <formula2>100</formula2>
    </dataValidation>
    <dataValidation type="whole" allowBlank="1" showDropDown="1" showInputMessage="1" showErrorMessage="1" errorTitle="Geen geldig getal" error="Alleen bedragen zijn toegestaan in hele euro's" sqref="H12:I19 H23:I26" xr:uid="{00000000-0002-0000-0F00-000001000000}"/>
  </dataValidations>
  <pageMargins left="0.7" right="0.7" top="0.75" bottom="0.75" header="0.3" footer="0.3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35"/>
  <sheetViews>
    <sheetView zoomScaleNormal="100" workbookViewId="0">
      <selection activeCell="F6" sqref="F6"/>
    </sheetView>
  </sheetViews>
  <sheetFormatPr defaultRowHeight="15" x14ac:dyDescent="0.25"/>
  <cols>
    <col min="1" max="1" width="15" customWidth="1"/>
    <col min="2" max="2" width="20" customWidth="1"/>
    <col min="3" max="3" width="30" customWidth="1"/>
    <col min="4" max="5" width="20" customWidth="1"/>
    <col min="6" max="9" width="15" customWidth="1"/>
    <col min="10" max="10" width="20" customWidth="1"/>
    <col min="11" max="13" width="9.140625" hidden="1"/>
  </cols>
  <sheetData>
    <row r="1" spans="1:13" ht="63" customHeight="1" x14ac:dyDescent="0.25"/>
    <row r="2" spans="1:13" x14ac:dyDescent="0.25">
      <c r="B2" s="23" t="s">
        <v>55</v>
      </c>
      <c r="C2" s="28"/>
      <c r="E2" s="6" t="s">
        <v>56</v>
      </c>
      <c r="F2" s="29"/>
      <c r="H2" s="24" t="s">
        <v>57</v>
      </c>
      <c r="I2" s="56"/>
      <c r="J2" s="57"/>
      <c r="K2" t="s">
        <v>58</v>
      </c>
    </row>
    <row r="3" spans="1:13" x14ac:dyDescent="0.25">
      <c r="B3" s="2" t="s">
        <v>2</v>
      </c>
      <c r="C3" s="10" t="s">
        <v>15</v>
      </c>
      <c r="E3" s="20" t="s">
        <v>8</v>
      </c>
      <c r="F3" s="30">
        <f>H26</f>
        <v>0</v>
      </c>
      <c r="H3" s="24" t="s">
        <v>59</v>
      </c>
      <c r="I3" s="56"/>
      <c r="J3" s="57"/>
      <c r="K3" t="s">
        <v>12</v>
      </c>
      <c r="L3" s="8">
        <f>K26</f>
        <v>0</v>
      </c>
    </row>
    <row r="4" spans="1:13" x14ac:dyDescent="0.25">
      <c r="B4" s="2" t="s">
        <v>3</v>
      </c>
      <c r="C4" s="10" t="s">
        <v>16</v>
      </c>
      <c r="E4" s="16" t="s">
        <v>9</v>
      </c>
      <c r="F4" s="31">
        <f>I26</f>
        <v>0</v>
      </c>
      <c r="H4" s="24" t="s">
        <v>60</v>
      </c>
      <c r="I4" s="56"/>
      <c r="J4" s="57"/>
      <c r="K4" t="s">
        <v>13</v>
      </c>
      <c r="L4">
        <f>L26</f>
        <v>0</v>
      </c>
    </row>
    <row r="5" spans="1:13" x14ac:dyDescent="0.25">
      <c r="B5" s="2" t="s">
        <v>4</v>
      </c>
      <c r="C5" s="10" t="s">
        <v>17</v>
      </c>
      <c r="E5" s="20" t="s">
        <v>10</v>
      </c>
      <c r="F5" s="30">
        <f>J33</f>
        <v>0</v>
      </c>
      <c r="H5" s="25" t="s">
        <v>61</v>
      </c>
      <c r="I5" s="58"/>
      <c r="J5" s="59"/>
      <c r="K5" t="s">
        <v>14</v>
      </c>
      <c r="L5">
        <f>M26</f>
        <v>0</v>
      </c>
    </row>
    <row r="6" spans="1:13" x14ac:dyDescent="0.25">
      <c r="B6" s="2" t="s">
        <v>5</v>
      </c>
      <c r="C6" s="10" t="s">
        <v>18</v>
      </c>
      <c r="E6" s="5" t="s">
        <v>62</v>
      </c>
      <c r="F6" s="9">
        <f>SUM(F3:F5)</f>
        <v>0</v>
      </c>
      <c r="H6" s="26"/>
      <c r="I6" s="60"/>
      <c r="J6" s="61"/>
    </row>
    <row r="7" spans="1:13" x14ac:dyDescent="0.25">
      <c r="B7" s="2" t="s">
        <v>63</v>
      </c>
      <c r="C7" s="10" t="s">
        <v>64</v>
      </c>
      <c r="F7" s="8"/>
      <c r="H7" s="26"/>
      <c r="I7" s="60"/>
      <c r="J7" s="61"/>
    </row>
    <row r="8" spans="1:13" x14ac:dyDescent="0.25">
      <c r="B8" s="2" t="s">
        <v>6</v>
      </c>
      <c r="C8" s="10" t="s">
        <v>19</v>
      </c>
      <c r="H8" s="27"/>
      <c r="I8" s="62"/>
      <c r="J8" s="63"/>
    </row>
    <row r="9" spans="1:13" x14ac:dyDescent="0.25">
      <c r="B9" s="2" t="s">
        <v>65</v>
      </c>
      <c r="C9" s="10">
        <v>100324570</v>
      </c>
    </row>
    <row r="10" spans="1:13" x14ac:dyDescent="0.25">
      <c r="B10" s="2"/>
      <c r="C10" s="10"/>
    </row>
    <row r="11" spans="1:13" ht="45" x14ac:dyDescent="0.25">
      <c r="A11" s="64" t="s">
        <v>66</v>
      </c>
      <c r="B11" s="65"/>
      <c r="C11" s="66"/>
      <c r="D11" s="33" t="s">
        <v>67</v>
      </c>
      <c r="E11" s="33" t="s">
        <v>68</v>
      </c>
      <c r="F11" s="35" t="s">
        <v>69</v>
      </c>
      <c r="G11" s="35" t="s">
        <v>70</v>
      </c>
      <c r="H11" s="35" t="s">
        <v>71</v>
      </c>
      <c r="I11" s="35" t="s">
        <v>72</v>
      </c>
      <c r="J11" s="35" t="s">
        <v>73</v>
      </c>
      <c r="K11" s="34" t="s">
        <v>12</v>
      </c>
      <c r="L11" s="34" t="s">
        <v>13</v>
      </c>
      <c r="M11" s="34" t="s">
        <v>14</v>
      </c>
    </row>
    <row r="12" spans="1:13" x14ac:dyDescent="0.25">
      <c r="A12" s="20" t="s">
        <v>74</v>
      </c>
      <c r="B12" s="20" t="s">
        <v>75</v>
      </c>
      <c r="C12" s="20"/>
      <c r="D12" s="40"/>
      <c r="E12" s="40"/>
      <c r="F12" s="42"/>
      <c r="G12" s="42"/>
      <c r="H12" s="44"/>
      <c r="I12" s="44"/>
      <c r="J12" s="37">
        <f t="shared" ref="J12:J25" si="0">H12+I12</f>
        <v>0</v>
      </c>
      <c r="K12" s="8" t="str">
        <f t="shared" ref="K12:K25" si="1">IFERROR(J12/F12,"")</f>
        <v/>
      </c>
      <c r="L12" t="str">
        <f t="shared" ref="L12:L25" si="2">IFERROR(ROUND(100*F12*(H12/$F$3),0),"")</f>
        <v/>
      </c>
      <c r="M12" t="str">
        <f>IFERROR(ROUND(100*IF(G12&lt;Samenvatting!$N$1,G12,Samenvatting!$N$1)*(J12/($F$3+$F$4)),0),"")</f>
        <v/>
      </c>
    </row>
    <row r="13" spans="1:13" x14ac:dyDescent="0.25">
      <c r="A13" s="16" t="s">
        <v>76</v>
      </c>
      <c r="B13" s="16" t="s">
        <v>77</v>
      </c>
      <c r="C13" s="16"/>
      <c r="D13" s="41"/>
      <c r="E13" s="41"/>
      <c r="F13" s="43"/>
      <c r="G13" s="43"/>
      <c r="H13" s="45"/>
      <c r="I13" s="45"/>
      <c r="J13" s="38">
        <f t="shared" si="0"/>
        <v>0</v>
      </c>
      <c r="K13" s="8" t="str">
        <f t="shared" si="1"/>
        <v/>
      </c>
      <c r="L13" t="str">
        <f t="shared" si="2"/>
        <v/>
      </c>
      <c r="M13" t="str">
        <f>IFERROR(ROUND(100*IF(G13&lt;Samenvatting!$N$1,G13,Samenvatting!$N$1)*(J13/($F$3+$F$4)),0),"")</f>
        <v/>
      </c>
    </row>
    <row r="14" spans="1:13" x14ac:dyDescent="0.25">
      <c r="A14" s="20" t="s">
        <v>78</v>
      </c>
      <c r="B14" s="20" t="s">
        <v>79</v>
      </c>
      <c r="C14" s="20"/>
      <c r="D14" s="40"/>
      <c r="E14" s="40"/>
      <c r="F14" s="42"/>
      <c r="G14" s="42"/>
      <c r="H14" s="44"/>
      <c r="I14" s="44"/>
      <c r="J14" s="37">
        <f t="shared" si="0"/>
        <v>0</v>
      </c>
      <c r="K14" s="8" t="str">
        <f t="shared" si="1"/>
        <v/>
      </c>
      <c r="L14" t="str">
        <f t="shared" si="2"/>
        <v/>
      </c>
      <c r="M14" t="str">
        <f>IFERROR(ROUND(100*IF(G14&lt;Samenvatting!$N$1,G14,Samenvatting!$N$1)*(J14/($F$3+$F$4)),0),"")</f>
        <v/>
      </c>
    </row>
    <row r="15" spans="1:13" x14ac:dyDescent="0.25">
      <c r="A15" s="16" t="s">
        <v>80</v>
      </c>
      <c r="B15" s="16" t="s">
        <v>81</v>
      </c>
      <c r="C15" s="16"/>
      <c r="D15" s="41"/>
      <c r="E15" s="41"/>
      <c r="F15" s="43"/>
      <c r="G15" s="43"/>
      <c r="H15" s="45"/>
      <c r="I15" s="45"/>
      <c r="J15" s="38">
        <f t="shared" si="0"/>
        <v>0</v>
      </c>
      <c r="K15" s="8" t="str">
        <f t="shared" si="1"/>
        <v/>
      </c>
      <c r="L15" t="str">
        <f t="shared" si="2"/>
        <v/>
      </c>
      <c r="M15" t="str">
        <f>IFERROR(ROUND(100*IF(G15&lt;Samenvatting!$N$1,G15,Samenvatting!$N$1)*(J15/($F$3+$F$4)),0),"")</f>
        <v/>
      </c>
    </row>
    <row r="16" spans="1:13" x14ac:dyDescent="0.25">
      <c r="A16" s="20" t="s">
        <v>82</v>
      </c>
      <c r="B16" s="20" t="s">
        <v>83</v>
      </c>
      <c r="C16" s="20"/>
      <c r="D16" s="40"/>
      <c r="E16" s="40"/>
      <c r="F16" s="42"/>
      <c r="G16" s="42"/>
      <c r="H16" s="44"/>
      <c r="I16" s="44"/>
      <c r="J16" s="37">
        <f t="shared" si="0"/>
        <v>0</v>
      </c>
      <c r="K16" s="8" t="str">
        <f t="shared" si="1"/>
        <v/>
      </c>
      <c r="L16" t="str">
        <f t="shared" si="2"/>
        <v/>
      </c>
      <c r="M16" t="str">
        <f>IFERROR(ROUND(100*IF(G16&lt;Samenvatting!$N$1,G16,Samenvatting!$N$1)*(J16/($F$3+$F$4)),0),"")</f>
        <v/>
      </c>
    </row>
    <row r="17" spans="1:13" x14ac:dyDescent="0.25">
      <c r="A17" s="16" t="s">
        <v>84</v>
      </c>
      <c r="B17" s="16" t="s">
        <v>85</v>
      </c>
      <c r="C17" s="16"/>
      <c r="D17" s="41"/>
      <c r="E17" s="41"/>
      <c r="F17" s="43"/>
      <c r="G17" s="43"/>
      <c r="H17" s="45"/>
      <c r="I17" s="45"/>
      <c r="J17" s="38">
        <f t="shared" si="0"/>
        <v>0</v>
      </c>
      <c r="K17" s="8" t="str">
        <f t="shared" si="1"/>
        <v/>
      </c>
      <c r="L17" t="str">
        <f t="shared" si="2"/>
        <v/>
      </c>
      <c r="M17" t="str">
        <f>IFERROR(ROUND(100*IF(G17&lt;Samenvatting!$N$1,G17,Samenvatting!$N$1)*(J17/($F$3+$F$4)),0),"")</f>
        <v/>
      </c>
    </row>
    <row r="18" spans="1:13" x14ac:dyDescent="0.25">
      <c r="A18" s="20" t="s">
        <v>86</v>
      </c>
      <c r="B18" s="20" t="s">
        <v>87</v>
      </c>
      <c r="C18" s="20"/>
      <c r="D18" s="40"/>
      <c r="E18" s="40"/>
      <c r="F18" s="42"/>
      <c r="G18" s="42"/>
      <c r="H18" s="44"/>
      <c r="I18" s="44"/>
      <c r="J18" s="37">
        <f t="shared" si="0"/>
        <v>0</v>
      </c>
      <c r="K18" s="8" t="str">
        <f t="shared" si="1"/>
        <v/>
      </c>
      <c r="L18" t="str">
        <f t="shared" si="2"/>
        <v/>
      </c>
      <c r="M18" t="str">
        <f>IFERROR(ROUND(100*IF(G18&lt;Samenvatting!$N$1,G18,Samenvatting!$N$1)*(J18/($F$3+$F$4)),0),"")</f>
        <v/>
      </c>
    </row>
    <row r="19" spans="1:13" x14ac:dyDescent="0.25">
      <c r="A19" s="16" t="s">
        <v>88</v>
      </c>
      <c r="B19" s="16" t="s">
        <v>89</v>
      </c>
      <c r="C19" s="16"/>
      <c r="D19" s="41"/>
      <c r="E19" s="41"/>
      <c r="F19" s="43"/>
      <c r="G19" s="43"/>
      <c r="H19" s="45"/>
      <c r="I19" s="45"/>
      <c r="J19" s="38">
        <f t="shared" si="0"/>
        <v>0</v>
      </c>
      <c r="K19" s="8" t="str">
        <f t="shared" si="1"/>
        <v/>
      </c>
      <c r="L19" t="str">
        <f t="shared" si="2"/>
        <v/>
      </c>
      <c r="M19" t="str">
        <f>IFERROR(ROUND(100*IF(G19&lt;Samenvatting!$N$1,G19,Samenvatting!$N$1)*(J19/($F$3+$F$4)),0),"")</f>
        <v/>
      </c>
    </row>
    <row r="20" spans="1:13" x14ac:dyDescent="0.25">
      <c r="A20" s="20" t="s">
        <v>90</v>
      </c>
      <c r="B20" s="20" t="s">
        <v>91</v>
      </c>
      <c r="C20" s="20"/>
      <c r="D20" s="40"/>
      <c r="E20" s="40"/>
      <c r="F20" s="42"/>
      <c r="G20" s="42"/>
      <c r="H20" s="44"/>
      <c r="I20" s="44"/>
      <c r="J20" s="37">
        <f t="shared" si="0"/>
        <v>0</v>
      </c>
      <c r="K20" s="8" t="str">
        <f t="shared" si="1"/>
        <v/>
      </c>
      <c r="L20" t="str">
        <f t="shared" si="2"/>
        <v/>
      </c>
      <c r="M20" t="str">
        <f>IFERROR(ROUND(100*IF(G20&lt;Samenvatting!$N$1,G20,Samenvatting!$N$1)*(J20/($F$3+$F$4)),0),"")</f>
        <v/>
      </c>
    </row>
    <row r="21" spans="1:13" x14ac:dyDescent="0.25">
      <c r="A21" s="16" t="s">
        <v>92</v>
      </c>
      <c r="B21" s="16" t="s">
        <v>93</v>
      </c>
      <c r="C21" s="16"/>
      <c r="D21" s="41"/>
      <c r="E21" s="41"/>
      <c r="F21" s="43"/>
      <c r="G21" s="43"/>
      <c r="H21" s="45"/>
      <c r="I21" s="45"/>
      <c r="J21" s="38">
        <f t="shared" si="0"/>
        <v>0</v>
      </c>
      <c r="K21" s="8" t="str">
        <f t="shared" si="1"/>
        <v/>
      </c>
      <c r="L21" t="str">
        <f t="shared" si="2"/>
        <v/>
      </c>
      <c r="M21" t="str">
        <f>IFERROR(ROUND(100*IF(G21&lt;Samenvatting!$N$1,G21,Samenvatting!$N$1)*(J21/($F$3+$F$4)),0),"")</f>
        <v/>
      </c>
    </row>
    <row r="22" spans="1:13" x14ac:dyDescent="0.25">
      <c r="A22" s="20" t="s">
        <v>94</v>
      </c>
      <c r="B22" s="20" t="s">
        <v>95</v>
      </c>
      <c r="C22" s="20"/>
      <c r="D22" s="40"/>
      <c r="E22" s="40"/>
      <c r="F22" s="42"/>
      <c r="G22" s="42"/>
      <c r="H22" s="44"/>
      <c r="I22" s="44"/>
      <c r="J22" s="37">
        <f t="shared" si="0"/>
        <v>0</v>
      </c>
      <c r="K22" s="8" t="str">
        <f t="shared" si="1"/>
        <v/>
      </c>
      <c r="L22" t="str">
        <f t="shared" si="2"/>
        <v/>
      </c>
      <c r="M22" t="str">
        <f>IFERROR(ROUND(100*IF(G22&lt;Samenvatting!$N$1,G22,Samenvatting!$N$1)*(J22/($F$3+$F$4)),0),"")</f>
        <v/>
      </c>
    </row>
    <row r="23" spans="1:13" x14ac:dyDescent="0.25">
      <c r="A23" s="16" t="s">
        <v>96</v>
      </c>
      <c r="B23" s="16" t="s">
        <v>97</v>
      </c>
      <c r="C23" s="16"/>
      <c r="D23" s="41"/>
      <c r="E23" s="41"/>
      <c r="F23" s="43"/>
      <c r="G23" s="43"/>
      <c r="H23" s="45"/>
      <c r="I23" s="45"/>
      <c r="J23" s="38">
        <f t="shared" si="0"/>
        <v>0</v>
      </c>
      <c r="K23" s="8" t="str">
        <f t="shared" si="1"/>
        <v/>
      </c>
      <c r="L23" t="str">
        <f t="shared" si="2"/>
        <v/>
      </c>
      <c r="M23" t="str">
        <f>IFERROR(ROUND(100*IF(G23&lt;Samenvatting!$N$1,G23,Samenvatting!$N$1)*(J23/($F$3+$F$4)),0),"")</f>
        <v/>
      </c>
    </row>
    <row r="24" spans="1:13" x14ac:dyDescent="0.25">
      <c r="A24" s="20" t="s">
        <v>98</v>
      </c>
      <c r="B24" s="20" t="s">
        <v>99</v>
      </c>
      <c r="C24" s="20"/>
      <c r="D24" s="40"/>
      <c r="E24" s="40"/>
      <c r="F24" s="42"/>
      <c r="G24" s="42"/>
      <c r="H24" s="44"/>
      <c r="I24" s="44"/>
      <c r="J24" s="37">
        <f t="shared" si="0"/>
        <v>0</v>
      </c>
      <c r="K24" s="8" t="str">
        <f t="shared" si="1"/>
        <v/>
      </c>
      <c r="L24" t="str">
        <f t="shared" si="2"/>
        <v/>
      </c>
      <c r="M24" t="str">
        <f>IFERROR(ROUND(100*IF(G24&lt;Samenvatting!$N$1,G24,Samenvatting!$N$1)*(J24/($F$3+$F$4)),0),"")</f>
        <v/>
      </c>
    </row>
    <row r="25" spans="1:13" x14ac:dyDescent="0.25">
      <c r="A25" s="16" t="s">
        <v>100</v>
      </c>
      <c r="B25" s="16" t="s">
        <v>101</v>
      </c>
      <c r="C25" s="16"/>
      <c r="D25" s="41"/>
      <c r="E25" s="41"/>
      <c r="F25" s="43"/>
      <c r="G25" s="43"/>
      <c r="H25" s="45"/>
      <c r="I25" s="45"/>
      <c r="J25" s="38">
        <f t="shared" si="0"/>
        <v>0</v>
      </c>
      <c r="K25" s="8" t="str">
        <f t="shared" si="1"/>
        <v/>
      </c>
      <c r="L25" t="str">
        <f t="shared" si="2"/>
        <v/>
      </c>
      <c r="M25" t="str">
        <f>IFERROR(ROUND(100*IF(G25&lt;Samenvatting!$N$1,G25,Samenvatting!$N$1)*(J25/($F$3+$F$4)),0),"")</f>
        <v/>
      </c>
    </row>
    <row r="26" spans="1:13" x14ac:dyDescent="0.25">
      <c r="A26" s="5" t="s">
        <v>11</v>
      </c>
      <c r="B26" s="5"/>
      <c r="C26" s="5"/>
      <c r="D26" s="11"/>
      <c r="E26" s="11"/>
      <c r="F26" s="36"/>
      <c r="G26" s="36"/>
      <c r="H26" s="39">
        <f t="shared" ref="H26:M26" si="3">SUM(H12:H25)</f>
        <v>0</v>
      </c>
      <c r="I26" s="39">
        <f t="shared" si="3"/>
        <v>0</v>
      </c>
      <c r="J26" s="39">
        <f t="shared" si="3"/>
        <v>0</v>
      </c>
      <c r="K26" s="8">
        <f t="shared" si="3"/>
        <v>0</v>
      </c>
      <c r="L26">
        <f t="shared" si="3"/>
        <v>0</v>
      </c>
      <c r="M26">
        <f t="shared" si="3"/>
        <v>0</v>
      </c>
    </row>
    <row r="27" spans="1:13" ht="30" customHeight="1" x14ac:dyDescent="0.25">
      <c r="D27" s="10"/>
      <c r="E27" s="10"/>
    </row>
    <row r="28" spans="1:13" ht="30" x14ac:dyDescent="0.25">
      <c r="A28" s="64" t="s">
        <v>102</v>
      </c>
      <c r="B28" s="64"/>
      <c r="C28" s="64"/>
      <c r="D28" s="32" t="s">
        <v>103</v>
      </c>
      <c r="E28" s="64" t="s">
        <v>68</v>
      </c>
      <c r="F28" s="64"/>
      <c r="G28" s="71"/>
      <c r="H28" s="35" t="s">
        <v>104</v>
      </c>
      <c r="I28" s="35" t="s">
        <v>105</v>
      </c>
      <c r="J28" s="35" t="s">
        <v>73</v>
      </c>
      <c r="K28" s="34"/>
      <c r="L28" s="34"/>
      <c r="M28" s="34"/>
    </row>
    <row r="29" spans="1:13" x14ac:dyDescent="0.25">
      <c r="A29" s="67"/>
      <c r="B29" s="67"/>
      <c r="C29" s="67"/>
      <c r="D29" s="46"/>
      <c r="E29" s="67"/>
      <c r="F29" s="67"/>
      <c r="G29" s="68"/>
      <c r="H29" s="44"/>
      <c r="I29" s="44"/>
      <c r="J29" s="37">
        <f>H29+I29</f>
        <v>0</v>
      </c>
    </row>
    <row r="30" spans="1:13" x14ac:dyDescent="0.25">
      <c r="A30" s="69"/>
      <c r="B30" s="69"/>
      <c r="C30" s="69"/>
      <c r="D30" s="47"/>
      <c r="E30" s="69"/>
      <c r="F30" s="69"/>
      <c r="G30" s="70"/>
      <c r="H30" s="45"/>
      <c r="I30" s="45"/>
      <c r="J30" s="38">
        <f>H30+I30</f>
        <v>0</v>
      </c>
    </row>
    <row r="31" spans="1:13" x14ac:dyDescent="0.25">
      <c r="A31" s="67"/>
      <c r="B31" s="67"/>
      <c r="C31" s="67"/>
      <c r="D31" s="46"/>
      <c r="E31" s="67"/>
      <c r="F31" s="67"/>
      <c r="G31" s="68"/>
      <c r="H31" s="44"/>
      <c r="I31" s="44"/>
      <c r="J31" s="37">
        <f>H31+I31</f>
        <v>0</v>
      </c>
    </row>
    <row r="32" spans="1:13" x14ac:dyDescent="0.25">
      <c r="A32" s="69"/>
      <c r="B32" s="69"/>
      <c r="C32" s="69"/>
      <c r="D32" s="47"/>
      <c r="E32" s="69"/>
      <c r="F32" s="69"/>
      <c r="G32" s="70"/>
      <c r="H32" s="45"/>
      <c r="I32" s="45"/>
      <c r="J32" s="38">
        <f>H32+I32</f>
        <v>0</v>
      </c>
    </row>
    <row r="33" spans="1:10" x14ac:dyDescent="0.25">
      <c r="A33" s="5" t="s">
        <v>106</v>
      </c>
      <c r="B33" s="5"/>
      <c r="C33" s="5"/>
      <c r="D33" s="5"/>
      <c r="E33" s="5"/>
      <c r="F33" s="5"/>
      <c r="G33" s="36"/>
      <c r="H33" s="39">
        <f>SUM(H29:H32)</f>
        <v>0</v>
      </c>
      <c r="I33" s="39">
        <f>SUM(I29:I32)</f>
        <v>0</v>
      </c>
      <c r="J33" s="39">
        <f>SUM(J29:J32)</f>
        <v>0</v>
      </c>
    </row>
    <row r="35" spans="1:10" x14ac:dyDescent="0.25">
      <c r="A35" s="1" t="s">
        <v>54</v>
      </c>
    </row>
  </sheetData>
  <sheetProtection sheet="1"/>
  <mergeCells count="15">
    <mergeCell ref="A31:C31"/>
    <mergeCell ref="E31:G31"/>
    <mergeCell ref="A32:C32"/>
    <mergeCell ref="E32:G32"/>
    <mergeCell ref="A28:C28"/>
    <mergeCell ref="E28:G28"/>
    <mergeCell ref="A29:C29"/>
    <mergeCell ref="E29:G29"/>
    <mergeCell ref="A30:C30"/>
    <mergeCell ref="E30:G30"/>
    <mergeCell ref="I2:J2"/>
    <mergeCell ref="I3:J3"/>
    <mergeCell ref="I4:J4"/>
    <mergeCell ref="I5:J8"/>
    <mergeCell ref="A11:C11"/>
  </mergeCells>
  <dataValidations count="2">
    <dataValidation type="whole" allowBlank="1" showDropDown="1" showInputMessage="1" showErrorMessage="1" errorTitle="Geen geldig getal" error="Voer een getal in tussen 1 en 100" sqref="F12:G25" xr:uid="{00000000-0002-0000-0100-000000000000}">
      <formula1>1</formula1>
      <formula2>100</formula2>
    </dataValidation>
    <dataValidation type="whole" allowBlank="1" showDropDown="1" showInputMessage="1" showErrorMessage="1" errorTitle="Geen geldig getal" error="Alleen bedragen zijn toegestaan in hele euro's" sqref="H12:I25 H29:I32" xr:uid="{00000000-0002-0000-0100-000001000000}"/>
  </dataValidations>
  <pageMargins left="0.7" right="0.7" top="0.75" bottom="0.75" header="0.3" footer="0.3"/>
  <pageSetup paperSize="9" scale="7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M33"/>
  <sheetViews>
    <sheetView topLeftCell="A3" workbookViewId="0"/>
  </sheetViews>
  <sheetFormatPr defaultRowHeight="15" x14ac:dyDescent="0.25"/>
  <cols>
    <col min="1" max="1" width="15" customWidth="1"/>
    <col min="2" max="2" width="20" customWidth="1"/>
    <col min="3" max="3" width="30" customWidth="1"/>
    <col min="4" max="5" width="20" customWidth="1"/>
    <col min="6" max="9" width="15" customWidth="1"/>
    <col min="10" max="10" width="20" customWidth="1"/>
    <col min="11" max="13" width="9.140625" hidden="1"/>
  </cols>
  <sheetData>
    <row r="1" spans="1:13" ht="63" customHeight="1" x14ac:dyDescent="0.25"/>
    <row r="2" spans="1:13" x14ac:dyDescent="0.25">
      <c r="B2" s="23" t="s">
        <v>55</v>
      </c>
      <c r="C2" s="28"/>
      <c r="E2" s="6" t="s">
        <v>56</v>
      </c>
      <c r="F2" s="29"/>
      <c r="H2" s="24" t="s">
        <v>57</v>
      </c>
      <c r="I2" s="56"/>
      <c r="J2" s="57"/>
      <c r="K2" t="s">
        <v>58</v>
      </c>
    </row>
    <row r="3" spans="1:13" x14ac:dyDescent="0.25">
      <c r="B3" s="2" t="s">
        <v>2</v>
      </c>
      <c r="C3" s="10" t="s">
        <v>20</v>
      </c>
      <c r="E3" s="20" t="s">
        <v>8</v>
      </c>
      <c r="F3" s="30">
        <f>H24</f>
        <v>0</v>
      </c>
      <c r="H3" s="24" t="s">
        <v>59</v>
      </c>
      <c r="I3" s="56"/>
      <c r="J3" s="57"/>
      <c r="K3" t="s">
        <v>12</v>
      </c>
      <c r="L3" s="8">
        <f>K24</f>
        <v>0</v>
      </c>
    </row>
    <row r="4" spans="1:13" x14ac:dyDescent="0.25">
      <c r="B4" s="2" t="s">
        <v>3</v>
      </c>
      <c r="C4" s="10" t="s">
        <v>21</v>
      </c>
      <c r="E4" s="16" t="s">
        <v>9</v>
      </c>
      <c r="F4" s="31">
        <f>I24</f>
        <v>0</v>
      </c>
      <c r="H4" s="24" t="s">
        <v>60</v>
      </c>
      <c r="I4" s="56"/>
      <c r="J4" s="57"/>
      <c r="K4" t="s">
        <v>13</v>
      </c>
      <c r="L4">
        <f>L24</f>
        <v>0</v>
      </c>
    </row>
    <row r="5" spans="1:13" x14ac:dyDescent="0.25">
      <c r="B5" s="2" t="s">
        <v>4</v>
      </c>
      <c r="C5" s="10" t="s">
        <v>17</v>
      </c>
      <c r="E5" s="20" t="s">
        <v>10</v>
      </c>
      <c r="F5" s="30">
        <f>J31</f>
        <v>0</v>
      </c>
      <c r="H5" s="25" t="s">
        <v>61</v>
      </c>
      <c r="I5" s="58"/>
      <c r="J5" s="59"/>
      <c r="K5" t="s">
        <v>14</v>
      </c>
      <c r="L5">
        <f>M24</f>
        <v>0</v>
      </c>
    </row>
    <row r="6" spans="1:13" x14ac:dyDescent="0.25">
      <c r="B6" s="2" t="s">
        <v>5</v>
      </c>
      <c r="C6" s="10" t="s">
        <v>22</v>
      </c>
      <c r="E6" s="5" t="s">
        <v>62</v>
      </c>
      <c r="F6" s="9">
        <f>SUM(F3:F5)</f>
        <v>0</v>
      </c>
      <c r="H6" s="26"/>
      <c r="I6" s="60"/>
      <c r="J6" s="61"/>
    </row>
    <row r="7" spans="1:13" x14ac:dyDescent="0.25">
      <c r="B7" s="2" t="s">
        <v>63</v>
      </c>
      <c r="C7" s="10" t="s">
        <v>107</v>
      </c>
      <c r="F7" s="8"/>
      <c r="H7" s="26"/>
      <c r="I7" s="60"/>
      <c r="J7" s="61"/>
    </row>
    <row r="8" spans="1:13" x14ac:dyDescent="0.25">
      <c r="B8" s="2" t="s">
        <v>6</v>
      </c>
      <c r="C8" s="10">
        <v>10282246</v>
      </c>
      <c r="H8" s="27"/>
      <c r="I8" s="62"/>
      <c r="J8" s="63"/>
    </row>
    <row r="9" spans="1:13" x14ac:dyDescent="0.25">
      <c r="B9" s="2" t="s">
        <v>65</v>
      </c>
      <c r="C9" s="10">
        <v>940109401</v>
      </c>
    </row>
    <row r="10" spans="1:13" x14ac:dyDescent="0.25">
      <c r="B10" s="2"/>
      <c r="C10" s="10"/>
    </row>
    <row r="11" spans="1:13" ht="45" x14ac:dyDescent="0.25">
      <c r="A11" s="64" t="s">
        <v>66</v>
      </c>
      <c r="B11" s="65"/>
      <c r="C11" s="66"/>
      <c r="D11" s="33" t="s">
        <v>67</v>
      </c>
      <c r="E11" s="33" t="s">
        <v>68</v>
      </c>
      <c r="F11" s="35" t="s">
        <v>69</v>
      </c>
      <c r="G11" s="35" t="s">
        <v>70</v>
      </c>
      <c r="H11" s="35" t="s">
        <v>71</v>
      </c>
      <c r="I11" s="35" t="s">
        <v>72</v>
      </c>
      <c r="J11" s="35" t="s">
        <v>73</v>
      </c>
      <c r="K11" s="34" t="s">
        <v>12</v>
      </c>
      <c r="L11" s="34" t="s">
        <v>13</v>
      </c>
      <c r="M11" s="34" t="s">
        <v>14</v>
      </c>
    </row>
    <row r="12" spans="1:13" x14ac:dyDescent="0.25">
      <c r="A12" s="20" t="s">
        <v>108</v>
      </c>
      <c r="B12" s="20" t="s">
        <v>109</v>
      </c>
      <c r="C12" s="20"/>
      <c r="D12" s="40"/>
      <c r="E12" s="40"/>
      <c r="F12" s="42"/>
      <c r="G12" s="42"/>
      <c r="H12" s="44"/>
      <c r="I12" s="44"/>
      <c r="J12" s="37">
        <f t="shared" ref="J12:J23" si="0">H12+I12</f>
        <v>0</v>
      </c>
      <c r="K12" s="8" t="str">
        <f t="shared" ref="K12:K23" si="1">IFERROR(J12/F12,"")</f>
        <v/>
      </c>
      <c r="L12" t="str">
        <f t="shared" ref="L12:L23" si="2">IFERROR(ROUND(100*F12*(H12/$F$3),0),"")</f>
        <v/>
      </c>
      <c r="M12" t="str">
        <f>IFERROR(ROUND(100*IF(G12&lt;Samenvatting!$N$1,G12,Samenvatting!$N$1)*(J12/($F$3+$F$4)),0),"")</f>
        <v/>
      </c>
    </row>
    <row r="13" spans="1:13" x14ac:dyDescent="0.25">
      <c r="A13" s="16" t="s">
        <v>82</v>
      </c>
      <c r="B13" s="16" t="s">
        <v>83</v>
      </c>
      <c r="C13" s="16"/>
      <c r="D13" s="41"/>
      <c r="E13" s="41"/>
      <c r="F13" s="43"/>
      <c r="G13" s="43"/>
      <c r="H13" s="45"/>
      <c r="I13" s="45"/>
      <c r="J13" s="38">
        <f t="shared" si="0"/>
        <v>0</v>
      </c>
      <c r="K13" s="8" t="str">
        <f t="shared" si="1"/>
        <v/>
      </c>
      <c r="L13" t="str">
        <f t="shared" si="2"/>
        <v/>
      </c>
      <c r="M13" t="str">
        <f>IFERROR(ROUND(100*IF(G13&lt;Samenvatting!$N$1,G13,Samenvatting!$N$1)*(J13/($F$3+$F$4)),0),"")</f>
        <v/>
      </c>
    </row>
    <row r="14" spans="1:13" x14ac:dyDescent="0.25">
      <c r="A14" s="20" t="s">
        <v>110</v>
      </c>
      <c r="B14" s="20" t="s">
        <v>111</v>
      </c>
      <c r="C14" s="20"/>
      <c r="D14" s="40"/>
      <c r="E14" s="40"/>
      <c r="F14" s="42"/>
      <c r="G14" s="42"/>
      <c r="H14" s="44"/>
      <c r="I14" s="44"/>
      <c r="J14" s="37">
        <f t="shared" si="0"/>
        <v>0</v>
      </c>
      <c r="K14" s="8" t="str">
        <f t="shared" si="1"/>
        <v/>
      </c>
      <c r="L14" t="str">
        <f t="shared" si="2"/>
        <v/>
      </c>
      <c r="M14" t="str">
        <f>IFERROR(ROUND(100*IF(G14&lt;Samenvatting!$N$1,G14,Samenvatting!$N$1)*(J14/($F$3+$F$4)),0),"")</f>
        <v/>
      </c>
    </row>
    <row r="15" spans="1:13" x14ac:dyDescent="0.25">
      <c r="A15" s="16" t="s">
        <v>112</v>
      </c>
      <c r="B15" s="16" t="s">
        <v>113</v>
      </c>
      <c r="C15" s="16"/>
      <c r="D15" s="41"/>
      <c r="E15" s="41"/>
      <c r="F15" s="43"/>
      <c r="G15" s="43"/>
      <c r="H15" s="45"/>
      <c r="I15" s="45"/>
      <c r="J15" s="38">
        <f t="shared" si="0"/>
        <v>0</v>
      </c>
      <c r="K15" s="8" t="str">
        <f t="shared" si="1"/>
        <v/>
      </c>
      <c r="L15" t="str">
        <f t="shared" si="2"/>
        <v/>
      </c>
      <c r="M15" t="str">
        <f>IFERROR(ROUND(100*IF(G15&lt;Samenvatting!$N$1,G15,Samenvatting!$N$1)*(J15/($F$3+$F$4)),0),"")</f>
        <v/>
      </c>
    </row>
    <row r="16" spans="1:13" x14ac:dyDescent="0.25">
      <c r="A16" s="20" t="s">
        <v>114</v>
      </c>
      <c r="B16" s="20" t="s">
        <v>115</v>
      </c>
      <c r="C16" s="20"/>
      <c r="D16" s="40"/>
      <c r="E16" s="40"/>
      <c r="F16" s="42"/>
      <c r="G16" s="42"/>
      <c r="H16" s="44"/>
      <c r="I16" s="44"/>
      <c r="J16" s="37">
        <f t="shared" si="0"/>
        <v>0</v>
      </c>
      <c r="K16" s="8" t="str">
        <f t="shared" si="1"/>
        <v/>
      </c>
      <c r="L16" t="str">
        <f t="shared" si="2"/>
        <v/>
      </c>
      <c r="M16" t="str">
        <f>IFERROR(ROUND(100*IF(G16&lt;Samenvatting!$N$1,G16,Samenvatting!$N$1)*(J16/($F$3+$F$4)),0),"")</f>
        <v/>
      </c>
    </row>
    <row r="17" spans="1:13" x14ac:dyDescent="0.25">
      <c r="A17" s="16" t="s">
        <v>116</v>
      </c>
      <c r="B17" s="16" t="s">
        <v>117</v>
      </c>
      <c r="C17" s="16"/>
      <c r="D17" s="41"/>
      <c r="E17" s="41"/>
      <c r="F17" s="43"/>
      <c r="G17" s="43"/>
      <c r="H17" s="45"/>
      <c r="I17" s="45"/>
      <c r="J17" s="38">
        <f t="shared" si="0"/>
        <v>0</v>
      </c>
      <c r="K17" s="8" t="str">
        <f t="shared" si="1"/>
        <v/>
      </c>
      <c r="L17" t="str">
        <f t="shared" si="2"/>
        <v/>
      </c>
      <c r="M17" t="str">
        <f>IFERROR(ROUND(100*IF(G17&lt;Samenvatting!$N$1,G17,Samenvatting!$N$1)*(J17/($F$3+$F$4)),0),"")</f>
        <v/>
      </c>
    </row>
    <row r="18" spans="1:13" x14ac:dyDescent="0.25">
      <c r="A18" s="20" t="s">
        <v>88</v>
      </c>
      <c r="B18" s="20" t="s">
        <v>89</v>
      </c>
      <c r="C18" s="20"/>
      <c r="D18" s="40"/>
      <c r="E18" s="40"/>
      <c r="F18" s="42"/>
      <c r="G18" s="42"/>
      <c r="H18" s="44"/>
      <c r="I18" s="44"/>
      <c r="J18" s="37">
        <f t="shared" si="0"/>
        <v>0</v>
      </c>
      <c r="K18" s="8" t="str">
        <f t="shared" si="1"/>
        <v/>
      </c>
      <c r="L18" t="str">
        <f t="shared" si="2"/>
        <v/>
      </c>
      <c r="M18" t="str">
        <f>IFERROR(ROUND(100*IF(G18&lt;Samenvatting!$N$1,G18,Samenvatting!$N$1)*(J18/($F$3+$F$4)),0),"")</f>
        <v/>
      </c>
    </row>
    <row r="19" spans="1:13" x14ac:dyDescent="0.25">
      <c r="A19" s="16" t="s">
        <v>118</v>
      </c>
      <c r="B19" s="16" t="s">
        <v>119</v>
      </c>
      <c r="C19" s="16"/>
      <c r="D19" s="41"/>
      <c r="E19" s="41"/>
      <c r="F19" s="43"/>
      <c r="G19" s="43"/>
      <c r="H19" s="45"/>
      <c r="I19" s="45"/>
      <c r="J19" s="38">
        <f t="shared" si="0"/>
        <v>0</v>
      </c>
      <c r="K19" s="8" t="str">
        <f t="shared" si="1"/>
        <v/>
      </c>
      <c r="L19" t="str">
        <f t="shared" si="2"/>
        <v/>
      </c>
      <c r="M19" t="str">
        <f>IFERROR(ROUND(100*IF(G19&lt;Samenvatting!$N$1,G19,Samenvatting!$N$1)*(J19/($F$3+$F$4)),0),"")</f>
        <v/>
      </c>
    </row>
    <row r="20" spans="1:13" x14ac:dyDescent="0.25">
      <c r="A20" s="20" t="s">
        <v>98</v>
      </c>
      <c r="B20" s="20" t="s">
        <v>99</v>
      </c>
      <c r="C20" s="20"/>
      <c r="D20" s="40"/>
      <c r="E20" s="40"/>
      <c r="F20" s="42"/>
      <c r="G20" s="42"/>
      <c r="H20" s="44"/>
      <c r="I20" s="44"/>
      <c r="J20" s="37">
        <f t="shared" si="0"/>
        <v>0</v>
      </c>
      <c r="K20" s="8" t="str">
        <f t="shared" si="1"/>
        <v/>
      </c>
      <c r="L20" t="str">
        <f t="shared" si="2"/>
        <v/>
      </c>
      <c r="M20" t="str">
        <f>IFERROR(ROUND(100*IF(G20&lt;Samenvatting!$N$1,G20,Samenvatting!$N$1)*(J20/($F$3+$F$4)),0),"")</f>
        <v/>
      </c>
    </row>
    <row r="21" spans="1:13" x14ac:dyDescent="0.25">
      <c r="A21" s="16" t="s">
        <v>100</v>
      </c>
      <c r="B21" s="16" t="s">
        <v>101</v>
      </c>
      <c r="C21" s="16"/>
      <c r="D21" s="41"/>
      <c r="E21" s="41"/>
      <c r="F21" s="43"/>
      <c r="G21" s="43"/>
      <c r="H21" s="45"/>
      <c r="I21" s="45"/>
      <c r="J21" s="38">
        <f t="shared" si="0"/>
        <v>0</v>
      </c>
      <c r="K21" s="8" t="str">
        <f t="shared" si="1"/>
        <v/>
      </c>
      <c r="L21" t="str">
        <f t="shared" si="2"/>
        <v/>
      </c>
      <c r="M21" t="str">
        <f>IFERROR(ROUND(100*IF(G21&lt;Samenvatting!$N$1,G21,Samenvatting!$N$1)*(J21/($F$3+$F$4)),0),"")</f>
        <v/>
      </c>
    </row>
    <row r="22" spans="1:13" x14ac:dyDescent="0.25">
      <c r="A22" s="20" t="s">
        <v>120</v>
      </c>
      <c r="B22" s="20" t="s">
        <v>121</v>
      </c>
      <c r="C22" s="20"/>
      <c r="D22" s="40"/>
      <c r="E22" s="40"/>
      <c r="F22" s="42"/>
      <c r="G22" s="42"/>
      <c r="H22" s="44"/>
      <c r="I22" s="44"/>
      <c r="J22" s="37">
        <f t="shared" si="0"/>
        <v>0</v>
      </c>
      <c r="K22" s="8" t="str">
        <f t="shared" si="1"/>
        <v/>
      </c>
      <c r="L22" t="str">
        <f t="shared" si="2"/>
        <v/>
      </c>
      <c r="M22" t="str">
        <f>IFERROR(ROUND(100*IF(G22&lt;Samenvatting!$N$1,G22,Samenvatting!$N$1)*(J22/($F$3+$F$4)),0),"")</f>
        <v/>
      </c>
    </row>
    <row r="23" spans="1:13" x14ac:dyDescent="0.25">
      <c r="A23" s="16" t="s">
        <v>122</v>
      </c>
      <c r="B23" s="16" t="s">
        <v>123</v>
      </c>
      <c r="C23" s="16"/>
      <c r="D23" s="41"/>
      <c r="E23" s="41"/>
      <c r="F23" s="43"/>
      <c r="G23" s="43"/>
      <c r="H23" s="45"/>
      <c r="I23" s="45"/>
      <c r="J23" s="38">
        <f t="shared" si="0"/>
        <v>0</v>
      </c>
      <c r="K23" s="8" t="str">
        <f t="shared" si="1"/>
        <v/>
      </c>
      <c r="L23" t="str">
        <f t="shared" si="2"/>
        <v/>
      </c>
      <c r="M23" t="str">
        <f>IFERROR(ROUND(100*IF(G23&lt;Samenvatting!$N$1,G23,Samenvatting!$N$1)*(J23/($F$3+$F$4)),0),"")</f>
        <v/>
      </c>
    </row>
    <row r="24" spans="1:13" x14ac:dyDescent="0.25">
      <c r="A24" s="5" t="s">
        <v>11</v>
      </c>
      <c r="B24" s="5"/>
      <c r="C24" s="5"/>
      <c r="D24" s="11"/>
      <c r="E24" s="11"/>
      <c r="F24" s="36"/>
      <c r="G24" s="36"/>
      <c r="H24" s="39">
        <f t="shared" ref="H24:M24" si="3">SUM(H12:H23)</f>
        <v>0</v>
      </c>
      <c r="I24" s="39">
        <f t="shared" si="3"/>
        <v>0</v>
      </c>
      <c r="J24" s="39">
        <f t="shared" si="3"/>
        <v>0</v>
      </c>
      <c r="K24" s="8">
        <f t="shared" si="3"/>
        <v>0</v>
      </c>
      <c r="L24">
        <f t="shared" si="3"/>
        <v>0</v>
      </c>
      <c r="M24">
        <f t="shared" si="3"/>
        <v>0</v>
      </c>
    </row>
    <row r="25" spans="1:13" ht="30" customHeight="1" x14ac:dyDescent="0.25">
      <c r="D25" s="10"/>
      <c r="E25" s="10"/>
    </row>
    <row r="26" spans="1:13" ht="30" x14ac:dyDescent="0.25">
      <c r="A26" s="64" t="s">
        <v>102</v>
      </c>
      <c r="B26" s="64"/>
      <c r="C26" s="64"/>
      <c r="D26" s="32" t="s">
        <v>103</v>
      </c>
      <c r="E26" s="64" t="s">
        <v>68</v>
      </c>
      <c r="F26" s="64"/>
      <c r="G26" s="71"/>
      <c r="H26" s="35" t="s">
        <v>104</v>
      </c>
      <c r="I26" s="35" t="s">
        <v>105</v>
      </c>
      <c r="J26" s="35" t="s">
        <v>73</v>
      </c>
      <c r="K26" s="34"/>
      <c r="L26" s="34"/>
      <c r="M26" s="34"/>
    </row>
    <row r="27" spans="1:13" x14ac:dyDescent="0.25">
      <c r="A27" s="67"/>
      <c r="B27" s="67"/>
      <c r="C27" s="67"/>
      <c r="D27" s="46"/>
      <c r="E27" s="67"/>
      <c r="F27" s="67"/>
      <c r="G27" s="68"/>
      <c r="H27" s="44"/>
      <c r="I27" s="44"/>
      <c r="J27" s="37">
        <f>H27+I27</f>
        <v>0</v>
      </c>
    </row>
    <row r="28" spans="1:13" x14ac:dyDescent="0.25">
      <c r="A28" s="69"/>
      <c r="B28" s="69"/>
      <c r="C28" s="69"/>
      <c r="D28" s="47"/>
      <c r="E28" s="69"/>
      <c r="F28" s="69"/>
      <c r="G28" s="70"/>
      <c r="H28" s="45"/>
      <c r="I28" s="45"/>
      <c r="J28" s="38">
        <f>H28+I28</f>
        <v>0</v>
      </c>
    </row>
    <row r="29" spans="1:13" x14ac:dyDescent="0.25">
      <c r="A29" s="67"/>
      <c r="B29" s="67"/>
      <c r="C29" s="67"/>
      <c r="D29" s="46"/>
      <c r="E29" s="67"/>
      <c r="F29" s="67"/>
      <c r="G29" s="68"/>
      <c r="H29" s="44"/>
      <c r="I29" s="44"/>
      <c r="J29" s="37">
        <f>H29+I29</f>
        <v>0</v>
      </c>
    </row>
    <row r="30" spans="1:13" x14ac:dyDescent="0.25">
      <c r="A30" s="69"/>
      <c r="B30" s="69"/>
      <c r="C30" s="69"/>
      <c r="D30" s="47"/>
      <c r="E30" s="69"/>
      <c r="F30" s="69"/>
      <c r="G30" s="70"/>
      <c r="H30" s="45"/>
      <c r="I30" s="45"/>
      <c r="J30" s="38">
        <f>H30+I30</f>
        <v>0</v>
      </c>
    </row>
    <row r="31" spans="1:13" x14ac:dyDescent="0.25">
      <c r="A31" s="5" t="s">
        <v>106</v>
      </c>
      <c r="B31" s="5"/>
      <c r="C31" s="5"/>
      <c r="D31" s="5"/>
      <c r="E31" s="5"/>
      <c r="F31" s="5"/>
      <c r="G31" s="36"/>
      <c r="H31" s="39">
        <f>SUM(H27:H30)</f>
        <v>0</v>
      </c>
      <c r="I31" s="39">
        <f>SUM(I27:I30)</f>
        <v>0</v>
      </c>
      <c r="J31" s="39">
        <f>SUM(J27:J30)</f>
        <v>0</v>
      </c>
    </row>
    <row r="33" spans="1:1" x14ac:dyDescent="0.25">
      <c r="A33" s="1" t="s">
        <v>54</v>
      </c>
    </row>
  </sheetData>
  <sheetProtection sheet="1"/>
  <mergeCells count="15">
    <mergeCell ref="A29:C29"/>
    <mergeCell ref="E29:G29"/>
    <mergeCell ref="A30:C30"/>
    <mergeCell ref="E30:G30"/>
    <mergeCell ref="A26:C26"/>
    <mergeCell ref="E26:G26"/>
    <mergeCell ref="A27:C27"/>
    <mergeCell ref="E27:G27"/>
    <mergeCell ref="A28:C28"/>
    <mergeCell ref="E28:G28"/>
    <mergeCell ref="I2:J2"/>
    <mergeCell ref="I3:J3"/>
    <mergeCell ref="I4:J4"/>
    <mergeCell ref="I5:J8"/>
    <mergeCell ref="A11:C11"/>
  </mergeCells>
  <dataValidations count="2">
    <dataValidation type="whole" allowBlank="1" showDropDown="1" showInputMessage="1" showErrorMessage="1" errorTitle="Geen geldig getal" error="Voer een getal in tussen 1 en 100" sqref="F12:G23" xr:uid="{00000000-0002-0000-0200-000000000000}">
      <formula1>1</formula1>
      <formula2>100</formula2>
    </dataValidation>
    <dataValidation type="whole" allowBlank="1" showDropDown="1" showInputMessage="1" showErrorMessage="1" errorTitle="Geen geldig getal" error="Alleen bedragen zijn toegestaan in hele euro's" sqref="H12:I23 H27:I30" xr:uid="{00000000-0002-0000-0200-000001000000}"/>
  </dataValidations>
  <pageMargins left="0.7" right="0.7" top="0.75" bottom="0.75" header="0.3" footer="0.3"/>
  <pageSetup paperSize="9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M34"/>
  <sheetViews>
    <sheetView workbookViewId="0"/>
  </sheetViews>
  <sheetFormatPr defaultRowHeight="15" x14ac:dyDescent="0.25"/>
  <cols>
    <col min="1" max="1" width="15" customWidth="1"/>
    <col min="2" max="2" width="20" customWidth="1"/>
    <col min="3" max="3" width="30" customWidth="1"/>
    <col min="4" max="5" width="20" customWidth="1"/>
    <col min="6" max="9" width="15" customWidth="1"/>
    <col min="10" max="10" width="20" customWidth="1"/>
    <col min="11" max="13" width="9.140625" hidden="1"/>
  </cols>
  <sheetData>
    <row r="1" spans="1:13" ht="63" customHeight="1" x14ac:dyDescent="0.25"/>
    <row r="2" spans="1:13" x14ac:dyDescent="0.25">
      <c r="B2" s="23" t="s">
        <v>55</v>
      </c>
      <c r="C2" s="28"/>
      <c r="E2" s="6" t="s">
        <v>56</v>
      </c>
      <c r="F2" s="29"/>
      <c r="H2" s="24" t="s">
        <v>57</v>
      </c>
      <c r="I2" s="56"/>
      <c r="J2" s="57"/>
      <c r="K2" t="s">
        <v>58</v>
      </c>
    </row>
    <row r="3" spans="1:13" x14ac:dyDescent="0.25">
      <c r="B3" s="2" t="s">
        <v>2</v>
      </c>
      <c r="C3" s="10" t="s">
        <v>23</v>
      </c>
      <c r="E3" s="20" t="s">
        <v>8</v>
      </c>
      <c r="F3" s="30">
        <f>H25</f>
        <v>0</v>
      </c>
      <c r="H3" s="24" t="s">
        <v>59</v>
      </c>
      <c r="I3" s="56"/>
      <c r="J3" s="57"/>
      <c r="K3" t="s">
        <v>12</v>
      </c>
      <c r="L3" s="8">
        <f>K25</f>
        <v>0</v>
      </c>
    </row>
    <row r="4" spans="1:13" x14ac:dyDescent="0.25">
      <c r="B4" s="2" t="s">
        <v>3</v>
      </c>
      <c r="C4" s="10" t="s">
        <v>24</v>
      </c>
      <c r="E4" s="16" t="s">
        <v>9</v>
      </c>
      <c r="F4" s="31">
        <f>I25</f>
        <v>0</v>
      </c>
      <c r="H4" s="24" t="s">
        <v>60</v>
      </c>
      <c r="I4" s="56"/>
      <c r="J4" s="57"/>
      <c r="K4" t="s">
        <v>13</v>
      </c>
      <c r="L4">
        <f>L25</f>
        <v>0</v>
      </c>
    </row>
    <row r="5" spans="1:13" x14ac:dyDescent="0.25">
      <c r="B5" s="2" t="s">
        <v>4</v>
      </c>
      <c r="C5" s="10" t="s">
        <v>17</v>
      </c>
      <c r="E5" s="20" t="s">
        <v>10</v>
      </c>
      <c r="F5" s="30">
        <f>J32</f>
        <v>0</v>
      </c>
      <c r="H5" s="25" t="s">
        <v>61</v>
      </c>
      <c r="I5" s="58"/>
      <c r="J5" s="59"/>
      <c r="K5" t="s">
        <v>14</v>
      </c>
      <c r="L5">
        <f>M25</f>
        <v>0</v>
      </c>
    </row>
    <row r="6" spans="1:13" x14ac:dyDescent="0.25">
      <c r="B6" s="2" t="s">
        <v>5</v>
      </c>
      <c r="C6" s="10" t="s">
        <v>25</v>
      </c>
      <c r="E6" s="5" t="s">
        <v>62</v>
      </c>
      <c r="F6" s="9">
        <f>SUM(F3:F5)</f>
        <v>0</v>
      </c>
      <c r="H6" s="26"/>
      <c r="I6" s="60"/>
      <c r="J6" s="61"/>
    </row>
    <row r="7" spans="1:13" x14ac:dyDescent="0.25">
      <c r="B7" s="2" t="s">
        <v>63</v>
      </c>
      <c r="C7" s="10" t="s">
        <v>124</v>
      </c>
      <c r="F7" s="8"/>
      <c r="H7" s="26"/>
      <c r="I7" s="60"/>
      <c r="J7" s="61"/>
    </row>
    <row r="8" spans="1:13" x14ac:dyDescent="0.25">
      <c r="B8" s="2" t="s">
        <v>6</v>
      </c>
      <c r="C8" s="10" t="s">
        <v>26</v>
      </c>
      <c r="H8" s="27"/>
      <c r="I8" s="62"/>
      <c r="J8" s="63"/>
    </row>
    <row r="9" spans="1:13" x14ac:dyDescent="0.25">
      <c r="B9" s="2" t="s">
        <v>65</v>
      </c>
      <c r="C9" s="10">
        <v>940103701</v>
      </c>
    </row>
    <row r="10" spans="1:13" x14ac:dyDescent="0.25">
      <c r="B10" s="2"/>
      <c r="C10" s="10"/>
    </row>
    <row r="11" spans="1:13" ht="45" x14ac:dyDescent="0.25">
      <c r="A11" s="64" t="s">
        <v>66</v>
      </c>
      <c r="B11" s="65"/>
      <c r="C11" s="66"/>
      <c r="D11" s="33" t="s">
        <v>67</v>
      </c>
      <c r="E11" s="33" t="s">
        <v>68</v>
      </c>
      <c r="F11" s="35" t="s">
        <v>69</v>
      </c>
      <c r="G11" s="35" t="s">
        <v>70</v>
      </c>
      <c r="H11" s="35" t="s">
        <v>71</v>
      </c>
      <c r="I11" s="35" t="s">
        <v>72</v>
      </c>
      <c r="J11" s="35" t="s">
        <v>73</v>
      </c>
      <c r="K11" s="34" t="s">
        <v>12</v>
      </c>
      <c r="L11" s="34" t="s">
        <v>13</v>
      </c>
      <c r="M11" s="34" t="s">
        <v>14</v>
      </c>
    </row>
    <row r="12" spans="1:13" x14ac:dyDescent="0.25">
      <c r="A12" s="20" t="s">
        <v>108</v>
      </c>
      <c r="B12" s="20" t="s">
        <v>109</v>
      </c>
      <c r="C12" s="20"/>
      <c r="D12" s="40"/>
      <c r="E12" s="40"/>
      <c r="F12" s="42"/>
      <c r="G12" s="42"/>
      <c r="H12" s="44"/>
      <c r="I12" s="44"/>
      <c r="J12" s="37">
        <f t="shared" ref="J12:J24" si="0">H12+I12</f>
        <v>0</v>
      </c>
      <c r="K12" s="8" t="str">
        <f t="shared" ref="K12:K24" si="1">IFERROR(J12/F12,"")</f>
        <v/>
      </c>
      <c r="L12" t="str">
        <f t="shared" ref="L12:L24" si="2">IFERROR(ROUND(100*F12*(H12/$F$3),0),"")</f>
        <v/>
      </c>
      <c r="M12" t="str">
        <f>IFERROR(ROUND(100*IF(G12&lt;Samenvatting!$N$1,G12,Samenvatting!$N$1)*(J12/($F$3+$F$4)),0),"")</f>
        <v/>
      </c>
    </row>
    <row r="13" spans="1:13" x14ac:dyDescent="0.25">
      <c r="A13" s="16" t="s">
        <v>125</v>
      </c>
      <c r="B13" s="16" t="s">
        <v>126</v>
      </c>
      <c r="C13" s="16"/>
      <c r="D13" s="41"/>
      <c r="E13" s="41"/>
      <c r="F13" s="43"/>
      <c r="G13" s="43"/>
      <c r="H13" s="45"/>
      <c r="I13" s="45"/>
      <c r="J13" s="38">
        <f t="shared" si="0"/>
        <v>0</v>
      </c>
      <c r="K13" s="8" t="str">
        <f t="shared" si="1"/>
        <v/>
      </c>
      <c r="L13" t="str">
        <f t="shared" si="2"/>
        <v/>
      </c>
      <c r="M13" t="str">
        <f>IFERROR(ROUND(100*IF(G13&lt;Samenvatting!$N$1,G13,Samenvatting!$N$1)*(J13/($F$3+$F$4)),0),"")</f>
        <v/>
      </c>
    </row>
    <row r="14" spans="1:13" x14ac:dyDescent="0.25">
      <c r="A14" s="20" t="s">
        <v>127</v>
      </c>
      <c r="B14" s="20" t="s">
        <v>128</v>
      </c>
      <c r="C14" s="20"/>
      <c r="D14" s="40"/>
      <c r="E14" s="40"/>
      <c r="F14" s="42"/>
      <c r="G14" s="42"/>
      <c r="H14" s="44"/>
      <c r="I14" s="44"/>
      <c r="J14" s="37">
        <f t="shared" si="0"/>
        <v>0</v>
      </c>
      <c r="K14" s="8" t="str">
        <f t="shared" si="1"/>
        <v/>
      </c>
      <c r="L14" t="str">
        <f t="shared" si="2"/>
        <v/>
      </c>
      <c r="M14" t="str">
        <f>IFERROR(ROUND(100*IF(G14&lt;Samenvatting!$N$1,G14,Samenvatting!$N$1)*(J14/($F$3+$F$4)),0),"")</f>
        <v/>
      </c>
    </row>
    <row r="15" spans="1:13" x14ac:dyDescent="0.25">
      <c r="A15" s="16" t="s">
        <v>110</v>
      </c>
      <c r="B15" s="16" t="s">
        <v>111</v>
      </c>
      <c r="C15" s="16"/>
      <c r="D15" s="41"/>
      <c r="E15" s="41"/>
      <c r="F15" s="43"/>
      <c r="G15" s="43"/>
      <c r="H15" s="45"/>
      <c r="I15" s="45"/>
      <c r="J15" s="38">
        <f t="shared" si="0"/>
        <v>0</v>
      </c>
      <c r="K15" s="8" t="str">
        <f t="shared" si="1"/>
        <v/>
      </c>
      <c r="L15" t="str">
        <f t="shared" si="2"/>
        <v/>
      </c>
      <c r="M15" t="str">
        <f>IFERROR(ROUND(100*IF(G15&lt;Samenvatting!$N$1,G15,Samenvatting!$N$1)*(J15/($F$3+$F$4)),0),"")</f>
        <v/>
      </c>
    </row>
    <row r="16" spans="1:13" x14ac:dyDescent="0.25">
      <c r="A16" s="20" t="s">
        <v>112</v>
      </c>
      <c r="B16" s="20" t="s">
        <v>113</v>
      </c>
      <c r="C16" s="20"/>
      <c r="D16" s="40"/>
      <c r="E16" s="40"/>
      <c r="F16" s="42"/>
      <c r="G16" s="42"/>
      <c r="H16" s="44"/>
      <c r="I16" s="44"/>
      <c r="J16" s="37">
        <f t="shared" si="0"/>
        <v>0</v>
      </c>
      <c r="K16" s="8" t="str">
        <f t="shared" si="1"/>
        <v/>
      </c>
      <c r="L16" t="str">
        <f t="shared" si="2"/>
        <v/>
      </c>
      <c r="M16" t="str">
        <f>IFERROR(ROUND(100*IF(G16&lt;Samenvatting!$N$1,G16,Samenvatting!$N$1)*(J16/($F$3+$F$4)),0),"")</f>
        <v/>
      </c>
    </row>
    <row r="17" spans="1:13" x14ac:dyDescent="0.25">
      <c r="A17" s="16" t="s">
        <v>86</v>
      </c>
      <c r="B17" s="16" t="s">
        <v>87</v>
      </c>
      <c r="C17" s="16"/>
      <c r="D17" s="41"/>
      <c r="E17" s="41"/>
      <c r="F17" s="43"/>
      <c r="G17" s="43"/>
      <c r="H17" s="45"/>
      <c r="I17" s="45"/>
      <c r="J17" s="38">
        <f t="shared" si="0"/>
        <v>0</v>
      </c>
      <c r="K17" s="8" t="str">
        <f t="shared" si="1"/>
        <v/>
      </c>
      <c r="L17" t="str">
        <f t="shared" si="2"/>
        <v/>
      </c>
      <c r="M17" t="str">
        <f>IFERROR(ROUND(100*IF(G17&lt;Samenvatting!$N$1,G17,Samenvatting!$N$1)*(J17/($F$3+$F$4)),0),"")</f>
        <v/>
      </c>
    </row>
    <row r="18" spans="1:13" x14ac:dyDescent="0.25">
      <c r="A18" s="20" t="s">
        <v>114</v>
      </c>
      <c r="B18" s="20" t="s">
        <v>115</v>
      </c>
      <c r="C18" s="20"/>
      <c r="D18" s="40"/>
      <c r="E18" s="40"/>
      <c r="F18" s="42"/>
      <c r="G18" s="42"/>
      <c r="H18" s="44"/>
      <c r="I18" s="44"/>
      <c r="J18" s="37">
        <f t="shared" si="0"/>
        <v>0</v>
      </c>
      <c r="K18" s="8" t="str">
        <f t="shared" si="1"/>
        <v/>
      </c>
      <c r="L18" t="str">
        <f t="shared" si="2"/>
        <v/>
      </c>
      <c r="M18" t="str">
        <f>IFERROR(ROUND(100*IF(G18&lt;Samenvatting!$N$1,G18,Samenvatting!$N$1)*(J18/($F$3+$F$4)),0),"")</f>
        <v/>
      </c>
    </row>
    <row r="19" spans="1:13" x14ac:dyDescent="0.25">
      <c r="A19" s="16" t="s">
        <v>118</v>
      </c>
      <c r="B19" s="16" t="s">
        <v>119</v>
      </c>
      <c r="C19" s="16"/>
      <c r="D19" s="41"/>
      <c r="E19" s="41"/>
      <c r="F19" s="43"/>
      <c r="G19" s="43"/>
      <c r="H19" s="45"/>
      <c r="I19" s="45"/>
      <c r="J19" s="38">
        <f t="shared" si="0"/>
        <v>0</v>
      </c>
      <c r="K19" s="8" t="str">
        <f t="shared" si="1"/>
        <v/>
      </c>
      <c r="L19" t="str">
        <f t="shared" si="2"/>
        <v/>
      </c>
      <c r="M19" t="str">
        <f>IFERROR(ROUND(100*IF(G19&lt;Samenvatting!$N$1,G19,Samenvatting!$N$1)*(J19/($F$3+$F$4)),0),"")</f>
        <v/>
      </c>
    </row>
    <row r="20" spans="1:13" x14ac:dyDescent="0.25">
      <c r="A20" s="20" t="s">
        <v>90</v>
      </c>
      <c r="B20" s="20" t="s">
        <v>91</v>
      </c>
      <c r="C20" s="20"/>
      <c r="D20" s="40"/>
      <c r="E20" s="40"/>
      <c r="F20" s="42"/>
      <c r="G20" s="42"/>
      <c r="H20" s="44"/>
      <c r="I20" s="44"/>
      <c r="J20" s="37">
        <f t="shared" si="0"/>
        <v>0</v>
      </c>
      <c r="K20" s="8" t="str">
        <f t="shared" si="1"/>
        <v/>
      </c>
      <c r="L20" t="str">
        <f t="shared" si="2"/>
        <v/>
      </c>
      <c r="M20" t="str">
        <f>IFERROR(ROUND(100*IF(G20&lt;Samenvatting!$N$1,G20,Samenvatting!$N$1)*(J20/($F$3+$F$4)),0),"")</f>
        <v/>
      </c>
    </row>
    <row r="21" spans="1:13" x14ac:dyDescent="0.25">
      <c r="A21" s="16" t="s">
        <v>92</v>
      </c>
      <c r="B21" s="16" t="s">
        <v>93</v>
      </c>
      <c r="C21" s="16"/>
      <c r="D21" s="41"/>
      <c r="E21" s="41"/>
      <c r="F21" s="43"/>
      <c r="G21" s="43"/>
      <c r="H21" s="45"/>
      <c r="I21" s="45"/>
      <c r="J21" s="38">
        <f t="shared" si="0"/>
        <v>0</v>
      </c>
      <c r="K21" s="8" t="str">
        <f t="shared" si="1"/>
        <v/>
      </c>
      <c r="L21" t="str">
        <f t="shared" si="2"/>
        <v/>
      </c>
      <c r="M21" t="str">
        <f>IFERROR(ROUND(100*IF(G21&lt;Samenvatting!$N$1,G21,Samenvatting!$N$1)*(J21/($F$3+$F$4)),0),"")</f>
        <v/>
      </c>
    </row>
    <row r="22" spans="1:13" x14ac:dyDescent="0.25">
      <c r="A22" s="20" t="s">
        <v>96</v>
      </c>
      <c r="B22" s="20" t="s">
        <v>97</v>
      </c>
      <c r="C22" s="20"/>
      <c r="D22" s="40"/>
      <c r="E22" s="40"/>
      <c r="F22" s="42"/>
      <c r="G22" s="42"/>
      <c r="H22" s="44"/>
      <c r="I22" s="44"/>
      <c r="J22" s="37">
        <f t="shared" si="0"/>
        <v>0</v>
      </c>
      <c r="K22" s="8" t="str">
        <f t="shared" si="1"/>
        <v/>
      </c>
      <c r="L22" t="str">
        <f t="shared" si="2"/>
        <v/>
      </c>
      <c r="M22" t="str">
        <f>IFERROR(ROUND(100*IF(G22&lt;Samenvatting!$N$1,G22,Samenvatting!$N$1)*(J22/($F$3+$F$4)),0),"")</f>
        <v/>
      </c>
    </row>
    <row r="23" spans="1:13" x14ac:dyDescent="0.25">
      <c r="A23" s="16" t="s">
        <v>98</v>
      </c>
      <c r="B23" s="16" t="s">
        <v>99</v>
      </c>
      <c r="C23" s="16"/>
      <c r="D23" s="41"/>
      <c r="E23" s="41"/>
      <c r="F23" s="43"/>
      <c r="G23" s="43"/>
      <c r="H23" s="45"/>
      <c r="I23" s="45"/>
      <c r="J23" s="38">
        <f t="shared" si="0"/>
        <v>0</v>
      </c>
      <c r="K23" s="8" t="str">
        <f t="shared" si="1"/>
        <v/>
      </c>
      <c r="L23" t="str">
        <f t="shared" si="2"/>
        <v/>
      </c>
      <c r="M23" t="str">
        <f>IFERROR(ROUND(100*IF(G23&lt;Samenvatting!$N$1,G23,Samenvatting!$N$1)*(J23/($F$3+$F$4)),0),"")</f>
        <v/>
      </c>
    </row>
    <row r="24" spans="1:13" x14ac:dyDescent="0.25">
      <c r="A24" s="20" t="s">
        <v>100</v>
      </c>
      <c r="B24" s="20" t="s">
        <v>101</v>
      </c>
      <c r="C24" s="20"/>
      <c r="D24" s="40"/>
      <c r="E24" s="40"/>
      <c r="F24" s="42"/>
      <c r="G24" s="42"/>
      <c r="H24" s="44"/>
      <c r="I24" s="44"/>
      <c r="J24" s="37">
        <f t="shared" si="0"/>
        <v>0</v>
      </c>
      <c r="K24" s="8" t="str">
        <f t="shared" si="1"/>
        <v/>
      </c>
      <c r="L24" t="str">
        <f t="shared" si="2"/>
        <v/>
      </c>
      <c r="M24" t="str">
        <f>IFERROR(ROUND(100*IF(G24&lt;Samenvatting!$N$1,G24,Samenvatting!$N$1)*(J24/($F$3+$F$4)),0),"")</f>
        <v/>
      </c>
    </row>
    <row r="25" spans="1:13" x14ac:dyDescent="0.25">
      <c r="A25" s="5" t="s">
        <v>11</v>
      </c>
      <c r="B25" s="5"/>
      <c r="C25" s="5"/>
      <c r="D25" s="11"/>
      <c r="E25" s="11"/>
      <c r="F25" s="36"/>
      <c r="G25" s="36"/>
      <c r="H25" s="39">
        <f t="shared" ref="H25:M25" si="3">SUM(H12:H24)</f>
        <v>0</v>
      </c>
      <c r="I25" s="39">
        <f t="shared" si="3"/>
        <v>0</v>
      </c>
      <c r="J25" s="39">
        <f t="shared" si="3"/>
        <v>0</v>
      </c>
      <c r="K25" s="8">
        <f t="shared" si="3"/>
        <v>0</v>
      </c>
      <c r="L25">
        <f t="shared" si="3"/>
        <v>0</v>
      </c>
      <c r="M25">
        <f t="shared" si="3"/>
        <v>0</v>
      </c>
    </row>
    <row r="26" spans="1:13" ht="30" customHeight="1" x14ac:dyDescent="0.25">
      <c r="D26" s="10"/>
      <c r="E26" s="10"/>
    </row>
    <row r="27" spans="1:13" ht="30" x14ac:dyDescent="0.25">
      <c r="A27" s="64" t="s">
        <v>102</v>
      </c>
      <c r="B27" s="64"/>
      <c r="C27" s="64"/>
      <c r="D27" s="32" t="s">
        <v>103</v>
      </c>
      <c r="E27" s="64" t="s">
        <v>68</v>
      </c>
      <c r="F27" s="64"/>
      <c r="G27" s="71"/>
      <c r="H27" s="35" t="s">
        <v>104</v>
      </c>
      <c r="I27" s="35" t="s">
        <v>105</v>
      </c>
      <c r="J27" s="35" t="s">
        <v>73</v>
      </c>
      <c r="K27" s="34"/>
      <c r="L27" s="34"/>
      <c r="M27" s="34"/>
    </row>
    <row r="28" spans="1:13" x14ac:dyDescent="0.25">
      <c r="A28" s="67"/>
      <c r="B28" s="67"/>
      <c r="C28" s="67"/>
      <c r="D28" s="46"/>
      <c r="E28" s="67"/>
      <c r="F28" s="67"/>
      <c r="G28" s="68"/>
      <c r="H28" s="44"/>
      <c r="I28" s="44"/>
      <c r="J28" s="37">
        <f>H28+I28</f>
        <v>0</v>
      </c>
    </row>
    <row r="29" spans="1:13" x14ac:dyDescent="0.25">
      <c r="A29" s="69"/>
      <c r="B29" s="69"/>
      <c r="C29" s="69"/>
      <c r="D29" s="47"/>
      <c r="E29" s="69"/>
      <c r="F29" s="69"/>
      <c r="G29" s="70"/>
      <c r="H29" s="45"/>
      <c r="I29" s="45"/>
      <c r="J29" s="38">
        <f>H29+I29</f>
        <v>0</v>
      </c>
    </row>
    <row r="30" spans="1:13" x14ac:dyDescent="0.25">
      <c r="A30" s="67"/>
      <c r="B30" s="67"/>
      <c r="C30" s="67"/>
      <c r="D30" s="46"/>
      <c r="E30" s="67"/>
      <c r="F30" s="67"/>
      <c r="G30" s="68"/>
      <c r="H30" s="44"/>
      <c r="I30" s="44"/>
      <c r="J30" s="37">
        <f>H30+I30</f>
        <v>0</v>
      </c>
    </row>
    <row r="31" spans="1:13" x14ac:dyDescent="0.25">
      <c r="A31" s="69"/>
      <c r="B31" s="69"/>
      <c r="C31" s="69"/>
      <c r="D31" s="47"/>
      <c r="E31" s="69"/>
      <c r="F31" s="69"/>
      <c r="G31" s="70"/>
      <c r="H31" s="45"/>
      <c r="I31" s="45"/>
      <c r="J31" s="38">
        <f>H31+I31</f>
        <v>0</v>
      </c>
    </row>
    <row r="32" spans="1:13" x14ac:dyDescent="0.25">
      <c r="A32" s="5" t="s">
        <v>106</v>
      </c>
      <c r="B32" s="5"/>
      <c r="C32" s="5"/>
      <c r="D32" s="5"/>
      <c r="E32" s="5"/>
      <c r="F32" s="5"/>
      <c r="G32" s="36"/>
      <c r="H32" s="39">
        <f>SUM(H28:H31)</f>
        <v>0</v>
      </c>
      <c r="I32" s="39">
        <f>SUM(I28:I31)</f>
        <v>0</v>
      </c>
      <c r="J32" s="39">
        <f>SUM(J28:J31)</f>
        <v>0</v>
      </c>
    </row>
    <row r="34" spans="1:1" x14ac:dyDescent="0.25">
      <c r="A34" s="1" t="s">
        <v>54</v>
      </c>
    </row>
  </sheetData>
  <sheetProtection sheet="1"/>
  <mergeCells count="15">
    <mergeCell ref="A30:C30"/>
    <mergeCell ref="E30:G30"/>
    <mergeCell ref="A31:C31"/>
    <mergeCell ref="E31:G31"/>
    <mergeCell ref="A27:C27"/>
    <mergeCell ref="E27:G27"/>
    <mergeCell ref="A28:C28"/>
    <mergeCell ref="E28:G28"/>
    <mergeCell ref="A29:C29"/>
    <mergeCell ref="E29:G29"/>
    <mergeCell ref="I2:J2"/>
    <mergeCell ref="I3:J3"/>
    <mergeCell ref="I4:J4"/>
    <mergeCell ref="I5:J8"/>
    <mergeCell ref="A11:C11"/>
  </mergeCells>
  <dataValidations count="2">
    <dataValidation type="whole" allowBlank="1" showDropDown="1" showInputMessage="1" showErrorMessage="1" errorTitle="Geen geldig getal" error="Voer een getal in tussen 1 en 100" sqref="F12:G24" xr:uid="{00000000-0002-0000-0300-000000000000}">
      <formula1>1</formula1>
      <formula2>100</formula2>
    </dataValidation>
    <dataValidation type="whole" allowBlank="1" showDropDown="1" showInputMessage="1" showErrorMessage="1" errorTitle="Geen geldig getal" error="Alleen bedragen zijn toegestaan in hele euro's" sqref="H12:I24 H28:I31" xr:uid="{00000000-0002-0000-0300-000001000000}"/>
  </dataValidations>
  <pageMargins left="0.7" right="0.7" top="0.75" bottom="0.75" header="0.3" footer="0.3"/>
  <pageSetup paperSize="9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M30"/>
  <sheetViews>
    <sheetView workbookViewId="0">
      <selection activeCell="B1" sqref="B1"/>
    </sheetView>
  </sheetViews>
  <sheetFormatPr defaultRowHeight="15" x14ac:dyDescent="0.25"/>
  <cols>
    <col min="1" max="1" width="15" customWidth="1"/>
    <col min="2" max="2" width="20" customWidth="1"/>
    <col min="3" max="3" width="30" customWidth="1"/>
    <col min="4" max="5" width="20" customWidth="1"/>
    <col min="6" max="9" width="15" customWidth="1"/>
    <col min="10" max="10" width="20" customWidth="1"/>
    <col min="11" max="13" width="9.140625" hidden="1"/>
  </cols>
  <sheetData>
    <row r="1" spans="1:13" ht="63" customHeight="1" x14ac:dyDescent="0.25"/>
    <row r="2" spans="1:13" x14ac:dyDescent="0.25">
      <c r="B2" s="23" t="s">
        <v>55</v>
      </c>
      <c r="C2" s="28"/>
      <c r="E2" s="6" t="s">
        <v>56</v>
      </c>
      <c r="F2" s="29"/>
      <c r="H2" s="24" t="s">
        <v>57</v>
      </c>
      <c r="I2" s="56"/>
      <c r="J2" s="57"/>
      <c r="K2" t="s">
        <v>58</v>
      </c>
    </row>
    <row r="3" spans="1:13" x14ac:dyDescent="0.25">
      <c r="B3" s="2" t="s">
        <v>2</v>
      </c>
      <c r="C3" s="10" t="s">
        <v>27</v>
      </c>
      <c r="E3" s="20" t="s">
        <v>8</v>
      </c>
      <c r="F3" s="30">
        <f>H21</f>
        <v>0</v>
      </c>
      <c r="H3" s="24" t="s">
        <v>59</v>
      </c>
      <c r="I3" s="56"/>
      <c r="J3" s="57"/>
      <c r="K3" t="s">
        <v>12</v>
      </c>
      <c r="L3" s="8">
        <f>K21</f>
        <v>0</v>
      </c>
    </row>
    <row r="4" spans="1:13" x14ac:dyDescent="0.25">
      <c r="B4" s="2" t="s">
        <v>3</v>
      </c>
      <c r="C4" s="10" t="s">
        <v>28</v>
      </c>
      <c r="E4" s="16" t="s">
        <v>9</v>
      </c>
      <c r="F4" s="31">
        <f>I21</f>
        <v>0</v>
      </c>
      <c r="H4" s="24" t="s">
        <v>60</v>
      </c>
      <c r="I4" s="56"/>
      <c r="J4" s="57"/>
      <c r="K4" t="s">
        <v>13</v>
      </c>
      <c r="L4">
        <f>L21</f>
        <v>0</v>
      </c>
    </row>
    <row r="5" spans="1:13" x14ac:dyDescent="0.25">
      <c r="B5" s="2" t="s">
        <v>4</v>
      </c>
      <c r="C5" s="10" t="s">
        <v>17</v>
      </c>
      <c r="E5" s="20" t="s">
        <v>10</v>
      </c>
      <c r="F5" s="30">
        <f>J28</f>
        <v>0</v>
      </c>
      <c r="H5" s="25" t="s">
        <v>61</v>
      </c>
      <c r="I5" s="58"/>
      <c r="J5" s="59"/>
      <c r="K5" t="s">
        <v>14</v>
      </c>
      <c r="L5">
        <f>M21</f>
        <v>0</v>
      </c>
    </row>
    <row r="6" spans="1:13" x14ac:dyDescent="0.25">
      <c r="B6" s="2" t="s">
        <v>5</v>
      </c>
      <c r="C6" s="10" t="s">
        <v>29</v>
      </c>
      <c r="E6" s="5" t="s">
        <v>62</v>
      </c>
      <c r="F6" s="9">
        <f>SUM(F3:F5)</f>
        <v>0</v>
      </c>
      <c r="H6" s="26"/>
      <c r="I6" s="60"/>
      <c r="J6" s="61"/>
    </row>
    <row r="7" spans="1:13" x14ac:dyDescent="0.25">
      <c r="B7" s="2" t="s">
        <v>63</v>
      </c>
      <c r="C7" s="10" t="s">
        <v>124</v>
      </c>
      <c r="F7" s="8"/>
      <c r="H7" s="26"/>
      <c r="I7" s="60"/>
      <c r="J7" s="61"/>
    </row>
    <row r="8" spans="1:13" x14ac:dyDescent="0.25">
      <c r="B8" s="2" t="s">
        <v>6</v>
      </c>
      <c r="C8" s="10">
        <v>42054865</v>
      </c>
      <c r="H8" s="27"/>
      <c r="I8" s="62"/>
      <c r="J8" s="63"/>
    </row>
    <row r="9" spans="1:13" x14ac:dyDescent="0.25">
      <c r="B9" s="2" t="s">
        <v>65</v>
      </c>
      <c r="C9" s="10">
        <v>10000023854</v>
      </c>
    </row>
    <row r="10" spans="1:13" x14ac:dyDescent="0.25">
      <c r="B10" s="2"/>
      <c r="C10" s="10"/>
    </row>
    <row r="11" spans="1:13" ht="45" x14ac:dyDescent="0.25">
      <c r="A11" s="64" t="s">
        <v>66</v>
      </c>
      <c r="B11" s="65"/>
      <c r="C11" s="66"/>
      <c r="D11" s="33" t="s">
        <v>67</v>
      </c>
      <c r="E11" s="33" t="s">
        <v>68</v>
      </c>
      <c r="F11" s="35" t="s">
        <v>69</v>
      </c>
      <c r="G11" s="35" t="s">
        <v>70</v>
      </c>
      <c r="H11" s="35" t="s">
        <v>71</v>
      </c>
      <c r="I11" s="35" t="s">
        <v>72</v>
      </c>
      <c r="J11" s="35" t="s">
        <v>73</v>
      </c>
      <c r="K11" s="34" t="s">
        <v>12</v>
      </c>
      <c r="L11" s="34" t="s">
        <v>13</v>
      </c>
      <c r="M11" s="34" t="s">
        <v>14</v>
      </c>
    </row>
    <row r="12" spans="1:13" x14ac:dyDescent="0.25">
      <c r="A12" s="20" t="s">
        <v>74</v>
      </c>
      <c r="B12" s="20" t="s">
        <v>75</v>
      </c>
      <c r="C12" s="20"/>
      <c r="D12" s="40"/>
      <c r="E12" s="40"/>
      <c r="F12" s="42"/>
      <c r="G12" s="42"/>
      <c r="H12" s="44"/>
      <c r="I12" s="44"/>
      <c r="J12" s="37">
        <f t="shared" ref="J12:J20" si="0">H12+I12</f>
        <v>0</v>
      </c>
      <c r="K12" s="8" t="str">
        <f t="shared" ref="K12:K20" si="1">IFERROR(J12/F12,"")</f>
        <v/>
      </c>
      <c r="L12" t="str">
        <f t="shared" ref="L12:L20" si="2">IFERROR(ROUND(100*F12*(H12/$F$3),0),"")</f>
        <v/>
      </c>
      <c r="M12" t="str">
        <f>IFERROR(ROUND(100*IF(G12&lt;Samenvatting!$N$1,G12,Samenvatting!$N$1)*(J12/($F$3+$F$4)),0),"")</f>
        <v/>
      </c>
    </row>
    <row r="13" spans="1:13" x14ac:dyDescent="0.25">
      <c r="A13" s="16" t="s">
        <v>76</v>
      </c>
      <c r="B13" s="16" t="s">
        <v>77</v>
      </c>
      <c r="C13" s="16"/>
      <c r="D13" s="41"/>
      <c r="E13" s="41"/>
      <c r="F13" s="43"/>
      <c r="G13" s="43"/>
      <c r="H13" s="45"/>
      <c r="I13" s="45"/>
      <c r="J13" s="38">
        <f t="shared" si="0"/>
        <v>0</v>
      </c>
      <c r="K13" s="8" t="str">
        <f t="shared" si="1"/>
        <v/>
      </c>
      <c r="L13" t="str">
        <f t="shared" si="2"/>
        <v/>
      </c>
      <c r="M13" t="str">
        <f>IFERROR(ROUND(100*IF(G13&lt;Samenvatting!$N$1,G13,Samenvatting!$N$1)*(J13/($F$3+$F$4)),0),"")</f>
        <v/>
      </c>
    </row>
    <row r="14" spans="1:13" x14ac:dyDescent="0.25">
      <c r="A14" s="20" t="s">
        <v>78</v>
      </c>
      <c r="B14" s="20" t="s">
        <v>79</v>
      </c>
      <c r="C14" s="20"/>
      <c r="D14" s="40"/>
      <c r="E14" s="40"/>
      <c r="F14" s="42"/>
      <c r="G14" s="42"/>
      <c r="H14" s="44"/>
      <c r="I14" s="44"/>
      <c r="J14" s="37">
        <f t="shared" si="0"/>
        <v>0</v>
      </c>
      <c r="K14" s="8" t="str">
        <f t="shared" si="1"/>
        <v/>
      </c>
      <c r="L14" t="str">
        <f t="shared" si="2"/>
        <v/>
      </c>
      <c r="M14" t="str">
        <f>IFERROR(ROUND(100*IF(G14&lt;Samenvatting!$N$1,G14,Samenvatting!$N$1)*(J14/($F$3+$F$4)),0),"")</f>
        <v/>
      </c>
    </row>
    <row r="15" spans="1:13" x14ac:dyDescent="0.25">
      <c r="A15" s="16" t="s">
        <v>84</v>
      </c>
      <c r="B15" s="16" t="s">
        <v>85</v>
      </c>
      <c r="C15" s="16"/>
      <c r="D15" s="41"/>
      <c r="E15" s="41"/>
      <c r="F15" s="43"/>
      <c r="G15" s="43"/>
      <c r="H15" s="45"/>
      <c r="I15" s="45"/>
      <c r="J15" s="38">
        <f t="shared" si="0"/>
        <v>0</v>
      </c>
      <c r="K15" s="8" t="str">
        <f t="shared" si="1"/>
        <v/>
      </c>
      <c r="L15" t="str">
        <f t="shared" si="2"/>
        <v/>
      </c>
      <c r="M15" t="str">
        <f>IFERROR(ROUND(100*IF(G15&lt;Samenvatting!$N$1,G15,Samenvatting!$N$1)*(J15/($F$3+$F$4)),0),"")</f>
        <v/>
      </c>
    </row>
    <row r="16" spans="1:13" x14ac:dyDescent="0.25">
      <c r="A16" s="20" t="s">
        <v>86</v>
      </c>
      <c r="B16" s="20" t="s">
        <v>87</v>
      </c>
      <c r="C16" s="20"/>
      <c r="D16" s="40"/>
      <c r="E16" s="40"/>
      <c r="F16" s="42"/>
      <c r="G16" s="42"/>
      <c r="H16" s="44"/>
      <c r="I16" s="44"/>
      <c r="J16" s="37">
        <f t="shared" si="0"/>
        <v>0</v>
      </c>
      <c r="K16" s="8" t="str">
        <f t="shared" si="1"/>
        <v/>
      </c>
      <c r="L16" t="str">
        <f t="shared" si="2"/>
        <v/>
      </c>
      <c r="M16" t="str">
        <f>IFERROR(ROUND(100*IF(G16&lt;Samenvatting!$N$1,G16,Samenvatting!$N$1)*(J16/($F$3+$F$4)),0),"")</f>
        <v/>
      </c>
    </row>
    <row r="17" spans="1:13" x14ac:dyDescent="0.25">
      <c r="A17" s="16" t="s">
        <v>90</v>
      </c>
      <c r="B17" s="16" t="s">
        <v>91</v>
      </c>
      <c r="C17" s="16"/>
      <c r="D17" s="41"/>
      <c r="E17" s="41"/>
      <c r="F17" s="43"/>
      <c r="G17" s="43"/>
      <c r="H17" s="45"/>
      <c r="I17" s="45"/>
      <c r="J17" s="38">
        <f t="shared" si="0"/>
        <v>0</v>
      </c>
      <c r="K17" s="8" t="str">
        <f t="shared" si="1"/>
        <v/>
      </c>
      <c r="L17" t="str">
        <f t="shared" si="2"/>
        <v/>
      </c>
      <c r="M17" t="str">
        <f>IFERROR(ROUND(100*IF(G17&lt;Samenvatting!$N$1,G17,Samenvatting!$N$1)*(J17/($F$3+$F$4)),0),"")</f>
        <v/>
      </c>
    </row>
    <row r="18" spans="1:13" x14ac:dyDescent="0.25">
      <c r="A18" s="20" t="s">
        <v>92</v>
      </c>
      <c r="B18" s="20" t="s">
        <v>93</v>
      </c>
      <c r="C18" s="20"/>
      <c r="D18" s="40"/>
      <c r="E18" s="40"/>
      <c r="F18" s="42"/>
      <c r="G18" s="42"/>
      <c r="H18" s="44"/>
      <c r="I18" s="44"/>
      <c r="J18" s="37">
        <f t="shared" si="0"/>
        <v>0</v>
      </c>
      <c r="K18" s="8" t="str">
        <f t="shared" si="1"/>
        <v/>
      </c>
      <c r="L18" t="str">
        <f t="shared" si="2"/>
        <v/>
      </c>
      <c r="M18" t="str">
        <f>IFERROR(ROUND(100*IF(G18&lt;Samenvatting!$N$1,G18,Samenvatting!$N$1)*(J18/($F$3+$F$4)),0),"")</f>
        <v/>
      </c>
    </row>
    <row r="19" spans="1:13" x14ac:dyDescent="0.25">
      <c r="A19" s="16" t="s">
        <v>94</v>
      </c>
      <c r="B19" s="16" t="s">
        <v>95</v>
      </c>
      <c r="C19" s="16"/>
      <c r="D19" s="41"/>
      <c r="E19" s="41"/>
      <c r="F19" s="43"/>
      <c r="G19" s="43"/>
      <c r="H19" s="45"/>
      <c r="I19" s="45"/>
      <c r="J19" s="38">
        <f t="shared" si="0"/>
        <v>0</v>
      </c>
      <c r="K19" s="8" t="str">
        <f t="shared" si="1"/>
        <v/>
      </c>
      <c r="L19" t="str">
        <f t="shared" si="2"/>
        <v/>
      </c>
      <c r="M19" t="str">
        <f>IFERROR(ROUND(100*IF(G19&lt;Samenvatting!$N$1,G19,Samenvatting!$N$1)*(J19/($F$3+$F$4)),0),"")</f>
        <v/>
      </c>
    </row>
    <row r="20" spans="1:13" x14ac:dyDescent="0.25">
      <c r="A20" s="20" t="s">
        <v>96</v>
      </c>
      <c r="B20" s="20" t="s">
        <v>97</v>
      </c>
      <c r="C20" s="20"/>
      <c r="D20" s="40"/>
      <c r="E20" s="40"/>
      <c r="F20" s="42"/>
      <c r="G20" s="42"/>
      <c r="H20" s="44"/>
      <c r="I20" s="44"/>
      <c r="J20" s="37">
        <f t="shared" si="0"/>
        <v>0</v>
      </c>
      <c r="K20" s="8" t="str">
        <f t="shared" si="1"/>
        <v/>
      </c>
      <c r="L20" t="str">
        <f t="shared" si="2"/>
        <v/>
      </c>
      <c r="M20" t="str">
        <f>IFERROR(ROUND(100*IF(G20&lt;Samenvatting!$N$1,G20,Samenvatting!$N$1)*(J20/($F$3+$F$4)),0),"")</f>
        <v/>
      </c>
    </row>
    <row r="21" spans="1:13" x14ac:dyDescent="0.25">
      <c r="A21" s="5" t="s">
        <v>11</v>
      </c>
      <c r="B21" s="5"/>
      <c r="C21" s="5"/>
      <c r="D21" s="11"/>
      <c r="E21" s="11"/>
      <c r="F21" s="36"/>
      <c r="G21" s="36"/>
      <c r="H21" s="39">
        <f t="shared" ref="H21:M21" si="3">SUM(H12:H20)</f>
        <v>0</v>
      </c>
      <c r="I21" s="39">
        <f t="shared" si="3"/>
        <v>0</v>
      </c>
      <c r="J21" s="39">
        <f t="shared" si="3"/>
        <v>0</v>
      </c>
      <c r="K21" s="8">
        <f t="shared" si="3"/>
        <v>0</v>
      </c>
      <c r="L21">
        <f t="shared" si="3"/>
        <v>0</v>
      </c>
      <c r="M21">
        <f t="shared" si="3"/>
        <v>0</v>
      </c>
    </row>
    <row r="22" spans="1:13" ht="30" customHeight="1" x14ac:dyDescent="0.25">
      <c r="D22" s="10"/>
      <c r="E22" s="10"/>
    </row>
    <row r="23" spans="1:13" ht="30" x14ac:dyDescent="0.25">
      <c r="A23" s="64" t="s">
        <v>102</v>
      </c>
      <c r="B23" s="64"/>
      <c r="C23" s="64"/>
      <c r="D23" s="32" t="s">
        <v>103</v>
      </c>
      <c r="E23" s="64" t="s">
        <v>68</v>
      </c>
      <c r="F23" s="64"/>
      <c r="G23" s="71"/>
      <c r="H23" s="35" t="s">
        <v>104</v>
      </c>
      <c r="I23" s="35" t="s">
        <v>105</v>
      </c>
      <c r="J23" s="35" t="s">
        <v>73</v>
      </c>
      <c r="K23" s="34"/>
      <c r="L23" s="34"/>
      <c r="M23" s="34"/>
    </row>
    <row r="24" spans="1:13" x14ac:dyDescent="0.25">
      <c r="A24" s="67"/>
      <c r="B24" s="67"/>
      <c r="C24" s="67"/>
      <c r="D24" s="46"/>
      <c r="E24" s="67"/>
      <c r="F24" s="67"/>
      <c r="G24" s="68"/>
      <c r="H24" s="44"/>
      <c r="I24" s="44"/>
      <c r="J24" s="37">
        <f>H24+I24</f>
        <v>0</v>
      </c>
    </row>
    <row r="25" spans="1:13" x14ac:dyDescent="0.25">
      <c r="A25" s="69"/>
      <c r="B25" s="69"/>
      <c r="C25" s="69"/>
      <c r="D25" s="47"/>
      <c r="E25" s="69"/>
      <c r="F25" s="69"/>
      <c r="G25" s="70"/>
      <c r="H25" s="45"/>
      <c r="I25" s="45"/>
      <c r="J25" s="38">
        <f>H25+I25</f>
        <v>0</v>
      </c>
    </row>
    <row r="26" spans="1:13" x14ac:dyDescent="0.25">
      <c r="A26" s="67"/>
      <c r="B26" s="67"/>
      <c r="C26" s="67"/>
      <c r="D26" s="46"/>
      <c r="E26" s="67"/>
      <c r="F26" s="67"/>
      <c r="G26" s="68"/>
      <c r="H26" s="44"/>
      <c r="I26" s="44"/>
      <c r="J26" s="37">
        <f>H26+I26</f>
        <v>0</v>
      </c>
    </row>
    <row r="27" spans="1:13" x14ac:dyDescent="0.25">
      <c r="A27" s="69"/>
      <c r="B27" s="69"/>
      <c r="C27" s="69"/>
      <c r="D27" s="47"/>
      <c r="E27" s="69"/>
      <c r="F27" s="69"/>
      <c r="G27" s="70"/>
      <c r="H27" s="45"/>
      <c r="I27" s="45"/>
      <c r="J27" s="38">
        <f>H27+I27</f>
        <v>0</v>
      </c>
    </row>
    <row r="28" spans="1:13" x14ac:dyDescent="0.25">
      <c r="A28" s="5" t="s">
        <v>106</v>
      </c>
      <c r="B28" s="5"/>
      <c r="C28" s="5"/>
      <c r="D28" s="5"/>
      <c r="E28" s="5"/>
      <c r="F28" s="5"/>
      <c r="G28" s="36"/>
      <c r="H28" s="39">
        <f>SUM(H24:H27)</f>
        <v>0</v>
      </c>
      <c r="I28" s="39">
        <f>SUM(I24:I27)</f>
        <v>0</v>
      </c>
      <c r="J28" s="39">
        <f>SUM(J24:J27)</f>
        <v>0</v>
      </c>
    </row>
    <row r="30" spans="1:13" x14ac:dyDescent="0.25">
      <c r="A30" s="1" t="s">
        <v>54</v>
      </c>
    </row>
  </sheetData>
  <sheetProtection sheet="1"/>
  <mergeCells count="15">
    <mergeCell ref="A26:C26"/>
    <mergeCell ref="E26:G26"/>
    <mergeCell ref="A27:C27"/>
    <mergeCell ref="E27:G27"/>
    <mergeCell ref="A23:C23"/>
    <mergeCell ref="E23:G23"/>
    <mergeCell ref="A24:C24"/>
    <mergeCell ref="E24:G24"/>
    <mergeCell ref="A25:C25"/>
    <mergeCell ref="E25:G25"/>
    <mergeCell ref="I2:J2"/>
    <mergeCell ref="I3:J3"/>
    <mergeCell ref="I4:J4"/>
    <mergeCell ref="I5:J8"/>
    <mergeCell ref="A11:C11"/>
  </mergeCells>
  <dataValidations count="2">
    <dataValidation type="whole" allowBlank="1" showDropDown="1" showInputMessage="1" showErrorMessage="1" errorTitle="Geen geldig getal" error="Voer een getal in tussen 1 en 100" sqref="F12:G20" xr:uid="{00000000-0002-0000-0400-000000000000}">
      <formula1>1</formula1>
      <formula2>100</formula2>
    </dataValidation>
    <dataValidation type="whole" allowBlank="1" showDropDown="1" showInputMessage="1" showErrorMessage="1" errorTitle="Geen geldig getal" error="Alleen bedragen zijn toegestaan in hele euro's" sqref="H12:I20 H24:I27" xr:uid="{00000000-0002-0000-0400-000001000000}"/>
  </dataValidations>
  <pageMargins left="0.7" right="0.7" top="0.75" bottom="0.75" header="0.3" footer="0.3"/>
  <pageSetup paperSize="9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32"/>
  <sheetViews>
    <sheetView workbookViewId="0"/>
  </sheetViews>
  <sheetFormatPr defaultRowHeight="15" x14ac:dyDescent="0.25"/>
  <cols>
    <col min="1" max="1" width="15" customWidth="1"/>
    <col min="2" max="2" width="20" customWidth="1"/>
    <col min="3" max="3" width="30" customWidth="1"/>
    <col min="4" max="5" width="20" customWidth="1"/>
    <col min="6" max="9" width="15" customWidth="1"/>
    <col min="10" max="10" width="20" customWidth="1"/>
    <col min="11" max="13" width="9.140625" hidden="1"/>
  </cols>
  <sheetData>
    <row r="1" spans="1:13" ht="63" customHeight="1" x14ac:dyDescent="0.25"/>
    <row r="2" spans="1:13" x14ac:dyDescent="0.25">
      <c r="B2" s="23" t="s">
        <v>55</v>
      </c>
      <c r="C2" s="28"/>
      <c r="E2" s="6" t="s">
        <v>56</v>
      </c>
      <c r="F2" s="29"/>
      <c r="H2" s="24" t="s">
        <v>57</v>
      </c>
      <c r="I2" s="56"/>
      <c r="J2" s="57"/>
      <c r="K2" t="s">
        <v>58</v>
      </c>
    </row>
    <row r="3" spans="1:13" x14ac:dyDescent="0.25">
      <c r="B3" s="2" t="s">
        <v>2</v>
      </c>
      <c r="C3" s="10" t="s">
        <v>20</v>
      </c>
      <c r="E3" s="20" t="s">
        <v>8</v>
      </c>
      <c r="F3" s="30">
        <f>H23</f>
        <v>0</v>
      </c>
      <c r="H3" s="24" t="s">
        <v>59</v>
      </c>
      <c r="I3" s="56"/>
      <c r="J3" s="57"/>
      <c r="K3" t="s">
        <v>12</v>
      </c>
      <c r="L3" s="8">
        <f>K23</f>
        <v>0</v>
      </c>
    </row>
    <row r="4" spans="1:13" x14ac:dyDescent="0.25">
      <c r="B4" s="2" t="s">
        <v>3</v>
      </c>
      <c r="C4" s="10" t="s">
        <v>30</v>
      </c>
      <c r="E4" s="16" t="s">
        <v>9</v>
      </c>
      <c r="F4" s="31">
        <f>I23</f>
        <v>0</v>
      </c>
      <c r="H4" s="24" t="s">
        <v>60</v>
      </c>
      <c r="I4" s="56"/>
      <c r="J4" s="57"/>
      <c r="K4" t="s">
        <v>13</v>
      </c>
      <c r="L4">
        <f>L23</f>
        <v>0</v>
      </c>
    </row>
    <row r="5" spans="1:13" x14ac:dyDescent="0.25">
      <c r="B5" s="2" t="s">
        <v>4</v>
      </c>
      <c r="C5" s="10" t="s">
        <v>17</v>
      </c>
      <c r="E5" s="20" t="s">
        <v>10</v>
      </c>
      <c r="F5" s="30">
        <f>J30</f>
        <v>0</v>
      </c>
      <c r="H5" s="25" t="s">
        <v>61</v>
      </c>
      <c r="I5" s="58"/>
      <c r="J5" s="59"/>
      <c r="K5" t="s">
        <v>14</v>
      </c>
      <c r="L5">
        <f>M23</f>
        <v>0</v>
      </c>
    </row>
    <row r="6" spans="1:13" x14ac:dyDescent="0.25">
      <c r="B6" s="2" t="s">
        <v>5</v>
      </c>
      <c r="C6" s="10" t="s">
        <v>31</v>
      </c>
      <c r="E6" s="5" t="s">
        <v>62</v>
      </c>
      <c r="F6" s="9">
        <f>SUM(F3:F5)</f>
        <v>0</v>
      </c>
      <c r="H6" s="26"/>
      <c r="I6" s="60"/>
      <c r="J6" s="61"/>
    </row>
    <row r="7" spans="1:13" x14ac:dyDescent="0.25">
      <c r="B7" s="2" t="s">
        <v>63</v>
      </c>
      <c r="C7" s="10" t="s">
        <v>129</v>
      </c>
      <c r="F7" s="8"/>
      <c r="H7" s="26"/>
      <c r="I7" s="60"/>
      <c r="J7" s="61"/>
    </row>
    <row r="8" spans="1:13" x14ac:dyDescent="0.25">
      <c r="B8" s="2" t="s">
        <v>6</v>
      </c>
      <c r="C8" s="10">
        <v>10282247</v>
      </c>
      <c r="H8" s="27"/>
      <c r="I8" s="62"/>
      <c r="J8" s="63"/>
    </row>
    <row r="9" spans="1:13" x14ac:dyDescent="0.25">
      <c r="B9" s="2" t="s">
        <v>65</v>
      </c>
      <c r="C9" s="10">
        <v>940109402</v>
      </c>
    </row>
    <row r="10" spans="1:13" x14ac:dyDescent="0.25">
      <c r="B10" s="2"/>
      <c r="C10" s="10"/>
    </row>
    <row r="11" spans="1:13" ht="45" x14ac:dyDescent="0.25">
      <c r="A11" s="64" t="s">
        <v>66</v>
      </c>
      <c r="B11" s="65"/>
      <c r="C11" s="66"/>
      <c r="D11" s="33" t="s">
        <v>67</v>
      </c>
      <c r="E11" s="33" t="s">
        <v>68</v>
      </c>
      <c r="F11" s="35" t="s">
        <v>69</v>
      </c>
      <c r="G11" s="35" t="s">
        <v>70</v>
      </c>
      <c r="H11" s="35" t="s">
        <v>71</v>
      </c>
      <c r="I11" s="35" t="s">
        <v>72</v>
      </c>
      <c r="J11" s="35" t="s">
        <v>73</v>
      </c>
      <c r="K11" s="34" t="s">
        <v>12</v>
      </c>
      <c r="L11" s="34" t="s">
        <v>13</v>
      </c>
      <c r="M11" s="34" t="s">
        <v>14</v>
      </c>
    </row>
    <row r="12" spans="1:13" x14ac:dyDescent="0.25">
      <c r="A12" s="20" t="s">
        <v>108</v>
      </c>
      <c r="B12" s="20" t="s">
        <v>109</v>
      </c>
      <c r="C12" s="20"/>
      <c r="D12" s="40"/>
      <c r="E12" s="40"/>
      <c r="F12" s="42"/>
      <c r="G12" s="42"/>
      <c r="H12" s="44"/>
      <c r="I12" s="44"/>
      <c r="J12" s="37">
        <f t="shared" ref="J12:J22" si="0">H12+I12</f>
        <v>0</v>
      </c>
      <c r="K12" s="8" t="str">
        <f t="shared" ref="K12:K22" si="1">IFERROR(J12/F12,"")</f>
        <v/>
      </c>
      <c r="L12" t="str">
        <f t="shared" ref="L12:L22" si="2">IFERROR(ROUND(100*F12*(H12/$F$3),0),"")</f>
        <v/>
      </c>
      <c r="M12" t="str">
        <f>IFERROR(ROUND(100*IF(G12&lt;Samenvatting!$N$1,G12,Samenvatting!$N$1)*(J12/($F$3+$F$4)),0),"")</f>
        <v/>
      </c>
    </row>
    <row r="13" spans="1:13" x14ac:dyDescent="0.25">
      <c r="A13" s="16" t="s">
        <v>82</v>
      </c>
      <c r="B13" s="16" t="s">
        <v>83</v>
      </c>
      <c r="C13" s="16"/>
      <c r="D13" s="41"/>
      <c r="E13" s="41"/>
      <c r="F13" s="43"/>
      <c r="G13" s="43"/>
      <c r="H13" s="45"/>
      <c r="I13" s="45"/>
      <c r="J13" s="38">
        <f t="shared" si="0"/>
        <v>0</v>
      </c>
      <c r="K13" s="8" t="str">
        <f t="shared" si="1"/>
        <v/>
      </c>
      <c r="L13" t="str">
        <f t="shared" si="2"/>
        <v/>
      </c>
      <c r="M13" t="str">
        <f>IFERROR(ROUND(100*IF(G13&lt;Samenvatting!$N$1,G13,Samenvatting!$N$1)*(J13/($F$3+$F$4)),0),"")</f>
        <v/>
      </c>
    </row>
    <row r="14" spans="1:13" x14ac:dyDescent="0.25">
      <c r="A14" s="20" t="s">
        <v>110</v>
      </c>
      <c r="B14" s="20" t="s">
        <v>111</v>
      </c>
      <c r="C14" s="20"/>
      <c r="D14" s="40"/>
      <c r="E14" s="40"/>
      <c r="F14" s="42"/>
      <c r="G14" s="42"/>
      <c r="H14" s="44"/>
      <c r="I14" s="44"/>
      <c r="J14" s="37">
        <f t="shared" si="0"/>
        <v>0</v>
      </c>
      <c r="K14" s="8" t="str">
        <f t="shared" si="1"/>
        <v/>
      </c>
      <c r="L14" t="str">
        <f t="shared" si="2"/>
        <v/>
      </c>
      <c r="M14" t="str">
        <f>IFERROR(ROUND(100*IF(G14&lt;Samenvatting!$N$1,G14,Samenvatting!$N$1)*(J14/($F$3+$F$4)),0),"")</f>
        <v/>
      </c>
    </row>
    <row r="15" spans="1:13" x14ac:dyDescent="0.25">
      <c r="A15" s="16" t="s">
        <v>112</v>
      </c>
      <c r="B15" s="16" t="s">
        <v>113</v>
      </c>
      <c r="C15" s="16"/>
      <c r="D15" s="41"/>
      <c r="E15" s="41"/>
      <c r="F15" s="43"/>
      <c r="G15" s="43"/>
      <c r="H15" s="45"/>
      <c r="I15" s="45"/>
      <c r="J15" s="38">
        <f t="shared" si="0"/>
        <v>0</v>
      </c>
      <c r="K15" s="8" t="str">
        <f t="shared" si="1"/>
        <v/>
      </c>
      <c r="L15" t="str">
        <f t="shared" si="2"/>
        <v/>
      </c>
      <c r="M15" t="str">
        <f>IFERROR(ROUND(100*IF(G15&lt;Samenvatting!$N$1,G15,Samenvatting!$N$1)*(J15/($F$3+$F$4)),0),"")</f>
        <v/>
      </c>
    </row>
    <row r="16" spans="1:13" x14ac:dyDescent="0.25">
      <c r="A16" s="20" t="s">
        <v>116</v>
      </c>
      <c r="B16" s="20" t="s">
        <v>117</v>
      </c>
      <c r="C16" s="20"/>
      <c r="D16" s="40"/>
      <c r="E16" s="40"/>
      <c r="F16" s="42"/>
      <c r="G16" s="42"/>
      <c r="H16" s="44"/>
      <c r="I16" s="44"/>
      <c r="J16" s="37">
        <f t="shared" si="0"/>
        <v>0</v>
      </c>
      <c r="K16" s="8" t="str">
        <f t="shared" si="1"/>
        <v/>
      </c>
      <c r="L16" t="str">
        <f t="shared" si="2"/>
        <v/>
      </c>
      <c r="M16" t="str">
        <f>IFERROR(ROUND(100*IF(G16&lt;Samenvatting!$N$1,G16,Samenvatting!$N$1)*(J16/($F$3+$F$4)),0),"")</f>
        <v/>
      </c>
    </row>
    <row r="17" spans="1:13" x14ac:dyDescent="0.25">
      <c r="A17" s="16" t="s">
        <v>88</v>
      </c>
      <c r="B17" s="16" t="s">
        <v>89</v>
      </c>
      <c r="C17" s="16"/>
      <c r="D17" s="41"/>
      <c r="E17" s="41"/>
      <c r="F17" s="43"/>
      <c r="G17" s="43"/>
      <c r="H17" s="45"/>
      <c r="I17" s="45"/>
      <c r="J17" s="38">
        <f t="shared" si="0"/>
        <v>0</v>
      </c>
      <c r="K17" s="8" t="str">
        <f t="shared" si="1"/>
        <v/>
      </c>
      <c r="L17" t="str">
        <f t="shared" si="2"/>
        <v/>
      </c>
      <c r="M17" t="str">
        <f>IFERROR(ROUND(100*IF(G17&lt;Samenvatting!$N$1,G17,Samenvatting!$N$1)*(J17/($F$3+$F$4)),0),"")</f>
        <v/>
      </c>
    </row>
    <row r="18" spans="1:13" x14ac:dyDescent="0.25">
      <c r="A18" s="20" t="s">
        <v>118</v>
      </c>
      <c r="B18" s="20" t="s">
        <v>119</v>
      </c>
      <c r="C18" s="20"/>
      <c r="D18" s="40"/>
      <c r="E18" s="40"/>
      <c r="F18" s="42"/>
      <c r="G18" s="42"/>
      <c r="H18" s="44"/>
      <c r="I18" s="44"/>
      <c r="J18" s="37">
        <f t="shared" si="0"/>
        <v>0</v>
      </c>
      <c r="K18" s="8" t="str">
        <f t="shared" si="1"/>
        <v/>
      </c>
      <c r="L18" t="str">
        <f t="shared" si="2"/>
        <v/>
      </c>
      <c r="M18" t="str">
        <f>IFERROR(ROUND(100*IF(G18&lt;Samenvatting!$N$1,G18,Samenvatting!$N$1)*(J18/($F$3+$F$4)),0),"")</f>
        <v/>
      </c>
    </row>
    <row r="19" spans="1:13" x14ac:dyDescent="0.25">
      <c r="A19" s="16" t="s">
        <v>98</v>
      </c>
      <c r="B19" s="16" t="s">
        <v>99</v>
      </c>
      <c r="C19" s="16"/>
      <c r="D19" s="41"/>
      <c r="E19" s="41"/>
      <c r="F19" s="43"/>
      <c r="G19" s="43"/>
      <c r="H19" s="45"/>
      <c r="I19" s="45"/>
      <c r="J19" s="38">
        <f t="shared" si="0"/>
        <v>0</v>
      </c>
      <c r="K19" s="8" t="str">
        <f t="shared" si="1"/>
        <v/>
      </c>
      <c r="L19" t="str">
        <f t="shared" si="2"/>
        <v/>
      </c>
      <c r="M19" t="str">
        <f>IFERROR(ROUND(100*IF(G19&lt;Samenvatting!$N$1,G19,Samenvatting!$N$1)*(J19/($F$3+$F$4)),0),"")</f>
        <v/>
      </c>
    </row>
    <row r="20" spans="1:13" x14ac:dyDescent="0.25">
      <c r="A20" s="20" t="s">
        <v>100</v>
      </c>
      <c r="B20" s="20" t="s">
        <v>101</v>
      </c>
      <c r="C20" s="20"/>
      <c r="D20" s="40"/>
      <c r="E20" s="40"/>
      <c r="F20" s="42"/>
      <c r="G20" s="42"/>
      <c r="H20" s="44"/>
      <c r="I20" s="44"/>
      <c r="J20" s="37">
        <f t="shared" si="0"/>
        <v>0</v>
      </c>
      <c r="K20" s="8" t="str">
        <f t="shared" si="1"/>
        <v/>
      </c>
      <c r="L20" t="str">
        <f t="shared" si="2"/>
        <v/>
      </c>
      <c r="M20" t="str">
        <f>IFERROR(ROUND(100*IF(G20&lt;Samenvatting!$N$1,G20,Samenvatting!$N$1)*(J20/($F$3+$F$4)),0),"")</f>
        <v/>
      </c>
    </row>
    <row r="21" spans="1:13" x14ac:dyDescent="0.25">
      <c r="A21" s="16" t="s">
        <v>120</v>
      </c>
      <c r="B21" s="16" t="s">
        <v>121</v>
      </c>
      <c r="C21" s="16"/>
      <c r="D21" s="41"/>
      <c r="E21" s="41"/>
      <c r="F21" s="43"/>
      <c r="G21" s="43"/>
      <c r="H21" s="45"/>
      <c r="I21" s="45"/>
      <c r="J21" s="38">
        <f t="shared" si="0"/>
        <v>0</v>
      </c>
      <c r="K21" s="8" t="str">
        <f t="shared" si="1"/>
        <v/>
      </c>
      <c r="L21" t="str">
        <f t="shared" si="2"/>
        <v/>
      </c>
      <c r="M21" t="str">
        <f>IFERROR(ROUND(100*IF(G21&lt;Samenvatting!$N$1,G21,Samenvatting!$N$1)*(J21/($F$3+$F$4)),0),"")</f>
        <v/>
      </c>
    </row>
    <row r="22" spans="1:13" x14ac:dyDescent="0.25">
      <c r="A22" s="20" t="s">
        <v>122</v>
      </c>
      <c r="B22" s="20" t="s">
        <v>123</v>
      </c>
      <c r="C22" s="20"/>
      <c r="D22" s="40"/>
      <c r="E22" s="40"/>
      <c r="F22" s="42"/>
      <c r="G22" s="42"/>
      <c r="H22" s="44"/>
      <c r="I22" s="44"/>
      <c r="J22" s="37">
        <f t="shared" si="0"/>
        <v>0</v>
      </c>
      <c r="K22" s="8" t="str">
        <f t="shared" si="1"/>
        <v/>
      </c>
      <c r="L22" t="str">
        <f t="shared" si="2"/>
        <v/>
      </c>
      <c r="M22" t="str">
        <f>IFERROR(ROUND(100*IF(G22&lt;Samenvatting!$N$1,G22,Samenvatting!$N$1)*(J22/($F$3+$F$4)),0),"")</f>
        <v/>
      </c>
    </row>
    <row r="23" spans="1:13" x14ac:dyDescent="0.25">
      <c r="A23" s="5" t="s">
        <v>11</v>
      </c>
      <c r="B23" s="5"/>
      <c r="C23" s="5"/>
      <c r="D23" s="11"/>
      <c r="E23" s="11"/>
      <c r="F23" s="36"/>
      <c r="G23" s="36"/>
      <c r="H23" s="39">
        <f t="shared" ref="H23:M23" si="3">SUM(H12:H22)</f>
        <v>0</v>
      </c>
      <c r="I23" s="39">
        <f t="shared" si="3"/>
        <v>0</v>
      </c>
      <c r="J23" s="39">
        <f t="shared" si="3"/>
        <v>0</v>
      </c>
      <c r="K23" s="8">
        <f t="shared" si="3"/>
        <v>0</v>
      </c>
      <c r="L23">
        <f t="shared" si="3"/>
        <v>0</v>
      </c>
      <c r="M23">
        <f t="shared" si="3"/>
        <v>0</v>
      </c>
    </row>
    <row r="24" spans="1:13" ht="30" customHeight="1" x14ac:dyDescent="0.25">
      <c r="D24" s="10"/>
      <c r="E24" s="10"/>
    </row>
    <row r="25" spans="1:13" ht="30" x14ac:dyDescent="0.25">
      <c r="A25" s="64" t="s">
        <v>102</v>
      </c>
      <c r="B25" s="64"/>
      <c r="C25" s="64"/>
      <c r="D25" s="32" t="s">
        <v>103</v>
      </c>
      <c r="E25" s="64" t="s">
        <v>68</v>
      </c>
      <c r="F25" s="64"/>
      <c r="G25" s="71"/>
      <c r="H25" s="35" t="s">
        <v>104</v>
      </c>
      <c r="I25" s="35" t="s">
        <v>105</v>
      </c>
      <c r="J25" s="35" t="s">
        <v>73</v>
      </c>
      <c r="K25" s="34"/>
      <c r="L25" s="34"/>
      <c r="M25" s="34"/>
    </row>
    <row r="26" spans="1:13" x14ac:dyDescent="0.25">
      <c r="A26" s="67"/>
      <c r="B26" s="67"/>
      <c r="C26" s="67"/>
      <c r="D26" s="46"/>
      <c r="E26" s="67"/>
      <c r="F26" s="67"/>
      <c r="G26" s="68"/>
      <c r="H26" s="44"/>
      <c r="I26" s="44"/>
      <c r="J26" s="37">
        <f>H26+I26</f>
        <v>0</v>
      </c>
    </row>
    <row r="27" spans="1:13" x14ac:dyDescent="0.25">
      <c r="A27" s="69"/>
      <c r="B27" s="69"/>
      <c r="C27" s="69"/>
      <c r="D27" s="47"/>
      <c r="E27" s="69"/>
      <c r="F27" s="69"/>
      <c r="G27" s="70"/>
      <c r="H27" s="45"/>
      <c r="I27" s="45"/>
      <c r="J27" s="38">
        <f>H27+I27</f>
        <v>0</v>
      </c>
    </row>
    <row r="28" spans="1:13" x14ac:dyDescent="0.25">
      <c r="A28" s="67"/>
      <c r="B28" s="67"/>
      <c r="C28" s="67"/>
      <c r="D28" s="46"/>
      <c r="E28" s="67"/>
      <c r="F28" s="67"/>
      <c r="G28" s="68"/>
      <c r="H28" s="44"/>
      <c r="I28" s="44"/>
      <c r="J28" s="37">
        <f>H28+I28</f>
        <v>0</v>
      </c>
    </row>
    <row r="29" spans="1:13" x14ac:dyDescent="0.25">
      <c r="A29" s="69"/>
      <c r="B29" s="69"/>
      <c r="C29" s="69"/>
      <c r="D29" s="47"/>
      <c r="E29" s="69"/>
      <c r="F29" s="69"/>
      <c r="G29" s="70"/>
      <c r="H29" s="45"/>
      <c r="I29" s="45"/>
      <c r="J29" s="38">
        <f>H29+I29</f>
        <v>0</v>
      </c>
    </row>
    <row r="30" spans="1:13" x14ac:dyDescent="0.25">
      <c r="A30" s="5" t="s">
        <v>106</v>
      </c>
      <c r="B30" s="5"/>
      <c r="C30" s="5"/>
      <c r="D30" s="5"/>
      <c r="E30" s="5"/>
      <c r="F30" s="5"/>
      <c r="G30" s="36"/>
      <c r="H30" s="39">
        <f>SUM(H26:H29)</f>
        <v>0</v>
      </c>
      <c r="I30" s="39">
        <f>SUM(I26:I29)</f>
        <v>0</v>
      </c>
      <c r="J30" s="39">
        <f>SUM(J26:J29)</f>
        <v>0</v>
      </c>
    </row>
    <row r="32" spans="1:13" x14ac:dyDescent="0.25">
      <c r="A32" s="1" t="s">
        <v>54</v>
      </c>
    </row>
  </sheetData>
  <sheetProtection sheet="1"/>
  <mergeCells count="15">
    <mergeCell ref="A28:C28"/>
    <mergeCell ref="E28:G28"/>
    <mergeCell ref="A29:C29"/>
    <mergeCell ref="E29:G29"/>
    <mergeCell ref="A25:C25"/>
    <mergeCell ref="E25:G25"/>
    <mergeCell ref="A26:C26"/>
    <mergeCell ref="E26:G26"/>
    <mergeCell ref="A27:C27"/>
    <mergeCell ref="E27:G27"/>
    <mergeCell ref="I2:J2"/>
    <mergeCell ref="I3:J3"/>
    <mergeCell ref="I4:J4"/>
    <mergeCell ref="I5:J8"/>
    <mergeCell ref="A11:C11"/>
  </mergeCells>
  <dataValidations count="2">
    <dataValidation type="whole" allowBlank="1" showDropDown="1" showInputMessage="1" showErrorMessage="1" errorTitle="Geen geldig getal" error="Voer een getal in tussen 1 en 100" sqref="F12:G22" xr:uid="{00000000-0002-0000-0500-000000000000}">
      <formula1>1</formula1>
      <formula2>100</formula2>
    </dataValidation>
    <dataValidation type="whole" allowBlank="1" showDropDown="1" showInputMessage="1" showErrorMessage="1" errorTitle="Geen geldig getal" error="Alleen bedragen zijn toegestaan in hele euro's" sqref="H12:I22 H26:I29" xr:uid="{00000000-0002-0000-0500-000001000000}"/>
  </dataValidations>
  <pageMargins left="0.7" right="0.7" top="0.75" bottom="0.75" header="0.3" footer="0.3"/>
  <pageSetup paperSize="9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M29"/>
  <sheetViews>
    <sheetView workbookViewId="0"/>
  </sheetViews>
  <sheetFormatPr defaultRowHeight="15" x14ac:dyDescent="0.25"/>
  <cols>
    <col min="1" max="1" width="15" customWidth="1"/>
    <col min="2" max="2" width="20" customWidth="1"/>
    <col min="3" max="3" width="30" customWidth="1"/>
    <col min="4" max="5" width="20" customWidth="1"/>
    <col min="6" max="9" width="15" customWidth="1"/>
    <col min="10" max="10" width="20" customWidth="1"/>
    <col min="11" max="13" width="9.140625" hidden="1"/>
  </cols>
  <sheetData>
    <row r="1" spans="1:13" ht="63" customHeight="1" x14ac:dyDescent="0.25"/>
    <row r="2" spans="1:13" x14ac:dyDescent="0.25">
      <c r="B2" s="23" t="s">
        <v>55</v>
      </c>
      <c r="C2" s="28"/>
      <c r="E2" s="6" t="s">
        <v>56</v>
      </c>
      <c r="F2" s="29"/>
      <c r="H2" s="24" t="s">
        <v>57</v>
      </c>
      <c r="I2" s="56"/>
      <c r="J2" s="57"/>
      <c r="K2" t="s">
        <v>58</v>
      </c>
    </row>
    <row r="3" spans="1:13" x14ac:dyDescent="0.25">
      <c r="B3" s="2" t="s">
        <v>2</v>
      </c>
      <c r="C3" s="10" t="s">
        <v>32</v>
      </c>
      <c r="E3" s="20" t="s">
        <v>8</v>
      </c>
      <c r="F3" s="30">
        <f>H20</f>
        <v>0</v>
      </c>
      <c r="H3" s="24" t="s">
        <v>59</v>
      </c>
      <c r="I3" s="56"/>
      <c r="J3" s="57"/>
      <c r="K3" t="s">
        <v>12</v>
      </c>
      <c r="L3" s="8">
        <f>K20</f>
        <v>0</v>
      </c>
    </row>
    <row r="4" spans="1:13" x14ac:dyDescent="0.25">
      <c r="B4" s="2" t="s">
        <v>3</v>
      </c>
      <c r="C4" s="10" t="s">
        <v>33</v>
      </c>
      <c r="E4" s="16" t="s">
        <v>9</v>
      </c>
      <c r="F4" s="31">
        <f>I20</f>
        <v>0</v>
      </c>
      <c r="H4" s="24" t="s">
        <v>60</v>
      </c>
      <c r="I4" s="56"/>
      <c r="J4" s="57"/>
      <c r="K4" t="s">
        <v>13</v>
      </c>
      <c r="L4">
        <f>L20</f>
        <v>0</v>
      </c>
    </row>
    <row r="5" spans="1:13" x14ac:dyDescent="0.25">
      <c r="B5" s="2" t="s">
        <v>4</v>
      </c>
      <c r="C5" s="10" t="s">
        <v>17</v>
      </c>
      <c r="E5" s="20" t="s">
        <v>10</v>
      </c>
      <c r="F5" s="30">
        <f>J27</f>
        <v>0</v>
      </c>
      <c r="H5" s="25" t="s">
        <v>61</v>
      </c>
      <c r="I5" s="58"/>
      <c r="J5" s="59"/>
      <c r="K5" t="s">
        <v>14</v>
      </c>
      <c r="L5">
        <f>M20</f>
        <v>0</v>
      </c>
    </row>
    <row r="6" spans="1:13" x14ac:dyDescent="0.25">
      <c r="B6" s="2" t="s">
        <v>5</v>
      </c>
      <c r="C6" s="10" t="s">
        <v>34</v>
      </c>
      <c r="E6" s="5" t="s">
        <v>62</v>
      </c>
      <c r="F6" s="9">
        <f>SUM(F3:F5)</f>
        <v>0</v>
      </c>
      <c r="H6" s="26"/>
      <c r="I6" s="60"/>
      <c r="J6" s="61"/>
    </row>
    <row r="7" spans="1:13" x14ac:dyDescent="0.25">
      <c r="B7" s="2" t="s">
        <v>63</v>
      </c>
      <c r="C7" s="10" t="s">
        <v>130</v>
      </c>
      <c r="F7" s="8"/>
      <c r="H7" s="26"/>
      <c r="I7" s="60"/>
      <c r="J7" s="61"/>
    </row>
    <row r="8" spans="1:13" x14ac:dyDescent="0.25">
      <c r="B8" s="2" t="s">
        <v>6</v>
      </c>
      <c r="C8" s="10" t="s">
        <v>35</v>
      </c>
      <c r="H8" s="27"/>
      <c r="I8" s="62"/>
      <c r="J8" s="63"/>
    </row>
    <row r="9" spans="1:13" x14ac:dyDescent="0.25">
      <c r="B9" s="2" t="s">
        <v>65</v>
      </c>
      <c r="C9" s="10">
        <v>940200501</v>
      </c>
    </row>
    <row r="10" spans="1:13" x14ac:dyDescent="0.25">
      <c r="B10" s="2"/>
      <c r="C10" s="10"/>
    </row>
    <row r="11" spans="1:13" ht="45" x14ac:dyDescent="0.25">
      <c r="A11" s="64" t="s">
        <v>66</v>
      </c>
      <c r="B11" s="65"/>
      <c r="C11" s="66"/>
      <c r="D11" s="33" t="s">
        <v>67</v>
      </c>
      <c r="E11" s="33" t="s">
        <v>68</v>
      </c>
      <c r="F11" s="35" t="s">
        <v>69</v>
      </c>
      <c r="G11" s="35" t="s">
        <v>70</v>
      </c>
      <c r="H11" s="35" t="s">
        <v>71</v>
      </c>
      <c r="I11" s="35" t="s">
        <v>72</v>
      </c>
      <c r="J11" s="35" t="s">
        <v>73</v>
      </c>
      <c r="K11" s="34" t="s">
        <v>12</v>
      </c>
      <c r="L11" s="34" t="s">
        <v>13</v>
      </c>
      <c r="M11" s="34" t="s">
        <v>14</v>
      </c>
    </row>
    <row r="12" spans="1:13" x14ac:dyDescent="0.25">
      <c r="A12" s="20" t="s">
        <v>108</v>
      </c>
      <c r="B12" s="20" t="s">
        <v>109</v>
      </c>
      <c r="C12" s="20"/>
      <c r="D12" s="40"/>
      <c r="E12" s="40"/>
      <c r="F12" s="42"/>
      <c r="G12" s="42"/>
      <c r="H12" s="44"/>
      <c r="I12" s="44"/>
      <c r="J12" s="37">
        <f t="shared" ref="J12:J19" si="0">H12+I12</f>
        <v>0</v>
      </c>
      <c r="K12" s="8" t="str">
        <f t="shared" ref="K12:K19" si="1">IFERROR(J12/F12,"")</f>
        <v/>
      </c>
      <c r="L12" t="str">
        <f t="shared" ref="L12:L19" si="2">IFERROR(ROUND(100*F12*(H12/$F$3),0),"")</f>
        <v/>
      </c>
      <c r="M12" t="str">
        <f>IFERROR(ROUND(100*IF(G12&lt;Samenvatting!$N$1,G12,Samenvatting!$N$1)*(J12/($F$3+$F$4)),0),"")</f>
        <v/>
      </c>
    </row>
    <row r="13" spans="1:13" x14ac:dyDescent="0.25">
      <c r="A13" s="16" t="s">
        <v>112</v>
      </c>
      <c r="B13" s="16" t="s">
        <v>113</v>
      </c>
      <c r="C13" s="16"/>
      <c r="D13" s="41"/>
      <c r="E13" s="41"/>
      <c r="F13" s="43"/>
      <c r="G13" s="43"/>
      <c r="H13" s="45"/>
      <c r="I13" s="45"/>
      <c r="J13" s="38">
        <f t="shared" si="0"/>
        <v>0</v>
      </c>
      <c r="K13" s="8" t="str">
        <f t="shared" si="1"/>
        <v/>
      </c>
      <c r="L13" t="str">
        <f t="shared" si="2"/>
        <v/>
      </c>
      <c r="M13" t="str">
        <f>IFERROR(ROUND(100*IF(G13&lt;Samenvatting!$N$1,G13,Samenvatting!$N$1)*(J13/($F$3+$F$4)),0),"")</f>
        <v/>
      </c>
    </row>
    <row r="14" spans="1:13" x14ac:dyDescent="0.25">
      <c r="A14" s="20" t="s">
        <v>86</v>
      </c>
      <c r="B14" s="20" t="s">
        <v>87</v>
      </c>
      <c r="C14" s="20"/>
      <c r="D14" s="40"/>
      <c r="E14" s="40"/>
      <c r="F14" s="42"/>
      <c r="G14" s="42"/>
      <c r="H14" s="44"/>
      <c r="I14" s="44"/>
      <c r="J14" s="37">
        <f t="shared" si="0"/>
        <v>0</v>
      </c>
      <c r="K14" s="8" t="str">
        <f t="shared" si="1"/>
        <v/>
      </c>
      <c r="L14" t="str">
        <f t="shared" si="2"/>
        <v/>
      </c>
      <c r="M14" t="str">
        <f>IFERROR(ROUND(100*IF(G14&lt;Samenvatting!$N$1,G14,Samenvatting!$N$1)*(J14/($F$3+$F$4)),0),"")</f>
        <v/>
      </c>
    </row>
    <row r="15" spans="1:13" x14ac:dyDescent="0.25">
      <c r="A15" s="16" t="s">
        <v>118</v>
      </c>
      <c r="B15" s="16" t="s">
        <v>119</v>
      </c>
      <c r="C15" s="16"/>
      <c r="D15" s="41"/>
      <c r="E15" s="41"/>
      <c r="F15" s="43"/>
      <c r="G15" s="43"/>
      <c r="H15" s="45"/>
      <c r="I15" s="45"/>
      <c r="J15" s="38">
        <f t="shared" si="0"/>
        <v>0</v>
      </c>
      <c r="K15" s="8" t="str">
        <f t="shared" si="1"/>
        <v/>
      </c>
      <c r="L15" t="str">
        <f t="shared" si="2"/>
        <v/>
      </c>
      <c r="M15" t="str">
        <f>IFERROR(ROUND(100*IF(G15&lt;Samenvatting!$N$1,G15,Samenvatting!$N$1)*(J15/($F$3+$F$4)),0),"")</f>
        <v/>
      </c>
    </row>
    <row r="16" spans="1:13" x14ac:dyDescent="0.25">
      <c r="A16" s="20" t="s">
        <v>90</v>
      </c>
      <c r="B16" s="20" t="s">
        <v>91</v>
      </c>
      <c r="C16" s="20"/>
      <c r="D16" s="40"/>
      <c r="E16" s="40"/>
      <c r="F16" s="42"/>
      <c r="G16" s="42"/>
      <c r="H16" s="44"/>
      <c r="I16" s="44"/>
      <c r="J16" s="37">
        <f t="shared" si="0"/>
        <v>0</v>
      </c>
      <c r="K16" s="8" t="str">
        <f t="shared" si="1"/>
        <v/>
      </c>
      <c r="L16" t="str">
        <f t="shared" si="2"/>
        <v/>
      </c>
      <c r="M16" t="str">
        <f>IFERROR(ROUND(100*IF(G16&lt;Samenvatting!$N$1,G16,Samenvatting!$N$1)*(J16/($F$3+$F$4)),0),"")</f>
        <v/>
      </c>
    </row>
    <row r="17" spans="1:13" x14ac:dyDescent="0.25">
      <c r="A17" s="16" t="s">
        <v>92</v>
      </c>
      <c r="B17" s="16" t="s">
        <v>93</v>
      </c>
      <c r="C17" s="16"/>
      <c r="D17" s="41"/>
      <c r="E17" s="41"/>
      <c r="F17" s="43"/>
      <c r="G17" s="43"/>
      <c r="H17" s="45"/>
      <c r="I17" s="45"/>
      <c r="J17" s="38">
        <f t="shared" si="0"/>
        <v>0</v>
      </c>
      <c r="K17" s="8" t="str">
        <f t="shared" si="1"/>
        <v/>
      </c>
      <c r="L17" t="str">
        <f t="shared" si="2"/>
        <v/>
      </c>
      <c r="M17" t="str">
        <f>IFERROR(ROUND(100*IF(G17&lt;Samenvatting!$N$1,G17,Samenvatting!$N$1)*(J17/($F$3+$F$4)),0),"")</f>
        <v/>
      </c>
    </row>
    <row r="18" spans="1:13" x14ac:dyDescent="0.25">
      <c r="A18" s="20" t="s">
        <v>94</v>
      </c>
      <c r="B18" s="20" t="s">
        <v>95</v>
      </c>
      <c r="C18" s="20"/>
      <c r="D18" s="40"/>
      <c r="E18" s="40"/>
      <c r="F18" s="42"/>
      <c r="G18" s="42"/>
      <c r="H18" s="44"/>
      <c r="I18" s="44"/>
      <c r="J18" s="37">
        <f t="shared" si="0"/>
        <v>0</v>
      </c>
      <c r="K18" s="8" t="str">
        <f t="shared" si="1"/>
        <v/>
      </c>
      <c r="L18" t="str">
        <f t="shared" si="2"/>
        <v/>
      </c>
      <c r="M18" t="str">
        <f>IFERROR(ROUND(100*IF(G18&lt;Samenvatting!$N$1,G18,Samenvatting!$N$1)*(J18/($F$3+$F$4)),0),"")</f>
        <v/>
      </c>
    </row>
    <row r="19" spans="1:13" x14ac:dyDescent="0.25">
      <c r="A19" s="16" t="s">
        <v>96</v>
      </c>
      <c r="B19" s="16" t="s">
        <v>131</v>
      </c>
      <c r="C19" s="16"/>
      <c r="D19" s="41"/>
      <c r="E19" s="41"/>
      <c r="F19" s="43"/>
      <c r="G19" s="43"/>
      <c r="H19" s="45"/>
      <c r="I19" s="45"/>
      <c r="J19" s="38">
        <f t="shared" si="0"/>
        <v>0</v>
      </c>
      <c r="K19" s="8" t="str">
        <f t="shared" si="1"/>
        <v/>
      </c>
      <c r="L19" t="str">
        <f t="shared" si="2"/>
        <v/>
      </c>
      <c r="M19" t="str">
        <f>IFERROR(ROUND(100*IF(G19&lt;Samenvatting!$N$1,G19,Samenvatting!$N$1)*(J19/($F$3+$F$4)),0),"")</f>
        <v/>
      </c>
    </row>
    <row r="20" spans="1:13" x14ac:dyDescent="0.25">
      <c r="A20" s="5" t="s">
        <v>11</v>
      </c>
      <c r="B20" s="5"/>
      <c r="C20" s="5"/>
      <c r="D20" s="11"/>
      <c r="E20" s="11"/>
      <c r="F20" s="36"/>
      <c r="G20" s="36"/>
      <c r="H20" s="39">
        <f t="shared" ref="H20:M20" si="3">SUM(H12:H19)</f>
        <v>0</v>
      </c>
      <c r="I20" s="39">
        <f t="shared" si="3"/>
        <v>0</v>
      </c>
      <c r="J20" s="39">
        <f t="shared" si="3"/>
        <v>0</v>
      </c>
      <c r="K20" s="8">
        <f t="shared" si="3"/>
        <v>0</v>
      </c>
      <c r="L20">
        <f t="shared" si="3"/>
        <v>0</v>
      </c>
      <c r="M20">
        <f t="shared" si="3"/>
        <v>0</v>
      </c>
    </row>
    <row r="21" spans="1:13" ht="30" customHeight="1" x14ac:dyDescent="0.25">
      <c r="D21" s="10"/>
      <c r="E21" s="10"/>
    </row>
    <row r="22" spans="1:13" ht="30" x14ac:dyDescent="0.25">
      <c r="A22" s="64" t="s">
        <v>102</v>
      </c>
      <c r="B22" s="64"/>
      <c r="C22" s="64"/>
      <c r="D22" s="32" t="s">
        <v>103</v>
      </c>
      <c r="E22" s="64" t="s">
        <v>68</v>
      </c>
      <c r="F22" s="64"/>
      <c r="G22" s="71"/>
      <c r="H22" s="35" t="s">
        <v>104</v>
      </c>
      <c r="I22" s="35" t="s">
        <v>105</v>
      </c>
      <c r="J22" s="35" t="s">
        <v>73</v>
      </c>
      <c r="K22" s="34"/>
      <c r="L22" s="34"/>
      <c r="M22" s="34"/>
    </row>
    <row r="23" spans="1:13" x14ac:dyDescent="0.25">
      <c r="A23" s="67"/>
      <c r="B23" s="67"/>
      <c r="C23" s="67"/>
      <c r="D23" s="46"/>
      <c r="E23" s="67"/>
      <c r="F23" s="67"/>
      <c r="G23" s="68"/>
      <c r="H23" s="44"/>
      <c r="I23" s="44"/>
      <c r="J23" s="37">
        <f>H23+I23</f>
        <v>0</v>
      </c>
    </row>
    <row r="24" spans="1:13" x14ac:dyDescent="0.25">
      <c r="A24" s="69"/>
      <c r="B24" s="69"/>
      <c r="C24" s="69"/>
      <c r="D24" s="47"/>
      <c r="E24" s="69"/>
      <c r="F24" s="69"/>
      <c r="G24" s="70"/>
      <c r="H24" s="45"/>
      <c r="I24" s="45"/>
      <c r="J24" s="38">
        <f>H24+I24</f>
        <v>0</v>
      </c>
    </row>
    <row r="25" spans="1:13" x14ac:dyDescent="0.25">
      <c r="A25" s="67"/>
      <c r="B25" s="67"/>
      <c r="C25" s="67"/>
      <c r="D25" s="46"/>
      <c r="E25" s="67"/>
      <c r="F25" s="67"/>
      <c r="G25" s="68"/>
      <c r="H25" s="44"/>
      <c r="I25" s="44"/>
      <c r="J25" s="37">
        <f>H25+I25</f>
        <v>0</v>
      </c>
    </row>
    <row r="26" spans="1:13" x14ac:dyDescent="0.25">
      <c r="A26" s="69"/>
      <c r="B26" s="69"/>
      <c r="C26" s="69"/>
      <c r="D26" s="47"/>
      <c r="E26" s="69"/>
      <c r="F26" s="69"/>
      <c r="G26" s="70"/>
      <c r="H26" s="45"/>
      <c r="I26" s="45"/>
      <c r="J26" s="38">
        <f>H26+I26</f>
        <v>0</v>
      </c>
    </row>
    <row r="27" spans="1:13" x14ac:dyDescent="0.25">
      <c r="A27" s="5" t="s">
        <v>106</v>
      </c>
      <c r="B27" s="5"/>
      <c r="C27" s="5"/>
      <c r="D27" s="5"/>
      <c r="E27" s="5"/>
      <c r="F27" s="5"/>
      <c r="G27" s="36"/>
      <c r="H27" s="39">
        <f>SUM(H23:H26)</f>
        <v>0</v>
      </c>
      <c r="I27" s="39">
        <f>SUM(I23:I26)</f>
        <v>0</v>
      </c>
      <c r="J27" s="39">
        <f>SUM(J23:J26)</f>
        <v>0</v>
      </c>
    </row>
    <row r="29" spans="1:13" x14ac:dyDescent="0.25">
      <c r="A29" s="1" t="s">
        <v>54</v>
      </c>
    </row>
  </sheetData>
  <sheetProtection sheet="1"/>
  <mergeCells count="15">
    <mergeCell ref="A25:C25"/>
    <mergeCell ref="E25:G25"/>
    <mergeCell ref="A26:C26"/>
    <mergeCell ref="E26:G26"/>
    <mergeCell ref="A22:C22"/>
    <mergeCell ref="E22:G22"/>
    <mergeCell ref="A23:C23"/>
    <mergeCell ref="E23:G23"/>
    <mergeCell ref="A24:C24"/>
    <mergeCell ref="E24:G24"/>
    <mergeCell ref="I2:J2"/>
    <mergeCell ref="I3:J3"/>
    <mergeCell ref="I4:J4"/>
    <mergeCell ref="I5:J8"/>
    <mergeCell ref="A11:C11"/>
  </mergeCells>
  <dataValidations count="2">
    <dataValidation type="whole" allowBlank="1" showDropDown="1" showInputMessage="1" showErrorMessage="1" errorTitle="Geen geldig getal" error="Voer een getal in tussen 1 en 100" sqref="F12:G19" xr:uid="{00000000-0002-0000-0A00-000000000000}">
      <formula1>1</formula1>
      <formula2>100</formula2>
    </dataValidation>
    <dataValidation type="whole" allowBlank="1" showDropDown="1" showInputMessage="1" showErrorMessage="1" errorTitle="Geen geldig getal" error="Alleen bedragen zijn toegestaan in hele euro's" sqref="H12:I19 H23:I26" xr:uid="{00000000-0002-0000-0A00-000001000000}"/>
  </dataValidations>
  <pageMargins left="0.7" right="0.7" top="0.75" bottom="0.75" header="0.3" footer="0.3"/>
  <pageSetup paperSize="9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M23"/>
  <sheetViews>
    <sheetView workbookViewId="0"/>
  </sheetViews>
  <sheetFormatPr defaultRowHeight="15" x14ac:dyDescent="0.25"/>
  <cols>
    <col min="1" max="1" width="15" customWidth="1"/>
    <col min="2" max="2" width="20" customWidth="1"/>
    <col min="3" max="3" width="30" customWidth="1"/>
    <col min="4" max="5" width="20" customWidth="1"/>
    <col min="6" max="9" width="15" customWidth="1"/>
    <col min="10" max="10" width="20" customWidth="1"/>
    <col min="11" max="13" width="9.140625" hidden="1"/>
  </cols>
  <sheetData>
    <row r="1" spans="1:13" ht="63" customHeight="1" x14ac:dyDescent="0.25"/>
    <row r="2" spans="1:13" x14ac:dyDescent="0.25">
      <c r="B2" s="23" t="s">
        <v>55</v>
      </c>
      <c r="C2" s="28"/>
      <c r="E2" s="6" t="s">
        <v>56</v>
      </c>
      <c r="F2" s="29"/>
      <c r="H2" s="24" t="s">
        <v>57</v>
      </c>
      <c r="I2" s="56"/>
      <c r="J2" s="57"/>
      <c r="K2" t="s">
        <v>58</v>
      </c>
    </row>
    <row r="3" spans="1:13" x14ac:dyDescent="0.25">
      <c r="B3" s="2" t="s">
        <v>2</v>
      </c>
      <c r="C3" s="10" t="s">
        <v>36</v>
      </c>
      <c r="E3" s="20" t="s">
        <v>8</v>
      </c>
      <c r="F3" s="30">
        <f>H14</f>
        <v>0</v>
      </c>
      <c r="H3" s="24" t="s">
        <v>59</v>
      </c>
      <c r="I3" s="56"/>
      <c r="J3" s="57"/>
      <c r="K3" t="s">
        <v>12</v>
      </c>
      <c r="L3" s="8">
        <f>K14</f>
        <v>0</v>
      </c>
    </row>
    <row r="4" spans="1:13" x14ac:dyDescent="0.25">
      <c r="B4" s="2" t="s">
        <v>3</v>
      </c>
      <c r="C4" s="10" t="s">
        <v>37</v>
      </c>
      <c r="E4" s="16" t="s">
        <v>9</v>
      </c>
      <c r="F4" s="31">
        <f>I14</f>
        <v>0</v>
      </c>
      <c r="H4" s="24" t="s">
        <v>60</v>
      </c>
      <c r="I4" s="56"/>
      <c r="J4" s="57"/>
      <c r="K4" t="s">
        <v>13</v>
      </c>
      <c r="L4">
        <f>L14</f>
        <v>0</v>
      </c>
    </row>
    <row r="5" spans="1:13" x14ac:dyDescent="0.25">
      <c r="B5" s="2" t="s">
        <v>4</v>
      </c>
      <c r="C5" s="10" t="s">
        <v>17</v>
      </c>
      <c r="E5" s="20" t="s">
        <v>10</v>
      </c>
      <c r="F5" s="30">
        <f>J21</f>
        <v>0</v>
      </c>
      <c r="H5" s="25" t="s">
        <v>61</v>
      </c>
      <c r="I5" s="58"/>
      <c r="J5" s="59"/>
      <c r="K5" t="s">
        <v>14</v>
      </c>
      <c r="L5">
        <f>M14</f>
        <v>0</v>
      </c>
    </row>
    <row r="6" spans="1:13" x14ac:dyDescent="0.25">
      <c r="B6" s="2" t="s">
        <v>5</v>
      </c>
      <c r="C6" s="10" t="s">
        <v>38</v>
      </c>
      <c r="E6" s="5" t="s">
        <v>62</v>
      </c>
      <c r="F6" s="9">
        <f>SUM(F3:F5)</f>
        <v>0</v>
      </c>
      <c r="H6" s="26"/>
      <c r="I6" s="60"/>
      <c r="J6" s="61"/>
    </row>
    <row r="7" spans="1:13" x14ac:dyDescent="0.25">
      <c r="B7" s="2" t="s">
        <v>63</v>
      </c>
      <c r="C7" s="10" t="s">
        <v>124</v>
      </c>
      <c r="F7" s="8"/>
      <c r="H7" s="26"/>
      <c r="I7" s="60"/>
      <c r="J7" s="61"/>
    </row>
    <row r="8" spans="1:13" x14ac:dyDescent="0.25">
      <c r="B8" s="2" t="s">
        <v>6</v>
      </c>
      <c r="C8" s="10" t="s">
        <v>39</v>
      </c>
      <c r="H8" s="27"/>
      <c r="I8" s="62"/>
      <c r="J8" s="63"/>
    </row>
    <row r="9" spans="1:13" x14ac:dyDescent="0.25">
      <c r="B9" s="2" t="s">
        <v>65</v>
      </c>
      <c r="C9" s="10">
        <v>940100501</v>
      </c>
    </row>
    <row r="10" spans="1:13" x14ac:dyDescent="0.25">
      <c r="B10" s="2"/>
      <c r="C10" s="10"/>
    </row>
    <row r="11" spans="1:13" ht="45" x14ac:dyDescent="0.25">
      <c r="A11" s="64" t="s">
        <v>66</v>
      </c>
      <c r="B11" s="65"/>
      <c r="C11" s="66"/>
      <c r="D11" s="33" t="s">
        <v>67</v>
      </c>
      <c r="E11" s="33" t="s">
        <v>68</v>
      </c>
      <c r="F11" s="35" t="s">
        <v>69</v>
      </c>
      <c r="G11" s="35" t="s">
        <v>70</v>
      </c>
      <c r="H11" s="35" t="s">
        <v>71</v>
      </c>
      <c r="I11" s="35" t="s">
        <v>72</v>
      </c>
      <c r="J11" s="35" t="s">
        <v>73</v>
      </c>
      <c r="K11" s="34" t="s">
        <v>12</v>
      </c>
      <c r="L11" s="34" t="s">
        <v>13</v>
      </c>
      <c r="M11" s="34" t="s">
        <v>14</v>
      </c>
    </row>
    <row r="12" spans="1:13" x14ac:dyDescent="0.25">
      <c r="A12" s="20" t="s">
        <v>132</v>
      </c>
      <c r="B12" s="20" t="s">
        <v>133</v>
      </c>
      <c r="C12" s="20"/>
      <c r="D12" s="40"/>
      <c r="E12" s="40"/>
      <c r="F12" s="42"/>
      <c r="G12" s="42"/>
      <c r="H12" s="44"/>
      <c r="I12" s="44"/>
      <c r="J12" s="37">
        <f>H12+I12</f>
        <v>0</v>
      </c>
      <c r="K12" s="8" t="str">
        <f>IFERROR(J12/F12,"")</f>
        <v/>
      </c>
      <c r="L12" t="str">
        <f>IFERROR(ROUND(100*F12*(H12/$F$3),0),"")</f>
        <v/>
      </c>
      <c r="M12" t="str">
        <f>IFERROR(ROUND(100*IF(G12&lt;Samenvatting!$N$1,G12,Samenvatting!$N$1)*(J12/($F$3+$F$4)),0),"")</f>
        <v/>
      </c>
    </row>
    <row r="13" spans="1:13" x14ac:dyDescent="0.25">
      <c r="A13" s="16" t="s">
        <v>90</v>
      </c>
      <c r="B13" s="16" t="s">
        <v>134</v>
      </c>
      <c r="C13" s="16"/>
      <c r="D13" s="41"/>
      <c r="E13" s="41"/>
      <c r="F13" s="43"/>
      <c r="G13" s="43"/>
      <c r="H13" s="45"/>
      <c r="I13" s="45"/>
      <c r="J13" s="38">
        <f>H13+I13</f>
        <v>0</v>
      </c>
      <c r="K13" s="8" t="str">
        <f>IFERROR(J13/F13,"")</f>
        <v/>
      </c>
      <c r="L13" t="str">
        <f>IFERROR(ROUND(100*F13*(H13/$F$3),0),"")</f>
        <v/>
      </c>
      <c r="M13" t="str">
        <f>IFERROR(ROUND(100*IF(G13&lt;Samenvatting!$N$1,G13,Samenvatting!$N$1)*(J13/($F$3+$F$4)),0),"")</f>
        <v/>
      </c>
    </row>
    <row r="14" spans="1:13" x14ac:dyDescent="0.25">
      <c r="A14" s="5" t="s">
        <v>11</v>
      </c>
      <c r="B14" s="5"/>
      <c r="C14" s="5"/>
      <c r="D14" s="11"/>
      <c r="E14" s="11"/>
      <c r="F14" s="36"/>
      <c r="G14" s="36"/>
      <c r="H14" s="39">
        <f t="shared" ref="H14:M14" si="0">SUM(H12:H13)</f>
        <v>0</v>
      </c>
      <c r="I14" s="39">
        <f t="shared" si="0"/>
        <v>0</v>
      </c>
      <c r="J14" s="39">
        <f t="shared" si="0"/>
        <v>0</v>
      </c>
      <c r="K14" s="8">
        <f t="shared" si="0"/>
        <v>0</v>
      </c>
      <c r="L14">
        <f t="shared" si="0"/>
        <v>0</v>
      </c>
      <c r="M14">
        <f t="shared" si="0"/>
        <v>0</v>
      </c>
    </row>
    <row r="15" spans="1:13" ht="30" customHeight="1" x14ac:dyDescent="0.25">
      <c r="D15" s="10"/>
      <c r="E15" s="10"/>
    </row>
    <row r="16" spans="1:13" ht="30" x14ac:dyDescent="0.25">
      <c r="A16" s="64" t="s">
        <v>102</v>
      </c>
      <c r="B16" s="64"/>
      <c r="C16" s="64"/>
      <c r="D16" s="32" t="s">
        <v>103</v>
      </c>
      <c r="E16" s="64" t="s">
        <v>68</v>
      </c>
      <c r="F16" s="64"/>
      <c r="G16" s="71"/>
      <c r="H16" s="35" t="s">
        <v>104</v>
      </c>
      <c r="I16" s="35" t="s">
        <v>105</v>
      </c>
      <c r="J16" s="35" t="s">
        <v>73</v>
      </c>
      <c r="K16" s="34"/>
      <c r="L16" s="34"/>
      <c r="M16" s="34"/>
    </row>
    <row r="17" spans="1:10" x14ac:dyDescent="0.25">
      <c r="A17" s="67"/>
      <c r="B17" s="67"/>
      <c r="C17" s="67"/>
      <c r="D17" s="46"/>
      <c r="E17" s="67"/>
      <c r="F17" s="67"/>
      <c r="G17" s="68"/>
      <c r="H17" s="44"/>
      <c r="I17" s="44"/>
      <c r="J17" s="37">
        <f>H17+I17</f>
        <v>0</v>
      </c>
    </row>
    <row r="18" spans="1:10" x14ac:dyDescent="0.25">
      <c r="A18" s="69"/>
      <c r="B18" s="69"/>
      <c r="C18" s="69"/>
      <c r="D18" s="47"/>
      <c r="E18" s="69"/>
      <c r="F18" s="69"/>
      <c r="G18" s="70"/>
      <c r="H18" s="45"/>
      <c r="I18" s="45"/>
      <c r="J18" s="38">
        <f>H18+I18</f>
        <v>0</v>
      </c>
    </row>
    <row r="19" spans="1:10" x14ac:dyDescent="0.25">
      <c r="A19" s="67"/>
      <c r="B19" s="67"/>
      <c r="C19" s="67"/>
      <c r="D19" s="46"/>
      <c r="E19" s="67"/>
      <c r="F19" s="67"/>
      <c r="G19" s="68"/>
      <c r="H19" s="44"/>
      <c r="I19" s="44"/>
      <c r="J19" s="37">
        <f>H19+I19</f>
        <v>0</v>
      </c>
    </row>
    <row r="20" spans="1:10" x14ac:dyDescent="0.25">
      <c r="A20" s="69"/>
      <c r="B20" s="69"/>
      <c r="C20" s="69"/>
      <c r="D20" s="47"/>
      <c r="E20" s="69"/>
      <c r="F20" s="69"/>
      <c r="G20" s="70"/>
      <c r="H20" s="45"/>
      <c r="I20" s="45"/>
      <c r="J20" s="38">
        <f>H20+I20</f>
        <v>0</v>
      </c>
    </row>
    <row r="21" spans="1:10" x14ac:dyDescent="0.25">
      <c r="A21" s="5" t="s">
        <v>106</v>
      </c>
      <c r="B21" s="5"/>
      <c r="C21" s="5"/>
      <c r="D21" s="5"/>
      <c r="E21" s="5"/>
      <c r="F21" s="5"/>
      <c r="G21" s="36"/>
      <c r="H21" s="39">
        <f>SUM(H17:H20)</f>
        <v>0</v>
      </c>
      <c r="I21" s="39">
        <f>SUM(I17:I20)</f>
        <v>0</v>
      </c>
      <c r="J21" s="39">
        <f>SUM(J17:J20)</f>
        <v>0</v>
      </c>
    </row>
    <row r="23" spans="1:10" x14ac:dyDescent="0.25">
      <c r="A23" s="1" t="s">
        <v>54</v>
      </c>
    </row>
  </sheetData>
  <sheetProtection sheet="1"/>
  <mergeCells count="15">
    <mergeCell ref="A19:C19"/>
    <mergeCell ref="E19:G19"/>
    <mergeCell ref="A20:C20"/>
    <mergeCell ref="E20:G20"/>
    <mergeCell ref="A16:C16"/>
    <mergeCell ref="E16:G16"/>
    <mergeCell ref="A17:C17"/>
    <mergeCell ref="E17:G17"/>
    <mergeCell ref="A18:C18"/>
    <mergeCell ref="E18:G18"/>
    <mergeCell ref="I2:J2"/>
    <mergeCell ref="I3:J3"/>
    <mergeCell ref="I4:J4"/>
    <mergeCell ref="I5:J8"/>
    <mergeCell ref="A11:C11"/>
  </mergeCells>
  <dataValidations count="2">
    <dataValidation type="whole" allowBlank="1" showDropDown="1" showInputMessage="1" showErrorMessage="1" errorTitle="Geen geldig getal" error="Voer een getal in tussen 1 en 100" sqref="F12:G13" xr:uid="{00000000-0002-0000-0B00-000000000000}">
      <formula1>1</formula1>
      <formula2>100</formula2>
    </dataValidation>
    <dataValidation type="whole" allowBlank="1" showDropDown="1" showInputMessage="1" showErrorMessage="1" errorTitle="Geen geldig getal" error="Alleen bedragen zijn toegestaan in hele euro's" sqref="H12:I13 H17:I20" xr:uid="{00000000-0002-0000-0B00-000001000000}"/>
  </dataValidations>
  <pageMargins left="0.7" right="0.7" top="0.75" bottom="0.75" header="0.3" footer="0.3"/>
  <pageSetup paperSize="9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M37"/>
  <sheetViews>
    <sheetView workbookViewId="0"/>
  </sheetViews>
  <sheetFormatPr defaultRowHeight="15" x14ac:dyDescent="0.25"/>
  <cols>
    <col min="1" max="1" width="15" customWidth="1"/>
    <col min="2" max="2" width="20" customWidth="1"/>
    <col min="3" max="3" width="30" customWidth="1"/>
    <col min="4" max="5" width="20" customWidth="1"/>
    <col min="6" max="9" width="15" customWidth="1"/>
    <col min="10" max="10" width="20" customWidth="1"/>
    <col min="11" max="13" width="9.140625" hidden="1"/>
  </cols>
  <sheetData>
    <row r="1" spans="1:13" ht="63" customHeight="1" x14ac:dyDescent="0.25"/>
    <row r="2" spans="1:13" x14ac:dyDescent="0.25">
      <c r="B2" s="23" t="s">
        <v>55</v>
      </c>
      <c r="C2" s="28"/>
      <c r="E2" s="6" t="s">
        <v>56</v>
      </c>
      <c r="F2" s="29"/>
      <c r="H2" s="24" t="s">
        <v>57</v>
      </c>
      <c r="I2" s="56"/>
      <c r="J2" s="57"/>
      <c r="K2" t="s">
        <v>58</v>
      </c>
    </row>
    <row r="3" spans="1:13" x14ac:dyDescent="0.25">
      <c r="B3" s="2" t="s">
        <v>2</v>
      </c>
      <c r="C3" s="10" t="s">
        <v>40</v>
      </c>
      <c r="E3" s="20" t="s">
        <v>8</v>
      </c>
      <c r="F3" s="30">
        <f>H28</f>
        <v>0</v>
      </c>
      <c r="H3" s="24" t="s">
        <v>59</v>
      </c>
      <c r="I3" s="56"/>
      <c r="J3" s="57"/>
      <c r="K3" t="s">
        <v>12</v>
      </c>
      <c r="L3" s="8">
        <f>K28</f>
        <v>0</v>
      </c>
    </row>
    <row r="4" spans="1:13" x14ac:dyDescent="0.25">
      <c r="B4" s="2" t="s">
        <v>3</v>
      </c>
      <c r="C4" s="10" t="s">
        <v>41</v>
      </c>
      <c r="E4" s="16" t="s">
        <v>9</v>
      </c>
      <c r="F4" s="31">
        <f>I28</f>
        <v>0</v>
      </c>
      <c r="H4" s="24" t="s">
        <v>60</v>
      </c>
      <c r="I4" s="56"/>
      <c r="J4" s="57"/>
      <c r="K4" t="s">
        <v>13</v>
      </c>
      <c r="L4">
        <f>L28</f>
        <v>0</v>
      </c>
    </row>
    <row r="5" spans="1:13" x14ac:dyDescent="0.25">
      <c r="B5" s="2" t="s">
        <v>4</v>
      </c>
      <c r="C5" s="10" t="s">
        <v>17</v>
      </c>
      <c r="E5" s="20" t="s">
        <v>10</v>
      </c>
      <c r="F5" s="30">
        <f>J35</f>
        <v>0</v>
      </c>
      <c r="H5" s="25" t="s">
        <v>61</v>
      </c>
      <c r="I5" s="58"/>
      <c r="J5" s="59"/>
      <c r="K5" t="s">
        <v>14</v>
      </c>
      <c r="L5">
        <f>M28</f>
        <v>0</v>
      </c>
    </row>
    <row r="6" spans="1:13" x14ac:dyDescent="0.25">
      <c r="B6" s="2" t="s">
        <v>5</v>
      </c>
      <c r="C6" s="10" t="s">
        <v>42</v>
      </c>
      <c r="E6" s="5" t="s">
        <v>62</v>
      </c>
      <c r="F6" s="9">
        <f>SUM(F3:F5)</f>
        <v>0</v>
      </c>
      <c r="H6" s="26"/>
      <c r="I6" s="60"/>
      <c r="J6" s="61"/>
    </row>
    <row r="7" spans="1:13" x14ac:dyDescent="0.25">
      <c r="B7" s="2" t="s">
        <v>63</v>
      </c>
      <c r="C7" s="10" t="s">
        <v>135</v>
      </c>
      <c r="F7" s="8"/>
      <c r="H7" s="26"/>
      <c r="I7" s="60"/>
      <c r="J7" s="61"/>
    </row>
    <row r="8" spans="1:13" x14ac:dyDescent="0.25">
      <c r="B8" s="2" t="s">
        <v>6</v>
      </c>
      <c r="C8" s="10">
        <v>10619000</v>
      </c>
      <c r="H8" s="27"/>
      <c r="I8" s="62"/>
      <c r="J8" s="63"/>
    </row>
    <row r="9" spans="1:13" x14ac:dyDescent="0.25">
      <c r="B9" s="2" t="s">
        <v>65</v>
      </c>
      <c r="C9" s="10">
        <v>100306333</v>
      </c>
    </row>
    <row r="10" spans="1:13" x14ac:dyDescent="0.25">
      <c r="B10" s="2"/>
      <c r="C10" s="10"/>
    </row>
    <row r="11" spans="1:13" ht="45" x14ac:dyDescent="0.25">
      <c r="A11" s="64" t="s">
        <v>66</v>
      </c>
      <c r="B11" s="65"/>
      <c r="C11" s="66"/>
      <c r="D11" s="33" t="s">
        <v>67</v>
      </c>
      <c r="E11" s="33" t="s">
        <v>68</v>
      </c>
      <c r="F11" s="35" t="s">
        <v>69</v>
      </c>
      <c r="G11" s="35" t="s">
        <v>70</v>
      </c>
      <c r="H11" s="35" t="s">
        <v>71</v>
      </c>
      <c r="I11" s="35" t="s">
        <v>72</v>
      </c>
      <c r="J11" s="35" t="s">
        <v>73</v>
      </c>
      <c r="K11" s="34" t="s">
        <v>12</v>
      </c>
      <c r="L11" s="34" t="s">
        <v>13</v>
      </c>
      <c r="M11" s="34" t="s">
        <v>14</v>
      </c>
    </row>
    <row r="12" spans="1:13" x14ac:dyDescent="0.25">
      <c r="A12" s="20" t="s">
        <v>108</v>
      </c>
      <c r="B12" s="20" t="s">
        <v>109</v>
      </c>
      <c r="C12" s="20"/>
      <c r="D12" s="40"/>
      <c r="E12" s="40"/>
      <c r="F12" s="42"/>
      <c r="G12" s="42"/>
      <c r="H12" s="44"/>
      <c r="I12" s="44"/>
      <c r="J12" s="37">
        <f t="shared" ref="J12:J27" si="0">H12+I12</f>
        <v>0</v>
      </c>
      <c r="K12" s="8" t="str">
        <f t="shared" ref="K12:K27" si="1">IFERROR(J12/F12,"")</f>
        <v/>
      </c>
      <c r="L12" t="str">
        <f t="shared" ref="L12:L27" si="2">IFERROR(ROUND(100*F12*(H12/$F$3),0),"")</f>
        <v/>
      </c>
      <c r="M12" t="str">
        <f>IFERROR(ROUND(100*IF(G12&lt;Samenvatting!$N$1,G12,Samenvatting!$N$1)*(J12/($F$3+$F$4)),0),"")</f>
        <v/>
      </c>
    </row>
    <row r="13" spans="1:13" x14ac:dyDescent="0.25">
      <c r="A13" s="16" t="s">
        <v>82</v>
      </c>
      <c r="B13" s="16" t="s">
        <v>83</v>
      </c>
      <c r="C13" s="16"/>
      <c r="D13" s="41"/>
      <c r="E13" s="41"/>
      <c r="F13" s="43"/>
      <c r="G13" s="43"/>
      <c r="H13" s="45"/>
      <c r="I13" s="45"/>
      <c r="J13" s="38">
        <f t="shared" si="0"/>
        <v>0</v>
      </c>
      <c r="K13" s="8" t="str">
        <f t="shared" si="1"/>
        <v/>
      </c>
      <c r="L13" t="str">
        <f t="shared" si="2"/>
        <v/>
      </c>
      <c r="M13" t="str">
        <f>IFERROR(ROUND(100*IF(G13&lt;Samenvatting!$N$1,G13,Samenvatting!$N$1)*(J13/($F$3+$F$4)),0),"")</f>
        <v/>
      </c>
    </row>
    <row r="14" spans="1:13" x14ac:dyDescent="0.25">
      <c r="A14" s="20" t="s">
        <v>110</v>
      </c>
      <c r="B14" s="20" t="s">
        <v>111</v>
      </c>
      <c r="C14" s="20"/>
      <c r="D14" s="40"/>
      <c r="E14" s="40"/>
      <c r="F14" s="42"/>
      <c r="G14" s="42"/>
      <c r="H14" s="44"/>
      <c r="I14" s="44"/>
      <c r="J14" s="37">
        <f t="shared" si="0"/>
        <v>0</v>
      </c>
      <c r="K14" s="8" t="str">
        <f t="shared" si="1"/>
        <v/>
      </c>
      <c r="L14" t="str">
        <f t="shared" si="2"/>
        <v/>
      </c>
      <c r="M14" t="str">
        <f>IFERROR(ROUND(100*IF(G14&lt;Samenvatting!$N$1,G14,Samenvatting!$N$1)*(J14/($F$3+$F$4)),0),"")</f>
        <v/>
      </c>
    </row>
    <row r="15" spans="1:13" x14ac:dyDescent="0.25">
      <c r="A15" s="16" t="s">
        <v>112</v>
      </c>
      <c r="B15" s="16" t="s">
        <v>113</v>
      </c>
      <c r="C15" s="16"/>
      <c r="D15" s="41"/>
      <c r="E15" s="41"/>
      <c r="F15" s="43"/>
      <c r="G15" s="43"/>
      <c r="H15" s="45"/>
      <c r="I15" s="45"/>
      <c r="J15" s="38">
        <f t="shared" si="0"/>
        <v>0</v>
      </c>
      <c r="K15" s="8" t="str">
        <f t="shared" si="1"/>
        <v/>
      </c>
      <c r="L15" t="str">
        <f t="shared" si="2"/>
        <v/>
      </c>
      <c r="M15" t="str">
        <f>IFERROR(ROUND(100*IF(G15&lt;Samenvatting!$N$1,G15,Samenvatting!$N$1)*(J15/($F$3+$F$4)),0),"")</f>
        <v/>
      </c>
    </row>
    <row r="16" spans="1:13" x14ac:dyDescent="0.25">
      <c r="A16" s="20" t="s">
        <v>136</v>
      </c>
      <c r="B16" s="20" t="s">
        <v>137</v>
      </c>
      <c r="C16" s="20"/>
      <c r="D16" s="40"/>
      <c r="E16" s="40"/>
      <c r="F16" s="42"/>
      <c r="G16" s="42"/>
      <c r="H16" s="44"/>
      <c r="I16" s="44"/>
      <c r="J16" s="37">
        <f t="shared" si="0"/>
        <v>0</v>
      </c>
      <c r="K16" s="8" t="str">
        <f t="shared" si="1"/>
        <v/>
      </c>
      <c r="L16" t="str">
        <f t="shared" si="2"/>
        <v/>
      </c>
      <c r="M16" t="str">
        <f>IFERROR(ROUND(100*IF(G16&lt;Samenvatting!$N$1,G16,Samenvatting!$N$1)*(J16/($F$3+$F$4)),0),"")</f>
        <v/>
      </c>
    </row>
    <row r="17" spans="1:13" x14ac:dyDescent="0.25">
      <c r="A17" s="16" t="s">
        <v>86</v>
      </c>
      <c r="B17" s="16" t="s">
        <v>87</v>
      </c>
      <c r="C17" s="16"/>
      <c r="D17" s="41"/>
      <c r="E17" s="41"/>
      <c r="F17" s="43"/>
      <c r="G17" s="43"/>
      <c r="H17" s="45"/>
      <c r="I17" s="45"/>
      <c r="J17" s="38">
        <f t="shared" si="0"/>
        <v>0</v>
      </c>
      <c r="K17" s="8" t="str">
        <f t="shared" si="1"/>
        <v/>
      </c>
      <c r="L17" t="str">
        <f t="shared" si="2"/>
        <v/>
      </c>
      <c r="M17" t="str">
        <f>IFERROR(ROUND(100*IF(G17&lt;Samenvatting!$N$1,G17,Samenvatting!$N$1)*(J17/($F$3+$F$4)),0),"")</f>
        <v/>
      </c>
    </row>
    <row r="18" spans="1:13" x14ac:dyDescent="0.25">
      <c r="A18" s="20" t="s">
        <v>116</v>
      </c>
      <c r="B18" s="20" t="s">
        <v>117</v>
      </c>
      <c r="C18" s="20"/>
      <c r="D18" s="40"/>
      <c r="E18" s="40"/>
      <c r="F18" s="42"/>
      <c r="G18" s="42"/>
      <c r="H18" s="44"/>
      <c r="I18" s="44"/>
      <c r="J18" s="37">
        <f t="shared" si="0"/>
        <v>0</v>
      </c>
      <c r="K18" s="8" t="str">
        <f t="shared" si="1"/>
        <v/>
      </c>
      <c r="L18" t="str">
        <f t="shared" si="2"/>
        <v/>
      </c>
      <c r="M18" t="str">
        <f>IFERROR(ROUND(100*IF(G18&lt;Samenvatting!$N$1,G18,Samenvatting!$N$1)*(J18/($F$3+$F$4)),0),"")</f>
        <v/>
      </c>
    </row>
    <row r="19" spans="1:13" x14ac:dyDescent="0.25">
      <c r="A19" s="16" t="s">
        <v>88</v>
      </c>
      <c r="B19" s="16" t="s">
        <v>89</v>
      </c>
      <c r="C19" s="16"/>
      <c r="D19" s="41"/>
      <c r="E19" s="41"/>
      <c r="F19" s="43"/>
      <c r="G19" s="43"/>
      <c r="H19" s="45"/>
      <c r="I19" s="45"/>
      <c r="J19" s="38">
        <f t="shared" si="0"/>
        <v>0</v>
      </c>
      <c r="K19" s="8" t="str">
        <f t="shared" si="1"/>
        <v/>
      </c>
      <c r="L19" t="str">
        <f t="shared" si="2"/>
        <v/>
      </c>
      <c r="M19" t="str">
        <f>IFERROR(ROUND(100*IF(G19&lt;Samenvatting!$N$1,G19,Samenvatting!$N$1)*(J19/($F$3+$F$4)),0),"")</f>
        <v/>
      </c>
    </row>
    <row r="20" spans="1:13" x14ac:dyDescent="0.25">
      <c r="A20" s="20" t="s">
        <v>118</v>
      </c>
      <c r="B20" s="20" t="s">
        <v>119</v>
      </c>
      <c r="C20" s="20"/>
      <c r="D20" s="40"/>
      <c r="E20" s="40"/>
      <c r="F20" s="42"/>
      <c r="G20" s="42"/>
      <c r="H20" s="44"/>
      <c r="I20" s="44"/>
      <c r="J20" s="37">
        <f t="shared" si="0"/>
        <v>0</v>
      </c>
      <c r="K20" s="8" t="str">
        <f t="shared" si="1"/>
        <v/>
      </c>
      <c r="L20" t="str">
        <f t="shared" si="2"/>
        <v/>
      </c>
      <c r="M20" t="str">
        <f>IFERROR(ROUND(100*IF(G20&lt;Samenvatting!$N$1,G20,Samenvatting!$N$1)*(J20/($F$3+$F$4)),0),"")</f>
        <v/>
      </c>
    </row>
    <row r="21" spans="1:13" x14ac:dyDescent="0.25">
      <c r="A21" s="16" t="s">
        <v>90</v>
      </c>
      <c r="B21" s="16" t="s">
        <v>91</v>
      </c>
      <c r="C21" s="16"/>
      <c r="D21" s="41"/>
      <c r="E21" s="41"/>
      <c r="F21" s="43"/>
      <c r="G21" s="43"/>
      <c r="H21" s="45"/>
      <c r="I21" s="45"/>
      <c r="J21" s="38">
        <f t="shared" si="0"/>
        <v>0</v>
      </c>
      <c r="K21" s="8" t="str">
        <f t="shared" si="1"/>
        <v/>
      </c>
      <c r="L21" t="str">
        <f t="shared" si="2"/>
        <v/>
      </c>
      <c r="M21" t="str">
        <f>IFERROR(ROUND(100*IF(G21&lt;Samenvatting!$N$1,G21,Samenvatting!$N$1)*(J21/($F$3+$F$4)),0),"")</f>
        <v/>
      </c>
    </row>
    <row r="22" spans="1:13" x14ac:dyDescent="0.25">
      <c r="A22" s="20" t="s">
        <v>92</v>
      </c>
      <c r="B22" s="20" t="s">
        <v>93</v>
      </c>
      <c r="C22" s="20"/>
      <c r="D22" s="40"/>
      <c r="E22" s="40"/>
      <c r="F22" s="42"/>
      <c r="G22" s="42"/>
      <c r="H22" s="44"/>
      <c r="I22" s="44"/>
      <c r="J22" s="37">
        <f t="shared" si="0"/>
        <v>0</v>
      </c>
      <c r="K22" s="8" t="str">
        <f t="shared" si="1"/>
        <v/>
      </c>
      <c r="L22" t="str">
        <f t="shared" si="2"/>
        <v/>
      </c>
      <c r="M22" t="str">
        <f>IFERROR(ROUND(100*IF(G22&lt;Samenvatting!$N$1,G22,Samenvatting!$N$1)*(J22/($F$3+$F$4)),0),"")</f>
        <v/>
      </c>
    </row>
    <row r="23" spans="1:13" x14ac:dyDescent="0.25">
      <c r="A23" s="16" t="s">
        <v>94</v>
      </c>
      <c r="B23" s="16" t="s">
        <v>95</v>
      </c>
      <c r="C23" s="16"/>
      <c r="D23" s="41"/>
      <c r="E23" s="41"/>
      <c r="F23" s="43"/>
      <c r="G23" s="43"/>
      <c r="H23" s="45"/>
      <c r="I23" s="45"/>
      <c r="J23" s="38">
        <f t="shared" si="0"/>
        <v>0</v>
      </c>
      <c r="K23" s="8" t="str">
        <f t="shared" si="1"/>
        <v/>
      </c>
      <c r="L23" t="str">
        <f t="shared" si="2"/>
        <v/>
      </c>
      <c r="M23" t="str">
        <f>IFERROR(ROUND(100*IF(G23&lt;Samenvatting!$N$1,G23,Samenvatting!$N$1)*(J23/($F$3+$F$4)),0),"")</f>
        <v/>
      </c>
    </row>
    <row r="24" spans="1:13" x14ac:dyDescent="0.25">
      <c r="A24" s="20" t="s">
        <v>98</v>
      </c>
      <c r="B24" s="20" t="s">
        <v>99</v>
      </c>
      <c r="C24" s="20"/>
      <c r="D24" s="40"/>
      <c r="E24" s="40"/>
      <c r="F24" s="42"/>
      <c r="G24" s="42"/>
      <c r="H24" s="44"/>
      <c r="I24" s="44"/>
      <c r="J24" s="37">
        <f t="shared" si="0"/>
        <v>0</v>
      </c>
      <c r="K24" s="8" t="str">
        <f t="shared" si="1"/>
        <v/>
      </c>
      <c r="L24" t="str">
        <f t="shared" si="2"/>
        <v/>
      </c>
      <c r="M24" t="str">
        <f>IFERROR(ROUND(100*IF(G24&lt;Samenvatting!$N$1,G24,Samenvatting!$N$1)*(J24/($F$3+$F$4)),0),"")</f>
        <v/>
      </c>
    </row>
    <row r="25" spans="1:13" x14ac:dyDescent="0.25">
      <c r="A25" s="16" t="s">
        <v>100</v>
      </c>
      <c r="B25" s="16" t="s">
        <v>101</v>
      </c>
      <c r="C25" s="16"/>
      <c r="D25" s="41"/>
      <c r="E25" s="41"/>
      <c r="F25" s="43"/>
      <c r="G25" s="43"/>
      <c r="H25" s="45"/>
      <c r="I25" s="45"/>
      <c r="J25" s="38">
        <f t="shared" si="0"/>
        <v>0</v>
      </c>
      <c r="K25" s="8" t="str">
        <f t="shared" si="1"/>
        <v/>
      </c>
      <c r="L25" t="str">
        <f t="shared" si="2"/>
        <v/>
      </c>
      <c r="M25" t="str">
        <f>IFERROR(ROUND(100*IF(G25&lt;Samenvatting!$N$1,G25,Samenvatting!$N$1)*(J25/($F$3+$F$4)),0),"")</f>
        <v/>
      </c>
    </row>
    <row r="26" spans="1:13" x14ac:dyDescent="0.25">
      <c r="A26" s="20" t="s">
        <v>120</v>
      </c>
      <c r="B26" s="20" t="s">
        <v>121</v>
      </c>
      <c r="C26" s="20"/>
      <c r="D26" s="40"/>
      <c r="E26" s="40"/>
      <c r="F26" s="42"/>
      <c r="G26" s="42"/>
      <c r="H26" s="44"/>
      <c r="I26" s="44"/>
      <c r="J26" s="37">
        <f t="shared" si="0"/>
        <v>0</v>
      </c>
      <c r="K26" s="8" t="str">
        <f t="shared" si="1"/>
        <v/>
      </c>
      <c r="L26" t="str">
        <f t="shared" si="2"/>
        <v/>
      </c>
      <c r="M26" t="str">
        <f>IFERROR(ROUND(100*IF(G26&lt;Samenvatting!$N$1,G26,Samenvatting!$N$1)*(J26/($F$3+$F$4)),0),"")</f>
        <v/>
      </c>
    </row>
    <row r="27" spans="1:13" x14ac:dyDescent="0.25">
      <c r="A27" s="16" t="s">
        <v>122</v>
      </c>
      <c r="B27" s="16" t="s">
        <v>123</v>
      </c>
      <c r="C27" s="16"/>
      <c r="D27" s="41"/>
      <c r="E27" s="41"/>
      <c r="F27" s="43"/>
      <c r="G27" s="43"/>
      <c r="H27" s="45"/>
      <c r="I27" s="45"/>
      <c r="J27" s="38">
        <f t="shared" si="0"/>
        <v>0</v>
      </c>
      <c r="K27" s="8" t="str">
        <f t="shared" si="1"/>
        <v/>
      </c>
      <c r="L27" t="str">
        <f t="shared" si="2"/>
        <v/>
      </c>
      <c r="M27" t="str">
        <f>IFERROR(ROUND(100*IF(G27&lt;Samenvatting!$N$1,G27,Samenvatting!$N$1)*(J27/($F$3+$F$4)),0),"")</f>
        <v/>
      </c>
    </row>
    <row r="28" spans="1:13" x14ac:dyDescent="0.25">
      <c r="A28" s="5" t="s">
        <v>11</v>
      </c>
      <c r="B28" s="5"/>
      <c r="C28" s="5"/>
      <c r="D28" s="11"/>
      <c r="E28" s="11"/>
      <c r="F28" s="36"/>
      <c r="G28" s="36"/>
      <c r="H28" s="39">
        <f t="shared" ref="H28:M28" si="3">SUM(H12:H27)</f>
        <v>0</v>
      </c>
      <c r="I28" s="39">
        <f t="shared" si="3"/>
        <v>0</v>
      </c>
      <c r="J28" s="39">
        <f t="shared" si="3"/>
        <v>0</v>
      </c>
      <c r="K28" s="8">
        <f t="shared" si="3"/>
        <v>0</v>
      </c>
      <c r="L28">
        <f t="shared" si="3"/>
        <v>0</v>
      </c>
      <c r="M28">
        <f t="shared" si="3"/>
        <v>0</v>
      </c>
    </row>
    <row r="29" spans="1:13" ht="30" customHeight="1" x14ac:dyDescent="0.25">
      <c r="D29" s="10"/>
      <c r="E29" s="10"/>
    </row>
    <row r="30" spans="1:13" ht="30" x14ac:dyDescent="0.25">
      <c r="A30" s="64" t="s">
        <v>102</v>
      </c>
      <c r="B30" s="64"/>
      <c r="C30" s="64"/>
      <c r="D30" s="32" t="s">
        <v>103</v>
      </c>
      <c r="E30" s="64" t="s">
        <v>68</v>
      </c>
      <c r="F30" s="64"/>
      <c r="G30" s="71"/>
      <c r="H30" s="35" t="s">
        <v>104</v>
      </c>
      <c r="I30" s="35" t="s">
        <v>105</v>
      </c>
      <c r="J30" s="35" t="s">
        <v>73</v>
      </c>
      <c r="K30" s="34"/>
      <c r="L30" s="34"/>
      <c r="M30" s="34"/>
    </row>
    <row r="31" spans="1:13" x14ac:dyDescent="0.25">
      <c r="A31" s="67"/>
      <c r="B31" s="67"/>
      <c r="C31" s="67"/>
      <c r="D31" s="46"/>
      <c r="E31" s="67"/>
      <c r="F31" s="67"/>
      <c r="G31" s="68"/>
      <c r="H31" s="44"/>
      <c r="I31" s="44"/>
      <c r="J31" s="37">
        <f>H31+I31</f>
        <v>0</v>
      </c>
    </row>
    <row r="32" spans="1:13" x14ac:dyDescent="0.25">
      <c r="A32" s="69"/>
      <c r="B32" s="69"/>
      <c r="C32" s="69"/>
      <c r="D32" s="47"/>
      <c r="E32" s="69"/>
      <c r="F32" s="69"/>
      <c r="G32" s="70"/>
      <c r="H32" s="45"/>
      <c r="I32" s="45"/>
      <c r="J32" s="38">
        <f>H32+I32</f>
        <v>0</v>
      </c>
    </row>
    <row r="33" spans="1:10" x14ac:dyDescent="0.25">
      <c r="A33" s="67"/>
      <c r="B33" s="67"/>
      <c r="C33" s="67"/>
      <c r="D33" s="46"/>
      <c r="E33" s="67"/>
      <c r="F33" s="67"/>
      <c r="G33" s="68"/>
      <c r="H33" s="44"/>
      <c r="I33" s="44"/>
      <c r="J33" s="37">
        <f>H33+I33</f>
        <v>0</v>
      </c>
    </row>
    <row r="34" spans="1:10" x14ac:dyDescent="0.25">
      <c r="A34" s="69"/>
      <c r="B34" s="69"/>
      <c r="C34" s="69"/>
      <c r="D34" s="47"/>
      <c r="E34" s="69"/>
      <c r="F34" s="69"/>
      <c r="G34" s="70"/>
      <c r="H34" s="45"/>
      <c r="I34" s="45"/>
      <c r="J34" s="38">
        <f>H34+I34</f>
        <v>0</v>
      </c>
    </row>
    <row r="35" spans="1:10" x14ac:dyDescent="0.25">
      <c r="A35" s="5" t="s">
        <v>106</v>
      </c>
      <c r="B35" s="5"/>
      <c r="C35" s="5"/>
      <c r="D35" s="5"/>
      <c r="E35" s="5"/>
      <c r="F35" s="5"/>
      <c r="G35" s="36"/>
      <c r="H35" s="39">
        <f>SUM(H31:H34)</f>
        <v>0</v>
      </c>
      <c r="I35" s="39">
        <f>SUM(I31:I34)</f>
        <v>0</v>
      </c>
      <c r="J35" s="39">
        <f>SUM(J31:J34)</f>
        <v>0</v>
      </c>
    </row>
    <row r="37" spans="1:10" x14ac:dyDescent="0.25">
      <c r="A37" s="1" t="s">
        <v>54</v>
      </c>
    </row>
  </sheetData>
  <sheetProtection sheet="1"/>
  <mergeCells count="15">
    <mergeCell ref="A33:C33"/>
    <mergeCell ref="E33:G33"/>
    <mergeCell ref="A34:C34"/>
    <mergeCell ref="E34:G34"/>
    <mergeCell ref="A30:C30"/>
    <mergeCell ref="E30:G30"/>
    <mergeCell ref="A31:C31"/>
    <mergeCell ref="E31:G31"/>
    <mergeCell ref="A32:C32"/>
    <mergeCell ref="E32:G32"/>
    <mergeCell ref="I2:J2"/>
    <mergeCell ref="I3:J3"/>
    <mergeCell ref="I4:J4"/>
    <mergeCell ref="I5:J8"/>
    <mergeCell ref="A11:C11"/>
  </mergeCells>
  <dataValidations count="2">
    <dataValidation type="whole" allowBlank="1" showDropDown="1" showInputMessage="1" showErrorMessage="1" errorTitle="Geen geldig getal" error="Voer een getal in tussen 1 en 100" sqref="F12:G27" xr:uid="{00000000-0002-0000-0C00-000000000000}">
      <formula1>1</formula1>
      <formula2>100</formula2>
    </dataValidation>
    <dataValidation type="whole" allowBlank="1" showDropDown="1" showInputMessage="1" showErrorMessage="1" errorTitle="Geen geldig getal" error="Alleen bedragen zijn toegestaan in hele euro's" sqref="H12:I27 H31:I34" xr:uid="{00000000-0002-0000-0C00-000001000000}"/>
  </dataValidations>
  <pageMargins left="0.7" right="0.7" top="0.75" bottom="0.75" header="0.3" footer="0.3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30BE29E609A8E48A738AF15D990DABE" ma:contentTypeVersion="15" ma:contentTypeDescription="Create a new document." ma:contentTypeScope="" ma:versionID="31aaf9b8b933c12dd17d6e4f681ce2ca">
  <xsd:schema xmlns:xsd="http://www.w3.org/2001/XMLSchema" xmlns:xs="http://www.w3.org/2001/XMLSchema" xmlns:p="http://schemas.microsoft.com/office/2006/metadata/properties" xmlns:ns2="a9071ef3-7415-484d-98a3-12415fb13a4c" xmlns:ns3="2ee36d35-5e7f-41d9-a7e3-3ec8c51c702c" xmlns:ns4="bf4f67b4-1ddd-48a1-b46a-0809bdd0640d" targetNamespace="http://schemas.microsoft.com/office/2006/metadata/properties" ma:root="true" ma:fieldsID="955c0c3b3990eec2f2acfa11983910b8" ns2:_="" ns3:_="" ns4:_="">
    <xsd:import namespace="a9071ef3-7415-484d-98a3-12415fb13a4c"/>
    <xsd:import namespace="2ee36d35-5e7f-41d9-a7e3-3ec8c51c702c"/>
    <xsd:import namespace="bf4f67b4-1ddd-48a1-b46a-0809bdd0640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4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071ef3-7415-484d-98a3-12415fb13a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89f9cbac-0437-4d72-8d16-4ada9315bc9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e36d35-5e7f-41d9-a7e3-3ec8c51c702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4f67b4-1ddd-48a1-b46a-0809bdd0640d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613eb78d-5b86-40cc-a31f-99139dc19566}" ma:internalName="TaxCatchAll" ma:showField="CatchAllData" ma:web="2ee36d35-5e7f-41d9-a7e3-3ec8c51c702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9071ef3-7415-484d-98a3-12415fb13a4c">
      <Terms xmlns="http://schemas.microsoft.com/office/infopath/2007/PartnerControls"/>
    </lcf76f155ced4ddcb4097134ff3c332f>
    <TaxCatchAll xmlns="bf4f67b4-1ddd-48a1-b46a-0809bdd0640d" xsi:nil="true"/>
  </documentManagement>
</p:properties>
</file>

<file path=customXml/itemProps1.xml><?xml version="1.0" encoding="utf-8"?>
<ds:datastoreItem xmlns:ds="http://schemas.openxmlformats.org/officeDocument/2006/customXml" ds:itemID="{F7585DD6-6B94-45A6-87EC-0CE01365400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4F20936-2F17-4907-891F-7956E48C3C5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9071ef3-7415-484d-98a3-12415fb13a4c"/>
    <ds:schemaRef ds:uri="2ee36d35-5e7f-41d9-a7e3-3ec8c51c702c"/>
    <ds:schemaRef ds:uri="bf4f67b4-1ddd-48a1-b46a-0809bdd0640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AC3174D-FEB8-4DF6-85D0-51DA3D72F851}">
  <ds:schemaRefs>
    <ds:schemaRef ds:uri="http://schemas.microsoft.com/office/2006/metadata/properties"/>
    <ds:schemaRef ds:uri="http://schemas.microsoft.com/office/infopath/2007/PartnerControls"/>
    <ds:schemaRef ds:uri="a9071ef3-7415-484d-98a3-12415fb13a4c"/>
    <ds:schemaRef ds:uri="bf4f67b4-1ddd-48a1-b46a-0809bdd0640d"/>
  </ds:schemaRefs>
</ds:datastoreItem>
</file>

<file path=docMetadata/LabelInfo.xml><?xml version="1.0" encoding="utf-8"?>
<clbl:labelList xmlns:clbl="http://schemas.microsoft.com/office/2020/mipLabelMetadata">
  <clbl:label id="{b6e1092c-5d6e-4ef0-9c02-c5b2cdf179ea}" enabled="0" method="" siteId="{b6e1092c-5d6e-4ef0-9c02-c5b2cdf179e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12</vt:i4>
      </vt:variant>
    </vt:vector>
  </HeadingPairs>
  <TitlesOfParts>
    <vt:vector size="12" baseType="lpstr">
      <vt:lpstr>Samenvatting</vt:lpstr>
      <vt:lpstr>1 - OF7214 - MFA Pittelo</vt:lpstr>
      <vt:lpstr>2 - 10282246 - Lift Apollopa...</vt:lpstr>
      <vt:lpstr>3 - OK1478 - Lift</vt:lpstr>
      <vt:lpstr>4 - 42054865 - Lift</vt:lpstr>
      <vt:lpstr>5 - 10282247 - Lift Triadezijde</vt:lpstr>
      <vt:lpstr>6 - OM3543 - Personenlift</vt:lpstr>
      <vt:lpstr>7 - OM2766 - Lift</vt:lpstr>
      <vt:lpstr>8 - 10619000 - Lift 630kg</vt:lpstr>
      <vt:lpstr>9 - OK4069 - Lift</vt:lpstr>
      <vt:lpstr>10 - 11098153 - Personenlift</vt:lpstr>
      <vt:lpstr>11 - OM1714 - Lift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tender_title</dc:title>
  <dc:subject/>
  <dc:creator>Nico Bosman</dc:creator>
  <cp:keywords/>
  <dc:description/>
  <cp:lastModifiedBy>Victor Jongman</cp:lastModifiedBy>
  <dcterms:created xsi:type="dcterms:W3CDTF">2025-05-23T14:21:04Z</dcterms:created>
  <dcterms:modified xsi:type="dcterms:W3CDTF">2025-09-30T08:47:33Z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0x010100F30BE29E609A8E48A738AF15D990DABE</vt:lpwstr>
  </property>
  <property fmtid="{D5CDD505-2E9C-101B-9397-08002B2CF9AE}" pid="3" name="MediaServiceImageTags">
    <vt:lpwstr/>
  </property>
</Properties>
</file>