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Victor/27925-2025 Planm- en contractonderh liftinst overig/Aanbestedingsdocumenten/Perceel 1 Kloosterveste/"/>
    </mc:Choice>
  </mc:AlternateContent>
  <xr:revisionPtr revIDLastSave="68" documentId="8_{B85F79E7-0345-4B39-AF57-BD0B6D14175E}" xr6:coauthVersionLast="47" xr6:coauthVersionMax="47" xr10:uidLastSave="{6A4BF1CA-02F6-442A-B28A-818DC460DED4}"/>
  <bookViews>
    <workbookView xWindow="-120" yWindow="-120" windowWidth="29040" windowHeight="15720" xr2:uid="{00000000-000D-0000-FFFF-FFFF00000000}"/>
  </bookViews>
  <sheets>
    <sheet name="Samenvatting" sheetId="1" r:id="rId1"/>
    <sheet name="1 - 11083175 - Lift naast de..." sheetId="7" r:id="rId2"/>
    <sheet name="2 - A17084 - Linkerlift park..." sheetId="8" r:id="rId3"/>
    <sheet name="3 - A17085 - Rechterlift par..." sheetId="9" r:id="rId4"/>
    <sheet name="4 - 11083172 Personenlift" sheetId="10" r:id="rId5"/>
  </sheets>
  <externalReferences>
    <externalReference r:id="rId6"/>
  </externalReferenc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I25" i="10"/>
  <c r="H25" i="10"/>
  <c r="J24" i="10"/>
  <c r="J23" i="10"/>
  <c r="J22" i="10"/>
  <c r="J21" i="10"/>
  <c r="I18" i="10"/>
  <c r="F4" i="10" s="1"/>
  <c r="I6" i="1" s="1"/>
  <c r="H18" i="10"/>
  <c r="F3" i="10" s="1"/>
  <c r="H6" i="1" s="1"/>
  <c r="J17" i="10"/>
  <c r="J16" i="10"/>
  <c r="J15" i="10"/>
  <c r="J14" i="10"/>
  <c r="J13" i="10"/>
  <c r="J12" i="10"/>
  <c r="I23" i="9"/>
  <c r="H23" i="9"/>
  <c r="J22" i="9"/>
  <c r="J21" i="9"/>
  <c r="J20" i="9"/>
  <c r="J19" i="9"/>
  <c r="I16" i="9"/>
  <c r="F4" i="9" s="1"/>
  <c r="I5" i="1" s="1"/>
  <c r="H16" i="9"/>
  <c r="F3" i="9" s="1"/>
  <c r="J15" i="9"/>
  <c r="J14" i="9"/>
  <c r="J13" i="9"/>
  <c r="K13" i="9" s="1"/>
  <c r="J12" i="9"/>
  <c r="I23" i="8"/>
  <c r="H23" i="8"/>
  <c r="J22" i="8"/>
  <c r="J21" i="8"/>
  <c r="J20" i="8"/>
  <c r="J19" i="8"/>
  <c r="I16" i="8"/>
  <c r="F4" i="8" s="1"/>
  <c r="I4" i="1" s="1"/>
  <c r="H16" i="8"/>
  <c r="F3" i="8" s="1"/>
  <c r="J15" i="8"/>
  <c r="J14" i="8"/>
  <c r="J13" i="8"/>
  <c r="K13" i="8" s="1"/>
  <c r="J12" i="8"/>
  <c r="I27" i="7"/>
  <c r="H27" i="7"/>
  <c r="J26" i="7"/>
  <c r="J25" i="7"/>
  <c r="J24" i="7"/>
  <c r="J23" i="7"/>
  <c r="I20" i="7"/>
  <c r="F4" i="7" s="1"/>
  <c r="I3" i="1" s="1"/>
  <c r="H20" i="7"/>
  <c r="F3" i="7" s="1"/>
  <c r="J19" i="7"/>
  <c r="J18" i="7"/>
  <c r="J17" i="7"/>
  <c r="K17" i="7" s="1"/>
  <c r="J16" i="7"/>
  <c r="J15" i="7"/>
  <c r="J14" i="7"/>
  <c r="K14" i="7" s="1"/>
  <c r="J13" i="7"/>
  <c r="J12" i="7"/>
  <c r="I7" i="1" l="1"/>
  <c r="J18" i="10"/>
  <c r="J25" i="10"/>
  <c r="F5" i="10" s="1"/>
  <c r="J6" i="1" s="1"/>
  <c r="J23" i="8"/>
  <c r="F5" i="8" s="1"/>
  <c r="J4" i="1" s="1"/>
  <c r="H5" i="1"/>
  <c r="L14" i="9"/>
  <c r="M17" i="7"/>
  <c r="H3" i="1"/>
  <c r="L18" i="7"/>
  <c r="L15" i="7"/>
  <c r="L12" i="7"/>
  <c r="J20" i="7"/>
  <c r="M12" i="7"/>
  <c r="K12" i="7"/>
  <c r="M19" i="7"/>
  <c r="K19" i="7"/>
  <c r="M15" i="9"/>
  <c r="K15" i="9"/>
  <c r="J16" i="8"/>
  <c r="K12" i="8"/>
  <c r="M12" i="8"/>
  <c r="M13" i="7"/>
  <c r="K13" i="7"/>
  <c r="M13" i="8"/>
  <c r="L13" i="8"/>
  <c r="H4" i="1"/>
  <c r="L15" i="8"/>
  <c r="L12" i="8"/>
  <c r="M14" i="9"/>
  <c r="K14" i="9"/>
  <c r="J27" i="7"/>
  <c r="F5" i="7" s="1"/>
  <c r="J3" i="1" s="1"/>
  <c r="M14" i="8"/>
  <c r="K14" i="8"/>
  <c r="M13" i="9"/>
  <c r="L13" i="9"/>
  <c r="L15" i="9"/>
  <c r="L12" i="9"/>
  <c r="J23" i="9"/>
  <c r="F5" i="9" s="1"/>
  <c r="J5" i="1" s="1"/>
  <c r="M15" i="7"/>
  <c r="K15" i="7"/>
  <c r="L14" i="8"/>
  <c r="M18" i="7"/>
  <c r="K18" i="7"/>
  <c r="M15" i="8"/>
  <c r="K15" i="8"/>
  <c r="M16" i="7"/>
  <c r="K16" i="7"/>
  <c r="J16" i="9"/>
  <c r="M12" i="9"/>
  <c r="K12" i="9"/>
  <c r="L13" i="7"/>
  <c r="L16" i="7"/>
  <c r="L19" i="7"/>
  <c r="L14" i="7"/>
  <c r="L17" i="7"/>
  <c r="M14" i="7"/>
  <c r="J7" i="1" l="1"/>
  <c r="H7" i="1"/>
  <c r="F6" i="10"/>
  <c r="K6" i="1" s="1"/>
  <c r="L16" i="8"/>
  <c r="L4" i="8" s="1"/>
  <c r="M4" i="1" s="1"/>
  <c r="F6" i="7"/>
  <c r="K3" i="1" s="1"/>
  <c r="F6" i="8"/>
  <c r="K4" i="1" s="1"/>
  <c r="F6" i="9"/>
  <c r="K5" i="1" s="1"/>
  <c r="L20" i="7"/>
  <c r="L4" i="7" s="1"/>
  <c r="M3" i="1" s="1"/>
  <c r="M16" i="9"/>
  <c r="L5" i="9" s="1"/>
  <c r="N5" i="1" s="1"/>
  <c r="M16" i="8"/>
  <c r="L5" i="8" s="1"/>
  <c r="N4" i="1" s="1"/>
  <c r="K20" i="7"/>
  <c r="L3" i="7" s="1"/>
  <c r="L3" i="1" s="1"/>
  <c r="K16" i="9"/>
  <c r="L3" i="9" s="1"/>
  <c r="L5" i="1" s="1"/>
  <c r="K16" i="8"/>
  <c r="L3" i="8" s="1"/>
  <c r="L4" i="1" s="1"/>
  <c r="M20" i="7"/>
  <c r="L5" i="7" s="1"/>
  <c r="N3" i="1" s="1"/>
  <c r="L16" i="9"/>
  <c r="L4" i="9" s="1"/>
  <c r="M5" i="1" s="1"/>
  <c r="K7" i="1" l="1"/>
  <c r="M7" i="1"/>
  <c r="L7" i="1"/>
  <c r="N7" i="1"/>
  <c r="N6" i="1" l="1"/>
</calcChain>
</file>

<file path=xl/sharedStrings.xml><?xml version="1.0" encoding="utf-8"?>
<sst xmlns="http://schemas.openxmlformats.org/spreadsheetml/2006/main" count="265" uniqueCount="89">
  <si>
    <t>Referentie:</t>
  </si>
  <si>
    <t>Planmatig onderhoud gebouw Kloosterveste</t>
  </si>
  <si>
    <t>KF Garantie maximaal baseren op:</t>
  </si>
  <si>
    <t>Jaar</t>
  </si>
  <si>
    <t>Complex</t>
  </si>
  <si>
    <t>Aanduiding</t>
  </si>
  <si>
    <t>Adres</t>
  </si>
  <si>
    <t>Plaats</t>
  </si>
  <si>
    <t>DLR nummer</t>
  </si>
  <si>
    <t>Installatie nummer</t>
  </si>
  <si>
    <t>Nummer KI</t>
  </si>
  <si>
    <t>Materiaalkosten</t>
  </si>
  <si>
    <t>Montagekosten</t>
  </si>
  <si>
    <t>Projectkosten</t>
  </si>
  <si>
    <t>Totaal</t>
  </si>
  <si>
    <t>Jaarkosten</t>
  </si>
  <si>
    <t>KF Levensduur</t>
  </si>
  <si>
    <t>KF Garantie</t>
  </si>
  <si>
    <t>Planjaar uitvoering</t>
  </si>
  <si>
    <t>8411008A</t>
  </si>
  <si>
    <t>Lift naast de rolpaden</t>
  </si>
  <si>
    <t>Noorderpoort 1</t>
  </si>
  <si>
    <t>Assen</t>
  </si>
  <si>
    <t>lift klsv 01</t>
  </si>
  <si>
    <t>Linkerlift parkeergarage AH</t>
  </si>
  <si>
    <t>lift klsv 03</t>
  </si>
  <si>
    <t>A17084</t>
  </si>
  <si>
    <t>Rechterlift parkeergarage AH</t>
  </si>
  <si>
    <t>lift klsv 04</t>
  </si>
  <si>
    <t>A17085</t>
  </si>
  <si>
    <t>Alle prijzen zijn exclusief BTW</t>
  </si>
  <si>
    <t>Offerte</t>
  </si>
  <si>
    <t>Totale kosten</t>
  </si>
  <si>
    <t>Naam</t>
  </si>
  <si>
    <t>Totale</t>
  </si>
  <si>
    <t>Functie</t>
  </si>
  <si>
    <t>Datum</t>
  </si>
  <si>
    <t>Handtekening</t>
  </si>
  <si>
    <t>Totaal renovatie</t>
  </si>
  <si>
    <t>Installatienummer</t>
  </si>
  <si>
    <t>Nummer keurende instantie</t>
  </si>
  <si>
    <t>Verwijziging naar werkomschrijving</t>
  </si>
  <si>
    <t>Merk/Type</t>
  </si>
  <si>
    <t>Opmerking / toelichting</t>
  </si>
  <si>
    <t>Technische levensduur [jaar]</t>
  </si>
  <si>
    <t>Garantieperiode [jaar]</t>
  </si>
  <si>
    <t>Materiaalkosten [€]</t>
  </si>
  <si>
    <t>Montagekosten [€]</t>
  </si>
  <si>
    <t>Totaal [€]</t>
  </si>
  <si>
    <t>L0210</t>
  </si>
  <si>
    <t>Vervangen van de hoofdstroomrelais</t>
  </si>
  <si>
    <t>L0225</t>
  </si>
  <si>
    <t>Vervangen van het schachtinfosysteem</t>
  </si>
  <si>
    <t>L0245</t>
  </si>
  <si>
    <t>Vervangen van de snelheidsregelaar</t>
  </si>
  <si>
    <t>L0605</t>
  </si>
  <si>
    <t>Reviseren van de schachtdeuren (slijtende delen)</t>
  </si>
  <si>
    <t>L0805</t>
  </si>
  <si>
    <t>Reviseren van de cabinedeur(en)</t>
  </si>
  <si>
    <t>L0810</t>
  </si>
  <si>
    <t>Vervangen van de cabinedeurmotor</t>
  </si>
  <si>
    <t>L0815</t>
  </si>
  <si>
    <t>Vervangen van de cabinedeurregeling</t>
  </si>
  <si>
    <t>L0860</t>
  </si>
  <si>
    <t>Vervangen van de sensorlijst/detectielijst van de cabinedeur</t>
  </si>
  <si>
    <t>Projectkosten (Bijvoorbeeld: Bijzondere Parkeerkosten, keuringskosten, asbestsaneringskosten, kosten voor precariorechten)</t>
  </si>
  <si>
    <t>Merk / Type / Onderaannemer</t>
  </si>
  <si>
    <t>Materiaal kosten [€]</t>
  </si>
  <si>
    <t>Montage kosten [€]</t>
  </si>
  <si>
    <t>Totaal Projectkosten</t>
  </si>
  <si>
    <t>L0360</t>
  </si>
  <si>
    <t>Vervangen van de leidwielen</t>
  </si>
  <si>
    <t>L0375</t>
  </si>
  <si>
    <t>Vervangen van de draagmiddelen</t>
  </si>
  <si>
    <t>L0750</t>
  </si>
  <si>
    <t>Vervangen van de cabineslofvoering</t>
  </si>
  <si>
    <t>L0915</t>
  </si>
  <si>
    <t>Vervangen van de verende stuitingen van de cabine</t>
  </si>
  <si>
    <t>8380004AA</t>
  </si>
  <si>
    <t>Schoolstraat 31-35</t>
  </si>
  <si>
    <t>lift schst29 01</t>
  </si>
  <si>
    <t>Personenlift - IRK Het Sterrenschip</t>
  </si>
  <si>
    <t>L0375.1</t>
  </si>
  <si>
    <t>L0735</t>
  </si>
  <si>
    <t>Vervangen van de omleidwiel(en) cabine</t>
  </si>
  <si>
    <t>L1030</t>
  </si>
  <si>
    <t>Vervangen van de verende stuitingen van het tegengewicht</t>
  </si>
  <si>
    <t>L1035</t>
  </si>
  <si>
    <t>Vervangen van de omleidwielen van het tegengewicht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</si>
</sst>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3]\ #,##0_-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01751"/>
        <bgColor rgb="FF000000"/>
      </patternFill>
    </fill>
    <fill>
      <patternFill patternType="solid">
        <fgColor rgb="FFDEE5F0"/>
        <bgColor rgb="FF000000"/>
      </patternFill>
    </fill>
    <fill>
      <patternFill patternType="solid">
        <fgColor rgb="FFBEC9E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164" fontId="0" fillId="0" borderId="0" xfId="0" applyNumberFormat="1"/>
    <xf numFmtId="164" fontId="2" fillId="2" borderId="0" xfId="0" applyNumberFormat="1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right"/>
    </xf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6" borderId="0" xfId="0" applyFill="1" applyAlignment="1" applyProtection="1">
      <alignment horizontal="left"/>
      <protection locked="0"/>
    </xf>
    <xf numFmtId="164" fontId="3" fillId="2" borderId="0" xfId="0" applyNumberFormat="1" applyFont="1" applyFill="1"/>
    <xf numFmtId="164" fontId="0" fillId="4" borderId="0" xfId="0" applyNumberFormat="1" applyFill="1"/>
    <xf numFmtId="164" fontId="0" fillId="3" borderId="0" xfId="0" applyNumberForma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0" fillId="4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164" fontId="0" fillId="4" borderId="0" xfId="0" applyNumberFormat="1" applyFill="1" applyAlignment="1" applyProtection="1">
      <alignment horizontal="center" vertical="center"/>
      <protection locked="0"/>
    </xf>
    <xf numFmtId="164" fontId="0" fillId="3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wrapText="1"/>
    </xf>
    <xf numFmtId="164" fontId="5" fillId="7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0" fillId="5" borderId="10" xfId="0" applyFill="1" applyBorder="1" applyProtection="1">
      <protection locked="0"/>
    </xf>
    <xf numFmtId="0" fontId="0" fillId="5" borderId="2" xfId="0" applyFill="1" applyBorder="1"/>
    <xf numFmtId="0" fontId="0" fillId="5" borderId="11" xfId="0" applyFill="1" applyBorder="1" applyProtection="1">
      <protection locked="0"/>
    </xf>
    <xf numFmtId="0" fontId="0" fillId="5" borderId="7" xfId="0" applyFill="1" applyBorder="1"/>
    <xf numFmtId="0" fontId="0" fillId="5" borderId="0" xfId="0" applyFill="1"/>
    <xf numFmtId="0" fontId="0" fillId="5" borderId="8" xfId="0" applyFill="1" applyBorder="1"/>
    <xf numFmtId="0" fontId="0" fillId="5" borderId="6" xfId="0" applyFill="1" applyBorder="1"/>
    <xf numFmtId="0" fontId="0" fillId="5" borderId="9" xfId="0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9" fillId="4" borderId="0" xfId="0" applyFont="1" applyFill="1"/>
    <xf numFmtId="0" fontId="8" fillId="4" borderId="0" xfId="0" applyFont="1" applyFill="1"/>
    <xf numFmtId="0" fontId="10" fillId="3" borderId="0" xfId="0" applyFont="1" applyFill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180975</xdr:rowOff>
    </xdr:from>
    <xdr:to>
      <xdr:col>1</xdr:col>
      <xdr:colOff>1606108</xdr:colOff>
      <xdr:row>0</xdr:row>
      <xdr:rowOff>607732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F46BEA-3AF1-2945-E3D0-09E337D56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80975"/>
          <a:ext cx="2225233" cy="4267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emeenteassen.sharepoint.com/sites/TeamInkoop/Shared%20Documents/Aanbestedingen%20Victor/27925-2025%20Planm-%20en%20contractonderh%20liftinst%20overig/Aanbestedingsdocumenten/Perceel%203%20Overige%20gebouwen/Bijlage%207.3.b%20Perceel%203%20Inschrijfbestand%20planmatig%20onderhoud%202026-2029.xlsx" TargetMode="External"/><Relationship Id="rId2" Type="http://schemas.microsoft.com/office/2019/04/relationships/externalLinkLongPath" Target="/sites/TeamInkoop/Shared%20Documents/Aanbestedingen%20Victor/27925-2025%20Planm-%20en%20contractonderh%20liftinst%20overig/Aanbestedingsdocumenten/Perceel%203%20Overige%20gebouwen/Bijlage%207.3.b%20Perceel%203%20Inschrijfbestand%20planmatig%20onderhoud%202026-2029.xlsx?7C0330A9" TargetMode="External"/><Relationship Id="rId1" Type="http://schemas.openxmlformats.org/officeDocument/2006/relationships/externalLinkPath" Target="file:///\\7C0330A9\Bijlage%207.3.b%20Perceel%203%20Inschrijfbestand%20planmatig%20onderhoud%202026-20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menvatting"/>
      <sheetName val="1 - OF7214 - MFA Pittelo"/>
      <sheetName val="2 - 10282246 - Lift Apollopa..."/>
      <sheetName val="3 - OK1478 - Lift"/>
      <sheetName val="4 - 42054865 - Lift"/>
      <sheetName val="5 - 10282247 - Lift Triadezijde"/>
      <sheetName val="6 - OM3543 - Personenlift"/>
      <sheetName val="7 - OM2766 - Lift"/>
      <sheetName val="8 - 10619000 - Lift 630kg"/>
      <sheetName val="9 - OK4069 - Lift"/>
      <sheetName val="10 - 11098153 - Personenlift"/>
      <sheetName val="11 - OM1714 - Li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workbookViewId="0">
      <selection activeCell="I20" sqref="I20"/>
    </sheetView>
  </sheetViews>
  <sheetFormatPr defaultRowHeight="15" x14ac:dyDescent="0.25"/>
  <cols>
    <col min="1" max="1" width="15" customWidth="1"/>
    <col min="2" max="2" width="27.28515625" customWidth="1"/>
    <col min="3" max="3" width="30" customWidth="1"/>
    <col min="4" max="4" width="10.5703125" customWidth="1"/>
    <col min="5" max="5" width="15" customWidth="1"/>
    <col min="6" max="6" width="15.5703125" customWidth="1"/>
    <col min="7" max="7" width="15" customWidth="1"/>
    <col min="8" max="8" width="16" customWidth="1"/>
    <col min="9" max="10" width="15" customWidth="1"/>
    <col min="11" max="11" width="18.28515625" customWidth="1"/>
    <col min="12" max="16" width="0" hidden="1" customWidth="1"/>
    <col min="17" max="17" width="15.28515625" customWidth="1"/>
  </cols>
  <sheetData>
    <row r="1" spans="1:17" ht="63" customHeight="1" x14ac:dyDescent="0.25">
      <c r="C1" s="48" t="s">
        <v>0</v>
      </c>
      <c r="D1" s="49" t="s">
        <v>1</v>
      </c>
      <c r="E1" s="49"/>
      <c r="H1" s="55"/>
      <c r="I1" s="55"/>
      <c r="J1" s="55"/>
      <c r="K1" s="55"/>
      <c r="L1" s="54" t="s">
        <v>2</v>
      </c>
      <c r="M1" s="54"/>
      <c r="N1" s="3">
        <v>5</v>
      </c>
      <c r="O1" t="s">
        <v>3</v>
      </c>
      <c r="P1" s="4">
        <v>5</v>
      </c>
    </row>
    <row r="2" spans="1:17" ht="45.75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P2" s="4">
        <v>8</v>
      </c>
      <c r="Q2" s="50" t="s">
        <v>18</v>
      </c>
    </row>
    <row r="3" spans="1:17" ht="15.75" x14ac:dyDescent="0.25">
      <c r="A3" s="19" t="s">
        <v>19</v>
      </c>
      <c r="B3" s="10" t="s">
        <v>20</v>
      </c>
      <c r="C3" t="s">
        <v>21</v>
      </c>
      <c r="D3" s="20" t="s">
        <v>22</v>
      </c>
      <c r="E3" s="20" t="s">
        <v>23</v>
      </c>
      <c r="F3" s="19">
        <v>11083175</v>
      </c>
      <c r="G3" s="19">
        <v>100320931</v>
      </c>
      <c r="H3" s="21">
        <f>'1 - 11083175 - Lift naast de...'!$F3</f>
        <v>0</v>
      </c>
      <c r="I3" s="21">
        <f>'1 - 11083175 - Lift naast de...'!$F4</f>
        <v>0</v>
      </c>
      <c r="J3" s="21">
        <f>'1 - 11083175 - Lift naast de...'!$F5</f>
        <v>0</v>
      </c>
      <c r="K3" s="21">
        <f>'1 - 11083175 - Lift naast de...'!$F6</f>
        <v>0</v>
      </c>
      <c r="L3" s="21">
        <f>'1 - 11083175 - Lift naast de...'!$L3</f>
        <v>0</v>
      </c>
      <c r="M3" s="22">
        <f>'1 - 11083175 - Lift naast de...'!$L4</f>
        <v>0</v>
      </c>
      <c r="N3" s="22">
        <f>'1 - 11083175 - Lift naast de...'!$L5</f>
        <v>0</v>
      </c>
      <c r="Q3" s="53">
        <v>2027</v>
      </c>
    </row>
    <row r="4" spans="1:17" ht="15.75" x14ac:dyDescent="0.25">
      <c r="A4" s="15" t="s">
        <v>19</v>
      </c>
      <c r="B4" s="10" t="s">
        <v>24</v>
      </c>
      <c r="C4" t="s">
        <v>21</v>
      </c>
      <c r="D4" s="16" t="s">
        <v>22</v>
      </c>
      <c r="E4" s="16" t="s">
        <v>25</v>
      </c>
      <c r="F4" s="15" t="s">
        <v>26</v>
      </c>
      <c r="G4" s="15">
        <v>100321639</v>
      </c>
      <c r="H4" s="17">
        <f>'2 - A17084 - Linkerlift park...'!$F3</f>
        <v>0</v>
      </c>
      <c r="I4" s="17">
        <f>'2 - A17084 - Linkerlift park...'!$F4</f>
        <v>0</v>
      </c>
      <c r="J4" s="17">
        <f>'2 - A17084 - Linkerlift park...'!$F5</f>
        <v>0</v>
      </c>
      <c r="K4" s="17">
        <f>'2 - A17084 - Linkerlift park...'!$F6</f>
        <v>0</v>
      </c>
      <c r="L4" s="17">
        <f>'2 - A17084 - Linkerlift park...'!$L3</f>
        <v>0</v>
      </c>
      <c r="M4" s="18">
        <f>'2 - A17084 - Linkerlift park...'!$L4</f>
        <v>0</v>
      </c>
      <c r="N4" s="18">
        <f>'2 - A17084 - Linkerlift park...'!$L5</f>
        <v>0</v>
      </c>
      <c r="Q4" s="52">
        <v>2028</v>
      </c>
    </row>
    <row r="5" spans="1:17" ht="15.75" x14ac:dyDescent="0.25">
      <c r="A5" s="19" t="s">
        <v>19</v>
      </c>
      <c r="B5" s="10" t="s">
        <v>27</v>
      </c>
      <c r="C5" t="s">
        <v>21</v>
      </c>
      <c r="D5" s="20" t="s">
        <v>22</v>
      </c>
      <c r="E5" s="20" t="s">
        <v>28</v>
      </c>
      <c r="F5" s="19" t="s">
        <v>29</v>
      </c>
      <c r="G5" s="19">
        <v>100321641</v>
      </c>
      <c r="H5" s="21">
        <f>'3 - A17085 - Rechterlift par...'!$F3</f>
        <v>0</v>
      </c>
      <c r="I5" s="21">
        <f>'3 - A17085 - Rechterlift par...'!$F4</f>
        <v>0</v>
      </c>
      <c r="J5" s="21">
        <f>'3 - A17085 - Rechterlift par...'!$F5</f>
        <v>0</v>
      </c>
      <c r="K5" s="21">
        <f>'3 - A17085 - Rechterlift par...'!$F6</f>
        <v>0</v>
      </c>
      <c r="L5" s="21">
        <f>'3 - A17085 - Rechterlift par...'!$L3</f>
        <v>0</v>
      </c>
      <c r="M5" s="22">
        <f>'3 - A17085 - Rechterlift par...'!$L4</f>
        <v>0</v>
      </c>
      <c r="N5" s="22">
        <f>'3 - A17085 - Rechterlift par...'!$L5</f>
        <v>0</v>
      </c>
      <c r="Q5" s="53">
        <v>2028</v>
      </c>
    </row>
    <row r="6" spans="1:17" ht="15.75" x14ac:dyDescent="0.25">
      <c r="A6" s="15" t="s">
        <v>78</v>
      </c>
      <c r="B6" s="10" t="s">
        <v>81</v>
      </c>
      <c r="C6" s="75" t="s">
        <v>79</v>
      </c>
      <c r="D6" s="16" t="s">
        <v>22</v>
      </c>
      <c r="E6" s="16" t="s">
        <v>80</v>
      </c>
      <c r="F6" s="15">
        <v>11083172</v>
      </c>
      <c r="G6" s="15">
        <v>100323096</v>
      </c>
      <c r="H6" s="17">
        <f>'4 - 11083172 Personenlift'!F3</f>
        <v>0</v>
      </c>
      <c r="I6" s="17">
        <f>'4 - 11083172 Personenlift'!F4</f>
        <v>0</v>
      </c>
      <c r="J6" s="17">
        <f>'4 - 11083172 Personenlift'!F5</f>
        <v>0</v>
      </c>
      <c r="K6" s="17">
        <f>'4 - 11083172 Personenlift'!F6</f>
        <v>0</v>
      </c>
      <c r="L6" s="17" t="e">
        <f>#REF!</f>
        <v>#REF!</v>
      </c>
      <c r="M6" s="18" t="e">
        <f>#REF!</f>
        <v>#REF!</v>
      </c>
      <c r="N6" s="18" t="e">
        <f>#REF!</f>
        <v>#REF!</v>
      </c>
      <c r="Q6" s="74">
        <v>2029</v>
      </c>
    </row>
    <row r="7" spans="1:17" ht="18.75" x14ac:dyDescent="0.3">
      <c r="A7" s="11"/>
      <c r="B7" s="11"/>
      <c r="C7" s="5"/>
      <c r="D7" s="5"/>
      <c r="E7" s="5"/>
      <c r="F7" s="11"/>
      <c r="G7" s="11"/>
      <c r="H7" s="13">
        <f>SUM(H3:H6)</f>
        <v>0</v>
      </c>
      <c r="I7" s="13">
        <f>SUM(I3:I6)</f>
        <v>0</v>
      </c>
      <c r="J7" s="13">
        <f>SUM(J3:J6)</f>
        <v>0</v>
      </c>
      <c r="K7" s="51">
        <f>SUM(K3:K6)</f>
        <v>0</v>
      </c>
      <c r="L7" s="13">
        <f t="shared" ref="H7:N7" si="0">SUM(L3:L5)</f>
        <v>0</v>
      </c>
      <c r="M7" s="14">
        <f t="shared" si="0"/>
        <v>0</v>
      </c>
      <c r="N7" s="14">
        <f t="shared" si="0"/>
        <v>0</v>
      </c>
    </row>
    <row r="9" spans="1:17" x14ac:dyDescent="0.25">
      <c r="A9" s="1" t="s">
        <v>30</v>
      </c>
      <c r="B9" s="1"/>
    </row>
  </sheetData>
  <mergeCells count="2">
    <mergeCell ref="L1:M1"/>
    <mergeCell ref="H1:K1"/>
  </mergeCells>
  <dataValidations count="1">
    <dataValidation type="list" sqref="N1" xr:uid="{00000000-0002-0000-0000-000000000000}">
      <formula1>P1:P2</formula1>
    </dataValidation>
  </dataValidation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9"/>
  <sheetViews>
    <sheetView workbookViewId="0">
      <selection activeCell="I14" sqref="I14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 t="s">
        <v>31</v>
      </c>
      <c r="C2" s="28"/>
      <c r="E2" s="6" t="s">
        <v>32</v>
      </c>
      <c r="F2" s="29"/>
      <c r="H2" s="24" t="s">
        <v>33</v>
      </c>
      <c r="I2" s="56"/>
      <c r="J2" s="57"/>
      <c r="K2" t="s">
        <v>34</v>
      </c>
    </row>
    <row r="3" spans="1:13" x14ac:dyDescent="0.25">
      <c r="B3" s="2" t="s">
        <v>4</v>
      </c>
      <c r="C3" s="10" t="s">
        <v>19</v>
      </c>
      <c r="E3" s="20" t="s">
        <v>11</v>
      </c>
      <c r="F3" s="30">
        <f>H20</f>
        <v>0</v>
      </c>
      <c r="H3" s="24" t="s">
        <v>35</v>
      </c>
      <c r="I3" s="56"/>
      <c r="J3" s="57"/>
      <c r="K3" t="s">
        <v>15</v>
      </c>
      <c r="L3" s="8">
        <f>K20</f>
        <v>0</v>
      </c>
    </row>
    <row r="4" spans="1:13" x14ac:dyDescent="0.25">
      <c r="B4" s="2" t="s">
        <v>6</v>
      </c>
      <c r="C4" s="10" t="s">
        <v>21</v>
      </c>
      <c r="E4" s="16" t="s">
        <v>12</v>
      </c>
      <c r="F4" s="31">
        <f>I20</f>
        <v>0</v>
      </c>
      <c r="H4" s="24" t="s">
        <v>36</v>
      </c>
      <c r="I4" s="56"/>
      <c r="J4" s="57"/>
      <c r="K4" t="s">
        <v>16</v>
      </c>
      <c r="L4">
        <f>L20</f>
        <v>0</v>
      </c>
    </row>
    <row r="5" spans="1:13" x14ac:dyDescent="0.25">
      <c r="B5" s="2" t="s">
        <v>7</v>
      </c>
      <c r="C5" s="10" t="s">
        <v>22</v>
      </c>
      <c r="E5" s="20" t="s">
        <v>13</v>
      </c>
      <c r="F5" s="30">
        <f>J27</f>
        <v>0</v>
      </c>
      <c r="H5" s="25" t="s">
        <v>37</v>
      </c>
      <c r="I5" s="58"/>
      <c r="J5" s="59"/>
      <c r="K5" t="s">
        <v>17</v>
      </c>
      <c r="L5">
        <f>M20</f>
        <v>0</v>
      </c>
    </row>
    <row r="6" spans="1:13" x14ac:dyDescent="0.25">
      <c r="B6" s="2" t="s">
        <v>8</v>
      </c>
      <c r="C6" s="10" t="s">
        <v>23</v>
      </c>
      <c r="E6" s="5" t="s">
        <v>38</v>
      </c>
      <c r="F6" s="9">
        <f>SUM(F3:F5)</f>
        <v>0</v>
      </c>
      <c r="H6" s="26"/>
      <c r="I6" s="60"/>
      <c r="J6" s="61"/>
    </row>
    <row r="7" spans="1:13" x14ac:dyDescent="0.25">
      <c r="B7" s="2" t="s">
        <v>5</v>
      </c>
      <c r="C7" s="10" t="s">
        <v>20</v>
      </c>
      <c r="F7" s="8"/>
      <c r="H7" s="26"/>
      <c r="I7" s="60"/>
      <c r="J7" s="61"/>
    </row>
    <row r="8" spans="1:13" x14ac:dyDescent="0.25">
      <c r="B8" s="2" t="s">
        <v>39</v>
      </c>
      <c r="C8" s="10">
        <v>11083175</v>
      </c>
      <c r="H8" s="27"/>
      <c r="I8" s="62"/>
      <c r="J8" s="63"/>
    </row>
    <row r="9" spans="1:13" x14ac:dyDescent="0.25">
      <c r="B9" s="2" t="s">
        <v>40</v>
      </c>
      <c r="C9" s="10">
        <v>100320931</v>
      </c>
    </row>
    <row r="10" spans="1:13" x14ac:dyDescent="0.25">
      <c r="B10" s="2"/>
      <c r="C10" s="10"/>
    </row>
    <row r="11" spans="1:13" ht="45" x14ac:dyDescent="0.25">
      <c r="A11" s="64" t="s">
        <v>41</v>
      </c>
      <c r="B11" s="65"/>
      <c r="C11" s="66"/>
      <c r="D11" s="33" t="s">
        <v>42</v>
      </c>
      <c r="E11" s="33" t="s">
        <v>43</v>
      </c>
      <c r="F11" s="35" t="s">
        <v>44</v>
      </c>
      <c r="G11" s="35" t="s">
        <v>45</v>
      </c>
      <c r="H11" s="35" t="s">
        <v>46</v>
      </c>
      <c r="I11" s="35" t="s">
        <v>47</v>
      </c>
      <c r="J11" s="35" t="s">
        <v>48</v>
      </c>
      <c r="K11" s="34" t="s">
        <v>15</v>
      </c>
      <c r="L11" s="34" t="s">
        <v>16</v>
      </c>
      <c r="M11" s="34" t="s">
        <v>17</v>
      </c>
    </row>
    <row r="12" spans="1:13" x14ac:dyDescent="0.25">
      <c r="A12" s="20" t="s">
        <v>49</v>
      </c>
      <c r="B12" s="20" t="s">
        <v>50</v>
      </c>
      <c r="C12" s="20"/>
      <c r="D12" s="40"/>
      <c r="E12" s="40"/>
      <c r="F12" s="42"/>
      <c r="G12" s="42"/>
      <c r="H12" s="44"/>
      <c r="I12" s="44"/>
      <c r="J12" s="37">
        <f t="shared" ref="J12:J19" si="0">H12+I12</f>
        <v>0</v>
      </c>
      <c r="K12" s="8" t="str">
        <f t="shared" ref="K12:K19" si="1">IFERROR(J12/F12,"")</f>
        <v/>
      </c>
      <c r="L12" t="str">
        <f t="shared" ref="L12:L19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51</v>
      </c>
      <c r="B13" s="16" t="s">
        <v>52</v>
      </c>
      <c r="C13" s="16"/>
      <c r="D13" s="41"/>
      <c r="E13" s="41"/>
      <c r="F13" s="43"/>
      <c r="G13" s="43"/>
      <c r="H13" s="45"/>
      <c r="I13" s="45"/>
      <c r="J13" s="38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53</v>
      </c>
      <c r="B14" s="20" t="s">
        <v>54</v>
      </c>
      <c r="C14" s="20"/>
      <c r="D14" s="40"/>
      <c r="E14" s="40"/>
      <c r="F14" s="42"/>
      <c r="G14" s="42"/>
      <c r="H14" s="44"/>
      <c r="I14" s="44"/>
      <c r="J14" s="37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55</v>
      </c>
      <c r="B15" s="16" t="s">
        <v>56</v>
      </c>
      <c r="C15" s="16"/>
      <c r="D15" s="41"/>
      <c r="E15" s="41"/>
      <c r="F15" s="43"/>
      <c r="G15" s="43"/>
      <c r="H15" s="45"/>
      <c r="I15" s="45"/>
      <c r="J15" s="38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57</v>
      </c>
      <c r="B16" s="20" t="s">
        <v>58</v>
      </c>
      <c r="C16" s="20"/>
      <c r="D16" s="40"/>
      <c r="E16" s="40"/>
      <c r="F16" s="42"/>
      <c r="G16" s="42"/>
      <c r="H16" s="44"/>
      <c r="I16" s="44"/>
      <c r="J16" s="37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59</v>
      </c>
      <c r="B17" s="16" t="s">
        <v>60</v>
      </c>
      <c r="C17" s="16"/>
      <c r="D17" s="41"/>
      <c r="E17" s="41"/>
      <c r="F17" s="43"/>
      <c r="G17" s="43"/>
      <c r="H17" s="45"/>
      <c r="I17" s="45"/>
      <c r="J17" s="38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61</v>
      </c>
      <c r="B18" s="20" t="s">
        <v>62</v>
      </c>
      <c r="C18" s="20"/>
      <c r="D18" s="40"/>
      <c r="E18" s="40"/>
      <c r="F18" s="42"/>
      <c r="G18" s="42"/>
      <c r="H18" s="44"/>
      <c r="I18" s="44"/>
      <c r="J18" s="37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63</v>
      </c>
      <c r="B19" s="16" t="s">
        <v>64</v>
      </c>
      <c r="C19" s="16"/>
      <c r="D19" s="41"/>
      <c r="E19" s="41"/>
      <c r="F19" s="43"/>
      <c r="G19" s="43"/>
      <c r="H19" s="45"/>
      <c r="I19" s="45"/>
      <c r="J19" s="38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5" t="s">
        <v>14</v>
      </c>
      <c r="B20" s="5"/>
      <c r="C20" s="5"/>
      <c r="D20" s="11"/>
      <c r="E20" s="11"/>
      <c r="F20" s="36"/>
      <c r="G20" s="36"/>
      <c r="H20" s="39">
        <f t="shared" ref="H20:M20" si="3">SUM(H12:H19)</f>
        <v>0</v>
      </c>
      <c r="I20" s="39">
        <f t="shared" si="3"/>
        <v>0</v>
      </c>
      <c r="J20" s="39">
        <f t="shared" si="3"/>
        <v>0</v>
      </c>
      <c r="K20" s="8">
        <f t="shared" si="3"/>
        <v>0</v>
      </c>
      <c r="L20">
        <f t="shared" si="3"/>
        <v>0</v>
      </c>
      <c r="M20">
        <f t="shared" si="3"/>
        <v>0</v>
      </c>
    </row>
    <row r="21" spans="1:13" ht="30" customHeight="1" x14ac:dyDescent="0.25">
      <c r="D21" s="10"/>
      <c r="E21" s="10"/>
    </row>
    <row r="22" spans="1:13" ht="30" x14ac:dyDescent="0.25">
      <c r="A22" s="64" t="s">
        <v>65</v>
      </c>
      <c r="B22" s="64"/>
      <c r="C22" s="64"/>
      <c r="D22" s="32" t="s">
        <v>66</v>
      </c>
      <c r="E22" s="64" t="s">
        <v>43</v>
      </c>
      <c r="F22" s="64"/>
      <c r="G22" s="71"/>
      <c r="H22" s="35" t="s">
        <v>67</v>
      </c>
      <c r="I22" s="35" t="s">
        <v>68</v>
      </c>
      <c r="J22" s="35" t="s">
        <v>48</v>
      </c>
      <c r="K22" s="34"/>
      <c r="L22" s="34"/>
      <c r="M22" s="34"/>
    </row>
    <row r="23" spans="1:13" x14ac:dyDescent="0.25">
      <c r="A23" s="67"/>
      <c r="B23" s="67"/>
      <c r="C23" s="67"/>
      <c r="D23" s="46"/>
      <c r="E23" s="67"/>
      <c r="F23" s="67"/>
      <c r="G23" s="68"/>
      <c r="H23" s="44"/>
      <c r="I23" s="44"/>
      <c r="J23" s="37">
        <f>H23+I23</f>
        <v>0</v>
      </c>
    </row>
    <row r="24" spans="1:13" x14ac:dyDescent="0.25">
      <c r="A24" s="69"/>
      <c r="B24" s="69"/>
      <c r="C24" s="69"/>
      <c r="D24" s="47"/>
      <c r="E24" s="69"/>
      <c r="F24" s="69"/>
      <c r="G24" s="70"/>
      <c r="H24" s="45"/>
      <c r="I24" s="45"/>
      <c r="J24" s="38">
        <f>H24+I24</f>
        <v>0</v>
      </c>
    </row>
    <row r="25" spans="1:13" x14ac:dyDescent="0.25">
      <c r="A25" s="67"/>
      <c r="B25" s="67"/>
      <c r="C25" s="67"/>
      <c r="D25" s="46"/>
      <c r="E25" s="67"/>
      <c r="F25" s="67"/>
      <c r="G25" s="68"/>
      <c r="H25" s="44"/>
      <c r="I25" s="44"/>
      <c r="J25" s="37">
        <f>H25+I25</f>
        <v>0</v>
      </c>
    </row>
    <row r="26" spans="1:13" x14ac:dyDescent="0.25">
      <c r="A26" s="69"/>
      <c r="B26" s="69"/>
      <c r="C26" s="69"/>
      <c r="D26" s="47"/>
      <c r="E26" s="69"/>
      <c r="F26" s="69"/>
      <c r="G26" s="70"/>
      <c r="H26" s="45"/>
      <c r="I26" s="45"/>
      <c r="J26" s="38">
        <f>H26+I26</f>
        <v>0</v>
      </c>
    </row>
    <row r="27" spans="1:13" x14ac:dyDescent="0.25">
      <c r="A27" s="5" t="s">
        <v>69</v>
      </c>
      <c r="B27" s="5"/>
      <c r="C27" s="5"/>
      <c r="D27" s="5"/>
      <c r="E27" s="5"/>
      <c r="F27" s="5"/>
      <c r="G27" s="36"/>
      <c r="H27" s="39">
        <f>SUM(H23:H26)</f>
        <v>0</v>
      </c>
      <c r="I27" s="39">
        <f>SUM(I23:I26)</f>
        <v>0</v>
      </c>
      <c r="J27" s="39">
        <f>SUM(J23:J26)</f>
        <v>0</v>
      </c>
    </row>
    <row r="29" spans="1:13" x14ac:dyDescent="0.25">
      <c r="A29" s="1" t="s">
        <v>30</v>
      </c>
    </row>
  </sheetData>
  <sheetProtection sheet="1"/>
  <mergeCells count="15">
    <mergeCell ref="A25:C25"/>
    <mergeCell ref="E25:G25"/>
    <mergeCell ref="A26:C26"/>
    <mergeCell ref="E26:G26"/>
    <mergeCell ref="A22:C22"/>
    <mergeCell ref="E22:G22"/>
    <mergeCell ref="A23:C23"/>
    <mergeCell ref="E23:G23"/>
    <mergeCell ref="A24:C24"/>
    <mergeCell ref="E24:G24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19" xr:uid="{00000000-0002-0000-06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19 H23:I26" xr:uid="{00000000-0002-0000-0600-000001000000}"/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5"/>
  <sheetViews>
    <sheetView workbookViewId="0"/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 t="s">
        <v>31</v>
      </c>
      <c r="C2" s="28"/>
      <c r="E2" s="6" t="s">
        <v>32</v>
      </c>
      <c r="F2" s="29"/>
      <c r="H2" s="24" t="s">
        <v>33</v>
      </c>
      <c r="I2" s="56"/>
      <c r="J2" s="57"/>
      <c r="K2" t="s">
        <v>34</v>
      </c>
    </row>
    <row r="3" spans="1:13" x14ac:dyDescent="0.25">
      <c r="B3" s="2" t="s">
        <v>4</v>
      </c>
      <c r="C3" s="10" t="s">
        <v>19</v>
      </c>
      <c r="E3" s="20" t="s">
        <v>11</v>
      </c>
      <c r="F3" s="30">
        <f>H16</f>
        <v>0</v>
      </c>
      <c r="H3" s="24" t="s">
        <v>35</v>
      </c>
      <c r="I3" s="56"/>
      <c r="J3" s="57"/>
      <c r="K3" t="s">
        <v>15</v>
      </c>
      <c r="L3" s="8">
        <f>K16</f>
        <v>0</v>
      </c>
    </row>
    <row r="4" spans="1:13" x14ac:dyDescent="0.25">
      <c r="B4" s="2" t="s">
        <v>6</v>
      </c>
      <c r="C4" s="10" t="s">
        <v>21</v>
      </c>
      <c r="E4" s="16" t="s">
        <v>12</v>
      </c>
      <c r="F4" s="31">
        <f>I16</f>
        <v>0</v>
      </c>
      <c r="H4" s="24" t="s">
        <v>36</v>
      </c>
      <c r="I4" s="56"/>
      <c r="J4" s="57"/>
      <c r="K4" t="s">
        <v>16</v>
      </c>
      <c r="L4">
        <f>L16</f>
        <v>0</v>
      </c>
    </row>
    <row r="5" spans="1:13" x14ac:dyDescent="0.25">
      <c r="B5" s="2" t="s">
        <v>7</v>
      </c>
      <c r="C5" s="10" t="s">
        <v>22</v>
      </c>
      <c r="E5" s="20" t="s">
        <v>13</v>
      </c>
      <c r="F5" s="30">
        <f>J23</f>
        <v>0</v>
      </c>
      <c r="H5" s="25" t="s">
        <v>37</v>
      </c>
      <c r="I5" s="58"/>
      <c r="J5" s="59"/>
      <c r="K5" t="s">
        <v>17</v>
      </c>
      <c r="L5">
        <f>M16</f>
        <v>0</v>
      </c>
    </row>
    <row r="6" spans="1:13" x14ac:dyDescent="0.25">
      <c r="B6" s="2" t="s">
        <v>8</v>
      </c>
      <c r="C6" s="10" t="s">
        <v>25</v>
      </c>
      <c r="E6" s="5" t="s">
        <v>38</v>
      </c>
      <c r="F6" s="9">
        <f>SUM(F3:F5)</f>
        <v>0</v>
      </c>
      <c r="H6" s="26"/>
      <c r="I6" s="60"/>
      <c r="J6" s="61"/>
    </row>
    <row r="7" spans="1:13" x14ac:dyDescent="0.25">
      <c r="B7" s="2" t="s">
        <v>5</v>
      </c>
      <c r="C7" s="10" t="s">
        <v>24</v>
      </c>
      <c r="F7" s="8"/>
      <c r="H7" s="26"/>
      <c r="I7" s="60"/>
      <c r="J7" s="61"/>
    </row>
    <row r="8" spans="1:13" x14ac:dyDescent="0.25">
      <c r="B8" s="2" t="s">
        <v>39</v>
      </c>
      <c r="C8" s="10" t="s">
        <v>26</v>
      </c>
      <c r="H8" s="27"/>
      <c r="I8" s="62"/>
      <c r="J8" s="63"/>
    </row>
    <row r="9" spans="1:13" x14ac:dyDescent="0.25">
      <c r="B9" s="2" t="s">
        <v>40</v>
      </c>
      <c r="C9" s="10">
        <v>100321639</v>
      </c>
    </row>
    <row r="10" spans="1:13" x14ac:dyDescent="0.25">
      <c r="B10" s="2"/>
      <c r="C10" s="10"/>
    </row>
    <row r="11" spans="1:13" ht="45" x14ac:dyDescent="0.25">
      <c r="A11" s="64" t="s">
        <v>41</v>
      </c>
      <c r="B11" s="65"/>
      <c r="C11" s="66"/>
      <c r="D11" s="33" t="s">
        <v>42</v>
      </c>
      <c r="E11" s="33" t="s">
        <v>43</v>
      </c>
      <c r="F11" s="35" t="s">
        <v>44</v>
      </c>
      <c r="G11" s="35" t="s">
        <v>45</v>
      </c>
      <c r="H11" s="35" t="s">
        <v>46</v>
      </c>
      <c r="I11" s="35" t="s">
        <v>47</v>
      </c>
      <c r="J11" s="35" t="s">
        <v>48</v>
      </c>
      <c r="K11" s="34" t="s">
        <v>15</v>
      </c>
      <c r="L11" s="34" t="s">
        <v>16</v>
      </c>
      <c r="M11" s="34" t="s">
        <v>17</v>
      </c>
    </row>
    <row r="12" spans="1:13" x14ac:dyDescent="0.25">
      <c r="A12" s="20" t="s">
        <v>70</v>
      </c>
      <c r="B12" s="20" t="s">
        <v>71</v>
      </c>
      <c r="C12" s="20"/>
      <c r="D12" s="40"/>
      <c r="E12" s="40"/>
      <c r="F12" s="42"/>
      <c r="G12" s="42"/>
      <c r="H12" s="44"/>
      <c r="I12" s="44"/>
      <c r="J12" s="37">
        <f>H12+I12</f>
        <v>0</v>
      </c>
      <c r="K12" s="8" t="str">
        <f>IFERROR(J12/F12,"")</f>
        <v/>
      </c>
      <c r="L12" t="str">
        <f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72</v>
      </c>
      <c r="B13" s="16" t="s">
        <v>73</v>
      </c>
      <c r="C13" s="16"/>
      <c r="D13" s="41"/>
      <c r="E13" s="41"/>
      <c r="F13" s="43"/>
      <c r="G13" s="43"/>
      <c r="H13" s="45"/>
      <c r="I13" s="45"/>
      <c r="J13" s="38">
        <f>H13+I13</f>
        <v>0</v>
      </c>
      <c r="K13" s="8" t="str">
        <f>IFERROR(J13/F13,"")</f>
        <v/>
      </c>
      <c r="L13" t="str">
        <f>IFERROR(ROUND(100*F13*(H13/$F$3),0),"")</f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74</v>
      </c>
      <c r="B14" s="20" t="s">
        <v>75</v>
      </c>
      <c r="C14" s="20"/>
      <c r="D14" s="40"/>
      <c r="E14" s="40"/>
      <c r="F14" s="42"/>
      <c r="G14" s="42"/>
      <c r="H14" s="44"/>
      <c r="I14" s="44"/>
      <c r="J14" s="37">
        <f>H14+I14</f>
        <v>0</v>
      </c>
      <c r="K14" s="8" t="str">
        <f>IFERROR(J14/F14,"")</f>
        <v/>
      </c>
      <c r="L14" t="str">
        <f>IFERROR(ROUND(100*F14*(H14/$F$3),0),"")</f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76</v>
      </c>
      <c r="B15" s="16" t="s">
        <v>77</v>
      </c>
      <c r="C15" s="16"/>
      <c r="D15" s="41"/>
      <c r="E15" s="41"/>
      <c r="F15" s="43"/>
      <c r="G15" s="43"/>
      <c r="H15" s="45"/>
      <c r="I15" s="45"/>
      <c r="J15" s="38">
        <f>H15+I15</f>
        <v>0</v>
      </c>
      <c r="K15" s="8" t="str">
        <f>IFERROR(J15/F15,"")</f>
        <v/>
      </c>
      <c r="L15" t="str">
        <f>IFERROR(ROUND(100*F15*(H15/$F$3),0),"")</f>
        <v/>
      </c>
      <c r="M15" t="str">
        <f>IFERROR(ROUND(100*IF(G15&lt;Samenvatting!$N$1,G15,Samenvatting!$N$1)*(J15/($F$3+$F$4)),0),"")</f>
        <v/>
      </c>
    </row>
    <row r="16" spans="1:13" x14ac:dyDescent="0.25">
      <c r="A16" s="5" t="s">
        <v>14</v>
      </c>
      <c r="B16" s="5"/>
      <c r="C16" s="5"/>
      <c r="D16" s="11"/>
      <c r="E16" s="11"/>
      <c r="F16" s="36"/>
      <c r="G16" s="36"/>
      <c r="H16" s="39">
        <f t="shared" ref="H16:M16" si="0">SUM(H12:H15)</f>
        <v>0</v>
      </c>
      <c r="I16" s="39">
        <f t="shared" si="0"/>
        <v>0</v>
      </c>
      <c r="J16" s="39">
        <f t="shared" si="0"/>
        <v>0</v>
      </c>
      <c r="K16" s="8">
        <f t="shared" si="0"/>
        <v>0</v>
      </c>
      <c r="L16">
        <f t="shared" si="0"/>
        <v>0</v>
      </c>
      <c r="M16">
        <f t="shared" si="0"/>
        <v>0</v>
      </c>
    </row>
    <row r="17" spans="1:13" ht="30" customHeight="1" x14ac:dyDescent="0.25">
      <c r="D17" s="10"/>
      <c r="E17" s="10"/>
    </row>
    <row r="18" spans="1:13" ht="30" x14ac:dyDescent="0.25">
      <c r="A18" s="64" t="s">
        <v>65</v>
      </c>
      <c r="B18" s="64"/>
      <c r="C18" s="64"/>
      <c r="D18" s="32" t="s">
        <v>66</v>
      </c>
      <c r="E18" s="64" t="s">
        <v>43</v>
      </c>
      <c r="F18" s="64"/>
      <c r="G18" s="71"/>
      <c r="H18" s="35" t="s">
        <v>67</v>
      </c>
      <c r="I18" s="35" t="s">
        <v>68</v>
      </c>
      <c r="J18" s="35" t="s">
        <v>48</v>
      </c>
      <c r="K18" s="34"/>
      <c r="L18" s="34"/>
      <c r="M18" s="34"/>
    </row>
    <row r="19" spans="1:13" x14ac:dyDescent="0.25">
      <c r="A19" s="67"/>
      <c r="B19" s="67"/>
      <c r="C19" s="67"/>
      <c r="D19" s="46"/>
      <c r="E19" s="67"/>
      <c r="F19" s="67"/>
      <c r="G19" s="68"/>
      <c r="H19" s="44"/>
      <c r="I19" s="44"/>
      <c r="J19" s="37">
        <f>H19+I19</f>
        <v>0</v>
      </c>
    </row>
    <row r="20" spans="1:13" x14ac:dyDescent="0.25">
      <c r="A20" s="69"/>
      <c r="B20" s="69"/>
      <c r="C20" s="69"/>
      <c r="D20" s="47"/>
      <c r="E20" s="69"/>
      <c r="F20" s="69"/>
      <c r="G20" s="70"/>
      <c r="H20" s="45"/>
      <c r="I20" s="45"/>
      <c r="J20" s="38">
        <f>H20+I20</f>
        <v>0</v>
      </c>
    </row>
    <row r="21" spans="1:13" x14ac:dyDescent="0.25">
      <c r="A21" s="67"/>
      <c r="B21" s="67"/>
      <c r="C21" s="67"/>
      <c r="D21" s="46"/>
      <c r="E21" s="67"/>
      <c r="F21" s="67"/>
      <c r="G21" s="68"/>
      <c r="H21" s="44"/>
      <c r="I21" s="44"/>
      <c r="J21" s="37">
        <f>H21+I21</f>
        <v>0</v>
      </c>
    </row>
    <row r="22" spans="1:13" x14ac:dyDescent="0.25">
      <c r="A22" s="69"/>
      <c r="B22" s="69"/>
      <c r="C22" s="69"/>
      <c r="D22" s="47"/>
      <c r="E22" s="69"/>
      <c r="F22" s="69"/>
      <c r="G22" s="70"/>
      <c r="H22" s="45"/>
      <c r="I22" s="45"/>
      <c r="J22" s="38">
        <f>H22+I22</f>
        <v>0</v>
      </c>
    </row>
    <row r="23" spans="1:13" x14ac:dyDescent="0.25">
      <c r="A23" s="5" t="s">
        <v>69</v>
      </c>
      <c r="B23" s="5"/>
      <c r="C23" s="5"/>
      <c r="D23" s="5"/>
      <c r="E23" s="5"/>
      <c r="F23" s="5"/>
      <c r="G23" s="36"/>
      <c r="H23" s="39">
        <f>SUM(H19:H22)</f>
        <v>0</v>
      </c>
      <c r="I23" s="39">
        <f>SUM(I19:I22)</f>
        <v>0</v>
      </c>
      <c r="J23" s="39">
        <f>SUM(J19:J22)</f>
        <v>0</v>
      </c>
    </row>
    <row r="25" spans="1:13" x14ac:dyDescent="0.25">
      <c r="A25" s="1" t="s">
        <v>30</v>
      </c>
    </row>
  </sheetData>
  <sheetProtection sheet="1"/>
  <mergeCells count="15">
    <mergeCell ref="A21:C21"/>
    <mergeCell ref="E21:G21"/>
    <mergeCell ref="A22:C22"/>
    <mergeCell ref="E22:G22"/>
    <mergeCell ref="A18:C18"/>
    <mergeCell ref="E18:G18"/>
    <mergeCell ref="A19:C19"/>
    <mergeCell ref="E19:G19"/>
    <mergeCell ref="A20:C20"/>
    <mergeCell ref="E20:G20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15" xr:uid="{00000000-0002-0000-07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15 H19:I22" xr:uid="{00000000-0002-0000-0700-000001000000}"/>
  </dataValidation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5"/>
  <sheetViews>
    <sheetView workbookViewId="0">
      <selection activeCell="E18" sqref="E18:G18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 t="s">
        <v>31</v>
      </c>
      <c r="C2" s="28"/>
      <c r="E2" s="6" t="s">
        <v>32</v>
      </c>
      <c r="F2" s="29"/>
      <c r="H2" s="24" t="s">
        <v>33</v>
      </c>
      <c r="I2" s="56"/>
      <c r="J2" s="57"/>
      <c r="K2" t="s">
        <v>34</v>
      </c>
    </row>
    <row r="3" spans="1:13" x14ac:dyDescent="0.25">
      <c r="B3" s="2" t="s">
        <v>4</v>
      </c>
      <c r="C3" s="10" t="s">
        <v>19</v>
      </c>
      <c r="E3" s="20" t="s">
        <v>11</v>
      </c>
      <c r="F3" s="30">
        <f>H16</f>
        <v>0</v>
      </c>
      <c r="H3" s="24" t="s">
        <v>35</v>
      </c>
      <c r="I3" s="56"/>
      <c r="J3" s="57"/>
      <c r="K3" t="s">
        <v>15</v>
      </c>
      <c r="L3" s="8">
        <f>K16</f>
        <v>0</v>
      </c>
    </row>
    <row r="4" spans="1:13" x14ac:dyDescent="0.25">
      <c r="B4" s="2" t="s">
        <v>6</v>
      </c>
      <c r="C4" s="10" t="s">
        <v>21</v>
      </c>
      <c r="E4" s="16" t="s">
        <v>12</v>
      </c>
      <c r="F4" s="31">
        <f>I16</f>
        <v>0</v>
      </c>
      <c r="H4" s="24" t="s">
        <v>36</v>
      </c>
      <c r="I4" s="56"/>
      <c r="J4" s="57"/>
      <c r="K4" t="s">
        <v>16</v>
      </c>
      <c r="L4">
        <f>L16</f>
        <v>0</v>
      </c>
    </row>
    <row r="5" spans="1:13" x14ac:dyDescent="0.25">
      <c r="B5" s="2" t="s">
        <v>7</v>
      </c>
      <c r="C5" s="10" t="s">
        <v>22</v>
      </c>
      <c r="E5" s="20" t="s">
        <v>13</v>
      </c>
      <c r="F5" s="30">
        <f>J23</f>
        <v>0</v>
      </c>
      <c r="H5" s="25" t="s">
        <v>37</v>
      </c>
      <c r="I5" s="58"/>
      <c r="J5" s="59"/>
      <c r="K5" t="s">
        <v>17</v>
      </c>
      <c r="L5">
        <f>M16</f>
        <v>0</v>
      </c>
    </row>
    <row r="6" spans="1:13" x14ac:dyDescent="0.25">
      <c r="B6" s="2" t="s">
        <v>8</v>
      </c>
      <c r="C6" s="10" t="s">
        <v>28</v>
      </c>
      <c r="E6" s="5" t="s">
        <v>38</v>
      </c>
      <c r="F6" s="9">
        <f>SUM(F3:F5)</f>
        <v>0</v>
      </c>
      <c r="H6" s="26"/>
      <c r="I6" s="60"/>
      <c r="J6" s="61"/>
    </row>
    <row r="7" spans="1:13" x14ac:dyDescent="0.25">
      <c r="B7" s="2" t="s">
        <v>5</v>
      </c>
      <c r="C7" s="10" t="s">
        <v>27</v>
      </c>
      <c r="F7" s="8"/>
      <c r="H7" s="26"/>
      <c r="I7" s="60"/>
      <c r="J7" s="61"/>
    </row>
    <row r="8" spans="1:13" x14ac:dyDescent="0.25">
      <c r="B8" s="2" t="s">
        <v>39</v>
      </c>
      <c r="C8" s="10" t="s">
        <v>29</v>
      </c>
      <c r="H8" s="27"/>
      <c r="I8" s="62"/>
      <c r="J8" s="63"/>
    </row>
    <row r="9" spans="1:13" x14ac:dyDescent="0.25">
      <c r="B9" s="2" t="s">
        <v>40</v>
      </c>
      <c r="C9" s="10">
        <v>100321641</v>
      </c>
    </row>
    <row r="10" spans="1:13" x14ac:dyDescent="0.25">
      <c r="B10" s="2"/>
      <c r="C10" s="10"/>
    </row>
    <row r="11" spans="1:13" ht="45" x14ac:dyDescent="0.25">
      <c r="A11" s="64" t="s">
        <v>41</v>
      </c>
      <c r="B11" s="65"/>
      <c r="C11" s="66"/>
      <c r="D11" s="33" t="s">
        <v>42</v>
      </c>
      <c r="E11" s="33" t="s">
        <v>43</v>
      </c>
      <c r="F11" s="35" t="s">
        <v>44</v>
      </c>
      <c r="G11" s="35" t="s">
        <v>45</v>
      </c>
      <c r="H11" s="35" t="s">
        <v>46</v>
      </c>
      <c r="I11" s="35" t="s">
        <v>47</v>
      </c>
      <c r="J11" s="35" t="s">
        <v>48</v>
      </c>
      <c r="K11" s="34" t="s">
        <v>15</v>
      </c>
      <c r="L11" s="34" t="s">
        <v>16</v>
      </c>
      <c r="M11" s="34" t="s">
        <v>17</v>
      </c>
    </row>
    <row r="12" spans="1:13" x14ac:dyDescent="0.25">
      <c r="A12" s="20" t="s">
        <v>70</v>
      </c>
      <c r="B12" s="20" t="s">
        <v>71</v>
      </c>
      <c r="C12" s="20"/>
      <c r="D12" s="40"/>
      <c r="E12" s="40"/>
      <c r="F12" s="42"/>
      <c r="G12" s="42"/>
      <c r="H12" s="44"/>
      <c r="I12" s="44"/>
      <c r="J12" s="37">
        <f>H12+I12</f>
        <v>0</v>
      </c>
      <c r="K12" s="8" t="str">
        <f>IFERROR(J12/F12,"")</f>
        <v/>
      </c>
      <c r="L12" t="str">
        <f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72</v>
      </c>
      <c r="B13" s="16" t="s">
        <v>73</v>
      </c>
      <c r="C13" s="16"/>
      <c r="D13" s="41"/>
      <c r="E13" s="41"/>
      <c r="F13" s="43"/>
      <c r="G13" s="43"/>
      <c r="H13" s="45"/>
      <c r="I13" s="45"/>
      <c r="J13" s="38">
        <f>H13+I13</f>
        <v>0</v>
      </c>
      <c r="K13" s="8" t="str">
        <f>IFERROR(J13/F13,"")</f>
        <v/>
      </c>
      <c r="L13" t="str">
        <f>IFERROR(ROUND(100*F13*(H13/$F$3),0),"")</f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74</v>
      </c>
      <c r="B14" s="20" t="s">
        <v>75</v>
      </c>
      <c r="C14" s="20"/>
      <c r="D14" s="40"/>
      <c r="E14" s="40"/>
      <c r="F14" s="42"/>
      <c r="G14" s="42"/>
      <c r="H14" s="44"/>
      <c r="I14" s="44"/>
      <c r="J14" s="37">
        <f>H14+I14</f>
        <v>0</v>
      </c>
      <c r="K14" s="8" t="str">
        <f>IFERROR(J14/F14,"")</f>
        <v/>
      </c>
      <c r="L14" t="str">
        <f>IFERROR(ROUND(100*F14*(H14/$F$3),0),"")</f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76</v>
      </c>
      <c r="B15" s="16" t="s">
        <v>77</v>
      </c>
      <c r="C15" s="16"/>
      <c r="D15" s="41"/>
      <c r="E15" s="41"/>
      <c r="F15" s="43"/>
      <c r="G15" s="43"/>
      <c r="H15" s="45"/>
      <c r="I15" s="45"/>
      <c r="J15" s="38">
        <f>H15+I15</f>
        <v>0</v>
      </c>
      <c r="K15" s="8" t="str">
        <f>IFERROR(J15/F15,"")</f>
        <v/>
      </c>
      <c r="L15" t="str">
        <f>IFERROR(ROUND(100*F15*(H15/$F$3),0),"")</f>
        <v/>
      </c>
      <c r="M15" t="str">
        <f>IFERROR(ROUND(100*IF(G15&lt;Samenvatting!$N$1,G15,Samenvatting!$N$1)*(J15/($F$3+$F$4)),0),"")</f>
        <v/>
      </c>
    </row>
    <row r="16" spans="1:13" x14ac:dyDescent="0.25">
      <c r="A16" s="5" t="s">
        <v>14</v>
      </c>
      <c r="B16" s="5"/>
      <c r="C16" s="5"/>
      <c r="D16" s="11"/>
      <c r="E16" s="11"/>
      <c r="F16" s="36"/>
      <c r="G16" s="36"/>
      <c r="H16" s="39">
        <f t="shared" ref="H16:M16" si="0">SUM(H12:H15)</f>
        <v>0</v>
      </c>
      <c r="I16" s="39">
        <f t="shared" si="0"/>
        <v>0</v>
      </c>
      <c r="J16" s="39">
        <f t="shared" si="0"/>
        <v>0</v>
      </c>
      <c r="K16" s="8">
        <f t="shared" si="0"/>
        <v>0</v>
      </c>
      <c r="L16">
        <f t="shared" si="0"/>
        <v>0</v>
      </c>
      <c r="M16">
        <f t="shared" si="0"/>
        <v>0</v>
      </c>
    </row>
    <row r="17" spans="1:13" ht="30" customHeight="1" x14ac:dyDescent="0.25">
      <c r="D17" s="10"/>
      <c r="E17" s="10"/>
    </row>
    <row r="18" spans="1:13" ht="30" x14ac:dyDescent="0.25">
      <c r="A18" s="64" t="s">
        <v>65</v>
      </c>
      <c r="B18" s="64"/>
      <c r="C18" s="64"/>
      <c r="D18" s="32" t="s">
        <v>66</v>
      </c>
      <c r="E18" s="64" t="s">
        <v>43</v>
      </c>
      <c r="F18" s="64"/>
      <c r="G18" s="71"/>
      <c r="H18" s="35" t="s">
        <v>67</v>
      </c>
      <c r="I18" s="35" t="s">
        <v>68</v>
      </c>
      <c r="J18" s="35" t="s">
        <v>48</v>
      </c>
      <c r="K18" s="34"/>
      <c r="L18" s="34"/>
      <c r="M18" s="34"/>
    </row>
    <row r="19" spans="1:13" x14ac:dyDescent="0.25">
      <c r="A19" s="67"/>
      <c r="B19" s="67"/>
      <c r="C19" s="67"/>
      <c r="D19" s="46"/>
      <c r="E19" s="67"/>
      <c r="F19" s="67"/>
      <c r="G19" s="68"/>
      <c r="H19" s="44"/>
      <c r="I19" s="44"/>
      <c r="J19" s="37">
        <f>H19+I19</f>
        <v>0</v>
      </c>
    </row>
    <row r="20" spans="1:13" x14ac:dyDescent="0.25">
      <c r="A20" s="69"/>
      <c r="B20" s="69"/>
      <c r="C20" s="69"/>
      <c r="D20" s="47"/>
      <c r="E20" s="69"/>
      <c r="F20" s="69"/>
      <c r="G20" s="70"/>
      <c r="H20" s="45"/>
      <c r="I20" s="45"/>
      <c r="J20" s="38">
        <f>H20+I20</f>
        <v>0</v>
      </c>
    </row>
    <row r="21" spans="1:13" x14ac:dyDescent="0.25">
      <c r="A21" s="67"/>
      <c r="B21" s="67"/>
      <c r="C21" s="67"/>
      <c r="D21" s="46"/>
      <c r="E21" s="67"/>
      <c r="F21" s="67"/>
      <c r="G21" s="68"/>
      <c r="H21" s="44"/>
      <c r="I21" s="44"/>
      <c r="J21" s="37">
        <f>H21+I21</f>
        <v>0</v>
      </c>
    </row>
    <row r="22" spans="1:13" x14ac:dyDescent="0.25">
      <c r="A22" s="69"/>
      <c r="B22" s="69"/>
      <c r="C22" s="69"/>
      <c r="D22" s="47"/>
      <c r="E22" s="69"/>
      <c r="F22" s="69"/>
      <c r="G22" s="70"/>
      <c r="H22" s="45"/>
      <c r="I22" s="45"/>
      <c r="J22" s="38">
        <f>H22+I22</f>
        <v>0</v>
      </c>
    </row>
    <row r="23" spans="1:13" x14ac:dyDescent="0.25">
      <c r="A23" s="5" t="s">
        <v>69</v>
      </c>
      <c r="B23" s="5"/>
      <c r="C23" s="5"/>
      <c r="D23" s="5"/>
      <c r="E23" s="5"/>
      <c r="F23" s="5"/>
      <c r="G23" s="36"/>
      <c r="H23" s="39">
        <f>SUM(H19:H22)</f>
        <v>0</v>
      </c>
      <c r="I23" s="39">
        <f>SUM(I19:I22)</f>
        <v>0</v>
      </c>
      <c r="J23" s="39">
        <f>SUM(J19:J22)</f>
        <v>0</v>
      </c>
    </row>
    <row r="25" spans="1:13" x14ac:dyDescent="0.25">
      <c r="A25" s="1" t="s">
        <v>30</v>
      </c>
    </row>
  </sheetData>
  <sheetProtection sheet="1"/>
  <mergeCells count="15">
    <mergeCell ref="A21:C21"/>
    <mergeCell ref="E21:G21"/>
    <mergeCell ref="A22:C22"/>
    <mergeCell ref="E22:G22"/>
    <mergeCell ref="A18:C18"/>
    <mergeCell ref="E18:G18"/>
    <mergeCell ref="A19:C19"/>
    <mergeCell ref="E19:G19"/>
    <mergeCell ref="A20:C20"/>
    <mergeCell ref="E20:G20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15" xr:uid="{00000000-0002-0000-08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15 H19:I22" xr:uid="{00000000-0002-0000-0800-000001000000}"/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0729-48FB-4D77-BF9F-D0F4EE833941}">
  <dimension ref="A2:J27"/>
  <sheetViews>
    <sheetView workbookViewId="0">
      <selection activeCell="C7" sqref="C7"/>
    </sheetView>
  </sheetViews>
  <sheetFormatPr defaultRowHeight="15" x14ac:dyDescent="0.25"/>
  <cols>
    <col min="2" max="2" width="22" customWidth="1"/>
    <col min="3" max="3" width="34.28515625" customWidth="1"/>
    <col min="4" max="4" width="17.28515625" customWidth="1"/>
    <col min="5" max="5" width="16.140625" customWidth="1"/>
    <col min="6" max="6" width="14.7109375" customWidth="1"/>
    <col min="7" max="7" width="13.140625" customWidth="1"/>
    <col min="8" max="9" width="13.5703125" customWidth="1"/>
    <col min="10" max="10" width="20.42578125" customWidth="1"/>
  </cols>
  <sheetData>
    <row r="2" spans="1:10" x14ac:dyDescent="0.25">
      <c r="B2" s="23" t="s">
        <v>31</v>
      </c>
      <c r="C2" s="28"/>
      <c r="E2" s="6" t="s">
        <v>32</v>
      </c>
      <c r="F2" s="29"/>
      <c r="H2" s="24" t="s">
        <v>33</v>
      </c>
      <c r="I2" s="56"/>
      <c r="J2" s="57"/>
    </row>
    <row r="3" spans="1:10" x14ac:dyDescent="0.25">
      <c r="B3" s="2" t="s">
        <v>4</v>
      </c>
      <c r="C3" s="10" t="s">
        <v>78</v>
      </c>
      <c r="E3" s="20" t="s">
        <v>11</v>
      </c>
      <c r="F3" s="30">
        <f>H18</f>
        <v>0</v>
      </c>
      <c r="H3" s="24" t="s">
        <v>35</v>
      </c>
      <c r="I3" s="56"/>
      <c r="J3" s="57"/>
    </row>
    <row r="4" spans="1:10" x14ac:dyDescent="0.25">
      <c r="B4" s="2" t="s">
        <v>6</v>
      </c>
      <c r="C4" s="10" t="s">
        <v>79</v>
      </c>
      <c r="E4" s="16" t="s">
        <v>12</v>
      </c>
      <c r="F4" s="31">
        <f>I18</f>
        <v>0</v>
      </c>
      <c r="H4" s="24" t="s">
        <v>36</v>
      </c>
      <c r="I4" s="56"/>
      <c r="J4" s="57"/>
    </row>
    <row r="5" spans="1:10" x14ac:dyDescent="0.25">
      <c r="B5" s="2" t="s">
        <v>7</v>
      </c>
      <c r="C5" s="10" t="s">
        <v>22</v>
      </c>
      <c r="E5" s="20" t="s">
        <v>13</v>
      </c>
      <c r="F5" s="30">
        <f>J25</f>
        <v>0</v>
      </c>
      <c r="H5" s="25" t="s">
        <v>37</v>
      </c>
      <c r="I5" s="58"/>
      <c r="J5" s="59"/>
    </row>
    <row r="6" spans="1:10" x14ac:dyDescent="0.25">
      <c r="B6" s="2" t="s">
        <v>8</v>
      </c>
      <c r="C6" s="10" t="s">
        <v>80</v>
      </c>
      <c r="E6" s="5" t="s">
        <v>38</v>
      </c>
      <c r="F6" s="9">
        <f>SUM(F3:F5)</f>
        <v>0</v>
      </c>
      <c r="H6" s="26"/>
      <c r="I6" s="60"/>
      <c r="J6" s="61"/>
    </row>
    <row r="7" spans="1:10" x14ac:dyDescent="0.25">
      <c r="B7" s="2" t="s">
        <v>5</v>
      </c>
      <c r="C7" s="10" t="s">
        <v>81</v>
      </c>
      <c r="F7" s="8"/>
      <c r="H7" s="26"/>
      <c r="I7" s="60"/>
      <c r="J7" s="61"/>
    </row>
    <row r="8" spans="1:10" x14ac:dyDescent="0.25">
      <c r="B8" s="2" t="s">
        <v>39</v>
      </c>
      <c r="C8" s="10">
        <v>11083172</v>
      </c>
      <c r="H8" s="27"/>
      <c r="I8" s="62"/>
      <c r="J8" s="63"/>
    </row>
    <row r="9" spans="1:10" x14ac:dyDescent="0.25">
      <c r="B9" s="2" t="s">
        <v>40</v>
      </c>
      <c r="C9" s="10">
        <v>100323096</v>
      </c>
    </row>
    <row r="10" spans="1:10" x14ac:dyDescent="0.25">
      <c r="B10" s="2"/>
      <c r="C10" s="10"/>
    </row>
    <row r="11" spans="1:10" ht="60" x14ac:dyDescent="0.25">
      <c r="A11" s="64" t="s">
        <v>41</v>
      </c>
      <c r="B11" s="65"/>
      <c r="C11" s="66"/>
      <c r="D11" s="33" t="s">
        <v>42</v>
      </c>
      <c r="E11" s="33" t="s">
        <v>43</v>
      </c>
      <c r="F11" s="35" t="s">
        <v>44</v>
      </c>
      <c r="G11" s="35" t="s">
        <v>45</v>
      </c>
      <c r="H11" s="35" t="s">
        <v>46</v>
      </c>
      <c r="I11" s="35" t="s">
        <v>47</v>
      </c>
      <c r="J11" s="35" t="s">
        <v>48</v>
      </c>
    </row>
    <row r="12" spans="1:10" x14ac:dyDescent="0.25">
      <c r="A12" s="16" t="s">
        <v>82</v>
      </c>
      <c r="B12" s="16" t="s">
        <v>73</v>
      </c>
      <c r="C12" s="16"/>
      <c r="D12" s="41"/>
      <c r="E12" s="41"/>
      <c r="F12" s="43"/>
      <c r="G12" s="43"/>
      <c r="H12" s="45"/>
      <c r="I12" s="45"/>
      <c r="J12" s="38">
        <f t="shared" ref="J12:J17" si="0">H12+I12</f>
        <v>0</v>
      </c>
    </row>
    <row r="13" spans="1:10" x14ac:dyDescent="0.25">
      <c r="A13" s="20" t="s">
        <v>83</v>
      </c>
      <c r="B13" s="72" t="s">
        <v>84</v>
      </c>
      <c r="C13" s="20"/>
      <c r="D13" s="40"/>
      <c r="E13" s="40"/>
      <c r="F13" s="42"/>
      <c r="G13" s="42"/>
      <c r="H13" s="44"/>
      <c r="I13" s="44"/>
      <c r="J13" s="37">
        <f t="shared" si="0"/>
        <v>0</v>
      </c>
    </row>
    <row r="14" spans="1:10" x14ac:dyDescent="0.25">
      <c r="A14" s="16" t="s">
        <v>63</v>
      </c>
      <c r="B14" s="16" t="s">
        <v>64</v>
      </c>
      <c r="C14" s="16"/>
      <c r="D14" s="41"/>
      <c r="E14" s="41"/>
      <c r="F14" s="43"/>
      <c r="G14" s="43"/>
      <c r="H14" s="45"/>
      <c r="I14" s="45"/>
      <c r="J14" s="38">
        <f t="shared" si="0"/>
        <v>0</v>
      </c>
    </row>
    <row r="15" spans="1:10" x14ac:dyDescent="0.25">
      <c r="A15" s="20" t="s">
        <v>76</v>
      </c>
      <c r="B15" s="72" t="s">
        <v>77</v>
      </c>
      <c r="C15" s="20"/>
      <c r="D15" s="40"/>
      <c r="E15" s="40"/>
      <c r="F15" s="42"/>
      <c r="G15" s="42"/>
      <c r="H15" s="44"/>
      <c r="I15" s="44"/>
      <c r="J15" s="37">
        <f t="shared" si="0"/>
        <v>0</v>
      </c>
    </row>
    <row r="16" spans="1:10" x14ac:dyDescent="0.25">
      <c r="A16" s="16" t="s">
        <v>85</v>
      </c>
      <c r="B16" s="16" t="s">
        <v>86</v>
      </c>
      <c r="C16" s="16"/>
      <c r="D16" s="41"/>
      <c r="E16" s="41"/>
      <c r="F16" s="43"/>
      <c r="G16" s="43"/>
      <c r="H16" s="45"/>
      <c r="I16" s="45"/>
      <c r="J16" s="38">
        <f t="shared" si="0"/>
        <v>0</v>
      </c>
    </row>
    <row r="17" spans="1:10" x14ac:dyDescent="0.25">
      <c r="A17" s="20" t="s">
        <v>87</v>
      </c>
      <c r="B17" s="73" t="s">
        <v>88</v>
      </c>
      <c r="C17" s="20"/>
      <c r="D17" s="40"/>
      <c r="E17" s="40"/>
      <c r="F17" s="42"/>
      <c r="G17" s="42"/>
      <c r="H17" s="44"/>
      <c r="I17" s="44"/>
      <c r="J17" s="37">
        <f t="shared" si="0"/>
        <v>0</v>
      </c>
    </row>
    <row r="18" spans="1:10" x14ac:dyDescent="0.25">
      <c r="A18" s="5" t="s">
        <v>14</v>
      </c>
      <c r="B18" s="5"/>
      <c r="C18" s="5"/>
      <c r="D18" s="11"/>
      <c r="E18" s="11"/>
      <c r="F18" s="36"/>
      <c r="G18" s="36"/>
      <c r="H18" s="39">
        <f t="shared" ref="H18:J18" si="1">SUM(H12:H17)</f>
        <v>0</v>
      </c>
      <c r="I18" s="39">
        <f t="shared" si="1"/>
        <v>0</v>
      </c>
      <c r="J18" s="39">
        <f t="shared" si="1"/>
        <v>0</v>
      </c>
    </row>
    <row r="19" spans="1:10" x14ac:dyDescent="0.25">
      <c r="D19" s="10"/>
      <c r="E19" s="10"/>
    </row>
    <row r="20" spans="1:10" ht="60" x14ac:dyDescent="0.25">
      <c r="A20" s="64" t="s">
        <v>65</v>
      </c>
      <c r="B20" s="64"/>
      <c r="C20" s="64"/>
      <c r="D20" s="32" t="s">
        <v>66</v>
      </c>
      <c r="E20" s="64" t="s">
        <v>43</v>
      </c>
      <c r="F20" s="64"/>
      <c r="G20" s="71"/>
      <c r="H20" s="35" t="s">
        <v>67</v>
      </c>
      <c r="I20" s="35" t="s">
        <v>68</v>
      </c>
      <c r="J20" s="35" t="s">
        <v>48</v>
      </c>
    </row>
    <row r="21" spans="1:10" x14ac:dyDescent="0.25">
      <c r="A21" s="67"/>
      <c r="B21" s="67"/>
      <c r="C21" s="67"/>
      <c r="D21" s="46"/>
      <c r="E21" s="67"/>
      <c r="F21" s="67"/>
      <c r="G21" s="68"/>
      <c r="H21" s="44"/>
      <c r="I21" s="44"/>
      <c r="J21" s="37">
        <f>H21+I21</f>
        <v>0</v>
      </c>
    </row>
    <row r="22" spans="1:10" x14ac:dyDescent="0.25">
      <c r="A22" s="69"/>
      <c r="B22" s="69"/>
      <c r="C22" s="69"/>
      <c r="D22" s="47"/>
      <c r="E22" s="69"/>
      <c r="F22" s="69"/>
      <c r="G22" s="70"/>
      <c r="H22" s="45"/>
      <c r="I22" s="45"/>
      <c r="J22" s="38">
        <f>H22+I22</f>
        <v>0</v>
      </c>
    </row>
    <row r="23" spans="1:10" x14ac:dyDescent="0.25">
      <c r="A23" s="67"/>
      <c r="B23" s="67"/>
      <c r="C23" s="67"/>
      <c r="D23" s="46"/>
      <c r="E23" s="67"/>
      <c r="F23" s="67"/>
      <c r="G23" s="68"/>
      <c r="H23" s="44"/>
      <c r="I23" s="44"/>
      <c r="J23" s="37">
        <f>H23+I23</f>
        <v>0</v>
      </c>
    </row>
    <row r="24" spans="1:10" x14ac:dyDescent="0.25">
      <c r="A24" s="69"/>
      <c r="B24" s="69"/>
      <c r="C24" s="69"/>
      <c r="D24" s="47"/>
      <c r="E24" s="69"/>
      <c r="F24" s="69"/>
      <c r="G24" s="70"/>
      <c r="H24" s="45"/>
      <c r="I24" s="45"/>
      <c r="J24" s="38">
        <f>H24+I24</f>
        <v>0</v>
      </c>
    </row>
    <row r="25" spans="1:10" x14ac:dyDescent="0.25">
      <c r="A25" s="5" t="s">
        <v>69</v>
      </c>
      <c r="B25" s="5"/>
      <c r="C25" s="5"/>
      <c r="D25" s="5"/>
      <c r="E25" s="5"/>
      <c r="F25" s="5"/>
      <c r="G25" s="36"/>
      <c r="H25" s="39">
        <f>SUM(H21:H24)</f>
        <v>0</v>
      </c>
      <c r="I25" s="39">
        <f>SUM(I21:I24)</f>
        <v>0</v>
      </c>
      <c r="J25" s="39">
        <f>SUM(J21:J24)</f>
        <v>0</v>
      </c>
    </row>
    <row r="27" spans="1:10" x14ac:dyDescent="0.25">
      <c r="A27" s="1" t="s">
        <v>30</v>
      </c>
    </row>
  </sheetData>
  <mergeCells count="15">
    <mergeCell ref="A24:C24"/>
    <mergeCell ref="E24:G24"/>
    <mergeCell ref="A21:C21"/>
    <mergeCell ref="E21:G21"/>
    <mergeCell ref="A22:C22"/>
    <mergeCell ref="E22:G22"/>
    <mergeCell ref="A23:C23"/>
    <mergeCell ref="E23:G23"/>
    <mergeCell ref="I2:J2"/>
    <mergeCell ref="I3:J3"/>
    <mergeCell ref="I4:J4"/>
    <mergeCell ref="I5:J8"/>
    <mergeCell ref="A11:C11"/>
    <mergeCell ref="A20:C20"/>
    <mergeCell ref="E20:G20"/>
  </mergeCells>
  <dataValidations count="2">
    <dataValidation type="whole" allowBlank="1" showDropDown="1" showInputMessage="1" showErrorMessage="1" errorTitle="Geen geldig getal" error="Voer een getal in tussen 1 en 100" sqref="F12:G17" xr:uid="{395D6504-7784-4695-AB3E-F5DED3021FD8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21:I24 H12:I17" xr:uid="{41E135CF-5154-42F3-AA07-DC48B0C4240A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Create a new document." ma:contentTypeScope="" ma:versionID="31aaf9b8b933c12dd17d6e4f681ce2ca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955c0c3b3990eec2f2acfa11983910b8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Props1.xml><?xml version="1.0" encoding="utf-8"?>
<ds:datastoreItem xmlns:ds="http://schemas.openxmlformats.org/officeDocument/2006/customXml" ds:itemID="{F7585DD6-6B94-45A6-87EC-0CE01365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2920F-796F-4F58-AC41-228DD83BA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C3174D-FEB8-4DF6-85D0-51DA3D72F851}">
  <ds:schemaRefs>
    <ds:schemaRef ds:uri="http://schemas.microsoft.com/office/2006/metadata/properties"/>
    <ds:schemaRef ds:uri="http://schemas.microsoft.com/office/infopath/2007/PartnerControls"/>
    <ds:schemaRef ds:uri="a9071ef3-7415-484d-98a3-12415fb13a4c"/>
    <ds:schemaRef ds:uri="bf4f67b4-1ddd-48a1-b46a-0809bdd0640d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Samenvatting</vt:lpstr>
      <vt:lpstr>1 - 11083175 - Lift naast de...</vt:lpstr>
      <vt:lpstr>2 - A17084 - Linkerlift park...</vt:lpstr>
      <vt:lpstr>3 - A17085 - Rechterlift par...</vt:lpstr>
      <vt:lpstr>4 - 11083172 Personenlift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tender_title</dc:title>
  <dc:subject/>
  <dc:creator>Nico Bosman</dc:creator>
  <cp:keywords/>
  <dc:description/>
  <cp:lastModifiedBy>Victor Jongman</cp:lastModifiedBy>
  <cp:revision/>
  <dcterms:created xsi:type="dcterms:W3CDTF">2025-05-23T14:21:04Z</dcterms:created>
  <dcterms:modified xsi:type="dcterms:W3CDTF">2025-09-30T08:50:12Z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MediaServiceImageTags">
    <vt:lpwstr/>
  </property>
</Properties>
</file>