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gemeentewageningen.sharepoint.com/teams/PRJ_Aanbestedingtelefonie/Gedeelde documenten/General/04 - Aanbesteding/"/>
    </mc:Choice>
  </mc:AlternateContent>
  <xr:revisionPtr revIDLastSave="1757" documentId="8_{1E3BCA2A-23ED-4404-AF22-592715ADE687}" xr6:coauthVersionLast="47" xr6:coauthVersionMax="47" xr10:uidLastSave="{D330B3C1-B716-4054-A135-94FC1AC15AFB}"/>
  <bookViews>
    <workbookView xWindow="-120" yWindow="-120" windowWidth="29040" windowHeight="15840" tabRatio="773" activeTab="2" xr2:uid="{00000000-000D-0000-FFFF-FFFF00000000}"/>
  </bookViews>
  <sheets>
    <sheet name="Prijzenblad Telefonie en CX" sheetId="31" r:id="rId1"/>
    <sheet name="Prijzenblad mobiel" sheetId="41" r:id="rId2"/>
    <sheet name="TCO inschrijving" sheetId="42" r:id="rId3"/>
    <sheet name="vervolgkeuze lijst" sheetId="4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1" l="1"/>
  <c r="H23" i="41"/>
  <c r="H24" i="41"/>
  <c r="F68" i="31"/>
  <c r="G41" i="41"/>
  <c r="G40" i="41"/>
  <c r="G39" i="41"/>
  <c r="G38" i="41"/>
  <c r="G36" i="41"/>
  <c r="G35" i="41"/>
  <c r="F72" i="31"/>
  <c r="G17" i="31"/>
  <c r="F17" i="31"/>
  <c r="G33" i="41"/>
  <c r="G32" i="41"/>
  <c r="G31" i="41"/>
  <c r="H29" i="41"/>
  <c r="G29" i="41"/>
  <c r="G28" i="41"/>
  <c r="H28" i="41"/>
  <c r="H25" i="41"/>
  <c r="G25" i="41"/>
  <c r="G24" i="41"/>
  <c r="H21" i="41"/>
  <c r="G21" i="41"/>
  <c r="H20" i="41"/>
  <c r="G39" i="31"/>
  <c r="F85" i="31"/>
  <c r="F48" i="31"/>
  <c r="G48" i="31"/>
  <c r="F47" i="31"/>
  <c r="G47" i="31"/>
  <c r="F73" i="31"/>
  <c r="G58" i="31"/>
  <c r="F58" i="31"/>
  <c r="F59" i="31"/>
  <c r="G59" i="31"/>
  <c r="F60" i="31"/>
  <c r="G60" i="31"/>
  <c r="G15" i="31"/>
  <c r="G16" i="31"/>
  <c r="G18" i="31"/>
  <c r="G19" i="31"/>
  <c r="G20" i="31"/>
  <c r="F15" i="31"/>
  <c r="F16" i="31"/>
  <c r="F18" i="31"/>
  <c r="F19" i="31"/>
  <c r="F20" i="31"/>
  <c r="H14" i="41"/>
  <c r="G14" i="41"/>
  <c r="H13" i="41"/>
  <c r="G13" i="41"/>
  <c r="H7" i="41"/>
  <c r="G7" i="41"/>
  <c r="H6" i="41"/>
  <c r="G6" i="41"/>
  <c r="H5" i="41"/>
  <c r="G5" i="41"/>
  <c r="H4" i="41"/>
  <c r="G4" i="41"/>
  <c r="G42" i="41" s="1"/>
  <c r="F71" i="31"/>
  <c r="G27" i="31"/>
  <c r="F27" i="31"/>
  <c r="F86" i="31"/>
  <c r="F80" i="31"/>
  <c r="F81" i="31"/>
  <c r="G40" i="31"/>
  <c r="F40" i="31"/>
  <c r="F39" i="31"/>
  <c r="G34" i="31"/>
  <c r="F34" i="31"/>
  <c r="G32" i="31"/>
  <c r="F32" i="31"/>
  <c r="G31" i="31"/>
  <c r="F31" i="31"/>
  <c r="G30" i="31"/>
  <c r="F30" i="31"/>
  <c r="G23" i="31"/>
  <c r="F23" i="31"/>
  <c r="G22" i="31"/>
  <c r="F22" i="31"/>
  <c r="G21" i="31"/>
  <c r="F21" i="31"/>
  <c r="F75" i="31"/>
  <c r="F67" i="31"/>
  <c r="F66" i="31"/>
  <c r="G49" i="31"/>
  <c r="F49" i="31"/>
  <c r="G56" i="31"/>
  <c r="F56" i="31"/>
  <c r="F74" i="31"/>
  <c r="F84" i="31"/>
  <c r="F83" i="31"/>
  <c r="F70" i="31"/>
  <c r="F69" i="31"/>
  <c r="G14" i="31"/>
  <c r="F14" i="31"/>
  <c r="F13" i="31"/>
  <c r="H44" i="41" l="1"/>
  <c r="H48" i="41" s="1"/>
  <c r="I10" i="42"/>
  <c r="K10" i="42" s="1"/>
  <c r="I8" i="42"/>
  <c r="K8" i="42" s="1"/>
  <c r="K12" i="42"/>
  <c r="H46" i="41"/>
  <c r="F78" i="31"/>
  <c r="F51" i="31"/>
  <c r="G51" i="31"/>
  <c r="G28" i="31"/>
  <c r="F28" i="31"/>
  <c r="G54" i="31" l="1"/>
  <c r="F54" i="31"/>
  <c r="G53" i="31"/>
  <c r="F53" i="31"/>
  <c r="G52" i="31"/>
  <c r="F52" i="31"/>
  <c r="G13" i="31"/>
  <c r="F79" i="31"/>
  <c r="F87" i="31"/>
  <c r="F62" i="31" l="1"/>
  <c r="F29" i="31"/>
  <c r="F76" i="31" l="1"/>
  <c r="F64" i="31"/>
  <c r="F63" i="31"/>
  <c r="G29" i="31" l="1"/>
  <c r="F26" i="31"/>
  <c r="G26" i="31"/>
  <c r="G90" i="31" s="1"/>
  <c r="F88" i="31" l="1"/>
  <c r="F8" i="42"/>
  <c r="H8" i="42" s="1"/>
  <c r="G94" i="31"/>
  <c r="G92" i="31" l="1"/>
  <c r="F10" i="42"/>
  <c r="H10" i="42" s="1"/>
  <c r="H12" i="42" s="1"/>
  <c r="I14" i="42" s="1"/>
</calcChain>
</file>

<file path=xl/sharedStrings.xml><?xml version="1.0" encoding="utf-8"?>
<sst xmlns="http://schemas.openxmlformats.org/spreadsheetml/2006/main" count="271" uniqueCount="132">
  <si>
    <t>Bijlage 6: Prijzenblad EA2025-121</t>
  </si>
  <si>
    <t xml:space="preserve">Naam Inschrijver: </t>
  </si>
  <si>
    <t>Invulinstructie Prijzenblad UC en CX en Prijzenblad mobiel (twee aparte tabbladen)</t>
  </si>
  <si>
    <t xml:space="preserve">Inschrijver dient enkel de GELE cellen in te vullen. Een niet ingevulde cel geldt als "€ 0,-". De paarse cellen en rode worden berekend. Inschrijver verklaart door in te schrijven dat de Inschrijving volledig is gebaseerd op en voldoet aan de bepalingen in het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Er kan derhalve nooit sprake zijn van meer- danwel minderwerk, zonder uitdrukkelijke toestemming van de opdrachtgever. Bij de implementatie  worden de definieve aantallen vastgesteld. Enkel de door de Inschrijver ingevulde prijzen (gele cellen) en de totaalprijzen per onderdeel gelden gedurende de looptijd van de Overeenkomst. Overige genoemde fictieve totale kosten, zoals weergegeven in het prijzenblad en die automatisch worden berekend, worden enkel gebruikt voor de offertebeoordeling. Derhalve kunnen aan deze fictieve totale kosten geen rechten worden ontleend. </t>
  </si>
  <si>
    <r>
      <t xml:space="preserve">De verrekenprijs per stuk omvat alle kosten voor het leveren, installeren en implementeren van het genoemde onderdeel, inclusief reiskosten en verblijfkosten. Dit is inclusief eventuele benodigde licenties, hardware etc.
</t>
    </r>
    <r>
      <rPr>
        <b/>
        <sz val="11"/>
        <rFont val="Calibri"/>
        <family val="2"/>
        <scheme val="minor"/>
      </rPr>
      <t>Facturatie van de geleverde diensten vindt plaats op basis van het aantal gebruikers per profiel en functionaliteit per periode. Opdrachtgever en Opdrachtnemer overleggen over de factuur periode (achteraf per maand, kwartaal, jaar)</t>
    </r>
    <r>
      <rPr>
        <sz val="11"/>
        <rFont val="Calibri"/>
        <family val="2"/>
        <scheme val="minor"/>
      </rPr>
      <t xml:space="preserve">. </t>
    </r>
  </si>
  <si>
    <t>De overeengekomen abonnements- en variabele kosten van de diensten en verbindingen zijn van toepassing op de aansluitingen en diensten bij aanvang van de overeenkomst en voor de abonnementen en diensten die tijdens de looptijd van de overeenkomst worden toegevoegd/aangesloten/opgeheven of beeindigd.</t>
  </si>
  <si>
    <t>Inschrijver kan gebruik maken van de mogelijkheid om aanvullende diensten op te nemen in de gele velden (kolom A, B, C, D en E).</t>
  </si>
  <si>
    <t xml:space="preserve">"Zeker of optie"  geeft aan dat afname van deze techniek of functionaliteit is gegarandeerd bij 'zeker' en afname van de 'optie' optioneel is. De opgegeven aantallen zijn indicatief. </t>
  </si>
  <si>
    <t>Omschrijving</t>
  </si>
  <si>
    <t>Zeker/optie</t>
  </si>
  <si>
    <t>Indicatief aantal</t>
  </si>
  <si>
    <t>Eenmalige kosten</t>
  </si>
  <si>
    <t>Netto tarief per maand</t>
  </si>
  <si>
    <t>Eenmalig totaal</t>
  </si>
  <si>
    <t>Kosten per 
maand</t>
  </si>
  <si>
    <t>Eventuele toelichting inschrijver</t>
  </si>
  <si>
    <t>1. De profielen</t>
  </si>
  <si>
    <t>a. De vaste toestelaansluiting</t>
  </si>
  <si>
    <t>Zeker</t>
  </si>
  <si>
    <t>b. De eindgebruiker (telefonie)</t>
  </si>
  <si>
    <t>c. Piket gebruikers</t>
  </si>
  <si>
    <t xml:space="preserve">Optie </t>
  </si>
  <si>
    <t>d.1. CX gebruiker (named user)</t>
  </si>
  <si>
    <t>d.2. CX gebruiker (concurrent user)</t>
  </si>
  <si>
    <t>e. CX supervisor</t>
  </si>
  <si>
    <t>f. Functioneel beheerder CX applicatie</t>
  </si>
  <si>
    <t>g. Functioneel beheerder telefonie applicatie</t>
  </si>
  <si>
    <t>2. Verbindingen, aansluitingen, koppelingen en integratie</t>
  </si>
  <si>
    <t>2.1 Vaste telefonie</t>
  </si>
  <si>
    <t>SIP Trunk vaste telefonie (afhankelijk van oplossing aanbieder)</t>
  </si>
  <si>
    <t>Aantal SIP/gesprekskanalen</t>
  </si>
  <si>
    <t>Nummerblok 100-tal (bestaand of nieuw)</t>
  </si>
  <si>
    <t>Enkelvoudige nummers (bestaand of nieuw)</t>
  </si>
  <si>
    <t>Optie</t>
  </si>
  <si>
    <t>2.2 Integratie</t>
  </si>
  <si>
    <t>Integratie met zaaksysteem/JKC, CRM</t>
  </si>
  <si>
    <t>Integratie (web)chat met CX applicatie</t>
  </si>
  <si>
    <t>Integratie WhatsApp met CX applicatie</t>
  </si>
  <si>
    <t>Integratie email met CX applicatie</t>
  </si>
  <si>
    <t>Integratie social media met CX applicatie</t>
  </si>
  <si>
    <t>3. Verkeer/verbruik van de vaste telefonie aansluitingen. Al het uitgaande verkeer is gebaseerd op de huidige forced over PBX functionaliteit, inclusief het belverkeer vanaf de mobiele aansluitingen.Is gelijk aan belverkeer Prijzenblad mobiel.</t>
  </si>
  <si>
    <t>Aantal gesprekken per maand</t>
  </si>
  <si>
    <t>Indicatief gespreks duur per maand in minuten</t>
  </si>
  <si>
    <t>Start-tarief</t>
  </si>
  <si>
    <t>Netto tarief/minuut of stuk</t>
  </si>
  <si>
    <t>Totaalkosten/
maand</t>
  </si>
  <si>
    <t>Vaste telefonie</t>
  </si>
  <si>
    <t>Bellen naar de telefooncentrale - inkomend</t>
  </si>
  <si>
    <t>onbeperkt</t>
  </si>
  <si>
    <t>Bellen naar vaste nummers</t>
  </si>
  <si>
    <t>Bellen naar mobiele nummers</t>
  </si>
  <si>
    <t>Spraak naar mobiele nummers On-Net</t>
  </si>
  <si>
    <t>4. Additionele kosten voor invulling opdracht</t>
  </si>
  <si>
    <t>Eenmalig</t>
  </si>
  <si>
    <t>Per maand</t>
  </si>
  <si>
    <t>Wallboard (exclusief PC en beeldscherm)</t>
  </si>
  <si>
    <t>5.Extra functionaliteit</t>
  </si>
  <si>
    <t>AI Transcriptie (voor registratie gesprekken bij CX gebruikers)</t>
  </si>
  <si>
    <t>AI Sentiment analyse</t>
  </si>
  <si>
    <t>6. Eenmalige kosten</t>
  </si>
  <si>
    <t>Overige kosten te relateren aan de offerte aanvraag (specificatie toevoegen)</t>
  </si>
  <si>
    <t>6.1 Instructie en opleiding (inclusief reis en verblijfkosten)</t>
  </si>
  <si>
    <t>Aantal dagdelen/stuks op te geven door de inschrijver</t>
  </si>
  <si>
    <t>Prijs per dagdeel/stuk</t>
  </si>
  <si>
    <t>Ondersteuning op de dag van livegang door een trainer bij de CX gebruikers</t>
  </si>
  <si>
    <t>Opleiding voor de 40 eindgebruikers</t>
  </si>
  <si>
    <t>Webinar voor instructie telefonie functionaliteit eindgebruiker met mogelijkheid
 van stellen van vragen</t>
  </si>
  <si>
    <t>Opleidingen voor 20 medewerkers in het gebruik van de CX applicatie</t>
  </si>
  <si>
    <t>Opleidingen voor 2 supervisors voor de CX applicatie</t>
  </si>
  <si>
    <t>Opleidingen voor 2 functioneel beheerders voor de UC applicatie</t>
  </si>
  <si>
    <t>Adoptietraject mbv ADKAR</t>
  </si>
  <si>
    <t>Instructievideo telefonie functionaliteit eindgebruiker</t>
  </si>
  <si>
    <t>6.2 Implementatie-, installatie- en inrichtingskosten</t>
  </si>
  <si>
    <t>Implementatie en installatie kosten van de CX applicatie, UC applicatie en vaste telefonie</t>
  </si>
  <si>
    <t>7. Tarieven meerwerk en extra ondersteuning gedurende de looptijd van het contract (inclusief reis en verblijfkosten)</t>
  </si>
  <si>
    <t>Uurtarief projectleider</t>
  </si>
  <si>
    <t>Uurtarief consultant</t>
  </si>
  <si>
    <t>Uurtarief systeemspecialist/engineer/beheerder</t>
  </si>
  <si>
    <t>Totale eenmalige kosten</t>
  </si>
  <si>
    <t xml:space="preserve">Totaal maandelijkse kosten </t>
  </si>
  <si>
    <t>Totaalkosten 1ste jaar</t>
  </si>
  <si>
    <t>Totaal 4 jaar</t>
  </si>
  <si>
    <t xml:space="preserve">Eenmalige kosten </t>
  </si>
  <si>
    <t>Maandelijkse kosten spraak/data mobiel netwerk</t>
  </si>
  <si>
    <t>Totaalkosten per
maand</t>
  </si>
  <si>
    <t>1. De mobiele aansluitingen</t>
  </si>
  <si>
    <t>De  mobiele aansluiting (spraak en data)</t>
  </si>
  <si>
    <t>De mobiele aansluitingen (alleen data)</t>
  </si>
  <si>
    <t>Indoordekkingsinstallatie (indien van toepassing)</t>
  </si>
  <si>
    <t>Aantal</t>
  </si>
  <si>
    <t>eenmalig</t>
  </si>
  <si>
    <t>maandelijks</t>
  </si>
  <si>
    <t>Totaalkosten per 
maand</t>
  </si>
  <si>
    <t>Indoordekkingsinstallatie (actief)</t>
  </si>
  <si>
    <t>optie</t>
  </si>
  <si>
    <t>Indoordekkingsinstallatie (Passief)</t>
  </si>
  <si>
    <t>Installatie en implementatie</t>
  </si>
  <si>
    <t>Inhouse zone installatie</t>
  </si>
  <si>
    <t>2. Verkeer/verbruik van de vaste telefonie aansluitingen. Al het uitgaande verkeer is gebaseerd op de huidige forced over PBX functionaliteit, inclusief het belverkeer vanaf de mobiele aansluitingen. Is gelijk aan belverkeer Prijzenblad Telefonie en CX</t>
  </si>
  <si>
    <t>Indicatief aantal gesprekken per maand</t>
  </si>
  <si>
    <t>Indicatief gespreksduur per maand in minuten</t>
  </si>
  <si>
    <t>Mobiel netwerk</t>
  </si>
  <si>
    <t>3. Dataverbruik per maand</t>
  </si>
  <si>
    <t>Indicatief dataverbruik per maand in GigaBytes</t>
  </si>
  <si>
    <t>Netto tarief/GB/
maand</t>
  </si>
  <si>
    <t>Databundel mobiele aansluitingen zwembadmodel (Gb.)</t>
  </si>
  <si>
    <t>4. SMS en MMS berichten per maand</t>
  </si>
  <si>
    <t>Indicatief aantal per maand</t>
  </si>
  <si>
    <t>SMS</t>
  </si>
  <si>
    <t>5. Eenmalige kosten</t>
  </si>
  <si>
    <t>6.  Instructie en opleiding (inclusief reis en verblijfkosten)</t>
  </si>
  <si>
    <t>Aantal dagdelen op te geven door de Opdrachtnemer</t>
  </si>
  <si>
    <t>Indicatief aantal dagdelen/sessies</t>
  </si>
  <si>
    <t>Opleidingen voor 4 medewerkers voor het beheer en de portal voor de mobiele en telefoniediensten</t>
  </si>
  <si>
    <t>7. Implementatie en installatiekosten</t>
  </si>
  <si>
    <t>Implementatie en installatie kosten voor de uitrol van de mobiele telefoniediensten conform offerte aanvraag en Inschrijving.</t>
  </si>
  <si>
    <t>Totale kosten voor de 1ste 4 jaar</t>
  </si>
  <si>
    <t>Prijzenblad TCO Europese Aanbesteding EA2025-121</t>
  </si>
  <si>
    <t>Omchrijving</t>
  </si>
  <si>
    <t>Telefonie en CX totaalprijs  / per jaar, exclusief BTW</t>
  </si>
  <si>
    <t>Looptijd</t>
  </si>
  <si>
    <t>Subtotaal</t>
  </si>
  <si>
    <t>Mobiele telefonie / per jaar, exclusief BTW</t>
  </si>
  <si>
    <t>Structurele kosten ALL inclusief waaronder Gebruikersrechten, Onderhoud, Hosting  etc</t>
  </si>
  <si>
    <t> </t>
  </si>
  <si>
    <t>Implementatie  (eenmalige kosten)</t>
  </si>
  <si>
    <t>Subtotaal 4 jaar</t>
  </si>
  <si>
    <t>Totale fictieve kosten over de looptijd incl. opties</t>
  </si>
  <si>
    <t>Alle tarieven dienen exclusief BTW te worden opgenomen.</t>
  </si>
  <si>
    <t xml:space="preserve">De inschrijver verklaart deze aanbieding te doen met inachtneming van de bepalingen en de gegevens,  zoals deze zijn omschreven in het beschrijvend document.	</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</si>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</sst>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0_-;_-[$€]\ * #,##0.00\-;_-[$€]\ * &quot;-&quot;??_-;_-@_-"/>
    <numFmt numFmtId="165" formatCode="&quot;€&quot;\ #,##0.00_-"/>
    <numFmt numFmtId="166" formatCode="&quot;€&quot;\ #,##0.00_-;[Red]&quot;€&quot;\ #,##0.00\-"/>
    <numFmt numFmtId="167" formatCode="#,##0.00_ ;\-#,##0.00\ "/>
    <numFmt numFmtId="168" formatCode="_-&quot;€&quot;\ * #,##0.00_-;_-&quot;€&quot;\ * #,##0.00\-;_-&quot;€&quot;\ * &quot;-&quot;??_-;_-@_-"/>
  </numFmts>
  <fonts count="26" x14ac:knownFonts="1">
    <font>
      <sz val="11"/>
      <color theme="1"/>
      <name val="Calibri"/>
      <family val="2"/>
      <scheme val="minor"/>
    </font>
    <font>
      <sz val="10"/>
      <name val="Arial"/>
      <family val="2"/>
    </font>
    <font>
      <sz val="10"/>
      <name val="Arial"/>
      <family val="2"/>
    </font>
    <font>
      <sz val="11"/>
      <name val="Calibri"/>
      <family val="2"/>
      <scheme val="minor"/>
    </font>
    <font>
      <sz val="11"/>
      <color rgb="FF9C0006"/>
      <name val="Calibri"/>
      <family val="2"/>
      <scheme val="minor"/>
    </font>
    <font>
      <b/>
      <sz val="11"/>
      <name val="Calibri"/>
      <family val="2"/>
      <scheme val="minor"/>
    </font>
    <font>
      <sz val="12"/>
      <color theme="1"/>
      <name val="Calibri"/>
      <family val="2"/>
      <scheme val="minor"/>
    </font>
    <font>
      <sz val="10"/>
      <color rgb="FF002060"/>
      <name val="Calibri"/>
      <family val="2"/>
      <scheme val="minor"/>
    </font>
    <font>
      <sz val="11"/>
      <color rgb="FFFF0000"/>
      <name val="Calibri"/>
      <family val="2"/>
      <scheme val="minor"/>
    </font>
    <font>
      <sz val="11"/>
      <color theme="1"/>
      <name val="Calibri"/>
      <family val="2"/>
      <scheme val="minor"/>
    </font>
    <font>
      <b/>
      <sz val="10"/>
      <name val="Arial"/>
      <family val="2"/>
    </font>
    <font>
      <b/>
      <sz val="11"/>
      <color theme="0"/>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sz val="11"/>
      <color theme="0"/>
      <name val="Calibri"/>
      <family val="2"/>
    </font>
    <font>
      <sz val="11"/>
      <name val="Calibri"/>
      <family val="2"/>
    </font>
    <font>
      <b/>
      <sz val="11"/>
      <color rgb="FF000000"/>
      <name val="Verdana"/>
      <family val="2"/>
    </font>
    <font>
      <sz val="11"/>
      <color rgb="FF000000"/>
      <name val="Calibri"/>
      <family val="2"/>
    </font>
    <font>
      <b/>
      <sz val="16"/>
      <color rgb="FF000000"/>
      <name val="Calibri"/>
      <family val="2"/>
    </font>
    <font>
      <sz val="9"/>
      <color rgb="FF000000"/>
      <name val="Verdana"/>
      <family val="2"/>
    </font>
    <font>
      <sz val="9"/>
      <color rgb="FF000000"/>
      <name val="Calibri"/>
      <family val="2"/>
    </font>
    <font>
      <sz val="9"/>
      <name val="Verdana"/>
      <family val="2"/>
    </font>
    <font>
      <b/>
      <sz val="9"/>
      <color rgb="FF000000"/>
      <name val="Verdana"/>
      <family val="2"/>
    </font>
    <font>
      <sz val="16"/>
      <color rgb="FF000000"/>
      <name val="Calibri"/>
      <family val="2"/>
    </font>
  </fonts>
  <fills count="14">
    <fill>
      <patternFill patternType="none"/>
    </fill>
    <fill>
      <patternFill patternType="gray125"/>
    </fill>
    <fill>
      <patternFill patternType="solid">
        <fgColor rgb="FFFFC7CE"/>
      </patternFill>
    </fill>
    <fill>
      <patternFill patternType="solid">
        <fgColor rgb="FFFFFF99"/>
        <bgColor indexed="64"/>
      </patternFill>
    </fill>
    <fill>
      <patternFill patternType="solid">
        <fgColor rgb="FFFF00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00B0F0"/>
        <bgColor indexed="64"/>
      </patternFill>
    </fill>
    <fill>
      <patternFill patternType="solid">
        <fgColor rgb="FFBFBFBF"/>
        <bgColor indexed="64"/>
      </patternFill>
    </fill>
    <fill>
      <patternFill patternType="solid">
        <fgColor theme="0" tint="-0.34998626667073579"/>
        <bgColor indexed="64"/>
      </patternFill>
    </fill>
    <fill>
      <patternFill patternType="solid">
        <fgColor rgb="FF9BC2E6"/>
        <bgColor rgb="FF000000"/>
      </patternFill>
    </fill>
    <fill>
      <patternFill patternType="solid">
        <fgColor rgb="FFFFFFFF"/>
        <bgColor rgb="FF000000"/>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1" fillId="0" borderId="0"/>
    <xf numFmtId="164" fontId="2" fillId="0" borderId="0" applyFont="0" applyFill="0" applyBorder="0" applyAlignment="0" applyProtection="0"/>
    <xf numFmtId="0" fontId="4" fillId="2" borderId="0" applyNumberFormat="0" applyBorder="0" applyAlignment="0" applyProtection="0"/>
    <xf numFmtId="164" fontId="1" fillId="0" borderId="0" applyFont="0" applyFill="0" applyBorder="0" applyAlignment="0" applyProtection="0"/>
    <xf numFmtId="0" fontId="6" fillId="0" borderId="0"/>
  </cellStyleXfs>
  <cellXfs count="217">
    <xf numFmtId="0" fontId="0" fillId="0" borderId="0" xfId="0"/>
    <xf numFmtId="0" fontId="3" fillId="6" borderId="1"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left" vertical="center" wrapText="1"/>
      <protection locked="0"/>
    </xf>
    <xf numFmtId="0" fontId="3" fillId="3" borderId="5" xfId="1" applyFont="1" applyFill="1" applyBorder="1" applyAlignment="1" applyProtection="1">
      <alignment horizontal="left" vertical="center" wrapText="1"/>
      <protection locked="0"/>
    </xf>
    <xf numFmtId="44" fontId="3" fillId="6" borderId="1" xfId="1" applyNumberFormat="1" applyFont="1" applyFill="1" applyBorder="1" applyAlignment="1" applyProtection="1">
      <alignment horizontal="center" vertical="center" wrapText="1"/>
      <protection locked="0"/>
    </xf>
    <xf numFmtId="44" fontId="3" fillId="6" borderId="6" xfId="1" applyNumberFormat="1" applyFont="1" applyFill="1" applyBorder="1" applyAlignment="1" applyProtection="1">
      <alignment horizontal="center" vertical="center" wrapText="1"/>
      <protection locked="0"/>
    </xf>
    <xf numFmtId="0" fontId="3" fillId="6" borderId="1" xfId="1" applyFont="1" applyFill="1" applyBorder="1" applyAlignment="1" applyProtection="1">
      <alignment horizontal="left" vertical="center" wrapText="1"/>
      <protection locked="0"/>
    </xf>
    <xf numFmtId="0" fontId="3" fillId="3" borderId="1"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left" vertical="center" wrapText="1"/>
      <protection locked="0"/>
    </xf>
    <xf numFmtId="0" fontId="9" fillId="3" borderId="5" xfId="1" applyFont="1" applyFill="1" applyBorder="1" applyAlignment="1" applyProtection="1">
      <alignment horizontal="left" vertical="center" wrapText="1"/>
      <protection locked="0"/>
    </xf>
    <xf numFmtId="0" fontId="3" fillId="0" borderId="0" xfId="1" applyFont="1" applyAlignment="1">
      <alignment vertical="top" wrapText="1"/>
    </xf>
    <xf numFmtId="0" fontId="5" fillId="0" borderId="0" xfId="1" applyFont="1" applyAlignment="1">
      <alignment vertical="center" wrapText="1"/>
    </xf>
    <xf numFmtId="1" fontId="5" fillId="0" borderId="0" xfId="1" applyNumberFormat="1" applyFont="1" applyAlignment="1">
      <alignment vertical="center" wrapText="1"/>
    </xf>
    <xf numFmtId="0" fontId="3" fillId="0" borderId="0" xfId="1" applyFont="1" applyAlignment="1">
      <alignment horizontal="left" vertical="center" wrapText="1"/>
    </xf>
    <xf numFmtId="44" fontId="3" fillId="0" borderId="0" xfId="1" applyNumberFormat="1" applyFont="1" applyAlignment="1">
      <alignment horizontal="center" vertical="center" wrapText="1"/>
    </xf>
    <xf numFmtId="1" fontId="3" fillId="0" borderId="0" xfId="1" applyNumberFormat="1" applyFont="1" applyAlignment="1">
      <alignment vertical="top" wrapText="1"/>
    </xf>
    <xf numFmtId="0" fontId="3" fillId="0" borderId="0" xfId="1" applyFont="1" applyAlignment="1">
      <alignment wrapText="1"/>
    </xf>
    <xf numFmtId="1" fontId="3" fillId="0" borderId="0" xfId="1" applyNumberFormat="1" applyFont="1" applyAlignment="1">
      <alignment wrapText="1"/>
    </xf>
    <xf numFmtId="1" fontId="3" fillId="0" borderId="0" xfId="1" applyNumberFormat="1" applyFont="1" applyAlignment="1">
      <alignment vertical="center" wrapText="1"/>
    </xf>
    <xf numFmtId="0" fontId="3" fillId="0" borderId="0" xfId="1" applyFont="1" applyAlignment="1">
      <alignment vertical="center" wrapText="1"/>
    </xf>
    <xf numFmtId="0" fontId="3" fillId="0" borderId="0" xfId="0" applyFont="1"/>
    <xf numFmtId="1" fontId="3" fillId="0" borderId="0" xfId="0" applyNumberFormat="1" applyFont="1"/>
    <xf numFmtId="0" fontId="3" fillId="0" borderId="0" xfId="1" applyFont="1" applyAlignment="1">
      <alignment horizontal="center" vertical="center" wrapText="1"/>
    </xf>
    <xf numFmtId="165" fontId="3" fillId="0" borderId="0" xfId="1" applyNumberFormat="1" applyFont="1" applyAlignment="1">
      <alignment horizontal="center" vertical="center" wrapText="1"/>
    </xf>
    <xf numFmtId="167" fontId="3" fillId="0" borderId="0" xfId="1" applyNumberFormat="1" applyFont="1" applyAlignment="1">
      <alignment vertical="top" wrapText="1"/>
    </xf>
    <xf numFmtId="0" fontId="5" fillId="10" borderId="1" xfId="1" applyFont="1" applyFill="1" applyBorder="1" applyAlignment="1">
      <alignment horizontal="left" vertical="center" wrapText="1"/>
    </xf>
    <xf numFmtId="0" fontId="5" fillId="10" borderId="3" xfId="1" applyFont="1" applyFill="1" applyBorder="1" applyAlignment="1">
      <alignment horizontal="center" vertical="center" wrapText="1"/>
    </xf>
    <xf numFmtId="0" fontId="5" fillId="10" borderId="1" xfId="1" applyFont="1" applyFill="1" applyBorder="1" applyAlignment="1">
      <alignment horizontal="center" vertical="center" wrapText="1"/>
    </xf>
    <xf numFmtId="165" fontId="5" fillId="10" borderId="1" xfId="1" applyNumberFormat="1" applyFont="1" applyFill="1" applyBorder="1" applyAlignment="1">
      <alignment horizontal="center" vertical="center" wrapText="1"/>
    </xf>
    <xf numFmtId="44" fontId="5" fillId="10" borderId="4" xfId="1" applyNumberFormat="1" applyFont="1" applyFill="1" applyBorder="1" applyAlignment="1">
      <alignment horizontal="center" vertical="center" wrapText="1"/>
    </xf>
    <xf numFmtId="0" fontId="5" fillId="10" borderId="5" xfId="1" applyFont="1" applyFill="1" applyBorder="1" applyAlignment="1">
      <alignment horizontal="left" vertical="center" wrapText="1"/>
    </xf>
    <xf numFmtId="165" fontId="5" fillId="0" borderId="1" xfId="1" applyNumberFormat="1" applyFont="1" applyBorder="1" applyAlignment="1">
      <alignment horizontal="center" vertical="center" wrapText="1"/>
    </xf>
    <xf numFmtId="0" fontId="3" fillId="7" borderId="6" xfId="1" applyFont="1" applyFill="1" applyBorder="1" applyAlignment="1">
      <alignment horizontal="center" vertical="center" wrapText="1"/>
    </xf>
    <xf numFmtId="0" fontId="3" fillId="0" borderId="1" xfId="1" applyFont="1" applyBorder="1" applyAlignment="1">
      <alignment horizontal="center" vertical="center" wrapText="1"/>
    </xf>
    <xf numFmtId="44" fontId="3" fillId="2" borderId="6" xfId="3" applyNumberFormat="1" applyFont="1" applyBorder="1" applyAlignment="1" applyProtection="1">
      <alignment horizontal="center" vertical="center" wrapText="1"/>
    </xf>
    <xf numFmtId="0" fontId="13" fillId="0" borderId="1" xfId="1" applyFont="1" applyBorder="1" applyAlignment="1">
      <alignment horizontal="center" vertical="center" wrapText="1"/>
    </xf>
    <xf numFmtId="1" fontId="3" fillId="0" borderId="0" xfId="1" applyNumberFormat="1" applyFont="1" applyAlignment="1">
      <alignment horizontal="center" vertical="center" wrapText="1"/>
    </xf>
    <xf numFmtId="44" fontId="3" fillId="0" borderId="6" xfId="3" applyNumberFormat="1" applyFont="1" applyFill="1" applyBorder="1" applyAlignment="1" applyProtection="1">
      <alignment horizontal="center" vertical="center" wrapText="1"/>
    </xf>
    <xf numFmtId="0" fontId="14" fillId="10" borderId="5" xfId="1" applyFont="1" applyFill="1" applyBorder="1" applyAlignment="1">
      <alignment horizontal="left" vertical="center" wrapText="1"/>
    </xf>
    <xf numFmtId="0" fontId="13" fillId="0" borderId="5" xfId="1" applyFont="1" applyBorder="1" applyAlignment="1">
      <alignment horizontal="left" vertical="center" wrapText="1"/>
    </xf>
    <xf numFmtId="166" fontId="13" fillId="0" borderId="6" xfId="1" applyNumberFormat="1" applyFont="1" applyBorder="1" applyAlignment="1">
      <alignment horizontal="center" vertical="center" wrapText="1"/>
    </xf>
    <xf numFmtId="1" fontId="13" fillId="0" borderId="0" xfId="1" applyNumberFormat="1" applyFont="1" applyAlignment="1">
      <alignment vertical="top" wrapText="1"/>
    </xf>
    <xf numFmtId="0" fontId="13" fillId="0" borderId="0" xfId="1" applyFont="1" applyAlignment="1">
      <alignment vertical="top" wrapText="1"/>
    </xf>
    <xf numFmtId="0" fontId="3" fillId="0" borderId="5" xfId="1" applyFont="1" applyBorder="1" applyAlignment="1">
      <alignment horizontal="left" vertical="center" wrapText="1"/>
    </xf>
    <xf numFmtId="0" fontId="3" fillId="0" borderId="5" xfId="1" applyFont="1" applyBorder="1" applyAlignment="1">
      <alignment horizontal="center" vertical="center" wrapText="1"/>
    </xf>
    <xf numFmtId="166" fontId="3" fillId="0" borderId="6" xfId="1" applyNumberFormat="1" applyFont="1" applyBorder="1" applyAlignment="1">
      <alignment horizontal="center" vertical="center" wrapText="1"/>
    </xf>
    <xf numFmtId="0" fontId="3" fillId="0" borderId="1" xfId="1" applyFont="1" applyBorder="1" applyAlignment="1">
      <alignment horizontal="center" vertical="top" wrapText="1"/>
    </xf>
    <xf numFmtId="0" fontId="9" fillId="0" borderId="5" xfId="1" applyFont="1" applyBorder="1" applyAlignment="1">
      <alignment horizontal="left" vertical="center" wrapText="1"/>
    </xf>
    <xf numFmtId="0" fontId="5" fillId="0" borderId="1" xfId="1" applyFont="1" applyBorder="1" applyAlignment="1">
      <alignment horizontal="left" vertical="center" wrapText="1"/>
    </xf>
    <xf numFmtId="44" fontId="5" fillId="2" borderId="1" xfId="3" applyNumberFormat="1" applyFont="1" applyBorder="1" applyAlignment="1" applyProtection="1">
      <alignment horizontal="center" vertical="center" wrapText="1"/>
    </xf>
    <xf numFmtId="0" fontId="5" fillId="0" borderId="1" xfId="1" applyFont="1" applyBorder="1" applyAlignment="1">
      <alignment horizontal="center" vertical="center" wrapText="1"/>
    </xf>
    <xf numFmtId="0" fontId="5" fillId="10" borderId="4" xfId="1" applyFont="1" applyFill="1" applyBorder="1" applyAlignment="1">
      <alignment horizontal="center" vertical="center" wrapText="1"/>
    </xf>
    <xf numFmtId="44" fontId="5" fillId="10" borderId="1" xfId="1"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top" wrapText="1"/>
    </xf>
    <xf numFmtId="44" fontId="5" fillId="0" borderId="1" xfId="1" applyNumberFormat="1" applyFont="1" applyBorder="1" applyAlignment="1">
      <alignment horizontal="center" vertical="center" wrapText="1"/>
    </xf>
    <xf numFmtId="44" fontId="5" fillId="0" borderId="4" xfId="1" applyNumberFormat="1" applyFont="1" applyBorder="1" applyAlignment="1">
      <alignment horizontal="center" vertical="center" wrapText="1"/>
    </xf>
    <xf numFmtId="0" fontId="3" fillId="0" borderId="1" xfId="5" applyFont="1" applyBorder="1" applyAlignment="1">
      <alignment wrapText="1"/>
    </xf>
    <xf numFmtId="1" fontId="3" fillId="0" borderId="1" xfId="5" applyNumberFormat="1" applyFont="1" applyBorder="1" applyAlignment="1">
      <alignment horizontal="center" wrapText="1"/>
    </xf>
    <xf numFmtId="44"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44" fontId="3" fillId="7" borderId="1" xfId="1" applyNumberFormat="1" applyFont="1" applyFill="1" applyBorder="1" applyAlignment="1">
      <alignment horizontal="center" vertical="center" wrapText="1"/>
    </xf>
    <xf numFmtId="44" fontId="5" fillId="0" borderId="0" xfId="1" applyNumberFormat="1" applyFont="1" applyAlignment="1">
      <alignment horizontal="center" vertical="center" wrapText="1"/>
    </xf>
    <xf numFmtId="1" fontId="3" fillId="0" borderId="8" xfId="1" applyNumberFormat="1" applyFont="1" applyBorder="1" applyAlignment="1">
      <alignment vertical="top" wrapText="1"/>
    </xf>
    <xf numFmtId="165" fontId="5" fillId="10" borderId="3" xfId="1" applyNumberFormat="1" applyFont="1" applyFill="1" applyBorder="1" applyAlignment="1">
      <alignment horizontal="center" vertical="center" wrapText="1"/>
    </xf>
    <xf numFmtId="0" fontId="5" fillId="9" borderId="5" xfId="1" applyFont="1" applyFill="1" applyBorder="1" applyAlignment="1">
      <alignment horizontal="left" vertical="center" wrapText="1"/>
    </xf>
    <xf numFmtId="0" fontId="5" fillId="5" borderId="3" xfId="1" applyFont="1" applyFill="1" applyBorder="1" applyAlignment="1">
      <alignment horizontal="center" vertical="center" wrapText="1"/>
    </xf>
    <xf numFmtId="0" fontId="5" fillId="0" borderId="0" xfId="1" applyFont="1" applyAlignment="1">
      <alignment horizontal="left" vertical="center" wrapText="1"/>
    </xf>
    <xf numFmtId="44" fontId="5" fillId="10" borderId="2" xfId="1" applyNumberFormat="1" applyFont="1" applyFill="1" applyBorder="1" applyAlignment="1">
      <alignment horizontal="center" vertical="center" wrapText="1"/>
    </xf>
    <xf numFmtId="44" fontId="5" fillId="10" borderId="10" xfId="1" applyNumberFormat="1" applyFont="1" applyFill="1" applyBorder="1" applyAlignment="1">
      <alignment horizontal="center" vertical="center" wrapText="1"/>
    </xf>
    <xf numFmtId="43" fontId="10" fillId="10" borderId="1" xfId="1" applyNumberFormat="1" applyFont="1" applyFill="1" applyBorder="1" applyAlignment="1">
      <alignment horizontal="center" vertical="center" wrapText="1"/>
    </xf>
    <xf numFmtId="44" fontId="10" fillId="10" borderId="1" xfId="1" applyNumberFormat="1" applyFont="1" applyFill="1" applyBorder="1" applyAlignment="1">
      <alignment horizontal="center" vertical="center" wrapText="1"/>
    </xf>
    <xf numFmtId="44" fontId="5" fillId="10" borderId="6" xfId="1" applyNumberFormat="1" applyFont="1" applyFill="1" applyBorder="1" applyAlignment="1">
      <alignment horizontal="center" vertical="center" wrapText="1"/>
    </xf>
    <xf numFmtId="44" fontId="3" fillId="10" borderId="0" xfId="1" applyNumberFormat="1" applyFont="1" applyFill="1" applyAlignment="1">
      <alignment horizontal="center" vertical="center" wrapText="1"/>
    </xf>
    <xf numFmtId="44" fontId="3" fillId="10" borderId="1" xfId="1" applyNumberFormat="1" applyFont="1" applyFill="1" applyBorder="1" applyAlignment="1">
      <alignment horizontal="center" vertical="center" wrapText="1"/>
    </xf>
    <xf numFmtId="0" fontId="5" fillId="7" borderId="1" xfId="1" applyFont="1" applyFill="1" applyBorder="1" applyAlignment="1">
      <alignment horizontal="left" vertical="center" wrapText="1"/>
    </xf>
    <xf numFmtId="0" fontId="3" fillId="7" borderId="1" xfId="1" applyFont="1" applyFill="1" applyBorder="1" applyAlignment="1">
      <alignment horizontal="center" vertical="center" wrapText="1"/>
    </xf>
    <xf numFmtId="165" fontId="5" fillId="7" borderId="1" xfId="1" applyNumberFormat="1" applyFont="1" applyFill="1" applyBorder="1" applyAlignment="1">
      <alignment horizontal="center" vertical="center" wrapText="1"/>
    </xf>
    <xf numFmtId="168" fontId="5" fillId="2" borderId="1" xfId="3" applyNumberFormat="1" applyFont="1" applyBorder="1" applyAlignment="1" applyProtection="1">
      <alignment horizontal="center" vertical="center" wrapText="1"/>
    </xf>
    <xf numFmtId="0" fontId="3" fillId="7" borderId="0" xfId="1" applyFont="1" applyFill="1" applyAlignment="1">
      <alignment horizontal="left" vertical="center" wrapText="1"/>
    </xf>
    <xf numFmtId="0" fontId="3" fillId="7" borderId="0" xfId="1" applyFont="1" applyFill="1" applyAlignment="1">
      <alignment horizontal="center" vertical="center" wrapText="1"/>
    </xf>
    <xf numFmtId="165" fontId="3" fillId="7" borderId="0" xfId="1" applyNumberFormat="1" applyFont="1" applyFill="1" applyAlignment="1">
      <alignment horizontal="center" vertical="center" wrapText="1"/>
    </xf>
    <xf numFmtId="44" fontId="3" fillId="7" borderId="0" xfId="1" applyNumberFormat="1" applyFont="1" applyFill="1" applyAlignment="1">
      <alignment horizontal="center" vertical="center" wrapText="1"/>
    </xf>
    <xf numFmtId="44" fontId="5" fillId="7" borderId="0" xfId="1" applyNumberFormat="1" applyFont="1" applyFill="1" applyAlignment="1">
      <alignment horizontal="center" vertical="center" wrapText="1"/>
    </xf>
    <xf numFmtId="165" fontId="3" fillId="7" borderId="1" xfId="1" applyNumberFormat="1" applyFont="1" applyFill="1" applyBorder="1" applyAlignment="1">
      <alignment horizontal="center" vertical="center" wrapText="1"/>
    </xf>
    <xf numFmtId="44" fontId="5" fillId="7" borderId="1" xfId="1" applyNumberFormat="1" applyFont="1" applyFill="1" applyBorder="1" applyAlignment="1">
      <alignment horizontal="center" vertical="center" wrapText="1"/>
    </xf>
    <xf numFmtId="0" fontId="5" fillId="7" borderId="0" xfId="1" applyFont="1" applyFill="1" applyAlignment="1">
      <alignment horizontal="left" vertical="center" wrapText="1"/>
    </xf>
    <xf numFmtId="44" fontId="3" fillId="2" borderId="1" xfId="3" applyNumberFormat="1" applyFont="1" applyBorder="1" applyAlignment="1" applyProtection="1">
      <alignment horizontal="center" vertical="center" wrapText="1"/>
    </xf>
    <xf numFmtId="0" fontId="11" fillId="4" borderId="1" xfId="1" applyFont="1" applyFill="1" applyBorder="1" applyAlignment="1">
      <alignment horizontal="left" vertical="center" wrapText="1"/>
    </xf>
    <xf numFmtId="0" fontId="12" fillId="4" borderId="1" xfId="1" applyFont="1" applyFill="1" applyBorder="1" applyAlignment="1">
      <alignment horizontal="center" vertical="center" wrapText="1"/>
    </xf>
    <xf numFmtId="165" fontId="12" fillId="4" borderId="1" xfId="1" applyNumberFormat="1" applyFont="1" applyFill="1" applyBorder="1" applyAlignment="1">
      <alignment horizontal="center" vertical="center" wrapText="1"/>
    </xf>
    <xf numFmtId="44" fontId="12" fillId="4" borderId="1" xfId="1" applyNumberFormat="1" applyFont="1" applyFill="1" applyBorder="1" applyAlignment="1">
      <alignment horizontal="center" vertical="center" wrapText="1"/>
    </xf>
    <xf numFmtId="44" fontId="11" fillId="4" borderId="1" xfId="1" applyNumberFormat="1" applyFont="1" applyFill="1" applyBorder="1" applyAlignment="1">
      <alignment horizontal="center" vertical="center" wrapText="1"/>
    </xf>
    <xf numFmtId="0" fontId="0" fillId="0" borderId="0" xfId="0" applyAlignment="1">
      <alignment vertical="top" wrapText="1"/>
    </xf>
    <xf numFmtId="1" fontId="0" fillId="0" borderId="0" xfId="0" applyNumberFormat="1" applyAlignment="1">
      <alignment vertical="top" wrapText="1"/>
    </xf>
    <xf numFmtId="0" fontId="3" fillId="0" borderId="6" xfId="1" applyFont="1" applyBorder="1" applyAlignment="1">
      <alignment horizontal="center" vertical="center" wrapText="1"/>
    </xf>
    <xf numFmtId="43" fontId="3" fillId="0" borderId="1" xfId="0" applyNumberFormat="1" applyFont="1" applyBorder="1" applyAlignment="1">
      <alignment horizontal="left" vertical="top" wrapText="1"/>
    </xf>
    <xf numFmtId="43" fontId="5" fillId="10" borderId="1" xfId="0" applyNumberFormat="1" applyFont="1" applyFill="1" applyBorder="1" applyAlignment="1">
      <alignment vertical="center"/>
    </xf>
    <xf numFmtId="0" fontId="7" fillId="0" borderId="0" xfId="0" applyFont="1" applyAlignment="1">
      <alignment horizontal="left" vertical="top"/>
    </xf>
    <xf numFmtId="0" fontId="3" fillId="0" borderId="6" xfId="5" applyFont="1" applyBorder="1" applyAlignment="1">
      <alignment horizontal="center" wrapText="1"/>
    </xf>
    <xf numFmtId="43" fontId="10" fillId="0" borderId="1" xfId="1" applyNumberFormat="1" applyFont="1" applyBorder="1" applyAlignment="1">
      <alignment horizontal="center" vertical="center" wrapText="1"/>
    </xf>
    <xf numFmtId="0" fontId="5" fillId="0" borderId="7" xfId="1" applyFont="1" applyBorder="1" applyAlignment="1">
      <alignment horizontal="center" vertical="center" wrapText="1"/>
    </xf>
    <xf numFmtId="44" fontId="5" fillId="0" borderId="6" xfId="3" applyNumberFormat="1" applyFont="1" applyFill="1" applyBorder="1" applyAlignment="1" applyProtection="1">
      <alignment horizontal="center" vertical="center" wrapText="1"/>
    </xf>
    <xf numFmtId="1" fontId="5" fillId="0" borderId="0" xfId="1" applyNumberFormat="1" applyFont="1" applyAlignment="1">
      <alignment vertical="top" wrapText="1"/>
    </xf>
    <xf numFmtId="0" fontId="5" fillId="0" borderId="0" xfId="1" applyFont="1" applyAlignment="1">
      <alignment vertical="top" wrapText="1"/>
    </xf>
    <xf numFmtId="0" fontId="8" fillId="3" borderId="9" xfId="1" applyFont="1" applyFill="1" applyBorder="1" applyAlignment="1" applyProtection="1">
      <alignment horizontal="left" vertical="center" wrapText="1"/>
      <protection locked="0"/>
    </xf>
    <xf numFmtId="0" fontId="15" fillId="0" borderId="5" xfId="1" applyFont="1" applyBorder="1" applyAlignment="1">
      <alignment horizontal="left" vertical="center" wrapText="1"/>
    </xf>
    <xf numFmtId="44" fontId="5" fillId="0" borderId="6" xfId="1" applyNumberFormat="1" applyFont="1" applyBorder="1" applyAlignment="1">
      <alignment horizontal="center" vertical="center" wrapText="1"/>
    </xf>
    <xf numFmtId="0" fontId="3" fillId="0" borderId="1" xfId="1" applyFont="1" applyBorder="1" applyAlignment="1">
      <alignment horizontal="left" vertical="top" wrapText="1"/>
    </xf>
    <xf numFmtId="0" fontId="3" fillId="0" borderId="1" xfId="1" applyFont="1" applyBorder="1" applyAlignment="1">
      <alignment vertical="top" wrapText="1"/>
    </xf>
    <xf numFmtId="0" fontId="5" fillId="0" borderId="6" xfId="1" applyFont="1" applyBorder="1" applyAlignment="1">
      <alignment horizontal="center" vertical="center" wrapText="1"/>
    </xf>
    <xf numFmtId="0" fontId="0" fillId="0" borderId="1" xfId="0" applyBorder="1"/>
    <xf numFmtId="1" fontId="3" fillId="3" borderId="1" xfId="5" applyNumberFormat="1" applyFont="1" applyFill="1" applyBorder="1" applyAlignment="1" applyProtection="1">
      <alignment horizontal="center" wrapText="1"/>
      <protection locked="0"/>
    </xf>
    <xf numFmtId="166" fontId="3" fillId="6" borderId="6" xfId="1" applyNumberFormat="1" applyFont="1" applyFill="1" applyBorder="1" applyAlignment="1" applyProtection="1">
      <alignment horizontal="center" vertical="center" wrapText="1"/>
      <protection locked="0"/>
    </xf>
    <xf numFmtId="44" fontId="3" fillId="3" borderId="6" xfId="1" applyNumberFormat="1" applyFont="1" applyFill="1" applyBorder="1" applyAlignment="1" applyProtection="1">
      <alignment horizontal="center" vertical="center" wrapText="1"/>
      <protection locked="0"/>
    </xf>
    <xf numFmtId="0" fontId="3" fillId="0" borderId="4" xfId="1" applyFont="1" applyBorder="1" applyAlignment="1">
      <alignment horizontal="center" vertical="top" wrapText="1"/>
    </xf>
    <xf numFmtId="0" fontId="5" fillId="10" borderId="4" xfId="1" applyFont="1" applyFill="1" applyBorder="1" applyAlignment="1">
      <alignment horizontal="center" vertical="top" wrapText="1"/>
    </xf>
    <xf numFmtId="0" fontId="3" fillId="3" borderId="3" xfId="1" applyFont="1" applyFill="1" applyBorder="1" applyAlignment="1" applyProtection="1">
      <alignment horizontal="center" vertical="center" wrapText="1"/>
      <protection locked="0"/>
    </xf>
    <xf numFmtId="44" fontId="17" fillId="6" borderId="11" xfId="1" applyNumberFormat="1" applyFont="1" applyFill="1" applyBorder="1" applyAlignment="1" applyProtection="1">
      <alignment horizontal="center" vertical="center" wrapText="1"/>
      <protection locked="0"/>
    </xf>
    <xf numFmtId="44" fontId="3" fillId="10" borderId="5" xfId="1" applyNumberFormat="1" applyFont="1" applyFill="1" applyBorder="1" applyAlignment="1">
      <alignment horizontal="center" vertical="center" wrapText="1"/>
    </xf>
    <xf numFmtId="44" fontId="3" fillId="3" borderId="1" xfId="1" applyNumberFormat="1" applyFont="1" applyFill="1" applyBorder="1" applyAlignment="1" applyProtection="1">
      <alignment horizontal="center" vertical="center" wrapText="1"/>
      <protection locked="0"/>
    </xf>
    <xf numFmtId="43" fontId="10" fillId="10" borderId="1" xfId="0" applyNumberFormat="1" applyFont="1" applyFill="1" applyBorder="1" applyAlignment="1">
      <alignment vertical="center"/>
    </xf>
    <xf numFmtId="0" fontId="11" fillId="10" borderId="5" xfId="1" applyFont="1" applyFill="1" applyBorder="1" applyAlignment="1">
      <alignment horizontal="left" vertical="center" wrapText="1"/>
    </xf>
    <xf numFmtId="0" fontId="5" fillId="0" borderId="0" xfId="1" applyFont="1" applyAlignment="1">
      <alignment horizontal="center" vertical="center" wrapText="1"/>
    </xf>
    <xf numFmtId="44" fontId="3" fillId="2" borderId="6" xfId="3" applyNumberFormat="1" applyFont="1" applyBorder="1" applyAlignment="1">
      <alignment horizontal="center" vertical="center" wrapText="1"/>
    </xf>
    <xf numFmtId="1" fontId="3" fillId="0" borderId="3" xfId="5" applyNumberFormat="1" applyFont="1" applyBorder="1" applyAlignment="1">
      <alignment horizontal="center" wrapText="1"/>
    </xf>
    <xf numFmtId="44" fontId="3" fillId="0" borderId="4" xfId="1" applyNumberFormat="1" applyFont="1" applyBorder="1" applyAlignment="1">
      <alignment horizontal="center" vertical="center" wrapText="1"/>
    </xf>
    <xf numFmtId="165" fontId="3" fillId="0" borderId="1" xfId="1" applyNumberFormat="1" applyFont="1" applyBorder="1" applyAlignment="1">
      <alignment horizontal="center" vertical="center" wrapText="1"/>
    </xf>
    <xf numFmtId="0" fontId="9" fillId="7" borderId="5" xfId="1" applyFont="1" applyFill="1" applyBorder="1" applyAlignment="1" applyProtection="1">
      <alignment horizontal="left" vertical="center" wrapText="1"/>
      <protection locked="0"/>
    </xf>
    <xf numFmtId="44" fontId="3" fillId="2" borderId="1" xfId="3" applyNumberFormat="1" applyFont="1" applyBorder="1" applyAlignment="1">
      <alignment horizontal="center" vertical="center" wrapText="1"/>
    </xf>
    <xf numFmtId="43" fontId="3" fillId="0" borderId="5" xfId="0" applyNumberFormat="1" applyFont="1" applyBorder="1" applyAlignment="1">
      <alignment horizontal="left" vertical="top" wrapText="1"/>
    </xf>
    <xf numFmtId="0" fontId="5" fillId="6" borderId="1" xfId="1" applyFont="1" applyFill="1" applyBorder="1" applyAlignment="1" applyProtection="1">
      <alignment horizontal="left" vertical="center" wrapText="1"/>
      <protection locked="0"/>
    </xf>
    <xf numFmtId="0" fontId="3" fillId="0" borderId="9" xfId="1" applyFont="1" applyBorder="1" applyAlignment="1">
      <alignment horizontal="left" vertical="center" wrapText="1"/>
    </xf>
    <xf numFmtId="0" fontId="3" fillId="0" borderId="11" xfId="1" applyFont="1" applyBorder="1" applyAlignment="1">
      <alignment horizontal="center" vertical="center" wrapText="1"/>
    </xf>
    <xf numFmtId="0" fontId="3" fillId="0" borderId="3" xfId="0" applyFont="1" applyBorder="1"/>
    <xf numFmtId="0" fontId="3" fillId="0" borderId="9" xfId="0" applyFont="1" applyBorder="1"/>
    <xf numFmtId="1" fontId="3" fillId="7" borderId="1" xfId="3" applyNumberFormat="1" applyFont="1" applyFill="1" applyBorder="1" applyAlignment="1" applyProtection="1">
      <alignment horizontal="center" vertical="center" wrapText="1"/>
    </xf>
    <xf numFmtId="0" fontId="5" fillId="0" borderId="1" xfId="3" applyFont="1" applyFill="1" applyBorder="1" applyAlignment="1" applyProtection="1">
      <alignment horizontal="left" vertical="center" wrapText="1"/>
    </xf>
    <xf numFmtId="0" fontId="3" fillId="0" borderId="1" xfId="3" applyFont="1" applyFill="1" applyBorder="1" applyAlignment="1" applyProtection="1">
      <alignment horizontal="center" vertical="center" wrapText="1"/>
    </xf>
    <xf numFmtId="165" fontId="3" fillId="0" borderId="1" xfId="3" applyNumberFormat="1" applyFont="1" applyFill="1" applyBorder="1" applyAlignment="1" applyProtection="1">
      <alignment horizontal="center" vertical="center" wrapText="1"/>
    </xf>
    <xf numFmtId="44" fontId="3" fillId="0" borderId="1" xfId="3" applyNumberFormat="1" applyFont="1" applyFill="1" applyBorder="1" applyAlignment="1" applyProtection="1">
      <alignment horizontal="center" vertical="center" wrapText="1"/>
    </xf>
    <xf numFmtId="44" fontId="5" fillId="0" borderId="1" xfId="3" applyNumberFormat="1" applyFont="1" applyFill="1" applyBorder="1" applyAlignment="1" applyProtection="1">
      <alignment horizontal="center" vertical="center" wrapText="1"/>
    </xf>
    <xf numFmtId="0" fontId="3" fillId="0" borderId="1" xfId="1" applyFont="1" applyBorder="1" applyAlignment="1" applyProtection="1">
      <alignment horizontal="center" vertical="center" wrapText="1"/>
      <protection locked="0"/>
    </xf>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0" fillId="0" borderId="0" xfId="0" applyAlignment="1">
      <alignment vertical="top"/>
    </xf>
    <xf numFmtId="0" fontId="21" fillId="0" borderId="11" xfId="0" applyFont="1" applyBorder="1" applyAlignment="1">
      <alignment vertical="top"/>
    </xf>
    <xf numFmtId="0" fontId="24" fillId="13" borderId="11" xfId="0" applyFont="1" applyFill="1" applyBorder="1" applyAlignment="1">
      <alignment vertical="center" wrapText="1"/>
    </xf>
    <xf numFmtId="0" fontId="24" fillId="13" borderId="11" xfId="0" applyFont="1" applyFill="1" applyBorder="1" applyAlignment="1">
      <alignment vertical="center"/>
    </xf>
    <xf numFmtId="44" fontId="23" fillId="11" borderId="11" xfId="0" applyNumberFormat="1" applyFont="1" applyFill="1" applyBorder="1" applyAlignment="1">
      <alignment vertical="top"/>
    </xf>
    <xf numFmtId="0" fontId="23" fillId="12" borderId="11" xfId="0" applyFont="1" applyFill="1" applyBorder="1" applyAlignment="1">
      <alignment vertical="top"/>
    </xf>
    <xf numFmtId="44" fontId="21" fillId="0" borderId="11" xfId="0" applyNumberFormat="1" applyFont="1" applyBorder="1" applyAlignment="1">
      <alignment vertical="top"/>
    </xf>
    <xf numFmtId="0" fontId="24" fillId="0" borderId="11" xfId="0" applyFont="1" applyBorder="1" applyAlignment="1">
      <alignment vertical="top"/>
    </xf>
    <xf numFmtId="44" fontId="24" fillId="0" borderId="11" xfId="0" applyNumberFormat="1" applyFont="1" applyBorder="1" applyAlignment="1">
      <alignment vertical="top"/>
    </xf>
    <xf numFmtId="44" fontId="24" fillId="11" borderId="11" xfId="0" applyNumberFormat="1" applyFont="1" applyFill="1" applyBorder="1" applyAlignment="1">
      <alignment vertical="top"/>
    </xf>
    <xf numFmtId="0" fontId="24" fillId="11" borderId="11" xfId="0" applyFont="1" applyFill="1" applyBorder="1" applyAlignment="1">
      <alignment vertical="top"/>
    </xf>
    <xf numFmtId="0" fontId="21" fillId="11" borderId="11" xfId="0" applyFont="1" applyFill="1" applyBorder="1" applyAlignment="1">
      <alignment vertical="top"/>
    </xf>
    <xf numFmtId="0" fontId="24" fillId="0" borderId="11" xfId="0" applyFont="1" applyBorder="1" applyAlignment="1">
      <alignment horizontal="center" vertical="top"/>
    </xf>
    <xf numFmtId="0" fontId="23" fillId="12" borderId="11" xfId="0" applyFont="1" applyFill="1" applyBorder="1" applyAlignment="1">
      <alignment horizontal="center" vertical="top"/>
    </xf>
    <xf numFmtId="165" fontId="5" fillId="10" borderId="1" xfId="1" applyNumberFormat="1" applyFont="1" applyFill="1" applyBorder="1" applyAlignment="1">
      <alignment horizontal="left" vertical="center" wrapText="1"/>
    </xf>
    <xf numFmtId="0" fontId="13" fillId="0" borderId="1" xfId="1" applyFont="1" applyBorder="1" applyAlignment="1">
      <alignment horizontal="left" vertical="center" wrapText="1"/>
    </xf>
    <xf numFmtId="165" fontId="5" fillId="0" borderId="1" xfId="1" applyNumberFormat="1" applyFont="1" applyBorder="1" applyAlignment="1">
      <alignment horizontal="left" vertical="center" wrapText="1"/>
    </xf>
    <xf numFmtId="165" fontId="5" fillId="10" borderId="3" xfId="1" applyNumberFormat="1" applyFont="1" applyFill="1" applyBorder="1" applyAlignment="1">
      <alignment horizontal="left" vertical="center" wrapText="1"/>
    </xf>
    <xf numFmtId="44" fontId="3" fillId="10" borderId="0" xfId="1" applyNumberFormat="1" applyFont="1" applyFill="1" applyAlignment="1">
      <alignment horizontal="left" vertical="center" wrapText="1"/>
    </xf>
    <xf numFmtId="44" fontId="3" fillId="0" borderId="1" xfId="1" applyNumberFormat="1" applyFont="1" applyBorder="1" applyAlignment="1">
      <alignment horizontal="left" vertical="center" wrapText="1"/>
    </xf>
    <xf numFmtId="0" fontId="0" fillId="0" borderId="0" xfId="0" applyAlignment="1">
      <alignment horizontal="left" vertical="top" wrapText="1"/>
    </xf>
    <xf numFmtId="168" fontId="3" fillId="0" borderId="0" xfId="1" applyNumberFormat="1" applyFont="1" applyAlignment="1">
      <alignment horizontal="left" vertical="center" wrapText="1"/>
    </xf>
    <xf numFmtId="166" fontId="5" fillId="2" borderId="1" xfId="3" applyNumberFormat="1" applyFont="1" applyBorder="1" applyAlignment="1" applyProtection="1">
      <alignment horizontal="center" vertical="center" wrapText="1"/>
    </xf>
    <xf numFmtId="0" fontId="13" fillId="3" borderId="5" xfId="1" applyFont="1" applyFill="1" applyBorder="1" applyAlignment="1" applyProtection="1">
      <alignment horizontal="left" vertical="center" wrapText="1"/>
      <protection locked="0"/>
    </xf>
    <xf numFmtId="0" fontId="13" fillId="3" borderId="5"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5" fillId="10" borderId="12" xfId="1" applyFont="1" applyFill="1" applyBorder="1" applyAlignment="1">
      <alignment horizontal="center" vertical="center" wrapText="1"/>
    </xf>
    <xf numFmtId="0" fontId="5" fillId="0" borderId="11" xfId="1" applyFont="1" applyBorder="1" applyAlignment="1">
      <alignment horizontal="center" vertical="center" wrapText="1"/>
    </xf>
    <xf numFmtId="0" fontId="3" fillId="0" borderId="11" xfId="0" applyFont="1" applyBorder="1" applyAlignment="1">
      <alignment horizontal="center"/>
    </xf>
    <xf numFmtId="0" fontId="5" fillId="10" borderId="6" xfId="1" applyFont="1" applyFill="1" applyBorder="1" applyAlignment="1">
      <alignment horizontal="center" vertical="center" wrapText="1"/>
    </xf>
    <xf numFmtId="0" fontId="14" fillId="10" borderId="6" xfId="1" applyFont="1" applyFill="1" applyBorder="1" applyAlignment="1">
      <alignment horizontal="center" vertical="center" wrapText="1"/>
    </xf>
    <xf numFmtId="0" fontId="13" fillId="0" borderId="6" xfId="5" applyFont="1" applyBorder="1" applyAlignment="1">
      <alignment horizontal="center" wrapText="1"/>
    </xf>
    <xf numFmtId="0" fontId="3" fillId="3" borderId="5" xfId="1" applyFont="1" applyFill="1" applyBorder="1" applyAlignment="1" applyProtection="1">
      <alignment horizontal="center" vertical="center" wrapText="1"/>
      <protection locked="0"/>
    </xf>
    <xf numFmtId="0" fontId="5" fillId="7" borderId="1" xfId="1" applyFont="1" applyFill="1" applyBorder="1" applyAlignment="1">
      <alignment horizontal="center" vertical="center" wrapText="1"/>
    </xf>
    <xf numFmtId="0" fontId="5" fillId="7" borderId="0" xfId="1" applyFont="1" applyFill="1" applyAlignment="1">
      <alignment horizontal="center" vertical="center" wrapText="1"/>
    </xf>
    <xf numFmtId="0" fontId="11" fillId="4" borderId="1" xfId="1" applyFont="1" applyFill="1" applyBorder="1" applyAlignment="1">
      <alignment horizontal="center" vertical="center" wrapText="1"/>
    </xf>
    <xf numFmtId="0" fontId="0" fillId="0" borderId="0" xfId="0" applyAlignment="1">
      <alignment horizontal="center"/>
    </xf>
    <xf numFmtId="0" fontId="1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3" borderId="9" xfId="1" applyFont="1" applyFill="1" applyBorder="1" applyAlignment="1" applyProtection="1">
      <alignment horizontal="center" vertical="center" wrapText="1"/>
      <protection locked="0"/>
    </xf>
    <xf numFmtId="1" fontId="16" fillId="10" borderId="1" xfId="1" applyNumberFormat="1" applyFont="1" applyFill="1" applyBorder="1" applyAlignment="1">
      <alignment horizontal="center" vertical="top"/>
    </xf>
    <xf numFmtId="0" fontId="14" fillId="0" borderId="9" xfId="1" applyFont="1" applyBorder="1" applyAlignment="1">
      <alignment horizontal="left" vertical="center" wrapText="1"/>
    </xf>
    <xf numFmtId="0" fontId="13" fillId="0" borderId="3" xfId="0" applyFont="1" applyBorder="1"/>
    <xf numFmtId="0" fontId="13" fillId="0" borderId="3" xfId="5" applyFont="1" applyBorder="1" applyAlignment="1">
      <alignment wrapText="1"/>
    </xf>
    <xf numFmtId="0" fontId="13" fillId="0" borderId="1" xfId="5" applyFont="1" applyBorder="1" applyAlignment="1">
      <alignment wrapText="1"/>
    </xf>
    <xf numFmtId="0" fontId="3" fillId="7" borderId="2" xfId="1" applyFont="1" applyFill="1" applyBorder="1" applyAlignment="1">
      <alignment horizontal="center" vertical="center" wrapText="1"/>
    </xf>
    <xf numFmtId="0" fontId="3" fillId="7" borderId="5" xfId="1" applyFont="1" applyFill="1" applyBorder="1" applyAlignment="1">
      <alignment horizontal="center" vertical="center" wrapText="1"/>
    </xf>
    <xf numFmtId="0" fontId="5" fillId="0" borderId="0" xfId="1" applyFont="1" applyAlignment="1">
      <alignment horizontal="left" vertical="center" wrapText="1"/>
    </xf>
    <xf numFmtId="0" fontId="3" fillId="8" borderId="1" xfId="0" applyFont="1" applyFill="1" applyBorder="1" applyAlignment="1">
      <alignment horizontal="left" vertical="center" wrapText="1"/>
    </xf>
    <xf numFmtId="0" fontId="5" fillId="0" borderId="0" xfId="1" applyFont="1" applyAlignment="1">
      <alignment horizontal="center" vertical="center" wrapText="1"/>
    </xf>
    <xf numFmtId="0" fontId="3" fillId="0" borderId="0" xfId="1" applyFont="1" applyAlignment="1">
      <alignment horizontal="center" vertical="center" wrapText="1"/>
    </xf>
    <xf numFmtId="0" fontId="5" fillId="8" borderId="3" xfId="0" applyFont="1" applyFill="1" applyBorder="1" applyAlignment="1">
      <alignment horizontal="left" vertical="top" wrapText="1"/>
    </xf>
    <xf numFmtId="0" fontId="3" fillId="8" borderId="1" xfId="1" applyFont="1" applyFill="1" applyBorder="1" applyAlignment="1">
      <alignment horizontal="left" vertical="center" wrapText="1"/>
    </xf>
    <xf numFmtId="0" fontId="18" fillId="0" borderId="0" xfId="0" applyFont="1" applyAlignment="1"/>
    <xf numFmtId="0" fontId="21" fillId="0" borderId="0" xfId="0" applyFont="1" applyAlignment="1">
      <alignment horizontal="left"/>
    </xf>
    <xf numFmtId="0" fontId="24" fillId="11" borderId="11" xfId="0" applyFont="1" applyFill="1" applyBorder="1" applyAlignment="1">
      <alignment horizontal="left" vertical="top"/>
    </xf>
    <xf numFmtId="0" fontId="25" fillId="3" borderId="14" xfId="0" applyFont="1" applyFill="1" applyBorder="1" applyAlignment="1">
      <alignment horizontal="left" wrapText="1"/>
    </xf>
    <xf numFmtId="0" fontId="25" fillId="3" borderId="15" xfId="0" applyFont="1" applyFill="1" applyBorder="1" applyAlignment="1">
      <alignment horizontal="left"/>
    </xf>
    <xf numFmtId="0" fontId="25" fillId="3" borderId="16" xfId="0" applyFont="1" applyFill="1" applyBorder="1" applyAlignment="1">
      <alignment horizontal="left"/>
    </xf>
    <xf numFmtId="0" fontId="20" fillId="0" borderId="0" xfId="0" applyFont="1" applyAlignment="1">
      <alignment horizontal="left"/>
    </xf>
    <xf numFmtId="0" fontId="21" fillId="0" borderId="11" xfId="0" applyFont="1" applyBorder="1" applyAlignment="1">
      <alignment horizontal="left" vertical="top" wrapText="1"/>
    </xf>
    <xf numFmtId="0" fontId="24" fillId="13" borderId="11" xfId="0" applyFont="1" applyFill="1" applyBorder="1" applyAlignment="1">
      <alignment horizontal="left" vertical="center" wrapText="1"/>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16" xfId="0" applyFont="1" applyBorder="1" applyAlignment="1">
      <alignment horizontal="left" vertical="top"/>
    </xf>
  </cellXfs>
  <cellStyles count="6">
    <cellStyle name="%" xfId="1" xr:uid="{00000000-0005-0000-0000-000000000000}"/>
    <cellStyle name="Euro" xfId="2" xr:uid="{00000000-0005-0000-0000-000001000000}"/>
    <cellStyle name="Euro 2" xfId="4" xr:uid="{00000000-0005-0000-0000-000002000000}"/>
    <cellStyle name="Ongeldig" xfId="3" builtinId="27"/>
    <cellStyle name="Standaard" xfId="0" builtinId="0"/>
    <cellStyle name="Standaard 2" xfId="5" xr:uid="{00000000-0005-0000-0000-000005000000}"/>
  </cellStyles>
  <dxfs count="0"/>
  <tableStyles count="0" defaultTableStyle="TableStyleMedium2" defaultPivotStyle="PivotStyleLight16"/>
  <colors>
    <mruColors>
      <color rgb="FFFFFF99"/>
      <color rgb="FFC6E0B4"/>
      <color rgb="FF00FF00"/>
      <color rgb="FFFFC7CE"/>
      <color rgb="FFCCFFFF"/>
      <color rgb="FF9C0006"/>
      <color rgb="FF99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98"/>
  <sheetViews>
    <sheetView topLeftCell="A68" zoomScaleNormal="100" workbookViewId="0">
      <selection activeCell="A99" sqref="A99"/>
    </sheetView>
  </sheetViews>
  <sheetFormatPr defaultColWidth="8.7109375" defaultRowHeight="15" x14ac:dyDescent="0.25"/>
  <cols>
    <col min="1" max="1" width="80.7109375" style="13" customWidth="1"/>
    <col min="2" max="2" width="19.5703125" style="13" customWidth="1"/>
    <col min="3" max="3" width="18.7109375" style="22" customWidth="1"/>
    <col min="4" max="4" width="14.28515625" style="23" customWidth="1"/>
    <col min="5" max="5" width="15.7109375" style="14" customWidth="1"/>
    <col min="6" max="7" width="18" style="14" customWidth="1"/>
    <col min="8" max="8" width="68.7109375" style="13" customWidth="1"/>
    <col min="9" max="9" width="12.28515625" style="15" bestFit="1" customWidth="1"/>
    <col min="10" max="10" width="13" style="24" customWidth="1"/>
    <col min="11" max="11" width="15.7109375" style="10" customWidth="1"/>
    <col min="12" max="13" width="8.7109375" style="10"/>
    <col min="14" max="14" width="11.7109375" style="10" bestFit="1" customWidth="1"/>
    <col min="15" max="255" width="8.7109375" style="10"/>
    <col min="256" max="256" width="5.28515625" style="10" customWidth="1"/>
    <col min="257" max="257" width="49.42578125" style="10" bestFit="1" customWidth="1"/>
    <col min="258" max="258" width="18.28515625" style="10" customWidth="1"/>
    <col min="259" max="259" width="12.28515625" style="10" customWidth="1"/>
    <col min="260" max="260" width="12.42578125" style="10" customWidth="1"/>
    <col min="261" max="262" width="23.42578125" style="10" customWidth="1"/>
    <col min="263" max="263" width="21.7109375" style="10" bestFit="1" customWidth="1"/>
    <col min="264" max="264" width="63.7109375" style="10" customWidth="1"/>
    <col min="265" max="265" width="8.7109375" style="10"/>
    <col min="266" max="266" width="13" style="10" customWidth="1"/>
    <col min="267" max="511" width="8.7109375" style="10"/>
    <col min="512" max="512" width="5.28515625" style="10" customWidth="1"/>
    <col min="513" max="513" width="49.42578125" style="10" bestFit="1" customWidth="1"/>
    <col min="514" max="514" width="18.28515625" style="10" customWidth="1"/>
    <col min="515" max="515" width="12.28515625" style="10" customWidth="1"/>
    <col min="516" max="516" width="12.42578125" style="10" customWidth="1"/>
    <col min="517" max="518" width="23.42578125" style="10" customWidth="1"/>
    <col min="519" max="519" width="21.7109375" style="10" bestFit="1" customWidth="1"/>
    <col min="520" max="520" width="63.7109375" style="10" customWidth="1"/>
    <col min="521" max="521" width="8.7109375" style="10"/>
    <col min="522" max="522" width="13" style="10" customWidth="1"/>
    <col min="523" max="767" width="8.7109375" style="10"/>
    <col min="768" max="768" width="5.28515625" style="10" customWidth="1"/>
    <col min="769" max="769" width="49.42578125" style="10" bestFit="1" customWidth="1"/>
    <col min="770" max="770" width="18.28515625" style="10" customWidth="1"/>
    <col min="771" max="771" width="12.28515625" style="10" customWidth="1"/>
    <col min="772" max="772" width="12.42578125" style="10" customWidth="1"/>
    <col min="773" max="774" width="23.42578125" style="10" customWidth="1"/>
    <col min="775" max="775" width="21.7109375" style="10" bestFit="1" customWidth="1"/>
    <col min="776" max="776" width="63.7109375" style="10" customWidth="1"/>
    <col min="777" max="777" width="8.7109375" style="10"/>
    <col min="778" max="778" width="13" style="10" customWidth="1"/>
    <col min="779" max="1023" width="8.7109375" style="10"/>
    <col min="1024" max="1024" width="5.28515625" style="10" customWidth="1"/>
    <col min="1025" max="1025" width="49.42578125" style="10" bestFit="1" customWidth="1"/>
    <col min="1026" max="1026" width="18.28515625" style="10" customWidth="1"/>
    <col min="1027" max="1027" width="12.28515625" style="10" customWidth="1"/>
    <col min="1028" max="1028" width="12.42578125" style="10" customWidth="1"/>
    <col min="1029" max="1030" width="23.42578125" style="10" customWidth="1"/>
    <col min="1031" max="1031" width="21.7109375" style="10" bestFit="1" customWidth="1"/>
    <col min="1032" max="1032" width="63.7109375" style="10" customWidth="1"/>
    <col min="1033" max="1033" width="8.7109375" style="10"/>
    <col min="1034" max="1034" width="13" style="10" customWidth="1"/>
    <col min="1035" max="1279" width="8.7109375" style="10"/>
    <col min="1280" max="1280" width="5.28515625" style="10" customWidth="1"/>
    <col min="1281" max="1281" width="49.42578125" style="10" bestFit="1" customWidth="1"/>
    <col min="1282" max="1282" width="18.28515625" style="10" customWidth="1"/>
    <col min="1283" max="1283" width="12.28515625" style="10" customWidth="1"/>
    <col min="1284" max="1284" width="12.42578125" style="10" customWidth="1"/>
    <col min="1285" max="1286" width="23.42578125" style="10" customWidth="1"/>
    <col min="1287" max="1287" width="21.7109375" style="10" bestFit="1" customWidth="1"/>
    <col min="1288" max="1288" width="63.7109375" style="10" customWidth="1"/>
    <col min="1289" max="1289" width="8.7109375" style="10"/>
    <col min="1290" max="1290" width="13" style="10" customWidth="1"/>
    <col min="1291" max="1535" width="8.7109375" style="10"/>
    <col min="1536" max="1536" width="5.28515625" style="10" customWidth="1"/>
    <col min="1537" max="1537" width="49.42578125" style="10" bestFit="1" customWidth="1"/>
    <col min="1538" max="1538" width="18.28515625" style="10" customWidth="1"/>
    <col min="1539" max="1539" width="12.28515625" style="10" customWidth="1"/>
    <col min="1540" max="1540" width="12.42578125" style="10" customWidth="1"/>
    <col min="1541" max="1542" width="23.42578125" style="10" customWidth="1"/>
    <col min="1543" max="1543" width="21.7109375" style="10" bestFit="1" customWidth="1"/>
    <col min="1544" max="1544" width="63.7109375" style="10" customWidth="1"/>
    <col min="1545" max="1545" width="8.7109375" style="10"/>
    <col min="1546" max="1546" width="13" style="10" customWidth="1"/>
    <col min="1547" max="1791" width="8.7109375" style="10"/>
    <col min="1792" max="1792" width="5.28515625" style="10" customWidth="1"/>
    <col min="1793" max="1793" width="49.42578125" style="10" bestFit="1" customWidth="1"/>
    <col min="1794" max="1794" width="18.28515625" style="10" customWidth="1"/>
    <col min="1795" max="1795" width="12.28515625" style="10" customWidth="1"/>
    <col min="1796" max="1796" width="12.42578125" style="10" customWidth="1"/>
    <col min="1797" max="1798" width="23.42578125" style="10" customWidth="1"/>
    <col min="1799" max="1799" width="21.7109375" style="10" bestFit="1" customWidth="1"/>
    <col min="1800" max="1800" width="63.7109375" style="10" customWidth="1"/>
    <col min="1801" max="1801" width="8.7109375" style="10"/>
    <col min="1802" max="1802" width="13" style="10" customWidth="1"/>
    <col min="1803" max="2047" width="8.7109375" style="10"/>
    <col min="2048" max="2048" width="5.28515625" style="10" customWidth="1"/>
    <col min="2049" max="2049" width="49.42578125" style="10" bestFit="1" customWidth="1"/>
    <col min="2050" max="2050" width="18.28515625" style="10" customWidth="1"/>
    <col min="2051" max="2051" width="12.28515625" style="10" customWidth="1"/>
    <col min="2052" max="2052" width="12.42578125" style="10" customWidth="1"/>
    <col min="2053" max="2054" width="23.42578125" style="10" customWidth="1"/>
    <col min="2055" max="2055" width="21.7109375" style="10" bestFit="1" customWidth="1"/>
    <col min="2056" max="2056" width="63.7109375" style="10" customWidth="1"/>
    <col min="2057" max="2057" width="8.7109375" style="10"/>
    <col min="2058" max="2058" width="13" style="10" customWidth="1"/>
    <col min="2059" max="2303" width="8.7109375" style="10"/>
    <col min="2304" max="2304" width="5.28515625" style="10" customWidth="1"/>
    <col min="2305" max="2305" width="49.42578125" style="10" bestFit="1" customWidth="1"/>
    <col min="2306" max="2306" width="18.28515625" style="10" customWidth="1"/>
    <col min="2307" max="2307" width="12.28515625" style="10" customWidth="1"/>
    <col min="2308" max="2308" width="12.42578125" style="10" customWidth="1"/>
    <col min="2309" max="2310" width="23.42578125" style="10" customWidth="1"/>
    <col min="2311" max="2311" width="21.7109375" style="10" bestFit="1" customWidth="1"/>
    <col min="2312" max="2312" width="63.7109375" style="10" customWidth="1"/>
    <col min="2313" max="2313" width="8.7109375" style="10"/>
    <col min="2314" max="2314" width="13" style="10" customWidth="1"/>
    <col min="2315" max="2559" width="8.7109375" style="10"/>
    <col min="2560" max="2560" width="5.28515625" style="10" customWidth="1"/>
    <col min="2561" max="2561" width="49.42578125" style="10" bestFit="1" customWidth="1"/>
    <col min="2562" max="2562" width="18.28515625" style="10" customWidth="1"/>
    <col min="2563" max="2563" width="12.28515625" style="10" customWidth="1"/>
    <col min="2564" max="2564" width="12.42578125" style="10" customWidth="1"/>
    <col min="2565" max="2566" width="23.42578125" style="10" customWidth="1"/>
    <col min="2567" max="2567" width="21.7109375" style="10" bestFit="1" customWidth="1"/>
    <col min="2568" max="2568" width="63.7109375" style="10" customWidth="1"/>
    <col min="2569" max="2569" width="8.7109375" style="10"/>
    <col min="2570" max="2570" width="13" style="10" customWidth="1"/>
    <col min="2571" max="2815" width="8.7109375" style="10"/>
    <col min="2816" max="2816" width="5.28515625" style="10" customWidth="1"/>
    <col min="2817" max="2817" width="49.42578125" style="10" bestFit="1" customWidth="1"/>
    <col min="2818" max="2818" width="18.28515625" style="10" customWidth="1"/>
    <col min="2819" max="2819" width="12.28515625" style="10" customWidth="1"/>
    <col min="2820" max="2820" width="12.42578125" style="10" customWidth="1"/>
    <col min="2821" max="2822" width="23.42578125" style="10" customWidth="1"/>
    <col min="2823" max="2823" width="21.7109375" style="10" bestFit="1" customWidth="1"/>
    <col min="2824" max="2824" width="63.7109375" style="10" customWidth="1"/>
    <col min="2825" max="2825" width="8.7109375" style="10"/>
    <col min="2826" max="2826" width="13" style="10" customWidth="1"/>
    <col min="2827" max="3071" width="8.7109375" style="10"/>
    <col min="3072" max="3072" width="5.28515625" style="10" customWidth="1"/>
    <col min="3073" max="3073" width="49.42578125" style="10" bestFit="1" customWidth="1"/>
    <col min="3074" max="3074" width="18.28515625" style="10" customWidth="1"/>
    <col min="3075" max="3075" width="12.28515625" style="10" customWidth="1"/>
    <col min="3076" max="3076" width="12.42578125" style="10" customWidth="1"/>
    <col min="3077" max="3078" width="23.42578125" style="10" customWidth="1"/>
    <col min="3079" max="3079" width="21.7109375" style="10" bestFit="1" customWidth="1"/>
    <col min="3080" max="3080" width="63.7109375" style="10" customWidth="1"/>
    <col min="3081" max="3081" width="8.7109375" style="10"/>
    <col min="3082" max="3082" width="13" style="10" customWidth="1"/>
    <col min="3083" max="3327" width="8.7109375" style="10"/>
    <col min="3328" max="3328" width="5.28515625" style="10" customWidth="1"/>
    <col min="3329" max="3329" width="49.42578125" style="10" bestFit="1" customWidth="1"/>
    <col min="3330" max="3330" width="18.28515625" style="10" customWidth="1"/>
    <col min="3331" max="3331" width="12.28515625" style="10" customWidth="1"/>
    <col min="3332" max="3332" width="12.42578125" style="10" customWidth="1"/>
    <col min="3333" max="3334" width="23.42578125" style="10" customWidth="1"/>
    <col min="3335" max="3335" width="21.7109375" style="10" bestFit="1" customWidth="1"/>
    <col min="3336" max="3336" width="63.7109375" style="10" customWidth="1"/>
    <col min="3337" max="3337" width="8.7109375" style="10"/>
    <col min="3338" max="3338" width="13" style="10" customWidth="1"/>
    <col min="3339" max="3583" width="8.7109375" style="10"/>
    <col min="3584" max="3584" width="5.28515625" style="10" customWidth="1"/>
    <col min="3585" max="3585" width="49.42578125" style="10" bestFit="1" customWidth="1"/>
    <col min="3586" max="3586" width="18.28515625" style="10" customWidth="1"/>
    <col min="3587" max="3587" width="12.28515625" style="10" customWidth="1"/>
    <col min="3588" max="3588" width="12.42578125" style="10" customWidth="1"/>
    <col min="3589" max="3590" width="23.42578125" style="10" customWidth="1"/>
    <col min="3591" max="3591" width="21.7109375" style="10" bestFit="1" customWidth="1"/>
    <col min="3592" max="3592" width="63.7109375" style="10" customWidth="1"/>
    <col min="3593" max="3593" width="8.7109375" style="10"/>
    <col min="3594" max="3594" width="13" style="10" customWidth="1"/>
    <col min="3595" max="3839" width="8.7109375" style="10"/>
    <col min="3840" max="3840" width="5.28515625" style="10" customWidth="1"/>
    <col min="3841" max="3841" width="49.42578125" style="10" bestFit="1" customWidth="1"/>
    <col min="3842" max="3842" width="18.28515625" style="10" customWidth="1"/>
    <col min="3843" max="3843" width="12.28515625" style="10" customWidth="1"/>
    <col min="3844" max="3844" width="12.42578125" style="10" customWidth="1"/>
    <col min="3845" max="3846" width="23.42578125" style="10" customWidth="1"/>
    <col min="3847" max="3847" width="21.7109375" style="10" bestFit="1" customWidth="1"/>
    <col min="3848" max="3848" width="63.7109375" style="10" customWidth="1"/>
    <col min="3849" max="3849" width="8.7109375" style="10"/>
    <col min="3850" max="3850" width="13" style="10" customWidth="1"/>
    <col min="3851" max="4095" width="8.7109375" style="10"/>
    <col min="4096" max="4096" width="5.28515625" style="10" customWidth="1"/>
    <col min="4097" max="4097" width="49.42578125" style="10" bestFit="1" customWidth="1"/>
    <col min="4098" max="4098" width="18.28515625" style="10" customWidth="1"/>
    <col min="4099" max="4099" width="12.28515625" style="10" customWidth="1"/>
    <col min="4100" max="4100" width="12.42578125" style="10" customWidth="1"/>
    <col min="4101" max="4102" width="23.42578125" style="10" customWidth="1"/>
    <col min="4103" max="4103" width="21.7109375" style="10" bestFit="1" customWidth="1"/>
    <col min="4104" max="4104" width="63.7109375" style="10" customWidth="1"/>
    <col min="4105" max="4105" width="8.7109375" style="10"/>
    <col min="4106" max="4106" width="13" style="10" customWidth="1"/>
    <col min="4107" max="4351" width="8.7109375" style="10"/>
    <col min="4352" max="4352" width="5.28515625" style="10" customWidth="1"/>
    <col min="4353" max="4353" width="49.42578125" style="10" bestFit="1" customWidth="1"/>
    <col min="4354" max="4354" width="18.28515625" style="10" customWidth="1"/>
    <col min="4355" max="4355" width="12.28515625" style="10" customWidth="1"/>
    <col min="4356" max="4356" width="12.42578125" style="10" customWidth="1"/>
    <col min="4357" max="4358" width="23.42578125" style="10" customWidth="1"/>
    <col min="4359" max="4359" width="21.7109375" style="10" bestFit="1" customWidth="1"/>
    <col min="4360" max="4360" width="63.7109375" style="10" customWidth="1"/>
    <col min="4361" max="4361" width="8.7109375" style="10"/>
    <col min="4362" max="4362" width="13" style="10" customWidth="1"/>
    <col min="4363" max="4607" width="8.7109375" style="10"/>
    <col min="4608" max="4608" width="5.28515625" style="10" customWidth="1"/>
    <col min="4609" max="4609" width="49.42578125" style="10" bestFit="1" customWidth="1"/>
    <col min="4610" max="4610" width="18.28515625" style="10" customWidth="1"/>
    <col min="4611" max="4611" width="12.28515625" style="10" customWidth="1"/>
    <col min="4612" max="4612" width="12.42578125" style="10" customWidth="1"/>
    <col min="4613" max="4614" width="23.42578125" style="10" customWidth="1"/>
    <col min="4615" max="4615" width="21.7109375" style="10" bestFit="1" customWidth="1"/>
    <col min="4616" max="4616" width="63.7109375" style="10" customWidth="1"/>
    <col min="4617" max="4617" width="8.7109375" style="10"/>
    <col min="4618" max="4618" width="13" style="10" customWidth="1"/>
    <col min="4619" max="4863" width="8.7109375" style="10"/>
    <col min="4864" max="4864" width="5.28515625" style="10" customWidth="1"/>
    <col min="4865" max="4865" width="49.42578125" style="10" bestFit="1" customWidth="1"/>
    <col min="4866" max="4866" width="18.28515625" style="10" customWidth="1"/>
    <col min="4867" max="4867" width="12.28515625" style="10" customWidth="1"/>
    <col min="4868" max="4868" width="12.42578125" style="10" customWidth="1"/>
    <col min="4869" max="4870" width="23.42578125" style="10" customWidth="1"/>
    <col min="4871" max="4871" width="21.7109375" style="10" bestFit="1" customWidth="1"/>
    <col min="4872" max="4872" width="63.7109375" style="10" customWidth="1"/>
    <col min="4873" max="4873" width="8.7109375" style="10"/>
    <col min="4874" max="4874" width="13" style="10" customWidth="1"/>
    <col min="4875" max="5119" width="8.7109375" style="10"/>
    <col min="5120" max="5120" width="5.28515625" style="10" customWidth="1"/>
    <col min="5121" max="5121" width="49.42578125" style="10" bestFit="1" customWidth="1"/>
    <col min="5122" max="5122" width="18.28515625" style="10" customWidth="1"/>
    <col min="5123" max="5123" width="12.28515625" style="10" customWidth="1"/>
    <col min="5124" max="5124" width="12.42578125" style="10" customWidth="1"/>
    <col min="5125" max="5126" width="23.42578125" style="10" customWidth="1"/>
    <col min="5127" max="5127" width="21.7109375" style="10" bestFit="1" customWidth="1"/>
    <col min="5128" max="5128" width="63.7109375" style="10" customWidth="1"/>
    <col min="5129" max="5129" width="8.7109375" style="10"/>
    <col min="5130" max="5130" width="13" style="10" customWidth="1"/>
    <col min="5131" max="5375" width="8.7109375" style="10"/>
    <col min="5376" max="5376" width="5.28515625" style="10" customWidth="1"/>
    <col min="5377" max="5377" width="49.42578125" style="10" bestFit="1" customWidth="1"/>
    <col min="5378" max="5378" width="18.28515625" style="10" customWidth="1"/>
    <col min="5379" max="5379" width="12.28515625" style="10" customWidth="1"/>
    <col min="5380" max="5380" width="12.42578125" style="10" customWidth="1"/>
    <col min="5381" max="5382" width="23.42578125" style="10" customWidth="1"/>
    <col min="5383" max="5383" width="21.7109375" style="10" bestFit="1" customWidth="1"/>
    <col min="5384" max="5384" width="63.7109375" style="10" customWidth="1"/>
    <col min="5385" max="5385" width="8.7109375" style="10"/>
    <col min="5386" max="5386" width="13" style="10" customWidth="1"/>
    <col min="5387" max="5631" width="8.7109375" style="10"/>
    <col min="5632" max="5632" width="5.28515625" style="10" customWidth="1"/>
    <col min="5633" max="5633" width="49.42578125" style="10" bestFit="1" customWidth="1"/>
    <col min="5634" max="5634" width="18.28515625" style="10" customWidth="1"/>
    <col min="5635" max="5635" width="12.28515625" style="10" customWidth="1"/>
    <col min="5636" max="5636" width="12.42578125" style="10" customWidth="1"/>
    <col min="5637" max="5638" width="23.42578125" style="10" customWidth="1"/>
    <col min="5639" max="5639" width="21.7109375" style="10" bestFit="1" customWidth="1"/>
    <col min="5640" max="5640" width="63.7109375" style="10" customWidth="1"/>
    <col min="5641" max="5641" width="8.7109375" style="10"/>
    <col min="5642" max="5642" width="13" style="10" customWidth="1"/>
    <col min="5643" max="5887" width="8.7109375" style="10"/>
    <col min="5888" max="5888" width="5.28515625" style="10" customWidth="1"/>
    <col min="5889" max="5889" width="49.42578125" style="10" bestFit="1" customWidth="1"/>
    <col min="5890" max="5890" width="18.28515625" style="10" customWidth="1"/>
    <col min="5891" max="5891" width="12.28515625" style="10" customWidth="1"/>
    <col min="5892" max="5892" width="12.42578125" style="10" customWidth="1"/>
    <col min="5893" max="5894" width="23.42578125" style="10" customWidth="1"/>
    <col min="5895" max="5895" width="21.7109375" style="10" bestFit="1" customWidth="1"/>
    <col min="5896" max="5896" width="63.7109375" style="10" customWidth="1"/>
    <col min="5897" max="5897" width="8.7109375" style="10"/>
    <col min="5898" max="5898" width="13" style="10" customWidth="1"/>
    <col min="5899" max="6143" width="8.7109375" style="10"/>
    <col min="6144" max="6144" width="5.28515625" style="10" customWidth="1"/>
    <col min="6145" max="6145" width="49.42578125" style="10" bestFit="1" customWidth="1"/>
    <col min="6146" max="6146" width="18.28515625" style="10" customWidth="1"/>
    <col min="6147" max="6147" width="12.28515625" style="10" customWidth="1"/>
    <col min="6148" max="6148" width="12.42578125" style="10" customWidth="1"/>
    <col min="6149" max="6150" width="23.42578125" style="10" customWidth="1"/>
    <col min="6151" max="6151" width="21.7109375" style="10" bestFit="1" customWidth="1"/>
    <col min="6152" max="6152" width="63.7109375" style="10" customWidth="1"/>
    <col min="6153" max="6153" width="8.7109375" style="10"/>
    <col min="6154" max="6154" width="13" style="10" customWidth="1"/>
    <col min="6155" max="6399" width="8.7109375" style="10"/>
    <col min="6400" max="6400" width="5.28515625" style="10" customWidth="1"/>
    <col min="6401" max="6401" width="49.42578125" style="10" bestFit="1" customWidth="1"/>
    <col min="6402" max="6402" width="18.28515625" style="10" customWidth="1"/>
    <col min="6403" max="6403" width="12.28515625" style="10" customWidth="1"/>
    <col min="6404" max="6404" width="12.42578125" style="10" customWidth="1"/>
    <col min="6405" max="6406" width="23.42578125" style="10" customWidth="1"/>
    <col min="6407" max="6407" width="21.7109375" style="10" bestFit="1" customWidth="1"/>
    <col min="6408" max="6408" width="63.7109375" style="10" customWidth="1"/>
    <col min="6409" max="6409" width="8.7109375" style="10"/>
    <col min="6410" max="6410" width="13" style="10" customWidth="1"/>
    <col min="6411" max="6655" width="8.7109375" style="10"/>
    <col min="6656" max="6656" width="5.28515625" style="10" customWidth="1"/>
    <col min="6657" max="6657" width="49.42578125" style="10" bestFit="1" customWidth="1"/>
    <col min="6658" max="6658" width="18.28515625" style="10" customWidth="1"/>
    <col min="6659" max="6659" width="12.28515625" style="10" customWidth="1"/>
    <col min="6660" max="6660" width="12.42578125" style="10" customWidth="1"/>
    <col min="6661" max="6662" width="23.42578125" style="10" customWidth="1"/>
    <col min="6663" max="6663" width="21.7109375" style="10" bestFit="1" customWidth="1"/>
    <col min="6664" max="6664" width="63.7109375" style="10" customWidth="1"/>
    <col min="6665" max="6665" width="8.7109375" style="10"/>
    <col min="6666" max="6666" width="13" style="10" customWidth="1"/>
    <col min="6667" max="6911" width="8.7109375" style="10"/>
    <col min="6912" max="6912" width="5.28515625" style="10" customWidth="1"/>
    <col min="6913" max="6913" width="49.42578125" style="10" bestFit="1" customWidth="1"/>
    <col min="6914" max="6914" width="18.28515625" style="10" customWidth="1"/>
    <col min="6915" max="6915" width="12.28515625" style="10" customWidth="1"/>
    <col min="6916" max="6916" width="12.42578125" style="10" customWidth="1"/>
    <col min="6917" max="6918" width="23.42578125" style="10" customWidth="1"/>
    <col min="6919" max="6919" width="21.7109375" style="10" bestFit="1" customWidth="1"/>
    <col min="6920" max="6920" width="63.7109375" style="10" customWidth="1"/>
    <col min="6921" max="6921" width="8.7109375" style="10"/>
    <col min="6922" max="6922" width="13" style="10" customWidth="1"/>
    <col min="6923" max="7167" width="8.7109375" style="10"/>
    <col min="7168" max="7168" width="5.28515625" style="10" customWidth="1"/>
    <col min="7169" max="7169" width="49.42578125" style="10" bestFit="1" customWidth="1"/>
    <col min="7170" max="7170" width="18.28515625" style="10" customWidth="1"/>
    <col min="7171" max="7171" width="12.28515625" style="10" customWidth="1"/>
    <col min="7172" max="7172" width="12.42578125" style="10" customWidth="1"/>
    <col min="7173" max="7174" width="23.42578125" style="10" customWidth="1"/>
    <col min="7175" max="7175" width="21.7109375" style="10" bestFit="1" customWidth="1"/>
    <col min="7176" max="7176" width="63.7109375" style="10" customWidth="1"/>
    <col min="7177" max="7177" width="8.7109375" style="10"/>
    <col min="7178" max="7178" width="13" style="10" customWidth="1"/>
    <col min="7179" max="7423" width="8.7109375" style="10"/>
    <col min="7424" max="7424" width="5.28515625" style="10" customWidth="1"/>
    <col min="7425" max="7425" width="49.42578125" style="10" bestFit="1" customWidth="1"/>
    <col min="7426" max="7426" width="18.28515625" style="10" customWidth="1"/>
    <col min="7427" max="7427" width="12.28515625" style="10" customWidth="1"/>
    <col min="7428" max="7428" width="12.42578125" style="10" customWidth="1"/>
    <col min="7429" max="7430" width="23.42578125" style="10" customWidth="1"/>
    <col min="7431" max="7431" width="21.7109375" style="10" bestFit="1" customWidth="1"/>
    <col min="7432" max="7432" width="63.7109375" style="10" customWidth="1"/>
    <col min="7433" max="7433" width="8.7109375" style="10"/>
    <col min="7434" max="7434" width="13" style="10" customWidth="1"/>
    <col min="7435" max="7679" width="8.7109375" style="10"/>
    <col min="7680" max="7680" width="5.28515625" style="10" customWidth="1"/>
    <col min="7681" max="7681" width="49.42578125" style="10" bestFit="1" customWidth="1"/>
    <col min="7682" max="7682" width="18.28515625" style="10" customWidth="1"/>
    <col min="7683" max="7683" width="12.28515625" style="10" customWidth="1"/>
    <col min="7684" max="7684" width="12.42578125" style="10" customWidth="1"/>
    <col min="7685" max="7686" width="23.42578125" style="10" customWidth="1"/>
    <col min="7687" max="7687" width="21.7109375" style="10" bestFit="1" customWidth="1"/>
    <col min="7688" max="7688" width="63.7109375" style="10" customWidth="1"/>
    <col min="7689" max="7689" width="8.7109375" style="10"/>
    <col min="7690" max="7690" width="13" style="10" customWidth="1"/>
    <col min="7691" max="7935" width="8.7109375" style="10"/>
    <col min="7936" max="7936" width="5.28515625" style="10" customWidth="1"/>
    <col min="7937" max="7937" width="49.42578125" style="10" bestFit="1" customWidth="1"/>
    <col min="7938" max="7938" width="18.28515625" style="10" customWidth="1"/>
    <col min="7939" max="7939" width="12.28515625" style="10" customWidth="1"/>
    <col min="7940" max="7940" width="12.42578125" style="10" customWidth="1"/>
    <col min="7941" max="7942" width="23.42578125" style="10" customWidth="1"/>
    <col min="7943" max="7943" width="21.7109375" style="10" bestFit="1" customWidth="1"/>
    <col min="7944" max="7944" width="63.7109375" style="10" customWidth="1"/>
    <col min="7945" max="7945" width="8.7109375" style="10"/>
    <col min="7946" max="7946" width="13" style="10" customWidth="1"/>
    <col min="7947" max="8191" width="8.7109375" style="10"/>
    <col min="8192" max="8192" width="5.28515625" style="10" customWidth="1"/>
    <col min="8193" max="8193" width="49.42578125" style="10" bestFit="1" customWidth="1"/>
    <col min="8194" max="8194" width="18.28515625" style="10" customWidth="1"/>
    <col min="8195" max="8195" width="12.28515625" style="10" customWidth="1"/>
    <col min="8196" max="8196" width="12.42578125" style="10" customWidth="1"/>
    <col min="8197" max="8198" width="23.42578125" style="10" customWidth="1"/>
    <col min="8199" max="8199" width="21.7109375" style="10" bestFit="1" customWidth="1"/>
    <col min="8200" max="8200" width="63.7109375" style="10" customWidth="1"/>
    <col min="8201" max="8201" width="8.7109375" style="10"/>
    <col min="8202" max="8202" width="13" style="10" customWidth="1"/>
    <col min="8203" max="8447" width="8.7109375" style="10"/>
    <col min="8448" max="8448" width="5.28515625" style="10" customWidth="1"/>
    <col min="8449" max="8449" width="49.42578125" style="10" bestFit="1" customWidth="1"/>
    <col min="8450" max="8450" width="18.28515625" style="10" customWidth="1"/>
    <col min="8451" max="8451" width="12.28515625" style="10" customWidth="1"/>
    <col min="8452" max="8452" width="12.42578125" style="10" customWidth="1"/>
    <col min="8453" max="8454" width="23.42578125" style="10" customWidth="1"/>
    <col min="8455" max="8455" width="21.7109375" style="10" bestFit="1" customWidth="1"/>
    <col min="8456" max="8456" width="63.7109375" style="10" customWidth="1"/>
    <col min="8457" max="8457" width="8.7109375" style="10"/>
    <col min="8458" max="8458" width="13" style="10" customWidth="1"/>
    <col min="8459" max="8703" width="8.7109375" style="10"/>
    <col min="8704" max="8704" width="5.28515625" style="10" customWidth="1"/>
    <col min="8705" max="8705" width="49.42578125" style="10" bestFit="1" customWidth="1"/>
    <col min="8706" max="8706" width="18.28515625" style="10" customWidth="1"/>
    <col min="8707" max="8707" width="12.28515625" style="10" customWidth="1"/>
    <col min="8708" max="8708" width="12.42578125" style="10" customWidth="1"/>
    <col min="8709" max="8710" width="23.42578125" style="10" customWidth="1"/>
    <col min="8711" max="8711" width="21.7109375" style="10" bestFit="1" customWidth="1"/>
    <col min="8712" max="8712" width="63.7109375" style="10" customWidth="1"/>
    <col min="8713" max="8713" width="8.7109375" style="10"/>
    <col min="8714" max="8714" width="13" style="10" customWidth="1"/>
    <col min="8715" max="8959" width="8.7109375" style="10"/>
    <col min="8960" max="8960" width="5.28515625" style="10" customWidth="1"/>
    <col min="8961" max="8961" width="49.42578125" style="10" bestFit="1" customWidth="1"/>
    <col min="8962" max="8962" width="18.28515625" style="10" customWidth="1"/>
    <col min="8963" max="8963" width="12.28515625" style="10" customWidth="1"/>
    <col min="8964" max="8964" width="12.42578125" style="10" customWidth="1"/>
    <col min="8965" max="8966" width="23.42578125" style="10" customWidth="1"/>
    <col min="8967" max="8967" width="21.7109375" style="10" bestFit="1" customWidth="1"/>
    <col min="8968" max="8968" width="63.7109375" style="10" customWidth="1"/>
    <col min="8969" max="8969" width="8.7109375" style="10"/>
    <col min="8970" max="8970" width="13" style="10" customWidth="1"/>
    <col min="8971" max="9215" width="8.7109375" style="10"/>
    <col min="9216" max="9216" width="5.28515625" style="10" customWidth="1"/>
    <col min="9217" max="9217" width="49.42578125" style="10" bestFit="1" customWidth="1"/>
    <col min="9218" max="9218" width="18.28515625" style="10" customWidth="1"/>
    <col min="9219" max="9219" width="12.28515625" style="10" customWidth="1"/>
    <col min="9220" max="9220" width="12.42578125" style="10" customWidth="1"/>
    <col min="9221" max="9222" width="23.42578125" style="10" customWidth="1"/>
    <col min="9223" max="9223" width="21.7109375" style="10" bestFit="1" customWidth="1"/>
    <col min="9224" max="9224" width="63.7109375" style="10" customWidth="1"/>
    <col min="9225" max="9225" width="8.7109375" style="10"/>
    <col min="9226" max="9226" width="13" style="10" customWidth="1"/>
    <col min="9227" max="9471" width="8.7109375" style="10"/>
    <col min="9472" max="9472" width="5.28515625" style="10" customWidth="1"/>
    <col min="9473" max="9473" width="49.42578125" style="10" bestFit="1" customWidth="1"/>
    <col min="9474" max="9474" width="18.28515625" style="10" customWidth="1"/>
    <col min="9475" max="9475" width="12.28515625" style="10" customWidth="1"/>
    <col min="9476" max="9476" width="12.42578125" style="10" customWidth="1"/>
    <col min="9477" max="9478" width="23.42578125" style="10" customWidth="1"/>
    <col min="9479" max="9479" width="21.7109375" style="10" bestFit="1" customWidth="1"/>
    <col min="9480" max="9480" width="63.7109375" style="10" customWidth="1"/>
    <col min="9481" max="9481" width="8.7109375" style="10"/>
    <col min="9482" max="9482" width="13" style="10" customWidth="1"/>
    <col min="9483" max="9727" width="8.7109375" style="10"/>
    <col min="9728" max="9728" width="5.28515625" style="10" customWidth="1"/>
    <col min="9729" max="9729" width="49.42578125" style="10" bestFit="1" customWidth="1"/>
    <col min="9730" max="9730" width="18.28515625" style="10" customWidth="1"/>
    <col min="9731" max="9731" width="12.28515625" style="10" customWidth="1"/>
    <col min="9732" max="9732" width="12.42578125" style="10" customWidth="1"/>
    <col min="9733" max="9734" width="23.42578125" style="10" customWidth="1"/>
    <col min="9735" max="9735" width="21.7109375" style="10" bestFit="1" customWidth="1"/>
    <col min="9736" max="9736" width="63.7109375" style="10" customWidth="1"/>
    <col min="9737" max="9737" width="8.7109375" style="10"/>
    <col min="9738" max="9738" width="13" style="10" customWidth="1"/>
    <col min="9739" max="9983" width="8.7109375" style="10"/>
    <col min="9984" max="9984" width="5.28515625" style="10" customWidth="1"/>
    <col min="9985" max="9985" width="49.42578125" style="10" bestFit="1" customWidth="1"/>
    <col min="9986" max="9986" width="18.28515625" style="10" customWidth="1"/>
    <col min="9987" max="9987" width="12.28515625" style="10" customWidth="1"/>
    <col min="9988" max="9988" width="12.42578125" style="10" customWidth="1"/>
    <col min="9989" max="9990" width="23.42578125" style="10" customWidth="1"/>
    <col min="9991" max="9991" width="21.7109375" style="10" bestFit="1" customWidth="1"/>
    <col min="9992" max="9992" width="63.7109375" style="10" customWidth="1"/>
    <col min="9993" max="9993" width="8.7109375" style="10"/>
    <col min="9994" max="9994" width="13" style="10" customWidth="1"/>
    <col min="9995" max="10239" width="8.7109375" style="10"/>
    <col min="10240" max="10240" width="5.28515625" style="10" customWidth="1"/>
    <col min="10241" max="10241" width="49.42578125" style="10" bestFit="1" customWidth="1"/>
    <col min="10242" max="10242" width="18.28515625" style="10" customWidth="1"/>
    <col min="10243" max="10243" width="12.28515625" style="10" customWidth="1"/>
    <col min="10244" max="10244" width="12.42578125" style="10" customWidth="1"/>
    <col min="10245" max="10246" width="23.42578125" style="10" customWidth="1"/>
    <col min="10247" max="10247" width="21.7109375" style="10" bestFit="1" customWidth="1"/>
    <col min="10248" max="10248" width="63.7109375" style="10" customWidth="1"/>
    <col min="10249" max="10249" width="8.7109375" style="10"/>
    <col min="10250" max="10250" width="13" style="10" customWidth="1"/>
    <col min="10251" max="10495" width="8.7109375" style="10"/>
    <col min="10496" max="10496" width="5.28515625" style="10" customWidth="1"/>
    <col min="10497" max="10497" width="49.42578125" style="10" bestFit="1" customWidth="1"/>
    <col min="10498" max="10498" width="18.28515625" style="10" customWidth="1"/>
    <col min="10499" max="10499" width="12.28515625" style="10" customWidth="1"/>
    <col min="10500" max="10500" width="12.42578125" style="10" customWidth="1"/>
    <col min="10501" max="10502" width="23.42578125" style="10" customWidth="1"/>
    <col min="10503" max="10503" width="21.7109375" style="10" bestFit="1" customWidth="1"/>
    <col min="10504" max="10504" width="63.7109375" style="10" customWidth="1"/>
    <col min="10505" max="10505" width="8.7109375" style="10"/>
    <col min="10506" max="10506" width="13" style="10" customWidth="1"/>
    <col min="10507" max="10751" width="8.7109375" style="10"/>
    <col min="10752" max="10752" width="5.28515625" style="10" customWidth="1"/>
    <col min="10753" max="10753" width="49.42578125" style="10" bestFit="1" customWidth="1"/>
    <col min="10754" max="10754" width="18.28515625" style="10" customWidth="1"/>
    <col min="10755" max="10755" width="12.28515625" style="10" customWidth="1"/>
    <col min="10756" max="10756" width="12.42578125" style="10" customWidth="1"/>
    <col min="10757" max="10758" width="23.42578125" style="10" customWidth="1"/>
    <col min="10759" max="10759" width="21.7109375" style="10" bestFit="1" customWidth="1"/>
    <col min="10760" max="10760" width="63.7109375" style="10" customWidth="1"/>
    <col min="10761" max="10761" width="8.7109375" style="10"/>
    <col min="10762" max="10762" width="13" style="10" customWidth="1"/>
    <col min="10763" max="11007" width="8.7109375" style="10"/>
    <col min="11008" max="11008" width="5.28515625" style="10" customWidth="1"/>
    <col min="11009" max="11009" width="49.42578125" style="10" bestFit="1" customWidth="1"/>
    <col min="11010" max="11010" width="18.28515625" style="10" customWidth="1"/>
    <col min="11011" max="11011" width="12.28515625" style="10" customWidth="1"/>
    <col min="11012" max="11012" width="12.42578125" style="10" customWidth="1"/>
    <col min="11013" max="11014" width="23.42578125" style="10" customWidth="1"/>
    <col min="11015" max="11015" width="21.7109375" style="10" bestFit="1" customWidth="1"/>
    <col min="11016" max="11016" width="63.7109375" style="10" customWidth="1"/>
    <col min="11017" max="11017" width="8.7109375" style="10"/>
    <col min="11018" max="11018" width="13" style="10" customWidth="1"/>
    <col min="11019" max="11263" width="8.7109375" style="10"/>
    <col min="11264" max="11264" width="5.28515625" style="10" customWidth="1"/>
    <col min="11265" max="11265" width="49.42578125" style="10" bestFit="1" customWidth="1"/>
    <col min="11266" max="11266" width="18.28515625" style="10" customWidth="1"/>
    <col min="11267" max="11267" width="12.28515625" style="10" customWidth="1"/>
    <col min="11268" max="11268" width="12.42578125" style="10" customWidth="1"/>
    <col min="11269" max="11270" width="23.42578125" style="10" customWidth="1"/>
    <col min="11271" max="11271" width="21.7109375" style="10" bestFit="1" customWidth="1"/>
    <col min="11272" max="11272" width="63.7109375" style="10" customWidth="1"/>
    <col min="11273" max="11273" width="8.7109375" style="10"/>
    <col min="11274" max="11274" width="13" style="10" customWidth="1"/>
    <col min="11275" max="11519" width="8.7109375" style="10"/>
    <col min="11520" max="11520" width="5.28515625" style="10" customWidth="1"/>
    <col min="11521" max="11521" width="49.42578125" style="10" bestFit="1" customWidth="1"/>
    <col min="11522" max="11522" width="18.28515625" style="10" customWidth="1"/>
    <col min="11523" max="11523" width="12.28515625" style="10" customWidth="1"/>
    <col min="11524" max="11524" width="12.42578125" style="10" customWidth="1"/>
    <col min="11525" max="11526" width="23.42578125" style="10" customWidth="1"/>
    <col min="11527" max="11527" width="21.7109375" style="10" bestFit="1" customWidth="1"/>
    <col min="11528" max="11528" width="63.7109375" style="10" customWidth="1"/>
    <col min="11529" max="11529" width="8.7109375" style="10"/>
    <col min="11530" max="11530" width="13" style="10" customWidth="1"/>
    <col min="11531" max="11775" width="8.7109375" style="10"/>
    <col min="11776" max="11776" width="5.28515625" style="10" customWidth="1"/>
    <col min="11777" max="11777" width="49.42578125" style="10" bestFit="1" customWidth="1"/>
    <col min="11778" max="11778" width="18.28515625" style="10" customWidth="1"/>
    <col min="11779" max="11779" width="12.28515625" style="10" customWidth="1"/>
    <col min="11780" max="11780" width="12.42578125" style="10" customWidth="1"/>
    <col min="11781" max="11782" width="23.42578125" style="10" customWidth="1"/>
    <col min="11783" max="11783" width="21.7109375" style="10" bestFit="1" customWidth="1"/>
    <col min="11784" max="11784" width="63.7109375" style="10" customWidth="1"/>
    <col min="11785" max="11785" width="8.7109375" style="10"/>
    <col min="11786" max="11786" width="13" style="10" customWidth="1"/>
    <col min="11787" max="12031" width="8.7109375" style="10"/>
    <col min="12032" max="12032" width="5.28515625" style="10" customWidth="1"/>
    <col min="12033" max="12033" width="49.42578125" style="10" bestFit="1" customWidth="1"/>
    <col min="12034" max="12034" width="18.28515625" style="10" customWidth="1"/>
    <col min="12035" max="12035" width="12.28515625" style="10" customWidth="1"/>
    <col min="12036" max="12036" width="12.42578125" style="10" customWidth="1"/>
    <col min="12037" max="12038" width="23.42578125" style="10" customWidth="1"/>
    <col min="12039" max="12039" width="21.7109375" style="10" bestFit="1" customWidth="1"/>
    <col min="12040" max="12040" width="63.7109375" style="10" customWidth="1"/>
    <col min="12041" max="12041" width="8.7109375" style="10"/>
    <col min="12042" max="12042" width="13" style="10" customWidth="1"/>
    <col min="12043" max="12287" width="8.7109375" style="10"/>
    <col min="12288" max="12288" width="5.28515625" style="10" customWidth="1"/>
    <col min="12289" max="12289" width="49.42578125" style="10" bestFit="1" customWidth="1"/>
    <col min="12290" max="12290" width="18.28515625" style="10" customWidth="1"/>
    <col min="12291" max="12291" width="12.28515625" style="10" customWidth="1"/>
    <col min="12292" max="12292" width="12.42578125" style="10" customWidth="1"/>
    <col min="12293" max="12294" width="23.42578125" style="10" customWidth="1"/>
    <col min="12295" max="12295" width="21.7109375" style="10" bestFit="1" customWidth="1"/>
    <col min="12296" max="12296" width="63.7109375" style="10" customWidth="1"/>
    <col min="12297" max="12297" width="8.7109375" style="10"/>
    <col min="12298" max="12298" width="13" style="10" customWidth="1"/>
    <col min="12299" max="12543" width="8.7109375" style="10"/>
    <col min="12544" max="12544" width="5.28515625" style="10" customWidth="1"/>
    <col min="12545" max="12545" width="49.42578125" style="10" bestFit="1" customWidth="1"/>
    <col min="12546" max="12546" width="18.28515625" style="10" customWidth="1"/>
    <col min="12547" max="12547" width="12.28515625" style="10" customWidth="1"/>
    <col min="12548" max="12548" width="12.42578125" style="10" customWidth="1"/>
    <col min="12549" max="12550" width="23.42578125" style="10" customWidth="1"/>
    <col min="12551" max="12551" width="21.7109375" style="10" bestFit="1" customWidth="1"/>
    <col min="12552" max="12552" width="63.7109375" style="10" customWidth="1"/>
    <col min="12553" max="12553" width="8.7109375" style="10"/>
    <col min="12554" max="12554" width="13" style="10" customWidth="1"/>
    <col min="12555" max="12799" width="8.7109375" style="10"/>
    <col min="12800" max="12800" width="5.28515625" style="10" customWidth="1"/>
    <col min="12801" max="12801" width="49.42578125" style="10" bestFit="1" customWidth="1"/>
    <col min="12802" max="12802" width="18.28515625" style="10" customWidth="1"/>
    <col min="12803" max="12803" width="12.28515625" style="10" customWidth="1"/>
    <col min="12804" max="12804" width="12.42578125" style="10" customWidth="1"/>
    <col min="12805" max="12806" width="23.42578125" style="10" customWidth="1"/>
    <col min="12807" max="12807" width="21.7109375" style="10" bestFit="1" customWidth="1"/>
    <col min="12808" max="12808" width="63.7109375" style="10" customWidth="1"/>
    <col min="12809" max="12809" width="8.7109375" style="10"/>
    <col min="12810" max="12810" width="13" style="10" customWidth="1"/>
    <col min="12811" max="13055" width="8.7109375" style="10"/>
    <col min="13056" max="13056" width="5.28515625" style="10" customWidth="1"/>
    <col min="13057" max="13057" width="49.42578125" style="10" bestFit="1" customWidth="1"/>
    <col min="13058" max="13058" width="18.28515625" style="10" customWidth="1"/>
    <col min="13059" max="13059" width="12.28515625" style="10" customWidth="1"/>
    <col min="13060" max="13060" width="12.42578125" style="10" customWidth="1"/>
    <col min="13061" max="13062" width="23.42578125" style="10" customWidth="1"/>
    <col min="13063" max="13063" width="21.7109375" style="10" bestFit="1" customWidth="1"/>
    <col min="13064" max="13064" width="63.7109375" style="10" customWidth="1"/>
    <col min="13065" max="13065" width="8.7109375" style="10"/>
    <col min="13066" max="13066" width="13" style="10" customWidth="1"/>
    <col min="13067" max="13311" width="8.7109375" style="10"/>
    <col min="13312" max="13312" width="5.28515625" style="10" customWidth="1"/>
    <col min="13313" max="13313" width="49.42578125" style="10" bestFit="1" customWidth="1"/>
    <col min="13314" max="13314" width="18.28515625" style="10" customWidth="1"/>
    <col min="13315" max="13315" width="12.28515625" style="10" customWidth="1"/>
    <col min="13316" max="13316" width="12.42578125" style="10" customWidth="1"/>
    <col min="13317" max="13318" width="23.42578125" style="10" customWidth="1"/>
    <col min="13319" max="13319" width="21.7109375" style="10" bestFit="1" customWidth="1"/>
    <col min="13320" max="13320" width="63.7109375" style="10" customWidth="1"/>
    <col min="13321" max="13321" width="8.7109375" style="10"/>
    <col min="13322" max="13322" width="13" style="10" customWidth="1"/>
    <col min="13323" max="13567" width="8.7109375" style="10"/>
    <col min="13568" max="13568" width="5.28515625" style="10" customWidth="1"/>
    <col min="13569" max="13569" width="49.42578125" style="10" bestFit="1" customWidth="1"/>
    <col min="13570" max="13570" width="18.28515625" style="10" customWidth="1"/>
    <col min="13571" max="13571" width="12.28515625" style="10" customWidth="1"/>
    <col min="13572" max="13572" width="12.42578125" style="10" customWidth="1"/>
    <col min="13573" max="13574" width="23.42578125" style="10" customWidth="1"/>
    <col min="13575" max="13575" width="21.7109375" style="10" bestFit="1" customWidth="1"/>
    <col min="13576" max="13576" width="63.7109375" style="10" customWidth="1"/>
    <col min="13577" max="13577" width="8.7109375" style="10"/>
    <col min="13578" max="13578" width="13" style="10" customWidth="1"/>
    <col min="13579" max="13823" width="8.7109375" style="10"/>
    <col min="13824" max="13824" width="5.28515625" style="10" customWidth="1"/>
    <col min="13825" max="13825" width="49.42578125" style="10" bestFit="1" customWidth="1"/>
    <col min="13826" max="13826" width="18.28515625" style="10" customWidth="1"/>
    <col min="13827" max="13827" width="12.28515625" style="10" customWidth="1"/>
    <col min="13828" max="13828" width="12.42578125" style="10" customWidth="1"/>
    <col min="13829" max="13830" width="23.42578125" style="10" customWidth="1"/>
    <col min="13831" max="13831" width="21.7109375" style="10" bestFit="1" customWidth="1"/>
    <col min="13832" max="13832" width="63.7109375" style="10" customWidth="1"/>
    <col min="13833" max="13833" width="8.7109375" style="10"/>
    <col min="13834" max="13834" width="13" style="10" customWidth="1"/>
    <col min="13835" max="14079" width="8.7109375" style="10"/>
    <col min="14080" max="14080" width="5.28515625" style="10" customWidth="1"/>
    <col min="14081" max="14081" width="49.42578125" style="10" bestFit="1" customWidth="1"/>
    <col min="14082" max="14082" width="18.28515625" style="10" customWidth="1"/>
    <col min="14083" max="14083" width="12.28515625" style="10" customWidth="1"/>
    <col min="14084" max="14084" width="12.42578125" style="10" customWidth="1"/>
    <col min="14085" max="14086" width="23.42578125" style="10" customWidth="1"/>
    <col min="14087" max="14087" width="21.7109375" style="10" bestFit="1" customWidth="1"/>
    <col min="14088" max="14088" width="63.7109375" style="10" customWidth="1"/>
    <col min="14089" max="14089" width="8.7109375" style="10"/>
    <col min="14090" max="14090" width="13" style="10" customWidth="1"/>
    <col min="14091" max="14335" width="8.7109375" style="10"/>
    <col min="14336" max="14336" width="5.28515625" style="10" customWidth="1"/>
    <col min="14337" max="14337" width="49.42578125" style="10" bestFit="1" customWidth="1"/>
    <col min="14338" max="14338" width="18.28515625" style="10" customWidth="1"/>
    <col min="14339" max="14339" width="12.28515625" style="10" customWidth="1"/>
    <col min="14340" max="14340" width="12.42578125" style="10" customWidth="1"/>
    <col min="14341" max="14342" width="23.42578125" style="10" customWidth="1"/>
    <col min="14343" max="14343" width="21.7109375" style="10" bestFit="1" customWidth="1"/>
    <col min="14344" max="14344" width="63.7109375" style="10" customWidth="1"/>
    <col min="14345" max="14345" width="8.7109375" style="10"/>
    <col min="14346" max="14346" width="13" style="10" customWidth="1"/>
    <col min="14347" max="14591" width="8.7109375" style="10"/>
    <col min="14592" max="14592" width="5.28515625" style="10" customWidth="1"/>
    <col min="14593" max="14593" width="49.42578125" style="10" bestFit="1" customWidth="1"/>
    <col min="14594" max="14594" width="18.28515625" style="10" customWidth="1"/>
    <col min="14595" max="14595" width="12.28515625" style="10" customWidth="1"/>
    <col min="14596" max="14596" width="12.42578125" style="10" customWidth="1"/>
    <col min="14597" max="14598" width="23.42578125" style="10" customWidth="1"/>
    <col min="14599" max="14599" width="21.7109375" style="10" bestFit="1" customWidth="1"/>
    <col min="14600" max="14600" width="63.7109375" style="10" customWidth="1"/>
    <col min="14601" max="14601" width="8.7109375" style="10"/>
    <col min="14602" max="14602" width="13" style="10" customWidth="1"/>
    <col min="14603" max="14847" width="8.7109375" style="10"/>
    <col min="14848" max="14848" width="5.28515625" style="10" customWidth="1"/>
    <col min="14849" max="14849" width="49.42578125" style="10" bestFit="1" customWidth="1"/>
    <col min="14850" max="14850" width="18.28515625" style="10" customWidth="1"/>
    <col min="14851" max="14851" width="12.28515625" style="10" customWidth="1"/>
    <col min="14852" max="14852" width="12.42578125" style="10" customWidth="1"/>
    <col min="14853" max="14854" width="23.42578125" style="10" customWidth="1"/>
    <col min="14855" max="14855" width="21.7109375" style="10" bestFit="1" customWidth="1"/>
    <col min="14856" max="14856" width="63.7109375" style="10" customWidth="1"/>
    <col min="14857" max="14857" width="8.7109375" style="10"/>
    <col min="14858" max="14858" width="13" style="10" customWidth="1"/>
    <col min="14859" max="15103" width="8.7109375" style="10"/>
    <col min="15104" max="15104" width="5.28515625" style="10" customWidth="1"/>
    <col min="15105" max="15105" width="49.42578125" style="10" bestFit="1" customWidth="1"/>
    <col min="15106" max="15106" width="18.28515625" style="10" customWidth="1"/>
    <col min="15107" max="15107" width="12.28515625" style="10" customWidth="1"/>
    <col min="15108" max="15108" width="12.42578125" style="10" customWidth="1"/>
    <col min="15109" max="15110" width="23.42578125" style="10" customWidth="1"/>
    <col min="15111" max="15111" width="21.7109375" style="10" bestFit="1" customWidth="1"/>
    <col min="15112" max="15112" width="63.7109375" style="10" customWidth="1"/>
    <col min="15113" max="15113" width="8.7109375" style="10"/>
    <col min="15114" max="15114" width="13" style="10" customWidth="1"/>
    <col min="15115" max="15359" width="8.7109375" style="10"/>
    <col min="15360" max="15360" width="5.28515625" style="10" customWidth="1"/>
    <col min="15361" max="15361" width="49.42578125" style="10" bestFit="1" customWidth="1"/>
    <col min="15362" max="15362" width="18.28515625" style="10" customWidth="1"/>
    <col min="15363" max="15363" width="12.28515625" style="10" customWidth="1"/>
    <col min="15364" max="15364" width="12.42578125" style="10" customWidth="1"/>
    <col min="15365" max="15366" width="23.42578125" style="10" customWidth="1"/>
    <col min="15367" max="15367" width="21.7109375" style="10" bestFit="1" customWidth="1"/>
    <col min="15368" max="15368" width="63.7109375" style="10" customWidth="1"/>
    <col min="15369" max="15369" width="8.7109375" style="10"/>
    <col min="15370" max="15370" width="13" style="10" customWidth="1"/>
    <col min="15371" max="15615" width="8.7109375" style="10"/>
    <col min="15616" max="15616" width="5.28515625" style="10" customWidth="1"/>
    <col min="15617" max="15617" width="49.42578125" style="10" bestFit="1" customWidth="1"/>
    <col min="15618" max="15618" width="18.28515625" style="10" customWidth="1"/>
    <col min="15619" max="15619" width="12.28515625" style="10" customWidth="1"/>
    <col min="15620" max="15620" width="12.42578125" style="10" customWidth="1"/>
    <col min="15621" max="15622" width="23.42578125" style="10" customWidth="1"/>
    <col min="15623" max="15623" width="21.7109375" style="10" bestFit="1" customWidth="1"/>
    <col min="15624" max="15624" width="63.7109375" style="10" customWidth="1"/>
    <col min="15625" max="15625" width="8.7109375" style="10"/>
    <col min="15626" max="15626" width="13" style="10" customWidth="1"/>
    <col min="15627" max="15871" width="8.7109375" style="10"/>
    <col min="15872" max="15872" width="5.28515625" style="10" customWidth="1"/>
    <col min="15873" max="15873" width="49.42578125" style="10" bestFit="1" customWidth="1"/>
    <col min="15874" max="15874" width="18.28515625" style="10" customWidth="1"/>
    <col min="15875" max="15875" width="12.28515625" style="10" customWidth="1"/>
    <col min="15876" max="15876" width="12.42578125" style="10" customWidth="1"/>
    <col min="15877" max="15878" width="23.42578125" style="10" customWidth="1"/>
    <col min="15879" max="15879" width="21.7109375" style="10" bestFit="1" customWidth="1"/>
    <col min="15880" max="15880" width="63.7109375" style="10" customWidth="1"/>
    <col min="15881" max="15881" width="8.7109375" style="10"/>
    <col min="15882" max="15882" width="13" style="10" customWidth="1"/>
    <col min="15883" max="16127" width="8.7109375" style="10"/>
    <col min="16128" max="16128" width="5.28515625" style="10" customWidth="1"/>
    <col min="16129" max="16129" width="49.42578125" style="10" bestFit="1" customWidth="1"/>
    <col min="16130" max="16130" width="18.28515625" style="10" customWidth="1"/>
    <col min="16131" max="16131" width="12.28515625" style="10" customWidth="1"/>
    <col min="16132" max="16132" width="12.42578125" style="10" customWidth="1"/>
    <col min="16133" max="16134" width="23.42578125" style="10" customWidth="1"/>
    <col min="16135" max="16135" width="21.7109375" style="10" bestFit="1" customWidth="1"/>
    <col min="16136" max="16136" width="63.7109375" style="10" customWidth="1"/>
    <col min="16137" max="16137" width="8.7109375" style="10"/>
    <col min="16138" max="16138" width="13" style="10" customWidth="1"/>
    <col min="16139" max="16384" width="8.7109375" style="10"/>
  </cols>
  <sheetData>
    <row r="1" spans="1:257" ht="27" customHeight="1" x14ac:dyDescent="0.25">
      <c r="A1" s="196" t="s">
        <v>0</v>
      </c>
      <c r="B1" s="196"/>
      <c r="C1" s="198"/>
      <c r="D1" s="198"/>
      <c r="E1" s="198"/>
      <c r="F1" s="198"/>
      <c r="G1" s="11"/>
      <c r="H1" s="68"/>
      <c r="I1" s="12"/>
      <c r="J1" s="11"/>
      <c r="K1" s="11"/>
    </row>
    <row r="2" spans="1:257" ht="27" customHeight="1" x14ac:dyDescent="0.25">
      <c r="A2" s="132" t="s">
        <v>1</v>
      </c>
      <c r="B2" s="68"/>
      <c r="C2" s="124"/>
      <c r="D2" s="124"/>
      <c r="E2" s="124"/>
      <c r="F2" s="124"/>
      <c r="G2" s="11"/>
      <c r="H2" s="68"/>
      <c r="I2" s="12"/>
      <c r="J2" s="11"/>
      <c r="K2" s="11"/>
    </row>
    <row r="3" spans="1:257" x14ac:dyDescent="0.25">
      <c r="D3" s="199"/>
      <c r="E3" s="199"/>
      <c r="F3" s="22"/>
      <c r="J3" s="10"/>
    </row>
    <row r="4" spans="1:257" ht="27.75" customHeight="1" x14ac:dyDescent="0.25">
      <c r="A4" s="200" t="s">
        <v>2</v>
      </c>
      <c r="B4" s="200"/>
      <c r="C4" s="200"/>
      <c r="D4" s="200"/>
      <c r="E4" s="200"/>
      <c r="F4" s="200"/>
      <c r="G4" s="200"/>
      <c r="H4" s="200"/>
      <c r="I4" s="17"/>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spans="1:257" ht="85.5" customHeight="1" x14ac:dyDescent="0.25">
      <c r="A5" s="197" t="s">
        <v>3</v>
      </c>
      <c r="B5" s="197"/>
      <c r="C5" s="197"/>
      <c r="D5" s="197"/>
      <c r="E5" s="197"/>
      <c r="F5" s="197"/>
      <c r="G5" s="197"/>
      <c r="H5" s="197"/>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row>
    <row r="6" spans="1:257" ht="68.25" customHeight="1" x14ac:dyDescent="0.25">
      <c r="A6" s="197" t="s">
        <v>4</v>
      </c>
      <c r="B6" s="197"/>
      <c r="C6" s="197"/>
      <c r="D6" s="197"/>
      <c r="E6" s="197"/>
      <c r="F6" s="197"/>
      <c r="G6" s="197"/>
      <c r="H6" s="197"/>
      <c r="I6" s="18"/>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spans="1:257" ht="33.950000000000003" customHeight="1" x14ac:dyDescent="0.25">
      <c r="A7" s="201" t="s">
        <v>5</v>
      </c>
      <c r="B7" s="201"/>
      <c r="C7" s="201"/>
      <c r="D7" s="201"/>
      <c r="E7" s="201"/>
      <c r="F7" s="201"/>
      <c r="G7" s="201"/>
      <c r="H7" s="201"/>
      <c r="I7" s="21"/>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row>
    <row r="8" spans="1:257" ht="27" customHeight="1" x14ac:dyDescent="0.25">
      <c r="A8" s="201" t="s">
        <v>6</v>
      </c>
      <c r="B8" s="201"/>
      <c r="C8" s="201"/>
      <c r="D8" s="201"/>
      <c r="E8" s="201"/>
      <c r="F8" s="201"/>
      <c r="G8" s="201"/>
      <c r="H8" s="201"/>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spans="1:257" ht="24.75" customHeight="1" x14ac:dyDescent="0.25">
      <c r="A9" s="197" t="s">
        <v>7</v>
      </c>
      <c r="B9" s="197"/>
      <c r="C9" s="197"/>
      <c r="D9" s="197"/>
      <c r="E9" s="197"/>
      <c r="F9" s="197"/>
      <c r="G9" s="197"/>
      <c r="H9" s="197"/>
      <c r="I9" s="2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1" spans="1:257" ht="58.15" customHeight="1" x14ac:dyDescent="0.25">
      <c r="A11" s="25" t="s">
        <v>8</v>
      </c>
      <c r="B11" s="26" t="s">
        <v>9</v>
      </c>
      <c r="C11" s="27" t="s">
        <v>10</v>
      </c>
      <c r="D11" s="28" t="s">
        <v>11</v>
      </c>
      <c r="E11" s="29" t="s">
        <v>12</v>
      </c>
      <c r="F11" s="29" t="s">
        <v>13</v>
      </c>
      <c r="G11" s="29" t="s">
        <v>14</v>
      </c>
      <c r="H11" s="163" t="s">
        <v>15</v>
      </c>
      <c r="J11" s="10"/>
    </row>
    <row r="12" spans="1:257" s="42" customFormat="1" ht="24.75" customHeight="1" x14ac:dyDescent="0.25">
      <c r="A12" s="38" t="s">
        <v>16</v>
      </c>
      <c r="B12" s="26" t="s">
        <v>9</v>
      </c>
      <c r="C12" s="40"/>
      <c r="D12" s="40"/>
      <c r="E12" s="40"/>
      <c r="F12" s="40"/>
      <c r="G12" s="40"/>
      <c r="H12" s="164"/>
      <c r="I12" s="41"/>
    </row>
    <row r="13" spans="1:257" s="42" customFormat="1" x14ac:dyDescent="0.25">
      <c r="A13" s="39" t="s">
        <v>17</v>
      </c>
      <c r="B13" s="32" t="s">
        <v>18</v>
      </c>
      <c r="C13" s="33">
        <v>3</v>
      </c>
      <c r="D13" s="4"/>
      <c r="E13" s="5"/>
      <c r="F13" s="34">
        <f t="shared" ref="F13:F20" si="0">C13*D13</f>
        <v>0</v>
      </c>
      <c r="G13" s="34">
        <f>C13*E13</f>
        <v>0</v>
      </c>
      <c r="H13" s="6"/>
      <c r="I13" s="41"/>
    </row>
    <row r="14" spans="1:257" s="42" customFormat="1" x14ac:dyDescent="0.25">
      <c r="A14" s="39" t="s">
        <v>19</v>
      </c>
      <c r="B14" s="32" t="s">
        <v>18</v>
      </c>
      <c r="C14" s="33">
        <v>510</v>
      </c>
      <c r="D14" s="4"/>
      <c r="E14" s="5"/>
      <c r="F14" s="34">
        <f t="shared" si="0"/>
        <v>0</v>
      </c>
      <c r="G14" s="34">
        <f t="shared" ref="G14" si="1">C14*E14</f>
        <v>0</v>
      </c>
      <c r="H14" s="6"/>
      <c r="I14" s="41"/>
    </row>
    <row r="15" spans="1:257" s="42" customFormat="1" x14ac:dyDescent="0.25">
      <c r="A15" s="39" t="s">
        <v>20</v>
      </c>
      <c r="B15" s="32" t="s">
        <v>21</v>
      </c>
      <c r="C15" s="33">
        <v>20</v>
      </c>
      <c r="D15" s="4"/>
      <c r="E15" s="5"/>
      <c r="F15" s="34">
        <f t="shared" si="0"/>
        <v>0</v>
      </c>
      <c r="G15" s="34">
        <f t="shared" ref="G15:G20" si="2">C15*E15</f>
        <v>0</v>
      </c>
      <c r="H15" s="6"/>
      <c r="I15" s="41"/>
    </row>
    <row r="16" spans="1:257" s="42" customFormat="1" x14ac:dyDescent="0.25">
      <c r="A16" s="39" t="s">
        <v>22</v>
      </c>
      <c r="B16" s="194" t="s">
        <v>18</v>
      </c>
      <c r="C16" s="33">
        <v>20</v>
      </c>
      <c r="D16" s="4"/>
      <c r="E16" s="5"/>
      <c r="F16" s="34">
        <f t="shared" si="0"/>
        <v>0</v>
      </c>
      <c r="G16" s="34">
        <f t="shared" si="2"/>
        <v>0</v>
      </c>
      <c r="H16" s="6"/>
      <c r="I16" s="41"/>
    </row>
    <row r="17" spans="1:10" s="42" customFormat="1" x14ac:dyDescent="0.25">
      <c r="A17" s="39" t="s">
        <v>23</v>
      </c>
      <c r="B17" s="195"/>
      <c r="C17" s="33">
        <v>10</v>
      </c>
      <c r="D17" s="4"/>
      <c r="E17" s="5"/>
      <c r="F17" s="34">
        <f t="shared" ref="F17" si="3">C17*D17</f>
        <v>0</v>
      </c>
      <c r="G17" s="34">
        <f t="shared" si="2"/>
        <v>0</v>
      </c>
      <c r="H17" s="6"/>
      <c r="I17" s="41"/>
    </row>
    <row r="18" spans="1:10" s="42" customFormat="1" x14ac:dyDescent="0.25">
      <c r="A18" s="39" t="s">
        <v>24</v>
      </c>
      <c r="B18" s="32" t="s">
        <v>18</v>
      </c>
      <c r="C18" s="33">
        <v>2</v>
      </c>
      <c r="D18" s="4"/>
      <c r="E18" s="5"/>
      <c r="F18" s="34">
        <f t="shared" si="0"/>
        <v>0</v>
      </c>
      <c r="G18" s="34">
        <f t="shared" si="2"/>
        <v>0</v>
      </c>
      <c r="H18" s="6"/>
      <c r="I18" s="41"/>
    </row>
    <row r="19" spans="1:10" s="42" customFormat="1" x14ac:dyDescent="0.25">
      <c r="A19" s="39" t="s">
        <v>25</v>
      </c>
      <c r="B19" s="32" t="s">
        <v>18</v>
      </c>
      <c r="C19" s="33">
        <v>2</v>
      </c>
      <c r="D19" s="4"/>
      <c r="E19" s="5"/>
      <c r="F19" s="34">
        <f t="shared" si="0"/>
        <v>0</v>
      </c>
      <c r="G19" s="34">
        <f t="shared" si="2"/>
        <v>0</v>
      </c>
      <c r="H19" s="6"/>
      <c r="I19" s="41"/>
    </row>
    <row r="20" spans="1:10" s="42" customFormat="1" x14ac:dyDescent="0.25">
      <c r="A20" s="39" t="s">
        <v>26</v>
      </c>
      <c r="B20" s="32" t="s">
        <v>18</v>
      </c>
      <c r="C20" s="33">
        <v>2</v>
      </c>
      <c r="D20" s="4"/>
      <c r="E20" s="5"/>
      <c r="F20" s="34">
        <f t="shared" si="0"/>
        <v>0</v>
      </c>
      <c r="G20" s="34">
        <f t="shared" si="2"/>
        <v>0</v>
      </c>
      <c r="H20" s="6"/>
      <c r="I20" s="41"/>
    </row>
    <row r="21" spans="1:10" x14ac:dyDescent="0.25">
      <c r="A21" s="2"/>
      <c r="B21" s="106"/>
      <c r="C21" s="7">
        <v>1</v>
      </c>
      <c r="D21" s="4"/>
      <c r="E21" s="5"/>
      <c r="F21" s="34">
        <f t="shared" ref="F21:F23" si="4">C21*D21</f>
        <v>0</v>
      </c>
      <c r="G21" s="34">
        <f t="shared" ref="G21:G23" si="5">C21*E21</f>
        <v>0</v>
      </c>
      <c r="H21" s="6"/>
      <c r="J21" s="10"/>
    </row>
    <row r="22" spans="1:10" x14ac:dyDescent="0.25">
      <c r="A22" s="2"/>
      <c r="B22" s="106"/>
      <c r="C22" s="7">
        <v>1</v>
      </c>
      <c r="D22" s="4"/>
      <c r="E22" s="5"/>
      <c r="F22" s="34">
        <f t="shared" si="4"/>
        <v>0</v>
      </c>
      <c r="G22" s="34">
        <f t="shared" si="5"/>
        <v>0</v>
      </c>
      <c r="H22" s="6"/>
      <c r="J22" s="10"/>
    </row>
    <row r="23" spans="1:10" x14ac:dyDescent="0.25">
      <c r="A23" s="2"/>
      <c r="B23" s="106"/>
      <c r="C23" s="7">
        <v>1</v>
      </c>
      <c r="D23" s="4"/>
      <c r="E23" s="5"/>
      <c r="F23" s="34">
        <f t="shared" si="4"/>
        <v>0</v>
      </c>
      <c r="G23" s="34">
        <f t="shared" si="5"/>
        <v>0</v>
      </c>
      <c r="H23" s="6"/>
      <c r="J23" s="10"/>
    </row>
    <row r="24" spans="1:10" ht="25.5" customHeight="1" x14ac:dyDescent="0.25">
      <c r="A24" s="30" t="s">
        <v>27</v>
      </c>
      <c r="B24" s="26" t="s">
        <v>9</v>
      </c>
      <c r="C24" s="44"/>
      <c r="D24" s="45"/>
      <c r="E24" s="45"/>
      <c r="F24" s="37"/>
      <c r="G24" s="37"/>
      <c r="H24" s="61"/>
      <c r="J24" s="10"/>
    </row>
    <row r="25" spans="1:10" ht="15.75" customHeight="1" x14ac:dyDescent="0.25">
      <c r="A25" s="53" t="s">
        <v>28</v>
      </c>
      <c r="B25" s="102"/>
      <c r="C25" s="44"/>
      <c r="D25" s="45"/>
      <c r="E25" s="45"/>
      <c r="F25" s="37"/>
      <c r="G25" s="37"/>
      <c r="H25" s="61"/>
      <c r="J25" s="10"/>
    </row>
    <row r="26" spans="1:10" x14ac:dyDescent="0.25">
      <c r="A26" s="47" t="s">
        <v>29</v>
      </c>
      <c r="B26" s="32" t="s">
        <v>9</v>
      </c>
      <c r="C26" s="33">
        <v>1</v>
      </c>
      <c r="D26" s="4"/>
      <c r="E26" s="5"/>
      <c r="F26" s="34">
        <f t="shared" ref="F26" si="6">C26*D26</f>
        <v>0</v>
      </c>
      <c r="G26" s="34">
        <f t="shared" ref="G26" si="7">C26*E26</f>
        <v>0</v>
      </c>
      <c r="H26" s="6"/>
      <c r="J26" s="10"/>
    </row>
    <row r="27" spans="1:10" x14ac:dyDescent="0.25">
      <c r="A27" s="47" t="s">
        <v>30</v>
      </c>
      <c r="B27" s="96" t="s">
        <v>18</v>
      </c>
      <c r="C27" s="33">
        <v>50</v>
      </c>
      <c r="D27" s="4"/>
      <c r="E27" s="5"/>
      <c r="F27" s="34">
        <f t="shared" ref="F27" si="8">C27*D27</f>
        <v>0</v>
      </c>
      <c r="G27" s="34">
        <f t="shared" ref="G27" si="9">C27*E27</f>
        <v>0</v>
      </c>
      <c r="H27" s="6"/>
      <c r="J27" s="10"/>
    </row>
    <row r="28" spans="1:10" x14ac:dyDescent="0.25">
      <c r="A28" s="47" t="s">
        <v>31</v>
      </c>
      <c r="B28" s="96" t="s">
        <v>18</v>
      </c>
      <c r="C28" s="33">
        <v>7</v>
      </c>
      <c r="D28" s="4"/>
      <c r="E28" s="5"/>
      <c r="F28" s="34">
        <f>C28*D28</f>
        <v>0</v>
      </c>
      <c r="G28" s="34">
        <f>C28*E28</f>
        <v>0</v>
      </c>
      <c r="H28" s="6"/>
      <c r="J28" s="10"/>
    </row>
    <row r="29" spans="1:10" x14ac:dyDescent="0.25">
      <c r="A29" s="47" t="s">
        <v>32</v>
      </c>
      <c r="B29" s="96" t="s">
        <v>33</v>
      </c>
      <c r="C29" s="33">
        <v>1</v>
      </c>
      <c r="D29" s="4"/>
      <c r="E29" s="5"/>
      <c r="F29" s="34">
        <f>C29*D29</f>
        <v>0</v>
      </c>
      <c r="G29" s="34">
        <f>C29*E29</f>
        <v>0</v>
      </c>
      <c r="H29" s="6"/>
      <c r="J29" s="10"/>
    </row>
    <row r="30" spans="1:10" x14ac:dyDescent="0.25">
      <c r="A30" s="9"/>
      <c r="B30" s="9"/>
      <c r="C30" s="7"/>
      <c r="D30" s="4"/>
      <c r="E30" s="5"/>
      <c r="F30" s="34">
        <f t="shared" ref="F30:F32" si="10">C30*D30</f>
        <v>0</v>
      </c>
      <c r="G30" s="34">
        <f t="shared" ref="G30:G32" si="11">C30*E30</f>
        <v>0</v>
      </c>
      <c r="H30" s="6"/>
      <c r="J30" s="10"/>
    </row>
    <row r="31" spans="1:10" x14ac:dyDescent="0.25">
      <c r="A31" s="9"/>
      <c r="B31" s="9"/>
      <c r="C31" s="7"/>
      <c r="D31" s="4"/>
      <c r="E31" s="5"/>
      <c r="F31" s="34">
        <f t="shared" si="10"/>
        <v>0</v>
      </c>
      <c r="G31" s="34">
        <f t="shared" si="11"/>
        <v>0</v>
      </c>
      <c r="H31" s="6"/>
      <c r="J31" s="10"/>
    </row>
    <row r="32" spans="1:10" x14ac:dyDescent="0.25">
      <c r="A32" s="9"/>
      <c r="B32" s="9"/>
      <c r="C32" s="7"/>
      <c r="D32" s="4"/>
      <c r="E32" s="5"/>
      <c r="F32" s="34">
        <f t="shared" si="10"/>
        <v>0</v>
      </c>
      <c r="G32" s="34">
        <f t="shared" si="11"/>
        <v>0</v>
      </c>
      <c r="H32" s="6"/>
      <c r="J32" s="10"/>
    </row>
    <row r="33" spans="1:10" s="105" customFormat="1" x14ac:dyDescent="0.25">
      <c r="A33" s="107" t="s">
        <v>34</v>
      </c>
      <c r="B33" s="107"/>
      <c r="C33" s="50"/>
      <c r="D33" s="56"/>
      <c r="E33" s="108"/>
      <c r="F33" s="103"/>
      <c r="G33" s="103"/>
      <c r="H33" s="48"/>
      <c r="I33" s="104"/>
    </row>
    <row r="34" spans="1:10" x14ac:dyDescent="0.25">
      <c r="A34" s="47" t="s">
        <v>35</v>
      </c>
      <c r="B34" s="96" t="s">
        <v>18</v>
      </c>
      <c r="C34" s="33">
        <v>1</v>
      </c>
      <c r="D34" s="4"/>
      <c r="E34" s="5"/>
      <c r="F34" s="34">
        <f>C34*D34</f>
        <v>0</v>
      </c>
      <c r="G34" s="34">
        <f t="shared" ref="G34:G39" si="12">C34*E34</f>
        <v>0</v>
      </c>
      <c r="H34" s="6"/>
      <c r="J34" s="10"/>
    </row>
    <row r="35" spans="1:10" x14ac:dyDescent="0.25">
      <c r="A35" s="47" t="s">
        <v>36</v>
      </c>
      <c r="B35" s="96" t="s">
        <v>33</v>
      </c>
      <c r="C35" s="33">
        <v>1</v>
      </c>
      <c r="D35" s="4"/>
      <c r="E35" s="5"/>
      <c r="F35" s="107"/>
      <c r="G35" s="107"/>
      <c r="H35" s="6"/>
      <c r="J35" s="10"/>
    </row>
    <row r="36" spans="1:10" x14ac:dyDescent="0.25">
      <c r="A36" s="47" t="s">
        <v>37</v>
      </c>
      <c r="B36" s="96" t="s">
        <v>33</v>
      </c>
      <c r="C36" s="33">
        <v>1</v>
      </c>
      <c r="D36" s="4"/>
      <c r="E36" s="5"/>
      <c r="F36" s="107"/>
      <c r="G36" s="107"/>
      <c r="H36" s="6"/>
      <c r="J36" s="10"/>
    </row>
    <row r="37" spans="1:10" x14ac:dyDescent="0.25">
      <c r="A37" s="47" t="s">
        <v>38</v>
      </c>
      <c r="B37" s="96" t="s">
        <v>33</v>
      </c>
      <c r="C37" s="33">
        <v>1</v>
      </c>
      <c r="D37" s="4"/>
      <c r="E37" s="5"/>
      <c r="F37" s="107"/>
      <c r="G37" s="107"/>
      <c r="H37" s="6"/>
      <c r="J37" s="10"/>
    </row>
    <row r="38" spans="1:10" x14ac:dyDescent="0.25">
      <c r="A38" s="47" t="s">
        <v>39</v>
      </c>
      <c r="B38" s="96" t="s">
        <v>33</v>
      </c>
      <c r="C38" s="33">
        <v>1</v>
      </c>
      <c r="D38" s="4"/>
      <c r="E38" s="5"/>
      <c r="F38" s="107"/>
      <c r="G38" s="107"/>
      <c r="H38" s="6"/>
      <c r="J38" s="10"/>
    </row>
    <row r="39" spans="1:10" x14ac:dyDescent="0.25">
      <c r="A39" s="9"/>
      <c r="B39" s="9"/>
      <c r="C39" s="7"/>
      <c r="D39" s="4"/>
      <c r="E39" s="5"/>
      <c r="F39" s="34">
        <f t="shared" ref="F39:F40" si="13">C39*D39</f>
        <v>0</v>
      </c>
      <c r="G39" s="34">
        <f t="shared" si="12"/>
        <v>0</v>
      </c>
      <c r="H39" s="6"/>
      <c r="J39" s="10"/>
    </row>
    <row r="40" spans="1:10" x14ac:dyDescent="0.25">
      <c r="A40" s="9"/>
      <c r="B40" s="9"/>
      <c r="C40" s="7"/>
      <c r="D40" s="4"/>
      <c r="E40" s="5"/>
      <c r="F40" s="34">
        <f t="shared" si="13"/>
        <v>0</v>
      </c>
      <c r="G40" s="34">
        <f t="shared" ref="G40" si="14">C40*E40</f>
        <v>0</v>
      </c>
      <c r="H40" s="6"/>
      <c r="J40" s="10"/>
    </row>
    <row r="41" spans="1:10" ht="45" x14ac:dyDescent="0.25">
      <c r="A41" s="30" t="s">
        <v>40</v>
      </c>
      <c r="B41" s="51" t="s">
        <v>41</v>
      </c>
      <c r="C41" s="51" t="s">
        <v>42</v>
      </c>
      <c r="D41" s="28" t="s">
        <v>43</v>
      </c>
      <c r="E41" s="52" t="s">
        <v>44</v>
      </c>
      <c r="F41" s="29" t="s">
        <v>13</v>
      </c>
      <c r="G41" s="29" t="s">
        <v>45</v>
      </c>
      <c r="H41" s="163" t="s">
        <v>15</v>
      </c>
    </row>
    <row r="42" spans="1:10" x14ac:dyDescent="0.25">
      <c r="A42" s="53" t="s">
        <v>46</v>
      </c>
      <c r="B42" s="54"/>
      <c r="C42" s="55"/>
      <c r="D42" s="31"/>
      <c r="E42" s="56"/>
      <c r="F42" s="57"/>
      <c r="G42" s="57"/>
      <c r="H42" s="165"/>
    </row>
    <row r="43" spans="1:10" x14ac:dyDescent="0.25">
      <c r="A43" s="112" t="s">
        <v>47</v>
      </c>
      <c r="B43" s="96">
        <v>21468</v>
      </c>
      <c r="C43" s="116">
        <v>54530</v>
      </c>
      <c r="D43" s="31"/>
      <c r="E43" s="56"/>
      <c r="F43" s="127" t="s">
        <v>48</v>
      </c>
      <c r="G43" s="127" t="s">
        <v>48</v>
      </c>
      <c r="H43" s="6"/>
    </row>
    <row r="44" spans="1:10" x14ac:dyDescent="0.25">
      <c r="A44" s="112" t="s">
        <v>49</v>
      </c>
      <c r="B44" s="100">
        <v>4330</v>
      </c>
      <c r="C44" s="126">
        <v>11559</v>
      </c>
      <c r="D44" s="128"/>
      <c r="E44" s="60"/>
      <c r="F44" s="127" t="s">
        <v>48</v>
      </c>
      <c r="G44" s="60" t="s">
        <v>48</v>
      </c>
      <c r="H44" s="6"/>
    </row>
    <row r="45" spans="1:10" x14ac:dyDescent="0.25">
      <c r="A45" s="112" t="s">
        <v>50</v>
      </c>
      <c r="B45" s="100">
        <v>8117</v>
      </c>
      <c r="C45" s="126">
        <v>21512</v>
      </c>
      <c r="D45" s="128"/>
      <c r="E45" s="60"/>
      <c r="F45" s="127" t="s">
        <v>48</v>
      </c>
      <c r="G45" s="60" t="s">
        <v>48</v>
      </c>
      <c r="H45" s="6"/>
    </row>
    <row r="46" spans="1:10" x14ac:dyDescent="0.25">
      <c r="A46" s="58" t="s">
        <v>51</v>
      </c>
      <c r="B46" s="100">
        <v>19864</v>
      </c>
      <c r="C46" s="126">
        <v>49263</v>
      </c>
      <c r="D46" s="128"/>
      <c r="E46" s="60"/>
      <c r="F46" s="127" t="s">
        <v>48</v>
      </c>
      <c r="G46" s="60" t="s">
        <v>48</v>
      </c>
      <c r="H46" s="6"/>
    </row>
    <row r="47" spans="1:10" x14ac:dyDescent="0.25">
      <c r="A47" s="9"/>
      <c r="B47" s="9"/>
      <c r="C47" s="7"/>
      <c r="D47" s="4"/>
      <c r="E47" s="5"/>
      <c r="F47" s="34">
        <f>C47*D47</f>
        <v>0</v>
      </c>
      <c r="G47" s="34">
        <f>E47*C47</f>
        <v>0</v>
      </c>
      <c r="H47" s="6"/>
    </row>
    <row r="48" spans="1:10" x14ac:dyDescent="0.25">
      <c r="A48" s="9"/>
      <c r="B48" s="9"/>
      <c r="C48" s="7"/>
      <c r="D48" s="4"/>
      <c r="E48" s="5"/>
      <c r="F48" s="34">
        <f>C48*D48</f>
        <v>0</v>
      </c>
      <c r="G48" s="34">
        <f>E48*C48</f>
        <v>0</v>
      </c>
      <c r="H48" s="6"/>
    </row>
    <row r="49" spans="1:10" x14ac:dyDescent="0.25">
      <c r="A49" s="9"/>
      <c r="B49" s="9"/>
      <c r="C49" s="7"/>
      <c r="D49" s="4"/>
      <c r="E49" s="5"/>
      <c r="F49" s="34">
        <f t="shared" ref="F49" si="15">C49*D49</f>
        <v>0</v>
      </c>
      <c r="G49" s="34">
        <f t="shared" ref="G49" si="16">C49*E49</f>
        <v>0</v>
      </c>
      <c r="H49" s="6"/>
    </row>
    <row r="50" spans="1:10" ht="27.75" customHeight="1" x14ac:dyDescent="0.25">
      <c r="A50" s="25" t="s">
        <v>52</v>
      </c>
      <c r="B50" s="26" t="s">
        <v>9</v>
      </c>
      <c r="C50" s="26" t="s">
        <v>10</v>
      </c>
      <c r="D50" s="28" t="s">
        <v>53</v>
      </c>
      <c r="E50" s="52" t="s">
        <v>54</v>
      </c>
      <c r="F50" s="29" t="s">
        <v>13</v>
      </c>
      <c r="G50" s="29" t="s">
        <v>45</v>
      </c>
      <c r="H50" s="166" t="s">
        <v>15</v>
      </c>
      <c r="I50" s="64"/>
    </row>
    <row r="51" spans="1:10" x14ac:dyDescent="0.25">
      <c r="A51" s="43" t="s">
        <v>55</v>
      </c>
      <c r="B51" s="33" t="s">
        <v>33</v>
      </c>
      <c r="C51" s="59">
        <v>1</v>
      </c>
      <c r="D51" s="4"/>
      <c r="E51" s="5"/>
      <c r="F51" s="34">
        <f t="shared" ref="F51" si="17">C51*D51</f>
        <v>0</v>
      </c>
      <c r="G51" s="34">
        <f t="shared" ref="G51" si="18">E51*C51</f>
        <v>0</v>
      </c>
      <c r="H51" s="6"/>
    </row>
    <row r="52" spans="1:10" x14ac:dyDescent="0.25">
      <c r="A52" s="3"/>
      <c r="B52" s="3"/>
      <c r="C52" s="7"/>
      <c r="D52" s="4"/>
      <c r="E52" s="5"/>
      <c r="F52" s="34">
        <f t="shared" ref="F52:F54" si="19">C52*D52</f>
        <v>0</v>
      </c>
      <c r="G52" s="34">
        <f t="shared" ref="G52:G54" si="20">E52*C52</f>
        <v>0</v>
      </c>
      <c r="H52" s="6"/>
    </row>
    <row r="53" spans="1:10" x14ac:dyDescent="0.25">
      <c r="A53" s="3"/>
      <c r="B53" s="3"/>
      <c r="C53" s="7"/>
      <c r="D53" s="4"/>
      <c r="E53" s="5"/>
      <c r="F53" s="34">
        <f t="shared" si="19"/>
        <v>0</v>
      </c>
      <c r="G53" s="34">
        <f t="shared" si="20"/>
        <v>0</v>
      </c>
      <c r="H53" s="6"/>
    </row>
    <row r="54" spans="1:10" x14ac:dyDescent="0.25">
      <c r="A54" s="3"/>
      <c r="B54" s="3"/>
      <c r="C54" s="7"/>
      <c r="D54" s="4"/>
      <c r="E54" s="5"/>
      <c r="F54" s="34">
        <f t="shared" si="19"/>
        <v>0</v>
      </c>
      <c r="G54" s="34">
        <f t="shared" si="20"/>
        <v>0</v>
      </c>
      <c r="H54" s="6"/>
    </row>
    <row r="55" spans="1:10" ht="30.75" customHeight="1" x14ac:dyDescent="0.25">
      <c r="A55" s="66" t="s">
        <v>56</v>
      </c>
      <c r="B55" s="67" t="s">
        <v>9</v>
      </c>
      <c r="C55" s="27" t="s">
        <v>10</v>
      </c>
      <c r="D55" s="28" t="s">
        <v>53</v>
      </c>
      <c r="E55" s="52" t="s">
        <v>54</v>
      </c>
      <c r="F55" s="70" t="s">
        <v>13</v>
      </c>
      <c r="G55" s="29" t="s">
        <v>45</v>
      </c>
      <c r="H55" s="109"/>
    </row>
    <row r="56" spans="1:10" x14ac:dyDescent="0.25">
      <c r="A56" s="43" t="s">
        <v>57</v>
      </c>
      <c r="B56" s="33" t="s">
        <v>21</v>
      </c>
      <c r="C56" s="46">
        <v>1</v>
      </c>
      <c r="D56" s="4"/>
      <c r="E56" s="5"/>
      <c r="F56" s="88">
        <f t="shared" ref="F56" si="21">C56*D56</f>
        <v>0</v>
      </c>
      <c r="G56" s="34">
        <f t="shared" ref="G56" si="22">E56*C56</f>
        <v>0</v>
      </c>
      <c r="H56" s="6"/>
    </row>
    <row r="57" spans="1:10" x14ac:dyDescent="0.25">
      <c r="A57" s="129" t="s">
        <v>58</v>
      </c>
      <c r="B57" s="33" t="s">
        <v>21</v>
      </c>
      <c r="C57" s="46">
        <v>1</v>
      </c>
      <c r="D57" s="4"/>
      <c r="E57" s="5"/>
      <c r="F57" s="57"/>
      <c r="G57" s="57"/>
      <c r="H57" s="6"/>
    </row>
    <row r="58" spans="1:10" x14ac:dyDescent="0.25">
      <c r="A58" s="9"/>
      <c r="B58" s="9"/>
      <c r="C58" s="7"/>
      <c r="D58" s="4"/>
      <c r="E58" s="5"/>
      <c r="F58" s="130">
        <f>C58*D58</f>
        <v>0</v>
      </c>
      <c r="G58" s="125">
        <f>E58*C58</f>
        <v>0</v>
      </c>
      <c r="H58" s="6"/>
    </row>
    <row r="59" spans="1:10" x14ac:dyDescent="0.25">
      <c r="A59" s="9"/>
      <c r="B59" s="9"/>
      <c r="C59" s="7"/>
      <c r="D59" s="4"/>
      <c r="E59" s="5"/>
      <c r="F59" s="130">
        <f>C59*D59</f>
        <v>0</v>
      </c>
      <c r="G59" s="125">
        <f>E59*C59</f>
        <v>0</v>
      </c>
      <c r="H59" s="6"/>
    </row>
    <row r="60" spans="1:10" x14ac:dyDescent="0.25">
      <c r="A60" s="3"/>
      <c r="B60" s="8"/>
      <c r="C60" s="7"/>
      <c r="D60" s="4"/>
      <c r="E60" s="5"/>
      <c r="F60" s="130">
        <f>C60*D60</f>
        <v>0</v>
      </c>
      <c r="G60" s="125">
        <f>E60*C60</f>
        <v>0</v>
      </c>
      <c r="H60" s="6"/>
    </row>
    <row r="61" spans="1:10" ht="29.65" customHeight="1" x14ac:dyDescent="0.25">
      <c r="A61" s="25" t="s">
        <v>59</v>
      </c>
      <c r="B61" s="26"/>
      <c r="C61" s="27" t="s">
        <v>10</v>
      </c>
      <c r="D61" s="28" t="s">
        <v>53</v>
      </c>
      <c r="E61" s="69"/>
      <c r="F61" s="70" t="s">
        <v>13</v>
      </c>
      <c r="G61" s="70"/>
      <c r="H61" s="166" t="s">
        <v>15</v>
      </c>
      <c r="J61" s="10"/>
    </row>
    <row r="62" spans="1:10" ht="18" customHeight="1" x14ac:dyDescent="0.25">
      <c r="A62" s="3" t="s">
        <v>60</v>
      </c>
      <c r="B62" s="60"/>
      <c r="C62" s="7"/>
      <c r="D62" s="4"/>
      <c r="E62" s="60"/>
      <c r="F62" s="34">
        <f>C62*D62</f>
        <v>0</v>
      </c>
      <c r="G62" s="60"/>
      <c r="H62" s="6"/>
      <c r="J62" s="10"/>
    </row>
    <row r="63" spans="1:10" ht="18" customHeight="1" x14ac:dyDescent="0.25">
      <c r="A63" s="3" t="s">
        <v>60</v>
      </c>
      <c r="B63" s="60"/>
      <c r="C63" s="7"/>
      <c r="D63" s="4"/>
      <c r="E63" s="60"/>
      <c r="F63" s="34">
        <f t="shared" ref="F63:F64" si="23">C63*D63</f>
        <v>0</v>
      </c>
      <c r="G63" s="60"/>
      <c r="H63" s="6"/>
      <c r="J63" s="10"/>
    </row>
    <row r="64" spans="1:10" ht="18.95" customHeight="1" x14ac:dyDescent="0.25">
      <c r="A64" s="3" t="s">
        <v>60</v>
      </c>
      <c r="B64" s="60"/>
      <c r="C64" s="7"/>
      <c r="D64" s="4"/>
      <c r="E64" s="60"/>
      <c r="F64" s="34">
        <f t="shared" si="23"/>
        <v>0</v>
      </c>
      <c r="G64" s="60"/>
      <c r="H64" s="6"/>
      <c r="J64" s="10"/>
    </row>
    <row r="65" spans="1:10" s="19" customFormat="1" ht="51" x14ac:dyDescent="0.25">
      <c r="A65" s="25" t="s">
        <v>61</v>
      </c>
      <c r="B65" s="26" t="s">
        <v>9</v>
      </c>
      <c r="C65" s="71" t="s">
        <v>62</v>
      </c>
      <c r="D65" s="72" t="s">
        <v>63</v>
      </c>
      <c r="E65" s="71"/>
      <c r="F65" s="73" t="s">
        <v>13</v>
      </c>
      <c r="G65" s="74"/>
      <c r="H65" s="166" t="s">
        <v>15</v>
      </c>
      <c r="I65" s="18"/>
    </row>
    <row r="66" spans="1:10" s="19" customFormat="1" x14ac:dyDescent="0.25">
      <c r="A66" s="97" t="s">
        <v>64</v>
      </c>
      <c r="B66" s="44" t="s">
        <v>18</v>
      </c>
      <c r="C66" s="33">
        <v>4</v>
      </c>
      <c r="D66" s="4"/>
      <c r="E66" s="101"/>
      <c r="F66" s="34">
        <f t="shared" ref="F66:F74" si="24">C66*D66</f>
        <v>0</v>
      </c>
      <c r="G66" s="60"/>
      <c r="H66" s="6"/>
      <c r="I66" s="18"/>
    </row>
    <row r="67" spans="1:10" s="19" customFormat="1" x14ac:dyDescent="0.25">
      <c r="A67" s="97" t="s">
        <v>65</v>
      </c>
      <c r="B67" s="33" t="s">
        <v>33</v>
      </c>
      <c r="C67" s="7"/>
      <c r="D67" s="4"/>
      <c r="E67" s="101"/>
      <c r="F67" s="34">
        <f t="shared" si="24"/>
        <v>0</v>
      </c>
      <c r="G67" s="60"/>
      <c r="H67" s="6"/>
      <c r="I67" s="18"/>
    </row>
    <row r="68" spans="1:10" s="19" customFormat="1" ht="31.7" customHeight="1" x14ac:dyDescent="0.25">
      <c r="A68" s="97" t="s">
        <v>66</v>
      </c>
      <c r="B68" s="33" t="s">
        <v>33</v>
      </c>
      <c r="C68" s="7"/>
      <c r="D68" s="4"/>
      <c r="E68" s="101"/>
      <c r="F68" s="34">
        <f t="shared" si="24"/>
        <v>0</v>
      </c>
      <c r="G68" s="60"/>
      <c r="H68" s="6"/>
      <c r="I68" s="18"/>
    </row>
    <row r="69" spans="1:10" x14ac:dyDescent="0.25">
      <c r="A69" s="97" t="s">
        <v>67</v>
      </c>
      <c r="B69" s="44" t="s">
        <v>18</v>
      </c>
      <c r="C69" s="7"/>
      <c r="D69" s="4"/>
      <c r="E69" s="60"/>
      <c r="F69" s="34">
        <f t="shared" si="24"/>
        <v>0</v>
      </c>
      <c r="G69" s="60"/>
      <c r="H69" s="6"/>
      <c r="J69" s="10"/>
    </row>
    <row r="70" spans="1:10" x14ac:dyDescent="0.25">
      <c r="A70" s="97" t="s">
        <v>68</v>
      </c>
      <c r="B70" s="44" t="s">
        <v>18</v>
      </c>
      <c r="C70" s="7"/>
      <c r="D70" s="4"/>
      <c r="E70" s="60"/>
      <c r="F70" s="34">
        <f t="shared" si="24"/>
        <v>0</v>
      </c>
      <c r="G70" s="60"/>
      <c r="H70" s="6"/>
      <c r="J70" s="10"/>
    </row>
    <row r="71" spans="1:10" x14ac:dyDescent="0.25">
      <c r="A71" s="97" t="s">
        <v>69</v>
      </c>
      <c r="B71" s="44" t="s">
        <v>18</v>
      </c>
      <c r="C71" s="7"/>
      <c r="D71" s="4"/>
      <c r="E71" s="60"/>
      <c r="F71" s="34">
        <f t="shared" ref="F71" si="25">C71*D71</f>
        <v>0</v>
      </c>
      <c r="G71" s="60"/>
      <c r="H71" s="6"/>
      <c r="J71" s="10"/>
    </row>
    <row r="72" spans="1:10" x14ac:dyDescent="0.25">
      <c r="A72" s="131" t="s">
        <v>70</v>
      </c>
      <c r="B72" s="44" t="s">
        <v>18</v>
      </c>
      <c r="C72" s="143">
        <v>1</v>
      </c>
      <c r="D72" s="4"/>
      <c r="E72" s="60"/>
      <c r="F72" s="34">
        <f>C72*D72</f>
        <v>0</v>
      </c>
      <c r="G72" s="60"/>
      <c r="H72" s="6"/>
      <c r="J72" s="10"/>
    </row>
    <row r="73" spans="1:10" x14ac:dyDescent="0.25">
      <c r="A73" s="131" t="s">
        <v>71</v>
      </c>
      <c r="B73" s="44" t="s">
        <v>18</v>
      </c>
      <c r="C73" s="143">
        <v>1</v>
      </c>
      <c r="D73" s="4"/>
      <c r="E73" s="60"/>
      <c r="F73" s="34">
        <f>C73*D73</f>
        <v>0</v>
      </c>
      <c r="G73" s="60"/>
      <c r="H73" s="6"/>
      <c r="J73" s="10"/>
    </row>
    <row r="74" spans="1:10" ht="18" customHeight="1" x14ac:dyDescent="0.25">
      <c r="A74" s="3" t="s">
        <v>60</v>
      </c>
      <c r="B74" s="3"/>
      <c r="C74" s="7"/>
      <c r="D74" s="4"/>
      <c r="E74" s="60"/>
      <c r="F74" s="34">
        <f t="shared" si="24"/>
        <v>0</v>
      </c>
      <c r="G74" s="60"/>
      <c r="H74" s="6"/>
      <c r="J74" s="10"/>
    </row>
    <row r="75" spans="1:10" ht="18" customHeight="1" x14ac:dyDescent="0.25">
      <c r="A75" s="3" t="s">
        <v>60</v>
      </c>
      <c r="B75" s="3"/>
      <c r="C75" s="7"/>
      <c r="D75" s="4"/>
      <c r="E75" s="60"/>
      <c r="F75" s="34">
        <f t="shared" ref="F75" si="26">C75*D75</f>
        <v>0</v>
      </c>
      <c r="G75" s="60"/>
      <c r="H75" s="6"/>
      <c r="J75" s="10"/>
    </row>
    <row r="76" spans="1:10" ht="18" customHeight="1" x14ac:dyDescent="0.25">
      <c r="A76" s="3" t="s">
        <v>60</v>
      </c>
      <c r="B76" s="3"/>
      <c r="C76" s="7"/>
      <c r="D76" s="4"/>
      <c r="E76" s="60"/>
      <c r="F76" s="34">
        <f t="shared" ref="F76" si="27">C76*D76</f>
        <v>0</v>
      </c>
      <c r="G76" s="60"/>
      <c r="H76" s="6"/>
      <c r="J76" s="10"/>
    </row>
    <row r="77" spans="1:10" s="19" customFormat="1" ht="24.75" customHeight="1" x14ac:dyDescent="0.25">
      <c r="A77" s="98" t="s">
        <v>72</v>
      </c>
      <c r="B77" s="26" t="s">
        <v>9</v>
      </c>
      <c r="C77" s="27" t="s">
        <v>10</v>
      </c>
      <c r="D77" s="28" t="s">
        <v>53</v>
      </c>
      <c r="E77" s="75"/>
      <c r="F77" s="73" t="s">
        <v>13</v>
      </c>
      <c r="G77" s="74"/>
      <c r="H77" s="166" t="s">
        <v>15</v>
      </c>
      <c r="I77" s="18"/>
    </row>
    <row r="78" spans="1:10" ht="30" x14ac:dyDescent="0.25">
      <c r="A78" s="61" t="s">
        <v>73</v>
      </c>
      <c r="B78" s="32" t="s">
        <v>18</v>
      </c>
      <c r="C78" s="33">
        <v>1</v>
      </c>
      <c r="D78" s="4"/>
      <c r="E78" s="60"/>
      <c r="F78" s="34">
        <f>C78*D78</f>
        <v>0</v>
      </c>
      <c r="G78" s="60"/>
      <c r="H78" s="6"/>
      <c r="J78" s="10"/>
    </row>
    <row r="79" spans="1:10" x14ac:dyDescent="0.25">
      <c r="A79" s="6"/>
      <c r="B79" s="6"/>
      <c r="C79" s="7"/>
      <c r="D79" s="4"/>
      <c r="E79" s="60"/>
      <c r="F79" s="34">
        <f>C79*D79</f>
        <v>0</v>
      </c>
      <c r="G79" s="60"/>
      <c r="H79" s="6"/>
      <c r="J79" s="10"/>
    </row>
    <row r="80" spans="1:10" x14ac:dyDescent="0.25">
      <c r="A80" s="6"/>
      <c r="B80" s="6"/>
      <c r="C80" s="7"/>
      <c r="D80" s="4"/>
      <c r="E80" s="60"/>
      <c r="F80" s="34">
        <f>C80*D80</f>
        <v>0</v>
      </c>
      <c r="G80" s="60"/>
      <c r="H80" s="6"/>
      <c r="J80" s="10"/>
    </row>
    <row r="81" spans="1:10" x14ac:dyDescent="0.25">
      <c r="A81" s="6"/>
      <c r="B81" s="6"/>
      <c r="C81" s="7"/>
      <c r="D81" s="4"/>
      <c r="E81" s="60"/>
      <c r="F81" s="34">
        <f t="shared" ref="F81" si="28">C81*D81</f>
        <v>0</v>
      </c>
      <c r="G81" s="60"/>
      <c r="H81" s="6"/>
      <c r="J81" s="10"/>
    </row>
    <row r="82" spans="1:10" s="19" customFormat="1" ht="30.75" customHeight="1" x14ac:dyDescent="0.25">
      <c r="A82" s="25" t="s">
        <v>74</v>
      </c>
      <c r="B82" s="26" t="s">
        <v>9</v>
      </c>
      <c r="C82" s="27" t="s">
        <v>10</v>
      </c>
      <c r="D82" s="28" t="s">
        <v>53</v>
      </c>
      <c r="E82" s="28" t="s">
        <v>53</v>
      </c>
      <c r="F82" s="75"/>
      <c r="G82" s="73"/>
      <c r="H82" s="167"/>
      <c r="I82" s="15"/>
      <c r="J82" s="18"/>
    </row>
    <row r="83" spans="1:10" x14ac:dyDescent="0.25">
      <c r="A83" s="109" t="s">
        <v>75</v>
      </c>
      <c r="B83" s="33" t="s">
        <v>33</v>
      </c>
      <c r="C83" s="33">
        <v>50</v>
      </c>
      <c r="D83" s="4"/>
      <c r="E83" s="110"/>
      <c r="F83" s="34">
        <f>C83*D83</f>
        <v>0</v>
      </c>
      <c r="G83" s="60"/>
      <c r="H83" s="6"/>
      <c r="J83" s="15"/>
    </row>
    <row r="84" spans="1:10" x14ac:dyDescent="0.25">
      <c r="A84" s="109" t="s">
        <v>76</v>
      </c>
      <c r="B84" s="33" t="s">
        <v>33</v>
      </c>
      <c r="C84" s="33">
        <v>100</v>
      </c>
      <c r="D84" s="4"/>
      <c r="E84" s="110"/>
      <c r="F84" s="34">
        <f>C84*D84</f>
        <v>0</v>
      </c>
      <c r="G84" s="60"/>
      <c r="H84" s="6"/>
      <c r="J84" s="15"/>
    </row>
    <row r="85" spans="1:10" x14ac:dyDescent="0.25">
      <c r="A85" s="109" t="s">
        <v>77</v>
      </c>
      <c r="B85" s="33" t="s">
        <v>33</v>
      </c>
      <c r="C85" s="33">
        <v>200</v>
      </c>
      <c r="D85" s="4"/>
      <c r="E85" s="110"/>
      <c r="F85" s="34">
        <f>C85*D85</f>
        <v>0</v>
      </c>
      <c r="G85" s="60"/>
      <c r="H85" s="6"/>
      <c r="J85" s="15"/>
    </row>
    <row r="86" spans="1:10" x14ac:dyDescent="0.25">
      <c r="A86" s="6"/>
      <c r="B86" s="6"/>
      <c r="C86" s="7"/>
      <c r="D86" s="4"/>
      <c r="E86" s="60"/>
      <c r="F86" s="34">
        <f>C86*D86</f>
        <v>0</v>
      </c>
      <c r="G86" s="60"/>
      <c r="H86" s="6"/>
      <c r="J86" s="10"/>
    </row>
    <row r="87" spans="1:10" x14ac:dyDescent="0.25">
      <c r="A87" s="6"/>
      <c r="B87" s="6"/>
      <c r="C87" s="7"/>
      <c r="D87" s="4"/>
      <c r="E87" s="60"/>
      <c r="F87" s="34">
        <f>C87*D87</f>
        <v>0</v>
      </c>
      <c r="G87" s="60"/>
      <c r="H87" s="6"/>
      <c r="J87" s="10"/>
    </row>
    <row r="88" spans="1:10" x14ac:dyDescent="0.25">
      <c r="A88" s="76" t="s">
        <v>78</v>
      </c>
      <c r="B88" s="76"/>
      <c r="C88" s="77"/>
      <c r="D88" s="78"/>
      <c r="E88" s="62"/>
      <c r="F88" s="79">
        <f>SUM(F12:F87)</f>
        <v>0</v>
      </c>
      <c r="G88" s="56"/>
      <c r="H88" s="168"/>
      <c r="J88" s="10"/>
    </row>
    <row r="89" spans="1:10" x14ac:dyDescent="0.25">
      <c r="A89" s="80"/>
      <c r="B89" s="80"/>
      <c r="C89" s="81"/>
      <c r="D89" s="82"/>
      <c r="E89" s="83"/>
      <c r="F89" s="84"/>
      <c r="G89" s="63"/>
      <c r="J89" s="10"/>
    </row>
    <row r="90" spans="1:10" x14ac:dyDescent="0.25">
      <c r="A90" s="76" t="s">
        <v>79</v>
      </c>
      <c r="B90" s="76"/>
      <c r="C90" s="77"/>
      <c r="D90" s="85"/>
      <c r="E90" s="62"/>
      <c r="F90" s="86"/>
      <c r="G90" s="171">
        <f>SUM(G12:G89)</f>
        <v>0</v>
      </c>
      <c r="H90" s="6"/>
      <c r="J90" s="10"/>
    </row>
    <row r="91" spans="1:10" x14ac:dyDescent="0.25">
      <c r="A91" s="68"/>
      <c r="B91" s="68"/>
      <c r="F91" s="63"/>
      <c r="G91" s="63"/>
      <c r="J91" s="10"/>
    </row>
    <row r="92" spans="1:10" x14ac:dyDescent="0.25">
      <c r="A92" s="76" t="s">
        <v>80</v>
      </c>
      <c r="B92" s="76"/>
      <c r="C92" s="77"/>
      <c r="D92" s="85"/>
      <c r="E92" s="62"/>
      <c r="F92" s="86"/>
      <c r="G92" s="49">
        <f>12*G90+F88</f>
        <v>0</v>
      </c>
      <c r="H92" s="6"/>
    </row>
    <row r="93" spans="1:10" x14ac:dyDescent="0.25">
      <c r="G93" s="63"/>
    </row>
    <row r="94" spans="1:10" x14ac:dyDescent="0.25">
      <c r="A94" s="89" t="s">
        <v>81</v>
      </c>
      <c r="B94" s="89"/>
      <c r="C94" s="90"/>
      <c r="D94" s="91"/>
      <c r="E94" s="92"/>
      <c r="F94" s="92"/>
      <c r="G94" s="93">
        <f>4*12*G90+F88</f>
        <v>0</v>
      </c>
      <c r="H94" s="6"/>
    </row>
    <row r="96" spans="1:10" x14ac:dyDescent="0.25">
      <c r="C96" s="36"/>
      <c r="E96" s="23"/>
    </row>
    <row r="97" spans="1:9" s="94" customFormat="1" x14ac:dyDescent="0.25">
      <c r="A97" s="99"/>
      <c r="B97" s="99"/>
      <c r="H97" s="169"/>
      <c r="I97" s="95"/>
    </row>
    <row r="98" spans="1:9" x14ac:dyDescent="0.25">
      <c r="H98" s="170"/>
    </row>
  </sheetData>
  <sheetProtection algorithmName="SHA-512" hashValue="GdO3LIsSQDn5oEhsgGNr5ALZQd4yxE5NAGKRlYlo8CBWerM5jrVLweMapeo8uVDtbxX0biw6VCq44WrnQT0CGQ==" saltValue="SkWOl3mCUfKQRuDSriD1pQ==" spinCount="100000" sheet="1" objects="1" scenarios="1"/>
  <protectedRanges>
    <protectedRange sqref="D13:E23" name="Bereik1"/>
    <protectedRange sqref="A21:C23" name="Bereik2"/>
    <protectedRange sqref="H13:H23" name="Bereik3"/>
    <protectedRange sqref="A30:E32" name="Bereik4"/>
    <protectedRange sqref="D26:E29" name="Bereik5"/>
    <protectedRange sqref="H26:H32" name="Bereik6"/>
    <protectedRange sqref="H34:H40" name="Bereik7"/>
    <protectedRange sqref="D34:E40" name="Bereik8"/>
    <protectedRange sqref="A39:C40" name="Bereik9"/>
    <protectedRange sqref="H34:H40" name="Bereik10"/>
    <protectedRange sqref="H43:H49" name="Bereik11"/>
    <protectedRange sqref="A47:E49" name="Bereik12"/>
    <protectedRange sqref="A52:E54" name="Bereik13"/>
    <protectedRange sqref="D56:E56" name="Bereik14"/>
    <protectedRange sqref="H56:H60" name="Bereik15"/>
    <protectedRange sqref="A62:A64" name="Bereik16"/>
    <protectedRange sqref="C62:D64" name="Bereik17"/>
    <protectedRange sqref="H62:H64" name="Bereik18"/>
    <protectedRange sqref="A74:D76" name="Bereik19"/>
    <protectedRange sqref="D66:D73" name="Bereik20"/>
    <protectedRange sqref="C67:C71" name="Bereik21"/>
    <protectedRange sqref="H66:H76" name="Bereik22"/>
    <protectedRange sqref="A79:D81" name="Bereik23"/>
    <protectedRange sqref="D78" name="Bereik24"/>
    <protectedRange sqref="H78:H81" name="Bereik25"/>
    <protectedRange sqref="H83:H87" name="Bereik26"/>
    <protectedRange sqref="D83:D87" name="Bereik27"/>
    <protectedRange sqref="A86:C87" name="Bereik28"/>
    <protectedRange sqref="H90" name="Bereik29"/>
    <protectedRange sqref="H92" name="Bereik30"/>
    <protectedRange sqref="H94" name="Bereik31"/>
  </protectedRanges>
  <mergeCells count="10">
    <mergeCell ref="B16:B17"/>
    <mergeCell ref="A1:B1"/>
    <mergeCell ref="A6:H6"/>
    <mergeCell ref="A9:H9"/>
    <mergeCell ref="C1:F1"/>
    <mergeCell ref="D3:E3"/>
    <mergeCell ref="A4:H4"/>
    <mergeCell ref="A5:H5"/>
    <mergeCell ref="A7:H7"/>
    <mergeCell ref="A8:H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34177-BA23-4C61-8C44-7456B75B3908}">
  <dimension ref="A1:IU50"/>
  <sheetViews>
    <sheetView topLeftCell="A25" workbookViewId="0">
      <selection activeCell="E13" sqref="E13"/>
    </sheetView>
  </sheetViews>
  <sheetFormatPr defaultRowHeight="15" x14ac:dyDescent="0.25"/>
  <cols>
    <col min="1" max="1" width="80.7109375" customWidth="1"/>
    <col min="2" max="2" width="13.7109375" style="185" customWidth="1"/>
    <col min="3" max="3" width="14.28515625" style="185" customWidth="1"/>
    <col min="4" max="8" width="13.7109375" customWidth="1"/>
    <col min="9" max="9" width="64.140625" customWidth="1"/>
  </cols>
  <sheetData>
    <row r="1" spans="1:255" x14ac:dyDescent="0.25">
      <c r="A1" s="13"/>
      <c r="B1" s="22"/>
      <c r="C1" s="22"/>
      <c r="D1" s="22"/>
      <c r="E1" s="23"/>
      <c r="F1" s="14"/>
      <c r="G1" s="14"/>
      <c r="H1" s="14"/>
      <c r="I1" s="22"/>
      <c r="J1" s="15"/>
      <c r="K1" s="24"/>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ht="75" x14ac:dyDescent="0.25">
      <c r="A2" s="25" t="s">
        <v>8</v>
      </c>
      <c r="B2" s="26" t="s">
        <v>9</v>
      </c>
      <c r="C2" s="26"/>
      <c r="D2" s="27" t="s">
        <v>10</v>
      </c>
      <c r="E2" s="28" t="s">
        <v>82</v>
      </c>
      <c r="F2" s="27" t="s">
        <v>83</v>
      </c>
      <c r="G2" s="29" t="s">
        <v>13</v>
      </c>
      <c r="H2" s="29" t="s">
        <v>84</v>
      </c>
      <c r="I2" s="28" t="s">
        <v>15</v>
      </c>
      <c r="J2" s="15"/>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3" spans="1:255" x14ac:dyDescent="0.25">
      <c r="A3" s="38" t="s">
        <v>85</v>
      </c>
      <c r="B3" s="26" t="s">
        <v>9</v>
      </c>
      <c r="C3" s="186"/>
      <c r="D3" s="40"/>
      <c r="E3" s="40"/>
      <c r="F3" s="40"/>
      <c r="G3" s="40"/>
      <c r="H3" s="40"/>
      <c r="I3" s="35"/>
      <c r="J3" s="41"/>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row>
    <row r="4" spans="1:255" x14ac:dyDescent="0.25">
      <c r="A4" s="43" t="s">
        <v>86</v>
      </c>
      <c r="B4" s="32" t="s">
        <v>18</v>
      </c>
      <c r="C4" s="44"/>
      <c r="D4" s="33">
        <v>535</v>
      </c>
      <c r="E4" s="5"/>
      <c r="F4" s="5"/>
      <c r="G4" s="34">
        <f>D4*E4</f>
        <v>0</v>
      </c>
      <c r="H4" s="34">
        <f>D4*F4</f>
        <v>0</v>
      </c>
      <c r="I4" s="6"/>
      <c r="J4" s="41"/>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row>
    <row r="5" spans="1:255" x14ac:dyDescent="0.25">
      <c r="A5" s="43" t="s">
        <v>87</v>
      </c>
      <c r="B5" s="32" t="s">
        <v>18</v>
      </c>
      <c r="C5" s="44"/>
      <c r="D5" s="33">
        <v>40</v>
      </c>
      <c r="E5" s="5"/>
      <c r="F5" s="5"/>
      <c r="G5" s="34">
        <f t="shared" ref="G5:G7" si="0">D5*E5</f>
        <v>0</v>
      </c>
      <c r="H5" s="34">
        <f t="shared" ref="H5:H7" si="1">D5*F5</f>
        <v>0</v>
      </c>
      <c r="I5" s="6"/>
      <c r="J5" s="41"/>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row>
    <row r="6" spans="1:255" x14ac:dyDescent="0.25">
      <c r="A6" s="9"/>
      <c r="B6" s="173"/>
      <c r="C6" s="44"/>
      <c r="D6" s="7"/>
      <c r="E6" s="5"/>
      <c r="F6" s="5"/>
      <c r="G6" s="34">
        <f t="shared" si="0"/>
        <v>0</v>
      </c>
      <c r="H6" s="34">
        <f t="shared" si="1"/>
        <v>0</v>
      </c>
      <c r="I6" s="6"/>
      <c r="J6" s="15"/>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row>
    <row r="7" spans="1:255" x14ac:dyDescent="0.25">
      <c r="A7" s="9"/>
      <c r="B7" s="173"/>
      <c r="C7" s="187"/>
      <c r="D7" s="7"/>
      <c r="E7" s="5"/>
      <c r="F7" s="5"/>
      <c r="G7" s="34">
        <f t="shared" si="0"/>
        <v>0</v>
      </c>
      <c r="H7" s="34">
        <f t="shared" si="1"/>
        <v>0</v>
      </c>
      <c r="I7" s="6"/>
      <c r="J7" s="15"/>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row>
    <row r="8" spans="1:255" ht="45" x14ac:dyDescent="0.25">
      <c r="A8" s="123" t="s">
        <v>88</v>
      </c>
      <c r="B8" s="26" t="s">
        <v>9</v>
      </c>
      <c r="C8" s="27"/>
      <c r="D8" s="51" t="s">
        <v>89</v>
      </c>
      <c r="E8" s="28" t="s">
        <v>90</v>
      </c>
      <c r="F8" s="52" t="s">
        <v>91</v>
      </c>
      <c r="G8" s="29" t="s">
        <v>13</v>
      </c>
      <c r="H8" s="29" t="s">
        <v>92</v>
      </c>
      <c r="I8" s="28" t="s">
        <v>15</v>
      </c>
      <c r="J8" s="15"/>
      <c r="K8" s="24"/>
    </row>
    <row r="9" spans="1:255" x14ac:dyDescent="0.25">
      <c r="A9" s="133" t="s">
        <v>93</v>
      </c>
      <c r="B9" s="134" t="s">
        <v>94</v>
      </c>
      <c r="C9" s="181"/>
      <c r="D9" s="113"/>
      <c r="E9" s="114"/>
      <c r="F9" s="115"/>
      <c r="G9" s="56"/>
      <c r="H9" s="56"/>
      <c r="I9" s="6"/>
      <c r="J9" s="15"/>
      <c r="K9" s="24"/>
    </row>
    <row r="10" spans="1:255" x14ac:dyDescent="0.25">
      <c r="A10" s="133" t="s">
        <v>95</v>
      </c>
      <c r="B10" s="134" t="s">
        <v>94</v>
      </c>
      <c r="C10" s="181"/>
      <c r="D10" s="113"/>
      <c r="E10" s="114"/>
      <c r="F10" s="115"/>
      <c r="G10" s="56"/>
      <c r="H10" s="56"/>
      <c r="I10" s="6"/>
      <c r="J10" s="15"/>
      <c r="K10" s="24"/>
    </row>
    <row r="11" spans="1:255" x14ac:dyDescent="0.25">
      <c r="A11" s="135" t="s">
        <v>96</v>
      </c>
      <c r="B11" s="134" t="s">
        <v>94</v>
      </c>
      <c r="C11" s="181"/>
      <c r="D11" s="113"/>
      <c r="E11" s="114"/>
      <c r="F11" s="115"/>
      <c r="G11" s="56"/>
      <c r="H11" s="56"/>
      <c r="I11" s="6"/>
      <c r="J11" s="15"/>
      <c r="K11" s="24"/>
    </row>
    <row r="12" spans="1:255" x14ac:dyDescent="0.25">
      <c r="A12" s="136" t="s">
        <v>97</v>
      </c>
      <c r="B12" s="134" t="s">
        <v>94</v>
      </c>
      <c r="C12" s="181"/>
      <c r="D12" s="113"/>
      <c r="E12" s="114"/>
      <c r="F12" s="115"/>
      <c r="G12" s="57"/>
      <c r="H12" s="57"/>
      <c r="I12" s="6"/>
      <c r="J12" s="15"/>
      <c r="K12" s="24"/>
    </row>
    <row r="13" spans="1:255" x14ac:dyDescent="0.25">
      <c r="A13" s="172"/>
      <c r="B13" s="173"/>
      <c r="C13" s="181"/>
      <c r="D13" s="113"/>
      <c r="E13" s="114"/>
      <c r="F13" s="115"/>
      <c r="G13" s="34">
        <f t="shared" ref="G13:G14" si="2">D13*E13</f>
        <v>0</v>
      </c>
      <c r="H13" s="34">
        <f t="shared" ref="H13:H14" si="3">D13*F13</f>
        <v>0</v>
      </c>
      <c r="I13" s="6"/>
      <c r="J13" s="15"/>
      <c r="K13" s="24"/>
    </row>
    <row r="14" spans="1:255" x14ac:dyDescent="0.25">
      <c r="A14" s="172"/>
      <c r="B14" s="174"/>
      <c r="C14" s="188"/>
      <c r="D14" s="113"/>
      <c r="E14" s="114"/>
      <c r="F14" s="115"/>
      <c r="G14" s="34">
        <f t="shared" si="2"/>
        <v>0</v>
      </c>
      <c r="H14" s="34">
        <f t="shared" si="3"/>
        <v>0</v>
      </c>
      <c r="I14" s="6"/>
      <c r="J14" s="15"/>
      <c r="K14" s="24"/>
    </row>
    <row r="15" spans="1:255" ht="60" x14ac:dyDescent="0.25">
      <c r="A15" s="38" t="s">
        <v>98</v>
      </c>
      <c r="B15" s="175"/>
      <c r="C15" s="51" t="s">
        <v>99</v>
      </c>
      <c r="D15" s="51" t="s">
        <v>100</v>
      </c>
      <c r="E15" s="28" t="s">
        <v>43</v>
      </c>
      <c r="F15" s="52" t="s">
        <v>44</v>
      </c>
      <c r="G15" s="29" t="s">
        <v>13</v>
      </c>
      <c r="H15" s="29" t="s">
        <v>84</v>
      </c>
      <c r="I15" s="28" t="s">
        <v>15</v>
      </c>
      <c r="J15" s="15"/>
      <c r="K15" s="24"/>
    </row>
    <row r="16" spans="1:255" x14ac:dyDescent="0.25">
      <c r="A16" s="190" t="s">
        <v>101</v>
      </c>
      <c r="B16" s="176"/>
      <c r="C16" s="111"/>
      <c r="D16" s="55"/>
      <c r="E16" s="31"/>
      <c r="F16" s="56"/>
      <c r="G16" s="57"/>
      <c r="H16" s="57"/>
      <c r="I16" s="31"/>
      <c r="J16" s="15"/>
      <c r="K16" s="24"/>
    </row>
    <row r="17" spans="1:11" x14ac:dyDescent="0.25">
      <c r="A17" s="191" t="s">
        <v>49</v>
      </c>
      <c r="B17" s="177"/>
      <c r="C17" s="100">
        <v>4330</v>
      </c>
      <c r="D17" s="59">
        <v>11559</v>
      </c>
      <c r="E17" s="60" t="s">
        <v>48</v>
      </c>
      <c r="F17" s="60" t="s">
        <v>48</v>
      </c>
      <c r="G17" s="56"/>
      <c r="H17" s="56"/>
      <c r="I17" s="6"/>
      <c r="J17" s="15"/>
      <c r="K17" s="24"/>
    </row>
    <row r="18" spans="1:11" x14ac:dyDescent="0.25">
      <c r="A18" s="191" t="s">
        <v>50</v>
      </c>
      <c r="B18" s="177"/>
      <c r="C18" s="100">
        <v>8117</v>
      </c>
      <c r="D18" s="59">
        <v>21512</v>
      </c>
      <c r="E18" s="60" t="s">
        <v>48</v>
      </c>
      <c r="F18" s="60" t="s">
        <v>48</v>
      </c>
      <c r="G18" s="56"/>
      <c r="H18" s="56"/>
      <c r="I18" s="6"/>
      <c r="J18" s="15"/>
      <c r="K18" s="24"/>
    </row>
    <row r="19" spans="1:11" x14ac:dyDescent="0.25">
      <c r="A19" s="192" t="s">
        <v>51</v>
      </c>
      <c r="B19" s="177"/>
      <c r="C19" s="100">
        <v>19864</v>
      </c>
      <c r="D19" s="59">
        <v>49263</v>
      </c>
      <c r="E19" s="60" t="s">
        <v>48</v>
      </c>
      <c r="F19" s="60" t="s">
        <v>48</v>
      </c>
      <c r="G19" s="56"/>
      <c r="H19" s="56"/>
      <c r="I19" s="6"/>
      <c r="J19" s="15"/>
      <c r="K19" s="24"/>
    </row>
    <row r="20" spans="1:11" x14ac:dyDescent="0.25">
      <c r="A20" s="172"/>
      <c r="B20" s="173"/>
      <c r="C20" s="181"/>
      <c r="D20" s="113"/>
      <c r="E20" s="114"/>
      <c r="F20" s="115"/>
      <c r="G20" s="34">
        <f>D20*E20</f>
        <v>0</v>
      </c>
      <c r="H20" s="34">
        <f>E20*F20</f>
        <v>0</v>
      </c>
      <c r="I20" s="6"/>
      <c r="J20" s="15"/>
      <c r="K20" s="24"/>
    </row>
    <row r="21" spans="1:11" x14ac:dyDescent="0.25">
      <c r="A21" s="172"/>
      <c r="B21" s="173"/>
      <c r="C21" s="181"/>
      <c r="D21" s="113"/>
      <c r="E21" s="114"/>
      <c r="F21" s="115"/>
      <c r="G21" s="34">
        <f>D21*E21</f>
        <v>0</v>
      </c>
      <c r="H21" s="34">
        <f>E21*F21</f>
        <v>0</v>
      </c>
      <c r="I21" s="6"/>
      <c r="J21" s="15"/>
      <c r="K21" s="24"/>
    </row>
    <row r="22" spans="1:11" ht="60" x14ac:dyDescent="0.25">
      <c r="A22" s="38" t="s">
        <v>102</v>
      </c>
      <c r="B22" s="178"/>
      <c r="C22" s="178"/>
      <c r="D22" s="117" t="s">
        <v>103</v>
      </c>
      <c r="E22" s="28" t="s">
        <v>53</v>
      </c>
      <c r="F22" s="52" t="s">
        <v>104</v>
      </c>
      <c r="G22" s="29" t="s">
        <v>13</v>
      </c>
      <c r="H22" s="29" t="s">
        <v>45</v>
      </c>
      <c r="I22" s="28" t="s">
        <v>15</v>
      </c>
      <c r="J22" s="15"/>
      <c r="K22" s="24"/>
    </row>
    <row r="23" spans="1:11" x14ac:dyDescent="0.25">
      <c r="A23" s="39" t="s">
        <v>105</v>
      </c>
      <c r="B23" s="33"/>
      <c r="C23" s="33"/>
      <c r="D23" s="137">
        <v>1088</v>
      </c>
      <c r="E23" s="116"/>
      <c r="F23" s="115"/>
      <c r="G23" s="56"/>
      <c r="H23" s="34">
        <f>D23*F23</f>
        <v>0</v>
      </c>
      <c r="I23" s="6"/>
      <c r="J23" s="15"/>
      <c r="K23" s="10"/>
    </row>
    <row r="24" spans="1:11" x14ac:dyDescent="0.25">
      <c r="A24" s="172"/>
      <c r="B24" s="173"/>
      <c r="C24" s="181"/>
      <c r="D24" s="113"/>
      <c r="E24" s="114"/>
      <c r="F24" s="115"/>
      <c r="G24" s="34">
        <f>D24*E24</f>
        <v>0</v>
      </c>
      <c r="H24" s="34">
        <f>E24*F24</f>
        <v>0</v>
      </c>
      <c r="I24" s="6"/>
      <c r="J24" s="15"/>
      <c r="K24" s="10"/>
    </row>
    <row r="25" spans="1:11" x14ac:dyDescent="0.25">
      <c r="A25" s="172"/>
      <c r="B25" s="173"/>
      <c r="C25" s="181"/>
      <c r="D25" s="113"/>
      <c r="E25" s="114"/>
      <c r="F25" s="115"/>
      <c r="G25" s="34">
        <f>D25*E25</f>
        <v>0</v>
      </c>
      <c r="H25" s="34">
        <f>E25*F25</f>
        <v>0</v>
      </c>
      <c r="I25" s="6"/>
      <c r="J25" s="15"/>
      <c r="K25" s="10"/>
    </row>
    <row r="26" spans="1:11" ht="45" x14ac:dyDescent="0.25">
      <c r="A26" s="38" t="s">
        <v>106</v>
      </c>
      <c r="B26" s="179"/>
      <c r="C26" s="178"/>
      <c r="D26" s="51" t="s">
        <v>107</v>
      </c>
      <c r="E26" s="28" t="s">
        <v>53</v>
      </c>
      <c r="F26" s="52" t="s">
        <v>44</v>
      </c>
      <c r="G26" s="29" t="s">
        <v>13</v>
      </c>
      <c r="H26" s="29" t="s">
        <v>45</v>
      </c>
      <c r="I26" s="28" t="s">
        <v>15</v>
      </c>
      <c r="J26" s="15"/>
      <c r="K26" s="24"/>
    </row>
    <row r="27" spans="1:11" x14ac:dyDescent="0.25">
      <c r="A27" s="193" t="s">
        <v>108</v>
      </c>
      <c r="B27" s="180"/>
      <c r="C27" s="96"/>
      <c r="D27" s="59">
        <v>378</v>
      </c>
      <c r="E27" s="60" t="s">
        <v>48</v>
      </c>
      <c r="F27" s="60" t="s">
        <v>48</v>
      </c>
      <c r="G27" s="56"/>
      <c r="H27" s="56"/>
      <c r="I27" s="6"/>
      <c r="J27" s="15"/>
      <c r="K27" s="24"/>
    </row>
    <row r="28" spans="1:11" x14ac:dyDescent="0.25">
      <c r="A28" s="172"/>
      <c r="B28" s="173"/>
      <c r="C28" s="181"/>
      <c r="D28" s="113"/>
      <c r="E28" s="114"/>
      <c r="F28" s="115"/>
      <c r="G28" s="34">
        <f>D28*E28</f>
        <v>0</v>
      </c>
      <c r="H28" s="34">
        <f>E28*F28</f>
        <v>0</v>
      </c>
      <c r="I28" s="6"/>
      <c r="J28" s="15"/>
      <c r="K28" s="10"/>
    </row>
    <row r="29" spans="1:11" x14ac:dyDescent="0.25">
      <c r="A29" s="172"/>
      <c r="B29" s="173"/>
      <c r="C29" s="181"/>
      <c r="D29" s="113"/>
      <c r="E29" s="114"/>
      <c r="F29" s="115"/>
      <c r="G29" s="34">
        <f>D29*E29</f>
        <v>0</v>
      </c>
      <c r="H29" s="34">
        <f>E29*F29</f>
        <v>0</v>
      </c>
      <c r="I29" s="6"/>
      <c r="J29" s="15"/>
      <c r="K29" s="10"/>
    </row>
    <row r="30" spans="1:11" ht="30" x14ac:dyDescent="0.25">
      <c r="A30" s="25" t="s">
        <v>109</v>
      </c>
      <c r="B30" s="26" t="s">
        <v>9</v>
      </c>
      <c r="C30" s="189"/>
      <c r="D30" s="27" t="s">
        <v>10</v>
      </c>
      <c r="E30" s="28" t="s">
        <v>53</v>
      </c>
      <c r="F30" s="69"/>
      <c r="G30" s="29" t="s">
        <v>13</v>
      </c>
      <c r="H30" s="70"/>
      <c r="I30" s="65" t="s">
        <v>15</v>
      </c>
      <c r="J30" s="15"/>
      <c r="K30" s="10"/>
    </row>
    <row r="31" spans="1:11" x14ac:dyDescent="0.25">
      <c r="A31" s="3" t="s">
        <v>60</v>
      </c>
      <c r="B31" s="181"/>
      <c r="C31" s="50"/>
      <c r="D31" s="118"/>
      <c r="E31" s="119"/>
      <c r="F31" s="60"/>
      <c r="G31" s="34">
        <f>D31*E31</f>
        <v>0</v>
      </c>
      <c r="H31" s="60"/>
      <c r="I31" s="6"/>
      <c r="J31" s="15"/>
      <c r="K31" s="10"/>
    </row>
    <row r="32" spans="1:11" x14ac:dyDescent="0.25">
      <c r="A32" s="3" t="s">
        <v>60</v>
      </c>
      <c r="B32" s="181"/>
      <c r="C32" s="50"/>
      <c r="D32" s="118"/>
      <c r="E32" s="119"/>
      <c r="F32" s="60"/>
      <c r="G32" s="34">
        <f>D32*E32</f>
        <v>0</v>
      </c>
      <c r="H32" s="60"/>
      <c r="I32" s="6"/>
      <c r="J32" s="15"/>
      <c r="K32" s="10"/>
    </row>
    <row r="33" spans="1:12" x14ac:dyDescent="0.25">
      <c r="A33" s="3" t="s">
        <v>60</v>
      </c>
      <c r="B33" s="181"/>
      <c r="C33" s="50"/>
      <c r="D33" s="118"/>
      <c r="E33" s="119"/>
      <c r="F33" s="60"/>
      <c r="G33" s="34">
        <f>D33*E33</f>
        <v>0</v>
      </c>
      <c r="H33" s="60"/>
      <c r="I33" s="6"/>
      <c r="J33" s="15"/>
      <c r="K33" s="10"/>
    </row>
    <row r="34" spans="1:12" ht="76.5" x14ac:dyDescent="0.25">
      <c r="A34" s="25" t="s">
        <v>110</v>
      </c>
      <c r="B34" s="26" t="s">
        <v>9</v>
      </c>
      <c r="C34" s="71" t="s">
        <v>111</v>
      </c>
      <c r="D34" s="27" t="s">
        <v>112</v>
      </c>
      <c r="E34" s="72" t="s">
        <v>63</v>
      </c>
      <c r="F34" s="120"/>
      <c r="G34" s="73" t="s">
        <v>13</v>
      </c>
      <c r="H34" s="74"/>
      <c r="I34" s="65" t="s">
        <v>15</v>
      </c>
      <c r="J34" s="18"/>
      <c r="K34" s="19"/>
    </row>
    <row r="35" spans="1:12" ht="30" x14ac:dyDescent="0.25">
      <c r="A35" s="97" t="s">
        <v>113</v>
      </c>
      <c r="B35" s="33" t="s">
        <v>33</v>
      </c>
      <c r="C35" s="1"/>
      <c r="D35" s="7"/>
      <c r="E35" s="121"/>
      <c r="F35" s="60"/>
      <c r="G35" s="34">
        <f>D35*E35</f>
        <v>0</v>
      </c>
      <c r="H35" s="60"/>
      <c r="I35" s="6"/>
      <c r="J35" s="15"/>
      <c r="K35" s="10"/>
    </row>
    <row r="36" spans="1:12" x14ac:dyDescent="0.25">
      <c r="A36" s="3" t="s">
        <v>60</v>
      </c>
      <c r="B36" s="181"/>
      <c r="C36" s="7"/>
      <c r="D36" s="7"/>
      <c r="E36" s="4"/>
      <c r="F36" s="60"/>
      <c r="G36" s="34">
        <f>D36*E36</f>
        <v>0</v>
      </c>
      <c r="H36" s="60"/>
      <c r="I36" s="6"/>
      <c r="J36" s="15"/>
      <c r="K36" s="10"/>
    </row>
    <row r="37" spans="1:12" ht="30" x14ac:dyDescent="0.25">
      <c r="A37" s="122" t="s">
        <v>114</v>
      </c>
      <c r="B37" s="26" t="s">
        <v>9</v>
      </c>
      <c r="C37" s="26"/>
      <c r="D37" s="27" t="s">
        <v>10</v>
      </c>
      <c r="E37" s="28" t="s">
        <v>53</v>
      </c>
      <c r="F37" s="75"/>
      <c r="G37" s="73" t="s">
        <v>13</v>
      </c>
      <c r="H37" s="74"/>
      <c r="I37" s="65" t="s">
        <v>15</v>
      </c>
      <c r="J37" s="18"/>
      <c r="K37" s="19"/>
    </row>
    <row r="38" spans="1:12" ht="30" x14ac:dyDescent="0.25">
      <c r="A38" s="61" t="s">
        <v>115</v>
      </c>
      <c r="B38" s="32" t="s">
        <v>18</v>
      </c>
      <c r="C38" s="44"/>
      <c r="D38" s="33">
        <v>1</v>
      </c>
      <c r="E38" s="5"/>
      <c r="F38" s="60"/>
      <c r="G38" s="34">
        <f>D38*E38</f>
        <v>0</v>
      </c>
      <c r="H38" s="60"/>
      <c r="I38" s="6"/>
      <c r="J38" s="15"/>
      <c r="K38" s="10"/>
    </row>
    <row r="39" spans="1:12" x14ac:dyDescent="0.25">
      <c r="A39" s="6">
        <v>1</v>
      </c>
      <c r="B39" s="1"/>
      <c r="C39" s="33"/>
      <c r="D39" s="7"/>
      <c r="E39" s="121"/>
      <c r="F39" s="60"/>
      <c r="G39" s="34">
        <f>D39*E39</f>
        <v>0</v>
      </c>
      <c r="H39" s="60"/>
      <c r="I39" s="6"/>
      <c r="J39" s="15"/>
      <c r="K39" s="10"/>
    </row>
    <row r="40" spans="1:12" x14ac:dyDescent="0.25">
      <c r="A40" s="6">
        <v>1</v>
      </c>
      <c r="B40" s="1"/>
      <c r="C40" s="33"/>
      <c r="D40" s="7"/>
      <c r="E40" s="121"/>
      <c r="F40" s="60"/>
      <c r="G40" s="34">
        <f>D40*E40</f>
        <v>0</v>
      </c>
      <c r="H40" s="60"/>
      <c r="I40" s="6"/>
      <c r="J40" s="15"/>
      <c r="K40" s="10"/>
    </row>
    <row r="41" spans="1:12" x14ac:dyDescent="0.25">
      <c r="A41" s="6">
        <v>1</v>
      </c>
      <c r="B41" s="1"/>
      <c r="C41" s="33"/>
      <c r="D41" s="7"/>
      <c r="E41" s="121"/>
      <c r="F41" s="60"/>
      <c r="G41" s="34">
        <f>D41*E41</f>
        <v>0</v>
      </c>
      <c r="H41" s="60"/>
      <c r="I41" s="6"/>
      <c r="J41" s="15"/>
      <c r="K41" s="10"/>
    </row>
    <row r="42" spans="1:12" x14ac:dyDescent="0.25">
      <c r="A42" s="76" t="s">
        <v>78</v>
      </c>
      <c r="B42" s="182"/>
      <c r="C42" s="182"/>
      <c r="D42" s="77"/>
      <c r="E42" s="78"/>
      <c r="F42" s="62"/>
      <c r="G42" s="79">
        <f>SUM(G4:G41)</f>
        <v>0</v>
      </c>
      <c r="H42" s="56"/>
      <c r="I42" s="60"/>
      <c r="J42" s="15"/>
      <c r="K42" s="10"/>
    </row>
    <row r="43" spans="1:12" x14ac:dyDescent="0.25">
      <c r="A43" s="80"/>
      <c r="B43" s="81"/>
      <c r="C43" s="81"/>
      <c r="D43" s="81"/>
      <c r="E43" s="82"/>
      <c r="F43" s="83"/>
      <c r="G43" s="84"/>
      <c r="H43" s="63"/>
      <c r="I43" s="22"/>
      <c r="J43" s="15"/>
      <c r="K43" s="10"/>
    </row>
    <row r="44" spans="1:12" x14ac:dyDescent="0.25">
      <c r="A44" s="76" t="s">
        <v>79</v>
      </c>
      <c r="B44" s="182"/>
      <c r="C44" s="182"/>
      <c r="D44" s="77"/>
      <c r="E44" s="85"/>
      <c r="F44" s="62"/>
      <c r="G44" s="86"/>
      <c r="H44" s="79">
        <f>SUM(H4:H43)</f>
        <v>0</v>
      </c>
      <c r="I44" s="6"/>
      <c r="J44" s="15"/>
      <c r="K44" s="10"/>
    </row>
    <row r="45" spans="1:12" x14ac:dyDescent="0.25">
      <c r="A45" s="87"/>
      <c r="B45" s="183"/>
      <c r="C45" s="183"/>
      <c r="D45" s="81"/>
      <c r="E45" s="82"/>
      <c r="F45" s="83"/>
      <c r="G45" s="84"/>
      <c r="H45" s="84"/>
      <c r="I45" s="83"/>
      <c r="J45" s="15"/>
      <c r="K45" s="10"/>
    </row>
    <row r="46" spans="1:12" x14ac:dyDescent="0.25">
      <c r="A46" s="138" t="s">
        <v>80</v>
      </c>
      <c r="B46" s="139"/>
      <c r="C46" s="139"/>
      <c r="D46" s="139"/>
      <c r="E46" s="140"/>
      <c r="F46" s="141"/>
      <c r="G46" s="142"/>
      <c r="H46" s="49">
        <f>12*H44+G42</f>
        <v>0</v>
      </c>
      <c r="I46" s="6"/>
      <c r="J46" s="15"/>
      <c r="K46" s="24"/>
      <c r="L46" s="10"/>
    </row>
    <row r="47" spans="1:12" x14ac:dyDescent="0.25">
      <c r="A47" s="13"/>
      <c r="B47" s="22"/>
      <c r="C47" s="22"/>
      <c r="D47" s="22"/>
      <c r="E47" s="23"/>
      <c r="F47" s="14"/>
      <c r="G47" s="14"/>
      <c r="H47" s="63"/>
      <c r="I47" s="22"/>
      <c r="J47" s="15"/>
      <c r="K47" s="24"/>
      <c r="L47" s="10"/>
    </row>
    <row r="48" spans="1:12" x14ac:dyDescent="0.25">
      <c r="A48" s="89" t="s">
        <v>116</v>
      </c>
      <c r="B48" s="184"/>
      <c r="C48" s="184"/>
      <c r="D48" s="90"/>
      <c r="E48" s="91"/>
      <c r="F48" s="92"/>
      <c r="G48" s="92"/>
      <c r="H48" s="93">
        <f>4*12*H44+G42</f>
        <v>0</v>
      </c>
      <c r="I48" s="6"/>
      <c r="J48" s="15"/>
      <c r="K48" s="24"/>
      <c r="L48" s="10"/>
    </row>
    <row r="50" spans="1:12" x14ac:dyDescent="0.25">
      <c r="A50" s="13"/>
      <c r="B50" s="22"/>
      <c r="C50" s="22"/>
      <c r="D50" s="36"/>
      <c r="E50" s="23"/>
      <c r="F50" s="23"/>
      <c r="G50" s="14"/>
      <c r="H50" s="14"/>
      <c r="I50" s="22"/>
      <c r="J50" s="15"/>
      <c r="K50" s="24"/>
      <c r="L50" s="10"/>
    </row>
  </sheetData>
  <sheetProtection algorithmName="SHA-512" hashValue="cyr3oDV7XcE1IPOsTsrj0hUC2wSkGdSNMYa2d+98ZVhGlTt41IK8mL5wGcpNCnxPsPZj3yidQmrKznAHzjcrGA==" saltValue="cFguikeROw+5IjsLMEAhqg==" spinCount="100000" sheet="1" objects="1" scenarios="1"/>
  <protectedRanges>
    <protectedRange sqref="A6:B7" name="Bereik1"/>
    <protectedRange sqref="D6:F7" name="Bereik2"/>
    <protectedRange sqref="E4:F5" name="Bereik3"/>
    <protectedRange sqref="I4:I7 I17:I21 I23:I25 I27:I29 I31:I33 I35:I36 I38:I41 I44 I46 I48 I9:I14" name="Bereik4"/>
    <protectedRange sqref="C9:F14" name="Bereik6"/>
    <protectedRange sqref="A13:B14" name="Bereik7"/>
    <protectedRange sqref="A20:F21" name="Bereik8"/>
    <protectedRange sqref="A24:F25" name="Bereik10"/>
    <protectedRange sqref="F23" name="Bereik12"/>
    <protectedRange sqref="A28:F29" name="Bereik13"/>
    <protectedRange sqref="A31:B33" name="Bereik15"/>
    <protectedRange sqref="D31:E33" name="Bereik16"/>
    <protectedRange sqref="A36:E36 D35" name="Bereik18"/>
    <protectedRange sqref="C35" name="Bereik19"/>
    <protectedRange sqref="E35" name="Bereik20"/>
    <protectedRange sqref="A39:B41" name="Bereik22"/>
    <protectedRange sqref="D40:E41 D39" name="Bereik23"/>
    <protectedRange sqref="E38:E39" name="Bereik24"/>
    <protectedRange sqref="A39:B39" name="Bereik28"/>
    <protectedRange sqref="C35:E35" name="Bereik29"/>
  </protectedRange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DFA4-3FC9-445D-B602-D64EFEE8867B}">
  <dimension ref="A1:M19"/>
  <sheetViews>
    <sheetView showGridLines="0" tabSelected="1" workbookViewId="0">
      <selection activeCell="I24" sqref="I24"/>
    </sheetView>
  </sheetViews>
  <sheetFormatPr defaultRowHeight="15" x14ac:dyDescent="0.25"/>
  <cols>
    <col min="1" max="1" width="3.7109375" customWidth="1"/>
    <col min="2" max="2" width="20.7109375" customWidth="1"/>
    <col min="5" max="5" width="28.5703125" customWidth="1"/>
    <col min="6" max="6" width="28.28515625" customWidth="1"/>
    <col min="7" max="7" width="9.28515625" customWidth="1"/>
    <col min="8" max="8" width="14.28515625" customWidth="1"/>
    <col min="9" max="9" width="24.5703125" customWidth="1"/>
    <col min="10" max="10" width="10" customWidth="1"/>
    <col min="11" max="11" width="16.28515625" customWidth="1"/>
  </cols>
  <sheetData>
    <row r="1" spans="1:11" ht="21" x14ac:dyDescent="0.35">
      <c r="A1" s="145" t="s">
        <v>117</v>
      </c>
      <c r="B1" s="145"/>
      <c r="C1" s="145"/>
      <c r="D1" s="145"/>
      <c r="E1" s="145"/>
      <c r="F1" s="144"/>
      <c r="G1" s="144"/>
      <c r="H1" s="144"/>
      <c r="I1" s="144"/>
      <c r="J1" s="144"/>
      <c r="K1" s="144"/>
    </row>
    <row r="2" spans="1:11" x14ac:dyDescent="0.25">
      <c r="A2" s="202"/>
      <c r="B2" s="202"/>
      <c r="C2" s="144"/>
      <c r="D2" s="144"/>
      <c r="E2" s="144"/>
      <c r="F2" s="144"/>
      <c r="G2" s="144"/>
      <c r="H2" s="144"/>
      <c r="I2" s="144"/>
      <c r="J2" s="144"/>
      <c r="K2" s="144"/>
    </row>
    <row r="3" spans="1:11" ht="21" x14ac:dyDescent="0.35">
      <c r="A3" s="208" t="s">
        <v>1</v>
      </c>
      <c r="B3" s="208"/>
      <c r="C3" s="205"/>
      <c r="D3" s="206"/>
      <c r="E3" s="206"/>
      <c r="F3" s="207"/>
      <c r="G3" s="144"/>
      <c r="H3" s="144"/>
      <c r="I3" s="146"/>
      <c r="J3" s="146"/>
      <c r="K3" s="147"/>
    </row>
    <row r="4" spans="1:11" x14ac:dyDescent="0.25">
      <c r="A4" s="146"/>
      <c r="B4" s="146"/>
      <c r="C4" s="146"/>
      <c r="D4" s="146"/>
      <c r="E4" s="146"/>
      <c r="F4" s="146"/>
      <c r="G4" s="146"/>
      <c r="H4" s="146"/>
      <c r="I4" s="146"/>
      <c r="J4" s="146"/>
      <c r="K4" s="147"/>
    </row>
    <row r="5" spans="1:11" x14ac:dyDescent="0.25">
      <c r="A5" s="146"/>
      <c r="B5" s="146"/>
      <c r="C5" s="146"/>
      <c r="D5" s="146"/>
      <c r="E5" s="146"/>
      <c r="F5" s="146"/>
      <c r="G5" s="146"/>
      <c r="H5" s="146"/>
      <c r="I5" s="146"/>
      <c r="J5" s="146"/>
      <c r="K5" s="147"/>
    </row>
    <row r="6" spans="1:11" s="149" customFormat="1" ht="22.5" x14ac:dyDescent="0.25">
      <c r="A6" s="150"/>
      <c r="B6" s="210" t="s">
        <v>118</v>
      </c>
      <c r="C6" s="210"/>
      <c r="D6" s="210"/>
      <c r="E6" s="210"/>
      <c r="F6" s="151" t="s">
        <v>119</v>
      </c>
      <c r="G6" s="152" t="s">
        <v>120</v>
      </c>
      <c r="H6" s="152" t="s">
        <v>121</v>
      </c>
      <c r="I6" s="151" t="s">
        <v>122</v>
      </c>
      <c r="J6" s="152" t="s">
        <v>120</v>
      </c>
      <c r="K6" s="152" t="s">
        <v>121</v>
      </c>
    </row>
    <row r="7" spans="1:11" s="149" customFormat="1" x14ac:dyDescent="0.25">
      <c r="A7" s="150"/>
      <c r="B7" s="211"/>
      <c r="C7" s="212"/>
      <c r="D7" s="212"/>
      <c r="E7" s="213"/>
      <c r="F7" s="150"/>
      <c r="G7" s="150"/>
      <c r="H7" s="150"/>
      <c r="I7" s="150"/>
      <c r="J7" s="150"/>
      <c r="K7" s="150"/>
    </row>
    <row r="8" spans="1:11" s="149" customFormat="1" ht="29.25" customHeight="1" x14ac:dyDescent="0.25">
      <c r="A8" s="150">
        <v>1</v>
      </c>
      <c r="B8" s="209" t="s">
        <v>123</v>
      </c>
      <c r="C8" s="209"/>
      <c r="D8" s="209"/>
      <c r="E8" s="209"/>
      <c r="F8" s="153">
        <f>12*'Prijzenblad Telefonie en CX'!G90</f>
        <v>0</v>
      </c>
      <c r="G8" s="162">
        <v>4</v>
      </c>
      <c r="H8" s="155">
        <f>G8*F8</f>
        <v>0</v>
      </c>
      <c r="I8" s="153">
        <f>'Prijzenblad mobiel'!H44*12</f>
        <v>0</v>
      </c>
      <c r="J8" s="162">
        <v>4</v>
      </c>
      <c r="K8" s="155">
        <f>J8*I8</f>
        <v>0</v>
      </c>
    </row>
    <row r="9" spans="1:11" s="149" customFormat="1" x14ac:dyDescent="0.25">
      <c r="A9" s="150"/>
      <c r="B9" s="211"/>
      <c r="C9" s="212"/>
      <c r="D9" s="212"/>
      <c r="E9" s="213"/>
      <c r="F9" s="154" t="s">
        <v>124</v>
      </c>
      <c r="G9" s="161" t="s">
        <v>53</v>
      </c>
      <c r="H9" s="150"/>
      <c r="I9" s="154" t="s">
        <v>124</v>
      </c>
      <c r="J9" s="161" t="s">
        <v>53</v>
      </c>
      <c r="K9" s="150"/>
    </row>
    <row r="10" spans="1:11" s="149" customFormat="1" x14ac:dyDescent="0.25">
      <c r="A10" s="150">
        <v>2</v>
      </c>
      <c r="B10" s="214" t="s">
        <v>125</v>
      </c>
      <c r="C10" s="215"/>
      <c r="D10" s="215"/>
      <c r="E10" s="216"/>
      <c r="F10" s="153">
        <f>'Prijzenblad Telefonie en CX'!F88</f>
        <v>0</v>
      </c>
      <c r="G10" s="162">
        <v>1</v>
      </c>
      <c r="H10" s="155">
        <f>G10*F10</f>
        <v>0</v>
      </c>
      <c r="I10" s="153">
        <f>'Prijzenblad mobiel'!G42</f>
        <v>0</v>
      </c>
      <c r="J10" s="162">
        <v>1</v>
      </c>
      <c r="K10" s="155">
        <f>J10*I10</f>
        <v>0</v>
      </c>
    </row>
    <row r="11" spans="1:11" s="149" customFormat="1" x14ac:dyDescent="0.25">
      <c r="A11" s="150"/>
      <c r="B11" s="214"/>
      <c r="C11" s="215"/>
      <c r="D11" s="215"/>
      <c r="E11" s="216"/>
      <c r="F11" s="150"/>
      <c r="G11" s="150"/>
      <c r="H11" s="150"/>
      <c r="I11" s="150"/>
      <c r="J11" s="150"/>
      <c r="K11" s="150"/>
    </row>
    <row r="12" spans="1:11" s="149" customFormat="1" x14ac:dyDescent="0.25">
      <c r="A12" s="150"/>
      <c r="B12" s="214"/>
      <c r="C12" s="215"/>
      <c r="D12" s="215"/>
      <c r="E12" s="216"/>
      <c r="F12" s="156" t="s">
        <v>126</v>
      </c>
      <c r="G12" s="156"/>
      <c r="H12" s="157">
        <f>SUM(H8:H11)</f>
        <v>0</v>
      </c>
      <c r="I12" s="156"/>
      <c r="J12" s="156"/>
      <c r="K12" s="157">
        <f>SUM(K8:K11)</f>
        <v>0</v>
      </c>
    </row>
    <row r="13" spans="1:11" s="149" customFormat="1" x14ac:dyDescent="0.25">
      <c r="A13" s="150"/>
      <c r="B13" s="214"/>
      <c r="C13" s="215"/>
      <c r="D13" s="215"/>
      <c r="E13" s="216"/>
      <c r="F13" s="156"/>
      <c r="G13" s="156"/>
      <c r="H13" s="155"/>
      <c r="I13" s="156"/>
      <c r="J13" s="156"/>
      <c r="K13" s="155"/>
    </row>
    <row r="14" spans="1:11" s="149" customFormat="1" x14ac:dyDescent="0.25">
      <c r="A14" s="150"/>
      <c r="B14" s="214"/>
      <c r="C14" s="215"/>
      <c r="D14" s="215"/>
      <c r="E14" s="216"/>
      <c r="F14" s="204" t="s">
        <v>127</v>
      </c>
      <c r="G14" s="204"/>
      <c r="H14" s="204"/>
      <c r="I14" s="158">
        <f>H12+K12</f>
        <v>0</v>
      </c>
      <c r="J14" s="159"/>
      <c r="K14" s="160"/>
    </row>
    <row r="15" spans="1:11" x14ac:dyDescent="0.25">
      <c r="A15" s="148" t="s">
        <v>128</v>
      </c>
      <c r="B15" s="148"/>
      <c r="C15" s="146"/>
      <c r="D15" s="146"/>
      <c r="E15" s="146"/>
      <c r="F15" s="146"/>
      <c r="G15" s="146"/>
      <c r="H15" s="146"/>
      <c r="I15" s="146"/>
      <c r="J15" s="146"/>
      <c r="K15" s="146"/>
    </row>
    <row r="16" spans="1:11" x14ac:dyDescent="0.25">
      <c r="A16" s="148"/>
      <c r="B16" s="146"/>
      <c r="C16" s="146"/>
      <c r="D16" s="146"/>
      <c r="E16" s="146"/>
      <c r="F16" s="146"/>
      <c r="G16" s="146"/>
      <c r="H16" s="146"/>
      <c r="I16" s="146"/>
      <c r="J16" s="146"/>
      <c r="K16" s="147"/>
    </row>
    <row r="17" spans="1:13" x14ac:dyDescent="0.25">
      <c r="A17" s="203" t="s">
        <v>129</v>
      </c>
      <c r="B17" s="203"/>
      <c r="C17" s="203"/>
      <c r="D17" s="203"/>
      <c r="E17" s="203"/>
      <c r="F17" s="203"/>
      <c r="G17" s="203"/>
      <c r="H17" s="203"/>
      <c r="I17" s="203"/>
      <c r="J17" s="203"/>
      <c r="K17" s="203"/>
      <c r="L17" s="203"/>
      <c r="M17" s="203"/>
    </row>
    <row r="18" spans="1:13" x14ac:dyDescent="0.25">
      <c r="A18" s="146"/>
      <c r="B18" s="146"/>
      <c r="C18" s="146"/>
      <c r="D18" s="146"/>
      <c r="E18" s="146"/>
      <c r="F18" s="146"/>
      <c r="G18" s="146"/>
      <c r="H18" s="146"/>
      <c r="I18" s="146"/>
      <c r="J18" s="146"/>
      <c r="K18" s="147"/>
    </row>
    <row r="19" spans="1:13" x14ac:dyDescent="0.25">
      <c r="A19" s="146"/>
      <c r="B19" s="146"/>
      <c r="C19" s="146"/>
      <c r="D19" s="146"/>
      <c r="E19" s="146"/>
      <c r="F19" s="146"/>
      <c r="G19" s="146"/>
      <c r="H19" s="146"/>
      <c r="I19" s="146"/>
      <c r="J19" s="146"/>
      <c r="K19" s="147"/>
    </row>
  </sheetData>
  <sheetProtection algorithmName="SHA-512" hashValue="LKHuLzYWPCktLh4PTacisAzEvXlgkzbo0mp40nWzLzQnfK1JthPV9soXrJGLkygpmDxdqkASi3izoJCNPst7sQ==" saltValue="cFqG+FZAcGcb1e/NGwZWXA==" spinCount="100000" sheet="1" objects="1" scenarios="1"/>
  <protectedRanges>
    <protectedRange sqref="C3:G3" name="Bereik2"/>
  </protectedRanges>
  <mergeCells count="14">
    <mergeCell ref="A2:B2"/>
    <mergeCell ref="A17:M17"/>
    <mergeCell ref="F14:H14"/>
    <mergeCell ref="C3:F3"/>
    <mergeCell ref="A3:B3"/>
    <mergeCell ref="B8:E8"/>
    <mergeCell ref="B6:E6"/>
    <mergeCell ref="B7:E7"/>
    <mergeCell ref="B9:E9"/>
    <mergeCell ref="B10:E10"/>
    <mergeCell ref="B11:E11"/>
    <mergeCell ref="B12:E12"/>
    <mergeCell ref="B13:E13"/>
    <mergeCell ref="B14:E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B1D7-93A4-4704-B59A-E92E875066CD}">
  <dimension ref="D6:D7"/>
  <sheetViews>
    <sheetView workbookViewId="0">
      <selection activeCell="D6" sqref="D6:D7"/>
    </sheetView>
  </sheetViews>
  <sheetFormatPr defaultRowHeight="15" x14ac:dyDescent="0.25"/>
  <sheetData>
    <row r="6" spans="4:4" x14ac:dyDescent="0.25">
      <c r="D6" t="s">
        <v>130</v>
      </c>
    </row>
    <row r="7" spans="4:4" x14ac:dyDescent="0.25">
      <c r="D7"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eerbaar xmlns="19c8e7e1-d1a1-43e5-9c0a-8aa71961c8a7">Ja</Publiceerbaa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BA54AA73799649A0C6D8DBFB0DD998" ma:contentTypeVersion="9" ma:contentTypeDescription="Een nieuw document maken." ma:contentTypeScope="" ma:versionID="4b64155b36dc91019291ab94d667e6c6">
  <xsd:schema xmlns:xsd="http://www.w3.org/2001/XMLSchema" xmlns:xs="http://www.w3.org/2001/XMLSchema" xmlns:p="http://schemas.microsoft.com/office/2006/metadata/properties" xmlns:ns2="19c8e7e1-d1a1-43e5-9c0a-8aa71961c8a7" targetNamespace="http://schemas.microsoft.com/office/2006/metadata/properties" ma:root="true" ma:fieldsID="a163b5428af0afb65d9637d955fed452" ns2:_="">
    <xsd:import namespace="19c8e7e1-d1a1-43e5-9c0a-8aa71961c8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Publiceerba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8e7e1-d1a1-43e5-9c0a-8aa71961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Publiceerbaar" ma:index="16" nillable="true" ma:displayName="Publiceerbaar" ma:default="Nee" ma:format="Dropdown" ma:internalName="Publiceerbaar">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0E4257-867E-414E-BF78-934ED432DA0C}">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19c8e7e1-d1a1-43e5-9c0a-8aa71961c8a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47E2DF4-D800-44D2-941F-1AAC24E50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8e7e1-d1a1-43e5-9c0a-8aa71961c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85631-FAE9-4B84-BC1F-AF3D491532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Prijzenblad Telefonie en CX</vt:lpstr>
      <vt:lpstr>Prijzenblad mobiel</vt:lpstr>
      <vt:lpstr>TCO inschrijving</vt:lpstr>
      <vt:lpstr>vervolgkeuze lijst</vt:lpstr>
    </vt:vector>
  </TitlesOfParts>
  <Manager/>
  <Company>SBB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SCC-EA-telefonie prijsinvulformulier</dc:title>
  <dc:subject/>
  <dc:creator>Han Boekel</dc:creator>
  <cp:keywords/>
  <dc:description/>
  <cp:lastModifiedBy>Erwin Harkink</cp:lastModifiedBy>
  <cp:revision/>
  <dcterms:created xsi:type="dcterms:W3CDTF">2012-04-10T14:08:10Z</dcterms:created>
  <dcterms:modified xsi:type="dcterms:W3CDTF">2026-03-05T06:53:02Z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0x01010027BA54AA73799649A0C6D8DBFB0DD998</vt:lpwstr>
  </property>
  <property fmtid="{D5CDD505-2E9C-101B-9397-08002B2CF9AE}" pid="3" name="sbbStatus">
    <vt:lpwstr/>
  </property>
  <property fmtid="{D5CDD505-2E9C-101B-9397-08002B2CF9AE}" pid="4" name="TaxKeyword">
    <vt:lpwstr/>
  </property>
  <property fmtid="{D5CDD505-2E9C-101B-9397-08002B2CF9AE}" pid="5" name="TaxKeywordTaxHTField">
    <vt:lpwstr/>
  </property>
  <property fmtid="{D5CDD505-2E9C-101B-9397-08002B2CF9AE}" pid="6" name="sbbClassificatie">
    <vt:lpwstr>1;#Vertrouwelijk|c3e89336-5afb-4702-a8b2-1387a1d41f49</vt:lpwstr>
  </property>
</Properties>
</file>