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ilburg.sharepoint.com/sites/TB-PRC-Programma_Ondermijning-WeerbareOverheid/Gedeelde documenten/Weerbare Overheid/Wet, beleid, uitvoering/Goed verhuurderschap/Pilot Huurteam/Aanbesteding/01 Aanbestedingsdocumenten/Publicatie (definitieve documenten, GEEN bewerkingen doen!)/"/>
    </mc:Choice>
  </mc:AlternateContent>
  <xr:revisionPtr revIDLastSave="81" documentId="13_ncr:1_{B3B6BBE7-310C-483F-9C1F-3AB80CFB5B81}" xr6:coauthVersionLast="47" xr6:coauthVersionMax="47" xr10:uidLastSave="{FFD60A95-9886-4F7A-965D-FAC61740CE6C}"/>
  <bookViews>
    <workbookView xWindow="-120" yWindow="-120" windowWidth="29040" windowHeight="15840" xr2:uid="{00000000-000D-0000-FFFF-FFFF00000000}"/>
  </bookViews>
  <sheets>
    <sheet name="Prijzenblad" sheetId="1" r:id="rId1"/>
    <sheet name="Uitleg prijzen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9" i="1"/>
  <c r="B23" i="1"/>
  <c r="B24" i="1" l="1"/>
  <c r="B28" i="1" s="1"/>
  <c r="B30" i="1" s="1"/>
  <c r="B25" i="1" l="1"/>
</calcChain>
</file>

<file path=xl/sharedStrings.xml><?xml version="1.0" encoding="utf-8"?>
<sst xmlns="http://schemas.openxmlformats.org/spreadsheetml/2006/main" count="50" uniqueCount="40">
  <si>
    <t>Prijzenblad Huurteam Tilburg (vast max 80% van plafond)</t>
  </si>
  <si>
    <t>Parameters (vastgesteld)</t>
  </si>
  <si>
    <t>Plafond (excl. BTW)</t>
  </si>
  <si>
    <t>euro</t>
  </si>
  <si>
    <t>Maximaal vast jaar (80% van plafond)</t>
  </si>
  <si>
    <t>Maximaal vast maand</t>
  </si>
  <si>
    <t>euro/maand</t>
  </si>
  <si>
    <t>Minimaal vast maand (beleid)</t>
  </si>
  <si>
    <t>Totale raming per jaar</t>
  </si>
  <si>
    <t>aantal</t>
  </si>
  <si>
    <t>Aanvragen inbegrepen in vaste pakket</t>
  </si>
  <si>
    <t>Variabel aantal – eenvoudig (65%)</t>
  </si>
  <si>
    <t>Variabel aantal – complex (35%)</t>
  </si>
  <si>
    <t>In te vullen tarieven door inschrijver</t>
  </si>
  <si>
    <t>euro/stuk</t>
  </si>
  <si>
    <t>Berekening inschrijfprijs</t>
  </si>
  <si>
    <t>Variabel subtotaal</t>
  </si>
  <si>
    <t>Vast jaarbedrag</t>
  </si>
  <si>
    <t>Totale inschrijfprijs (excl. BTW)</t>
  </si>
  <si>
    <t>Aandeel vaste kosten in totaal (informatief)</t>
  </si>
  <si>
    <t>Automatische validatie</t>
  </si>
  <si>
    <t>Plafondtoets (totaal ≤ plafond)</t>
  </si>
  <si>
    <t>Vast maandbedrag binnen band (min–max)</t>
  </si>
  <si>
    <t>Eindstatus</t>
  </si>
  <si>
    <t>Verklaring</t>
  </si>
  <si>
    <t>Bedrijfsnaam:</t>
  </si>
  <si>
    <t>(digitaal invullen)</t>
  </si>
  <si>
    <t>Naam bevoegd vertegenwoordiger:</t>
  </si>
  <si>
    <t>Functie:</t>
  </si>
  <si>
    <t>Handtekening:</t>
  </si>
  <si>
    <t>Plaats en datum:</t>
  </si>
  <si>
    <t>Uitleg Prijzenblad Huurteam Tilburg</t>
  </si>
  <si>
    <r>
      <rPr>
        <b/>
        <sz val="11"/>
        <color theme="1"/>
        <rFont val="Calibri"/>
        <family val="2"/>
        <scheme val="minor"/>
      </rPr>
      <t>3. Wanneer is een inschrijving GELDIG?</t>
    </r>
    <r>
      <rPr>
        <sz val="11"/>
        <color theme="1"/>
        <rFont val="Calibri"/>
        <family val="2"/>
        <scheme val="minor"/>
      </rPr>
      <t xml:space="preserve">
1. Totale inschrijfprijs ≤ 180.000 euro
2. Vast jaarbedrag ≤ 80% van het plafond (maximaal 144.000 euro)
3. Vast maandbedrag ≥ minimum (beleid) en ≤ maximum
Wanneer alle drie voorwaarden OK zijn, verschijnt de status: GELDIG</t>
    </r>
  </si>
  <si>
    <r>
      <rPr>
        <b/>
        <sz val="11"/>
        <color theme="1"/>
        <rFont val="Calibri"/>
        <family val="2"/>
        <scheme val="minor"/>
      </rPr>
      <t>2. Wat rekent het prijzenblad automatisch uit?</t>
    </r>
    <r>
      <rPr>
        <sz val="11"/>
        <color theme="1"/>
        <rFont val="Calibri"/>
        <family val="2"/>
        <scheme val="minor"/>
      </rPr>
      <t xml:space="preserve">
- Vast jaarbedrag = 12 x vast maandbedrag
- Variabel jaarbedrag = 130 x tarief aanvoudig + 70 x tarief complex
- Totale inschrijfprijs = vast jaarbedrag + variabel jaarbedrag
- Percentage vaste kosten (informatief)</t>
    </r>
  </si>
  <si>
    <t>Door ondertekening verklaart inschrijver de dienstverlening uit te voeren tegen de in dit prijzenblad ingevulde tarieven. De variabele tarieven voor eenvoudige en complexe aanvragen zijn bindend en worden toegepast op alle aanvragen boven 1500 per jaar, op opdrachten en uitbreidingen voortvloeiend uit de herzieningsclausule, en op eventuele overschrijdingen van de raming. Wijziging van de vastgestelde parameters of fictieve hoeveelheden is niet toegestaan.</t>
  </si>
  <si>
    <r>
      <rPr>
        <b/>
        <sz val="11"/>
        <color theme="1"/>
        <rFont val="Calibri"/>
        <family val="2"/>
        <scheme val="minor"/>
      </rPr>
      <t>1. Wat vult een inschrijver in?</t>
    </r>
    <r>
      <rPr>
        <sz val="11"/>
        <color theme="1"/>
        <rFont val="Calibri"/>
        <family val="2"/>
        <scheme val="minor"/>
      </rPr>
      <t xml:space="preserve">
- Vast maandbedrag (voor de eerste 1500 aanvragen + de gehele dienstverlening zoals beschreven in het aanbestedingsdocument)
- Variabel tarief per eenvoudig vraagstuk (per aanvraag boven 1500 stuks)
- Variabel tarief per complex vraagstuk (per aanvraag boven 1500 stuks)</t>
    </r>
  </si>
  <si>
    <t>Vast maandbedrag (excl. BTW) – dekt t/m 1500 aanvragen</t>
  </si>
  <si>
    <t>Variabel tarief per eenvoudig vraagstuk (boven 1500)</t>
  </si>
  <si>
    <t>Variabel tarief per complex vraagstuk (boven 1500)</t>
  </si>
  <si>
    <t>Uitsluitend de geel gemarkeerde cellen invullen. Raming: 1700 aanvragen per jaar; het vaste pakket dekt:
- De eerste 1500 aanvragen. 
- Gehele dienstverlening zoals beschreven in het aanbestedingsdocument. Inclusief maandelijks overleg, Communicatie &amp; informatievoorziening doelgroepen, ketenpartners incl., telefonische bereikbaarheid voor 12 maanden en jaarlijkse rapportage.
Alle aanvragen boven 1500 worden afgerekend tegen de variabele tarieven. De variabele tarieven zijn bindend voor: (a) alle aanvragen boven 1500, (b) opdrachten en uitbreidingen op grond van de herzieningsclausule, en (c) overschrijdingen van de raming.
In dit model geldt: vast jaarbedrag mag NIET boven 80% van het plafond uitkomen en het totaal blijft onder het plafond.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</si>
</sst>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ont>
    <font>
      <b/>
      <sz val="11"/>
      <color theme="1"/>
      <name val="Calibri"/>
      <family val="2"/>
      <scheme val="minor"/>
    </font>
    <font>
      <b/>
      <sz val="11"/>
      <name val="Calibri"/>
      <family val="2"/>
      <scheme val="minor"/>
    </font>
    <font>
      <b/>
      <sz val="14"/>
      <name val="Calibri"/>
      <family val="2"/>
    </font>
    <font>
      <b/>
      <sz val="14"/>
      <color theme="1"/>
      <name val="Calibri"/>
      <family val="2"/>
      <scheme val="minor"/>
    </font>
    <font>
      <sz val="11"/>
      <color theme="1"/>
      <name val="Aptos Narrow"/>
      <family val="2"/>
    </font>
  </fonts>
  <fills count="6">
    <fill>
      <patternFill patternType="none"/>
    </fill>
    <fill>
      <patternFill patternType="gray125"/>
    </fill>
    <fill>
      <patternFill patternType="solid">
        <fgColor rgb="FFF2F2F2"/>
      </patternFill>
    </fill>
    <fill>
      <patternFill patternType="solid">
        <fgColor theme="4" tint="0.59999389629810485"/>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0" fontId="1" fillId="0" borderId="0" xfId="0" applyFont="1"/>
    <xf numFmtId="0" fontId="0" fillId="2" borderId="1" xfId="0" applyFill="1" applyBorder="1"/>
    <xf numFmtId="0" fontId="0" fillId="0" borderId="1" xfId="0" applyBorder="1"/>
    <xf numFmtId="3" fontId="0" fillId="0" borderId="1" xfId="0" applyNumberFormat="1" applyBorder="1"/>
    <xf numFmtId="9" fontId="0" fillId="0" borderId="1" xfId="0" applyNumberFormat="1" applyBorder="1"/>
    <xf numFmtId="0" fontId="3" fillId="3" borderId="2" xfId="0" applyFont="1" applyFill="1" applyBorder="1" applyAlignment="1" applyProtection="1">
      <alignment vertical="center" wrapText="1"/>
      <protection hidden="1"/>
    </xf>
    <xf numFmtId="0" fontId="0" fillId="0" borderId="0" xfId="0" applyAlignment="1" applyProtection="1">
      <alignment horizontal="left"/>
      <protection hidden="1"/>
    </xf>
    <xf numFmtId="3" fontId="0" fillId="4" borderId="1" xfId="0" applyNumberFormat="1" applyFill="1" applyBorder="1" applyProtection="1">
      <protection locked="0"/>
    </xf>
    <xf numFmtId="0" fontId="0" fillId="4" borderId="1" xfId="0" applyFill="1" applyBorder="1" applyProtection="1">
      <protection locked="0"/>
    </xf>
    <xf numFmtId="0" fontId="4" fillId="0" borderId="0" xfId="0" applyFont="1"/>
    <xf numFmtId="0" fontId="6" fillId="0" borderId="0" xfId="0" applyFont="1"/>
    <xf numFmtId="0" fontId="5" fillId="5" borderId="0" xfId="0" applyFont="1" applyFill="1"/>
    <xf numFmtId="0" fontId="0" fillId="5" borderId="0" xfId="0" applyFill="1"/>
    <xf numFmtId="0" fontId="0" fillId="5" borderId="0" xfId="0" applyFill="1" applyAlignment="1">
      <alignment wrapText="1"/>
    </xf>
    <xf numFmtId="0" fontId="0" fillId="4" borderId="2" xfId="0" applyFill="1" applyBorder="1" applyAlignment="1" applyProtection="1">
      <alignment horizontal="center" vertical="center"/>
      <protection locked="0" hidden="1"/>
    </xf>
    <xf numFmtId="0" fontId="0" fillId="4" borderId="3" xfId="0" applyFill="1" applyBorder="1" applyProtection="1">
      <protection locked="0" hidden="1"/>
    </xf>
    <xf numFmtId="0" fontId="0" fillId="4" borderId="4" xfId="0" applyFill="1" applyBorder="1" applyProtection="1">
      <protection locked="0" hidden="1"/>
    </xf>
    <xf numFmtId="0" fontId="0" fillId="0" borderId="0" xfId="0" applyAlignment="1">
      <alignment vertical="top" wrapText="1"/>
    </xf>
    <xf numFmtId="0" fontId="0" fillId="0" borderId="0" xfId="0" applyAlignment="1">
      <alignment wrapText="1"/>
    </xf>
    <xf numFmtId="0" fontId="3" fillId="3" borderId="5" xfId="0" applyFont="1" applyFill="1" applyBorder="1" applyAlignment="1" applyProtection="1">
      <alignment vertical="top" wrapText="1"/>
      <protection hidden="1"/>
    </xf>
    <xf numFmtId="0" fontId="0" fillId="0" borderId="9" xfId="0" applyBorder="1" applyAlignment="1" applyProtection="1">
      <alignment vertical="top" wrapText="1"/>
      <protection hidden="1"/>
    </xf>
    <xf numFmtId="0" fontId="0" fillId="0" borderId="12" xfId="0" applyBorder="1" applyAlignment="1" applyProtection="1">
      <alignment vertical="top" wrapText="1"/>
      <protection hidden="1"/>
    </xf>
    <xf numFmtId="0" fontId="0" fillId="4" borderId="6" xfId="0" applyFill="1" applyBorder="1" applyAlignment="1" applyProtection="1">
      <alignment horizontal="center" vertical="top"/>
      <protection locked="0" hidden="1"/>
    </xf>
    <xf numFmtId="0" fontId="0" fillId="4" borderId="7" xfId="0" applyFill="1" applyBorder="1" applyProtection="1">
      <protection locked="0" hidden="1"/>
    </xf>
    <xf numFmtId="0" fontId="0" fillId="4" borderId="8" xfId="0" applyFill="1" applyBorder="1" applyProtection="1">
      <protection locked="0" hidden="1"/>
    </xf>
    <xf numFmtId="0" fontId="0" fillId="4" borderId="10" xfId="0" applyFill="1" applyBorder="1" applyAlignment="1" applyProtection="1">
      <alignment horizontal="center"/>
      <protection locked="0" hidden="1"/>
    </xf>
    <xf numFmtId="0" fontId="0" fillId="4" borderId="0" xfId="0" applyFill="1" applyProtection="1">
      <protection locked="0" hidden="1"/>
    </xf>
    <xf numFmtId="0" fontId="0" fillId="4" borderId="11" xfId="0" applyFill="1" applyBorder="1" applyProtection="1">
      <protection locked="0" hidden="1"/>
    </xf>
    <xf numFmtId="0" fontId="0" fillId="4" borderId="13" xfId="0" applyFill="1" applyBorder="1" applyAlignment="1" applyProtection="1">
      <alignment horizontal="center"/>
      <protection locked="0" hidden="1"/>
    </xf>
    <xf numFmtId="0" fontId="0" fillId="4" borderId="14" xfId="0" applyFill="1" applyBorder="1" applyProtection="1">
      <protection locked="0" hidden="1"/>
    </xf>
    <xf numFmtId="0" fontId="0" fillId="4" borderId="15" xfId="0" applyFill="1" applyBorder="1" applyProtection="1">
      <protection locked="0" hidden="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1"/>
  <sheetViews>
    <sheetView tabSelected="1" workbookViewId="0">
      <selection activeCell="F15" sqref="F15"/>
    </sheetView>
  </sheetViews>
  <sheetFormatPr defaultRowHeight="15" x14ac:dyDescent="0.25"/>
  <cols>
    <col min="1" max="1" width="58" customWidth="1"/>
    <col min="2" max="2" width="22" customWidth="1"/>
    <col min="3" max="3" width="18" customWidth="1"/>
  </cols>
  <sheetData>
    <row r="1" spans="1:4" ht="18" customHeight="1" x14ac:dyDescent="0.3">
      <c r="A1" s="10" t="s">
        <v>0</v>
      </c>
    </row>
    <row r="3" spans="1:4" ht="162.75" customHeight="1" x14ac:dyDescent="0.25">
      <c r="A3" s="18" t="s">
        <v>39</v>
      </c>
      <c r="B3" s="19"/>
      <c r="C3" s="19"/>
      <c r="D3" s="19"/>
    </row>
    <row r="5" spans="1:4" x14ac:dyDescent="0.25">
      <c r="A5" s="1" t="s">
        <v>1</v>
      </c>
    </row>
    <row r="7" spans="1:4" x14ac:dyDescent="0.25">
      <c r="A7" s="2" t="s">
        <v>2</v>
      </c>
      <c r="B7" s="3">
        <v>180000</v>
      </c>
      <c r="C7" s="3" t="s">
        <v>3</v>
      </c>
    </row>
    <row r="8" spans="1:4" x14ac:dyDescent="0.25">
      <c r="A8" s="2" t="s">
        <v>4</v>
      </c>
      <c r="B8" s="3">
        <v>144000</v>
      </c>
      <c r="C8" s="3" t="s">
        <v>3</v>
      </c>
    </row>
    <row r="9" spans="1:4" x14ac:dyDescent="0.25">
      <c r="A9" s="2" t="s">
        <v>5</v>
      </c>
      <c r="B9" s="3">
        <v>12000</v>
      </c>
      <c r="C9" s="3" t="s">
        <v>6</v>
      </c>
    </row>
    <row r="10" spans="1:4" x14ac:dyDescent="0.25">
      <c r="A10" s="2" t="s">
        <v>7</v>
      </c>
      <c r="B10" s="3">
        <v>10000</v>
      </c>
      <c r="C10" s="3" t="s">
        <v>6</v>
      </c>
    </row>
    <row r="11" spans="1:4" x14ac:dyDescent="0.25">
      <c r="A11" s="2" t="s">
        <v>8</v>
      </c>
      <c r="B11" s="3">
        <v>1700</v>
      </c>
      <c r="C11" s="3" t="s">
        <v>9</v>
      </c>
    </row>
    <row r="12" spans="1:4" x14ac:dyDescent="0.25">
      <c r="A12" s="2" t="s">
        <v>10</v>
      </c>
      <c r="B12" s="3">
        <v>1500</v>
      </c>
      <c r="C12" s="3" t="s">
        <v>9</v>
      </c>
    </row>
    <row r="13" spans="1:4" x14ac:dyDescent="0.25">
      <c r="A13" s="2" t="s">
        <v>11</v>
      </c>
      <c r="B13" s="3">
        <v>130</v>
      </c>
      <c r="C13" s="3" t="s">
        <v>9</v>
      </c>
    </row>
    <row r="14" spans="1:4" x14ac:dyDescent="0.25">
      <c r="A14" s="2" t="s">
        <v>12</v>
      </c>
      <c r="B14" s="3">
        <v>70</v>
      </c>
      <c r="C14" s="3" t="s">
        <v>9</v>
      </c>
    </row>
    <row r="16" spans="1:4" x14ac:dyDescent="0.25">
      <c r="A16" s="1" t="s">
        <v>13</v>
      </c>
    </row>
    <row r="17" spans="1:3" x14ac:dyDescent="0.25">
      <c r="A17" s="3" t="s">
        <v>36</v>
      </c>
      <c r="B17" s="8"/>
      <c r="C17" s="3" t="s">
        <v>6</v>
      </c>
    </row>
    <row r="18" spans="1:3" x14ac:dyDescent="0.25">
      <c r="A18" s="3" t="s">
        <v>37</v>
      </c>
      <c r="B18" s="9"/>
      <c r="C18" s="3" t="s">
        <v>14</v>
      </c>
    </row>
    <row r="19" spans="1:3" x14ac:dyDescent="0.25">
      <c r="A19" s="3" t="s">
        <v>38</v>
      </c>
      <c r="B19" s="9"/>
      <c r="C19" s="3" t="s">
        <v>14</v>
      </c>
    </row>
    <row r="21" spans="1:3" x14ac:dyDescent="0.25">
      <c r="A21" s="1" t="s">
        <v>15</v>
      </c>
    </row>
    <row r="22" spans="1:3" x14ac:dyDescent="0.25">
      <c r="A22" s="3" t="s">
        <v>16</v>
      </c>
      <c r="B22" s="4">
        <f>130*B18+70*B19</f>
        <v>0</v>
      </c>
    </row>
    <row r="23" spans="1:3" x14ac:dyDescent="0.25">
      <c r="A23" s="3" t="s">
        <v>17</v>
      </c>
      <c r="B23" s="4">
        <f>12*B17</f>
        <v>0</v>
      </c>
    </row>
    <row r="24" spans="1:3" x14ac:dyDescent="0.25">
      <c r="A24" s="3" t="s">
        <v>18</v>
      </c>
      <c r="B24" s="4">
        <f>B22+B23</f>
        <v>0</v>
      </c>
    </row>
    <row r="25" spans="1:3" x14ac:dyDescent="0.25">
      <c r="A25" s="3" t="s">
        <v>19</v>
      </c>
      <c r="B25" s="5">
        <f>IF(B24&gt;0,B23/B24,0)</f>
        <v>0</v>
      </c>
    </row>
    <row r="27" spans="1:3" x14ac:dyDescent="0.25">
      <c r="A27" s="1" t="s">
        <v>20</v>
      </c>
    </row>
    <row r="28" spans="1:3" x14ac:dyDescent="0.25">
      <c r="A28" s="3" t="s">
        <v>21</v>
      </c>
      <c r="B28" s="3" t="str">
        <f>IF(B24&lt;=B7,"OK","AFGEWEZEN: plafond overschreden")</f>
        <v>OK</v>
      </c>
    </row>
    <row r="29" spans="1:3" x14ac:dyDescent="0.25">
      <c r="A29" s="3" t="s">
        <v>22</v>
      </c>
      <c r="B29" s="3" t="str">
        <f>IF(AND(B17&gt;=B10,B17&lt;=B9),"OK","AFGEWEZEN: buiten band (min–max)")</f>
        <v>AFGEWEZEN: buiten band (min–max)</v>
      </c>
    </row>
    <row r="30" spans="1:3" x14ac:dyDescent="0.25">
      <c r="A30" s="3" t="s">
        <v>23</v>
      </c>
      <c r="B30" s="3" t="str">
        <f>IF(AND(B28="OK",B29="OK"),"GELDIG","ONGELDIG")</f>
        <v>ONGELDIG</v>
      </c>
    </row>
    <row r="32" spans="1:3" x14ac:dyDescent="0.25">
      <c r="A32" s="1" t="s">
        <v>24</v>
      </c>
    </row>
    <row r="33" spans="1:5" ht="71.25" customHeight="1" thickBot="1" x14ac:dyDescent="0.3">
      <c r="A33" s="18" t="s">
        <v>34</v>
      </c>
      <c r="B33" s="19"/>
      <c r="C33" s="19"/>
      <c r="D33" s="19"/>
    </row>
    <row r="34" spans="1:5" ht="15.75" thickBot="1" x14ac:dyDescent="0.3">
      <c r="A34" s="6" t="s">
        <v>25</v>
      </c>
      <c r="B34" s="15"/>
      <c r="C34" s="16"/>
      <c r="D34" s="17"/>
      <c r="E34" s="7" t="s">
        <v>26</v>
      </c>
    </row>
    <row r="35" spans="1:5" ht="15.75" thickBot="1" x14ac:dyDescent="0.3">
      <c r="A35" s="6" t="s">
        <v>27</v>
      </c>
      <c r="B35" s="15"/>
      <c r="C35" s="16"/>
      <c r="D35" s="17"/>
      <c r="E35" s="7" t="s">
        <v>26</v>
      </c>
    </row>
    <row r="36" spans="1:5" ht="15.75" thickBot="1" x14ac:dyDescent="0.3">
      <c r="A36" s="6" t="s">
        <v>28</v>
      </c>
      <c r="B36" s="15"/>
      <c r="C36" s="16"/>
      <c r="D36" s="17"/>
      <c r="E36" s="7" t="s">
        <v>26</v>
      </c>
    </row>
    <row r="37" spans="1:5" x14ac:dyDescent="0.25">
      <c r="A37" s="20" t="s">
        <v>29</v>
      </c>
      <c r="B37" s="23"/>
      <c r="C37" s="24"/>
      <c r="D37" s="25"/>
      <c r="E37" s="7"/>
    </row>
    <row r="38" spans="1:5" x14ac:dyDescent="0.25">
      <c r="A38" s="21"/>
      <c r="B38" s="26"/>
      <c r="C38" s="27"/>
      <c r="D38" s="28"/>
      <c r="E38" s="7"/>
    </row>
    <row r="39" spans="1:5" x14ac:dyDescent="0.25">
      <c r="A39" s="21"/>
      <c r="B39" s="26"/>
      <c r="C39" s="27"/>
      <c r="D39" s="28"/>
      <c r="E39" s="7"/>
    </row>
    <row r="40" spans="1:5" ht="15.75" thickBot="1" x14ac:dyDescent="0.3">
      <c r="A40" s="22"/>
      <c r="B40" s="29"/>
      <c r="C40" s="30"/>
      <c r="D40" s="31"/>
      <c r="E40" s="7"/>
    </row>
    <row r="41" spans="1:5" ht="15.75" thickBot="1" x14ac:dyDescent="0.3">
      <c r="A41" s="6" t="s">
        <v>30</v>
      </c>
      <c r="B41" s="15"/>
      <c r="C41" s="16"/>
      <c r="D41" s="17"/>
      <c r="E41" s="7" t="s">
        <v>26</v>
      </c>
    </row>
  </sheetData>
  <sheetProtection algorithmName="SHA-512" hashValue="LxnT2u5+fbMA6pPXJgmetg8kyCfKavdycyfE6sTvUeXJ/9f0N3W5h9qMrdNqkkMWnrn2mWVfSnwkjcqTBwDe4Q==" saltValue="6+0YDZ9rFLarTr2CJgyYmg==" spinCount="100000" sheet="1" objects="1" scenarios="1"/>
  <mergeCells count="8">
    <mergeCell ref="B41:D41"/>
    <mergeCell ref="A3:D3"/>
    <mergeCell ref="A33:D33"/>
    <mergeCell ref="B34:D34"/>
    <mergeCell ref="B35:D35"/>
    <mergeCell ref="A37:A40"/>
    <mergeCell ref="B36:D36"/>
    <mergeCell ref="B37:D40"/>
  </mergeCells>
  <conditionalFormatting sqref="B30">
    <cfRule type="expression" priority="1" stopIfTrue="1">
      <formula>B30="ONGELDIG"</formula>
    </cfRule>
  </conditionalFormatting>
  <dataValidations count="2">
    <dataValidation type="decimal" prompt="Vul een bedrag in tussen het minimum en het maximum (80% van plafond / 12)." sqref="B17" xr:uid="{00000000-0002-0000-0000-000000000000}">
      <formula1>$B$10</formula1>
      <formula2>$B$9/12</formula2>
    </dataValidation>
    <dataValidation type="decimal" operator="greaterThanOrEqual" sqref="B18:B19" xr:uid="{00000000-0002-0000-0000-000001000000}">
      <formula1>0</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13D37-EFB9-4A20-B57C-4946379A5527}">
  <dimension ref="A1:A8"/>
  <sheetViews>
    <sheetView workbookViewId="0">
      <selection activeCell="A5" sqref="A5"/>
    </sheetView>
  </sheetViews>
  <sheetFormatPr defaultRowHeight="15" x14ac:dyDescent="0.25"/>
  <cols>
    <col min="1" max="1" width="117.85546875" customWidth="1"/>
  </cols>
  <sheetData>
    <row r="1" spans="1:1" ht="18.75" x14ac:dyDescent="0.3">
      <c r="A1" s="12" t="s">
        <v>31</v>
      </c>
    </row>
    <row r="2" spans="1:1" x14ac:dyDescent="0.25">
      <c r="A2" s="13"/>
    </row>
    <row r="3" spans="1:1" ht="66.75" customHeight="1" x14ac:dyDescent="0.25">
      <c r="A3" s="14" t="s">
        <v>35</v>
      </c>
    </row>
    <row r="4" spans="1:1" x14ac:dyDescent="0.25">
      <c r="A4" s="13"/>
    </row>
    <row r="5" spans="1:1" ht="75" x14ac:dyDescent="0.25">
      <c r="A5" s="14" t="s">
        <v>33</v>
      </c>
    </row>
    <row r="6" spans="1:1" x14ac:dyDescent="0.25">
      <c r="A6" s="13"/>
    </row>
    <row r="7" spans="1:1" ht="105" x14ac:dyDescent="0.25">
      <c r="A7" s="14" t="s">
        <v>32</v>
      </c>
    </row>
    <row r="8" spans="1:1" x14ac:dyDescent="0.25">
      <c r="A8" s="11"/>
    </row>
  </sheetData>
  <sheetProtection algorithmName="SHA-512" hashValue="mtNgllWIGPlBJgZI1wjW2Zqb/1h/EQbwUWg0XHnSCdSDoyxdN6YAJr0cFuaJz2WY4c7hRQQx7AoiCay0pPjCkA==" saltValue="OYxehsE2shlbmcZZosjUt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4918D9FB83794180CD270A32989B47" ma:contentTypeVersion="15" ma:contentTypeDescription="Een nieuw document maken." ma:contentTypeScope="" ma:versionID="d99db9f08431148cc992b96056673da7">
  <xsd:schema xmlns:xsd="http://www.w3.org/2001/XMLSchema" xmlns:xs="http://www.w3.org/2001/XMLSchema" xmlns:p="http://schemas.microsoft.com/office/2006/metadata/properties" xmlns:ns2="3e7aa820-d895-4319-a446-c8beba36a2fc" xmlns:ns3="5a7324a0-af70-443c-9725-5f68cecdec97" targetNamespace="http://schemas.microsoft.com/office/2006/metadata/properties" ma:root="true" ma:fieldsID="7065a1bad089100a61c4f8722cfc7a59" ns2:_="" ns3:_="">
    <xsd:import namespace="3e7aa820-d895-4319-a446-c8beba36a2fc"/>
    <xsd:import namespace="5a7324a0-af70-443c-9725-5f68cecdec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Title0"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aa820-d895-4319-a446-c8beba36a2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Title0" ma:index="18" nillable="true" ma:displayName="Title" ma:description="" ma:internalName="Title0">
      <xsd:simpleType>
        <xsd:restriction base="dms:Text">
          <xsd:maxLength value="255"/>
        </xsd:restrictio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7324a0-af70-443c-9725-5f68cecdec9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7aa820-d895-4319-a446-c8beba36a2fc">
      <Terms xmlns="http://schemas.microsoft.com/office/infopath/2007/PartnerControls"/>
    </lcf76f155ced4ddcb4097134ff3c332f>
    <Title0 xmlns="3e7aa820-d895-4319-a446-c8beba36a2fc" xsi:nil="true"/>
  </documentManagement>
</p:properties>
</file>

<file path=customXml/itemProps1.xml><?xml version="1.0" encoding="utf-8"?>
<ds:datastoreItem xmlns:ds="http://schemas.openxmlformats.org/officeDocument/2006/customXml" ds:itemID="{FA7A922B-9D7D-4EA7-8BE0-327D32084CC4}"/>
</file>

<file path=customXml/itemProps2.xml><?xml version="1.0" encoding="utf-8"?>
<ds:datastoreItem xmlns:ds="http://schemas.openxmlformats.org/officeDocument/2006/customXml" ds:itemID="{14E3F23D-B2E4-4B45-9E1A-BFEC1EF5FA52}">
  <ds:schemaRefs>
    <ds:schemaRef ds:uri="http://schemas.microsoft.com/sharepoint/v3/contenttype/forms"/>
  </ds:schemaRefs>
</ds:datastoreItem>
</file>

<file path=customXml/itemProps3.xml><?xml version="1.0" encoding="utf-8"?>
<ds:datastoreItem xmlns:ds="http://schemas.openxmlformats.org/officeDocument/2006/customXml" ds:itemID="{263BD9BA-FFFF-4775-9C29-A685218C13EA}">
  <ds:schemaRefs>
    <ds:schemaRef ds:uri="5a7324a0-af70-443c-9725-5f68cecdec97"/>
    <ds:schemaRef ds:uri="http://purl.org/dc/terms/"/>
    <ds:schemaRef ds:uri="http://purl.org/dc/dcmitype/"/>
    <ds:schemaRef ds:uri="http://schemas.microsoft.com/office/2006/documentManagement/types"/>
    <ds:schemaRef ds:uri="http://purl.org/dc/elements/1.1/"/>
    <ds:schemaRef ds:uri="http://schemas.microsoft.com/office/2006/metadata/properties"/>
    <ds:schemaRef ds:uri="3e7aa820-d895-4319-a446-c8beba36a2fc"/>
    <ds:schemaRef ds:uri="http://schemas.openxmlformats.org/package/2006/metadata/core-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0ce80e9c-661b-453a-b52e-c00e4f65cc34}" enabled="1" method="Standard" siteId="{bbc3bd55-2812-4652-96ae-ce7932a2e8b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Uitleg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Hellemond, Marion van</dc:creator>
  <cp:keywords/>
  <dc:description/>
  <cp:lastModifiedBy>Megens, Barry</cp:lastModifiedBy>
  <cp:revision/>
  <dcterms:created xsi:type="dcterms:W3CDTF">2026-02-10T13:26:45Z</dcterms:created>
  <dcterms:modified xsi:type="dcterms:W3CDTF">2026-02-25T10:10:49Z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0x0101005A4918D9FB83794180CD270A32989B47</vt:lpwstr>
  </property>
  <property fmtid="{D5CDD505-2E9C-101B-9397-08002B2CF9AE}" pid="3" name="MediaServiceImageTags">
    <vt:lpwstr/>
  </property>
</Properties>
</file>