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rvo\IUC\08 Team ICT\Inkoop boven EU\13. Cat. ICT Profs\2024\RVICTO26_202410196_Maatwerk\1 R26-1_Aanbestedingsdocument\0. Publicatie 3mrt\TN_1.0\"/>
    </mc:Choice>
  </mc:AlternateContent>
  <xr:revisionPtr revIDLastSave="0" documentId="13_ncr:1_{87B4A0C2-B36D-43FD-AD15-4BF7158893CE}" xr6:coauthVersionLast="47" xr6:coauthVersionMax="47" xr10:uidLastSave="{00000000-0000-0000-0000-000000000000}"/>
  <workbookProtection workbookAlgorithmName="SHA-512" workbookHashValue="G5/ewLEtIfceNSGbF0cHYCsRCg7oDfMlkXiboTUhS3twswQPADd/NIufk0yb9s52hK+GgLl52KcUdMsFwNQsdg==" workbookSaltValue="1TxprWOqb7pIzvA+itUwbQ==" workbookSpinCount="100000" lockStructure="1"/>
  <bookViews>
    <workbookView xWindow="20805" yWindow="135" windowWidth="23010" windowHeight="19095" xr2:uid="{48FAF4C2-27EC-4139-93DB-3F4DD23090C3}"/>
  </bookViews>
  <sheets>
    <sheet name="Hulpmiddel scoreberekening" sheetId="3" r:id="rId1"/>
  </sheets>
  <definedNames>
    <definedName name="_xlnm.Print_Area" localSheetId="0">'Hulpmiddel scoreberekening'!$A$1:$J$22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3" l="1"/>
  <c r="E7" i="3"/>
  <c r="E16" i="3" l="1"/>
  <c r="E15" i="3"/>
  <c r="E14" i="3"/>
  <c r="D8" i="3"/>
  <c r="E6" i="3"/>
  <c r="E5" i="3"/>
  <c r="E8" i="3" s="1"/>
  <c r="J8" i="3" s="1"/>
  <c r="J19" i="3" l="1"/>
</calcChain>
</file>

<file path=xl/sharedStrings.xml><?xml version="1.0" encoding="utf-8"?>
<sst xmlns="http://schemas.openxmlformats.org/spreadsheetml/2006/main" count="27" uniqueCount="25">
  <si>
    <t>Bijlage 14 Hulpmiddel scoreberekening</t>
  </si>
  <si>
    <t>KWALITEIT</t>
  </si>
  <si>
    <t>Subgunningscriterium</t>
  </si>
  <si>
    <t>Waardering</t>
  </si>
  <si>
    <r>
      <t>Max.punten</t>
    </r>
    <r>
      <rPr>
        <b/>
        <vertAlign val="superscript"/>
        <sz val="9"/>
        <color theme="1"/>
        <rFont val="Verdana"/>
        <family val="2"/>
      </rPr>
      <t>1</t>
    </r>
  </si>
  <si>
    <r>
      <t xml:space="preserve">Score </t>
    </r>
    <r>
      <rPr>
        <b/>
        <vertAlign val="superscript"/>
        <sz val="9"/>
        <color theme="1"/>
        <rFont val="Verdana"/>
        <family val="2"/>
      </rPr>
      <t>2</t>
    </r>
  </si>
  <si>
    <t>Vaststelling eindscore</t>
  </si>
  <si>
    <t>Inzet van hoogwaardige agile teams</t>
  </si>
  <si>
    <t>Beheer en onderhoud Legacy-systemen</t>
  </si>
  <si>
    <t>SUBTOTAAL KWALITEIT</t>
  </si>
  <si>
    <t>PRIJS</t>
  </si>
  <si>
    <t>2A</t>
  </si>
  <si>
    <t>Korting bij verlenging na een initiële inhuurperiode tot 6 maanden</t>
  </si>
  <si>
    <t>2B</t>
  </si>
  <si>
    <t>Korting bij verlenging na een initiële inhuurperiode van 6 tot 12 maanden</t>
  </si>
  <si>
    <t>2C</t>
  </si>
  <si>
    <t>Korting bij verlenging na een initiële inhuurperiode van 12 maanden of meer</t>
  </si>
  <si>
    <t>EINDSCORE</t>
  </si>
  <si>
    <t>De totale weging van prijs en kwaliteit bedraagt gezamenlijk 1000 punten, zoals vastgesteld in de aanbesteding. De weging binnen kwaliteit is verwerkt in de maximale punten per wens.</t>
  </si>
  <si>
    <t>Post Quantum Cryptografie</t>
  </si>
  <si>
    <r>
      <t xml:space="preserve">Score </t>
    </r>
    <r>
      <rPr>
        <b/>
        <vertAlign val="superscript"/>
        <sz val="9"/>
        <color theme="1"/>
        <rFont val="Verdana"/>
        <family val="2"/>
      </rPr>
      <t>3</t>
    </r>
  </si>
  <si>
    <t>Score kwaliteitswens = 0, 25, 50, 75 of 100%</t>
  </si>
  <si>
    <t>Rekenfactor maximumuurtarieven</t>
  </si>
  <si>
    <t>Voor kwaliteitwens 1, 2 en 3 dient cel C5, C6 en C7 ingevuld te worden. Voor Rekenactor maximumuurtarieven dient cel E14 ingevuld te worden.</t>
  </si>
  <si>
    <t>Score Prijs = tussen 0 en 100 conform Bijlage 7 Antwoordformulier 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</si>
</sst>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#,##0_ ;\-#,##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sz val="9"/>
      <color theme="1"/>
      <name val="Verdana"/>
      <family val="2"/>
    </font>
    <font>
      <sz val="9"/>
      <color theme="0"/>
      <name val="Verdana"/>
      <family val="2"/>
    </font>
    <font>
      <sz val="9"/>
      <name val="Verdana"/>
      <family val="2"/>
    </font>
    <font>
      <b/>
      <sz val="9"/>
      <color theme="1"/>
      <name val="Verdana"/>
      <family val="2"/>
    </font>
    <font>
      <b/>
      <sz val="12"/>
      <color theme="0"/>
      <name val="Verdana"/>
      <family val="2"/>
    </font>
    <font>
      <b/>
      <sz val="9"/>
      <name val="Verdana"/>
      <family val="2"/>
    </font>
    <font>
      <b/>
      <vertAlign val="superscript"/>
      <sz val="9"/>
      <color theme="1"/>
      <name val="Verdana"/>
      <family val="2"/>
    </font>
    <font>
      <b/>
      <sz val="9"/>
      <color theme="0"/>
      <name val="Verdana"/>
      <family val="2"/>
    </font>
    <font>
      <vertAlign val="superscript"/>
      <sz val="11"/>
      <color theme="1"/>
      <name val="Verdana"/>
      <family val="2"/>
    </font>
    <font>
      <sz val="8"/>
      <color theme="1"/>
      <name val="Verdana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6" fillId="3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vertical="center" wrapText="1"/>
    </xf>
    <xf numFmtId="164" fontId="6" fillId="6" borderId="8" xfId="1" applyNumberFormat="1" applyFont="1" applyFill="1" applyBorder="1" applyAlignment="1" applyProtection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3" fillId="4" borderId="10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164" fontId="6" fillId="0" borderId="14" xfId="1" applyNumberFormat="1" applyFont="1" applyBorder="1" applyAlignment="1" applyProtection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2" fontId="6" fillId="4" borderId="1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4" borderId="10" xfId="0" applyFont="1" applyFill="1" applyBorder="1"/>
    <xf numFmtId="0" fontId="5" fillId="0" borderId="0" xfId="0" applyFont="1"/>
    <xf numFmtId="0" fontId="6" fillId="4" borderId="16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0" xfId="0" applyFont="1" applyFill="1" applyAlignment="1">
      <alignment vertical="center" wrapText="1"/>
    </xf>
    <xf numFmtId="2" fontId="6" fillId="4" borderId="0" xfId="2" applyNumberFormat="1" applyFont="1" applyFill="1" applyBorder="1" applyAlignment="1" applyProtection="1">
      <alignment horizontal="center" vertical="center"/>
      <protection locked="0"/>
    </xf>
    <xf numFmtId="2" fontId="6" fillId="5" borderId="20" xfId="2" applyNumberFormat="1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Alignment="1">
      <alignment horizontal="left" vertical="center" wrapText="1"/>
    </xf>
    <xf numFmtId="2" fontId="6" fillId="6" borderId="9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2" fontId="6" fillId="5" borderId="23" xfId="2" applyNumberFormat="1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/>
    <xf numFmtId="0" fontId="3" fillId="3" borderId="22" xfId="0" applyFont="1" applyFill="1" applyBorder="1"/>
    <xf numFmtId="0" fontId="6" fillId="3" borderId="22" xfId="0" applyFont="1" applyFill="1" applyBorder="1" applyAlignment="1">
      <alignment vertical="center"/>
    </xf>
    <xf numFmtId="2" fontId="6" fillId="3" borderId="15" xfId="0" applyNumberFormat="1" applyFont="1" applyFill="1" applyBorder="1" applyAlignment="1">
      <alignment horizontal="center" vertical="center"/>
    </xf>
    <xf numFmtId="2" fontId="6" fillId="4" borderId="10" xfId="0" applyNumberFormat="1" applyFont="1" applyFill="1" applyBorder="1" applyAlignment="1">
      <alignment horizontal="center"/>
    </xf>
    <xf numFmtId="0" fontId="6" fillId="3" borderId="24" xfId="0" applyFont="1" applyFill="1" applyBorder="1" applyAlignment="1">
      <alignment vertical="center"/>
    </xf>
    <xf numFmtId="2" fontId="7" fillId="2" borderId="25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4" fontId="3" fillId="0" borderId="0" xfId="2" applyFont="1" applyProtection="1"/>
    <xf numFmtId="44" fontId="3" fillId="0" borderId="0" xfId="0" applyNumberFormat="1" applyFont="1"/>
    <xf numFmtId="9" fontId="4" fillId="0" borderId="0" xfId="0" applyNumberFormat="1" applyFont="1" applyAlignment="1">
      <alignment vertical="center"/>
    </xf>
    <xf numFmtId="9" fontId="6" fillId="5" borderId="7" xfId="0" applyNumberFormat="1" applyFont="1" applyFill="1" applyBorder="1" applyAlignment="1" applyProtection="1">
      <alignment horizontal="center" vertical="center" wrapText="1"/>
      <protection locked="0"/>
    </xf>
    <xf numFmtId="2" fontId="6" fillId="5" borderId="7" xfId="0" applyNumberFormat="1" applyFont="1" applyFill="1" applyBorder="1" applyAlignment="1" applyProtection="1">
      <alignment horizontal="center" vertical="center" wrapText="1"/>
      <protection locked="0"/>
    </xf>
    <xf numFmtId="2" fontId="6" fillId="5" borderId="18" xfId="2" applyNumberFormat="1" applyFont="1" applyFill="1" applyBorder="1" applyAlignment="1" applyProtection="1">
      <alignment horizontal="center" vertical="center"/>
      <protection locked="0"/>
    </xf>
    <xf numFmtId="2" fontId="3" fillId="6" borderId="21" xfId="0" applyNumberFormat="1" applyFont="1" applyFill="1" applyBorder="1" applyAlignment="1">
      <alignment horizontal="center" vertical="center"/>
    </xf>
    <xf numFmtId="2" fontId="3" fillId="6" borderId="27" xfId="0" applyNumberFormat="1" applyFont="1" applyFill="1" applyBorder="1" applyAlignment="1">
      <alignment horizontal="center" vertical="center"/>
    </xf>
    <xf numFmtId="2" fontId="6" fillId="3" borderId="26" xfId="0" applyNumberFormat="1" applyFont="1" applyFill="1" applyBorder="1" applyAlignment="1">
      <alignment vertical="center"/>
    </xf>
    <xf numFmtId="0" fontId="12" fillId="7" borderId="0" xfId="0" applyFont="1" applyFill="1" applyAlignment="1">
      <alignment horizontal="left" vertical="center" wrapText="1"/>
    </xf>
    <xf numFmtId="0" fontId="12" fillId="7" borderId="0" xfId="0" applyFont="1" applyFill="1" applyAlignment="1">
      <alignment horizontal="left" vertical="center"/>
    </xf>
    <xf numFmtId="0" fontId="6" fillId="4" borderId="17" xfId="0" applyFont="1" applyFill="1" applyBorder="1" applyAlignment="1">
      <alignment horizontal="left" vertical="center" wrapText="1"/>
    </xf>
    <xf numFmtId="0" fontId="6" fillId="4" borderId="28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6" fillId="4" borderId="2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6" fillId="3" borderId="1" xfId="0" applyFont="1" applyFill="1" applyBorder="1" applyAlignment="1">
      <alignment horizontal="left" wrapText="1"/>
    </xf>
    <xf numFmtId="0" fontId="6" fillId="3" borderId="2" xfId="0" applyFont="1" applyFill="1" applyBorder="1" applyAlignment="1">
      <alignment horizontal="left" wrapText="1"/>
    </xf>
    <xf numFmtId="0" fontId="6" fillId="3" borderId="12" xfId="0" applyFont="1" applyFill="1" applyBorder="1" applyAlignment="1">
      <alignment horizontal="right" vertical="center"/>
    </xf>
    <xf numFmtId="0" fontId="6" fillId="3" borderId="13" xfId="0" applyFont="1" applyFill="1" applyBorder="1" applyAlignment="1">
      <alignment horizontal="right" vertical="center"/>
    </xf>
  </cellXfs>
  <cellStyles count="3">
    <cellStyle name="Komma" xfId="1" builtinId="3"/>
    <cellStyle name="Standaard" xfId="0" builtinId="0"/>
    <cellStyle name="Valuta" xfId="2" builtinId="4"/>
  </cellStyles>
  <dxfs count="7"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05B64-746B-4183-AA6A-A19160D53377}">
  <sheetPr>
    <pageSetUpPr fitToPage="1"/>
  </sheetPr>
  <dimension ref="A1:M65"/>
  <sheetViews>
    <sheetView tabSelected="1" zoomScale="130" zoomScaleNormal="130" workbookViewId="0">
      <selection activeCell="C5" sqref="C5"/>
    </sheetView>
  </sheetViews>
  <sheetFormatPr defaultColWidth="9.140625" defaultRowHeight="11.25" x14ac:dyDescent="0.15"/>
  <cols>
    <col min="1" max="1" width="6.140625" style="23" customWidth="1"/>
    <col min="2" max="2" width="39.5703125" style="23" customWidth="1"/>
    <col min="3" max="4" width="14.140625" style="24" customWidth="1"/>
    <col min="5" max="9" width="14.140625" style="23" customWidth="1"/>
    <col min="10" max="10" width="14.5703125" style="23" customWidth="1"/>
    <col min="11" max="12" width="13" style="23" customWidth="1"/>
    <col min="13" max="13" width="13" style="22" customWidth="1"/>
    <col min="14" max="16384" width="9.140625" style="23"/>
  </cols>
  <sheetData>
    <row r="1" spans="1:13" s="2" customFormat="1" ht="15" x14ac:dyDescent="0.25">
      <c r="A1" s="1" t="s">
        <v>0</v>
      </c>
      <c r="C1" s="3"/>
      <c r="D1" s="3"/>
      <c r="F1" s="49">
        <v>0</v>
      </c>
      <c r="G1" s="49">
        <v>0.25</v>
      </c>
      <c r="H1" s="49">
        <v>0.5</v>
      </c>
      <c r="I1" s="49">
        <v>0.75</v>
      </c>
      <c r="J1" s="49">
        <v>1</v>
      </c>
      <c r="M1" s="4"/>
    </row>
    <row r="2" spans="1:13" s="2" customFormat="1" x14ac:dyDescent="0.25">
      <c r="A2" s="5"/>
      <c r="C2" s="3"/>
      <c r="D2" s="3"/>
      <c r="M2" s="4"/>
    </row>
    <row r="3" spans="1:13" s="2" customFormat="1" ht="15" x14ac:dyDescent="0.15">
      <c r="A3" s="62" t="s">
        <v>1</v>
      </c>
      <c r="B3" s="62"/>
      <c r="C3" s="3"/>
      <c r="D3" s="3"/>
      <c r="E3" s="3"/>
      <c r="F3" s="3"/>
      <c r="G3" s="3"/>
      <c r="K3" s="6"/>
      <c r="M3" s="4"/>
    </row>
    <row r="4" spans="1:13" s="11" customFormat="1" ht="22.5" x14ac:dyDescent="0.15">
      <c r="A4" s="63" t="s">
        <v>2</v>
      </c>
      <c r="B4" s="64"/>
      <c r="C4" s="7" t="s">
        <v>3</v>
      </c>
      <c r="D4" s="8" t="s">
        <v>4</v>
      </c>
      <c r="E4" s="9" t="s">
        <v>5</v>
      </c>
      <c r="F4" s="10"/>
      <c r="G4" s="10"/>
      <c r="J4" s="12" t="s">
        <v>6</v>
      </c>
      <c r="L4" s="4"/>
    </row>
    <row r="5" spans="1:13" s="2" customFormat="1" x14ac:dyDescent="0.25">
      <c r="A5" s="13">
        <v>1</v>
      </c>
      <c r="B5" s="14" t="s">
        <v>7</v>
      </c>
      <c r="C5" s="50"/>
      <c r="D5" s="15">
        <v>550</v>
      </c>
      <c r="E5" s="34">
        <f>C5*D5</f>
        <v>0</v>
      </c>
      <c r="F5" s="16"/>
      <c r="G5" s="16"/>
      <c r="J5" s="17"/>
      <c r="L5" s="4"/>
    </row>
    <row r="6" spans="1:13" s="2" customFormat="1" x14ac:dyDescent="0.25">
      <c r="A6" s="13">
        <v>2</v>
      </c>
      <c r="B6" s="14" t="s">
        <v>8</v>
      </c>
      <c r="C6" s="50"/>
      <c r="D6" s="15">
        <v>275</v>
      </c>
      <c r="E6" s="34">
        <f t="shared" ref="E6" si="0">C6*D6</f>
        <v>0</v>
      </c>
      <c r="F6" s="16"/>
      <c r="G6" s="16"/>
      <c r="J6" s="17"/>
      <c r="L6" s="3"/>
    </row>
    <row r="7" spans="1:13" s="2" customFormat="1" x14ac:dyDescent="0.25">
      <c r="A7" s="13">
        <v>3</v>
      </c>
      <c r="B7" s="14" t="s">
        <v>19</v>
      </c>
      <c r="C7" s="51"/>
      <c r="D7" s="15">
        <v>75</v>
      </c>
      <c r="E7" s="34">
        <f>(C7/75)*D7</f>
        <v>0</v>
      </c>
      <c r="F7" s="16"/>
      <c r="G7" s="16"/>
      <c r="J7" s="17"/>
      <c r="L7" s="4"/>
    </row>
    <row r="8" spans="1:13" s="2" customFormat="1" x14ac:dyDescent="0.15">
      <c r="A8" s="18"/>
      <c r="B8" s="65" t="s">
        <v>9</v>
      </c>
      <c r="C8" s="66"/>
      <c r="D8" s="19">
        <f>SUM(D5:D7)</f>
        <v>900</v>
      </c>
      <c r="E8" s="41">
        <f>E5+E6+E7</f>
        <v>0</v>
      </c>
      <c r="F8" s="20"/>
      <c r="G8" s="20"/>
      <c r="J8" s="21">
        <f>E8</f>
        <v>0</v>
      </c>
      <c r="L8" s="22"/>
    </row>
    <row r="9" spans="1:13" x14ac:dyDescent="0.15">
      <c r="E9" s="25"/>
      <c r="F9" s="25"/>
      <c r="G9" s="25"/>
      <c r="H9" s="25"/>
      <c r="J9" s="26"/>
      <c r="M9" s="23"/>
    </row>
    <row r="10" spans="1:13" x14ac:dyDescent="0.15">
      <c r="J10" s="26"/>
    </row>
    <row r="11" spans="1:13" ht="15" x14ac:dyDescent="0.15">
      <c r="A11" s="62" t="s">
        <v>10</v>
      </c>
      <c r="B11" s="62"/>
      <c r="J11" s="26"/>
    </row>
    <row r="12" spans="1:13" ht="12.75" x14ac:dyDescent="0.15">
      <c r="A12" s="63" t="s">
        <v>2</v>
      </c>
      <c r="B12" s="64"/>
      <c r="C12" s="8"/>
      <c r="D12" s="8" t="s">
        <v>4</v>
      </c>
      <c r="E12" s="9" t="s">
        <v>20</v>
      </c>
      <c r="F12" s="20"/>
      <c r="G12" s="20"/>
      <c r="J12" s="26"/>
      <c r="M12" s="27"/>
    </row>
    <row r="13" spans="1:13" ht="15" customHeight="1" x14ac:dyDescent="0.15">
      <c r="A13" s="28">
        <v>1</v>
      </c>
      <c r="B13" s="58" t="s">
        <v>22</v>
      </c>
      <c r="C13" s="58"/>
      <c r="D13" s="59"/>
      <c r="E13" s="52"/>
      <c r="F13" s="20"/>
      <c r="G13" s="20"/>
      <c r="J13" s="26"/>
      <c r="M13" s="27"/>
    </row>
    <row r="14" spans="1:13" ht="22.5" hidden="1" x14ac:dyDescent="0.15">
      <c r="A14" s="29" t="s">
        <v>11</v>
      </c>
      <c r="B14" s="30" t="s">
        <v>12</v>
      </c>
      <c r="C14" s="31"/>
      <c r="D14" s="32">
        <v>1.1200000000000001</v>
      </c>
      <c r="E14" s="53" t="e">
        <f>IF(#REF!&gt;0,MIN(10,MAX(0,10-10*LOG(#REF!/D14,2))),0)</f>
        <v>#REF!</v>
      </c>
      <c r="F14" s="20"/>
      <c r="G14" s="20"/>
      <c r="J14" s="26"/>
      <c r="M14" s="27"/>
    </row>
    <row r="15" spans="1:13" ht="22.5" hidden="1" x14ac:dyDescent="0.15">
      <c r="A15" s="29" t="s">
        <v>13</v>
      </c>
      <c r="B15" s="33" t="s">
        <v>14</v>
      </c>
      <c r="C15" s="60"/>
      <c r="D15" s="32">
        <v>1.08</v>
      </c>
      <c r="E15" s="53" t="e">
        <f>IF(#REF!&gt;0,MIN(10,MAX(0,10-10*LOG(#REF!/D15,2))),0)</f>
        <v>#REF!</v>
      </c>
      <c r="F15" s="20"/>
      <c r="G15" s="20"/>
      <c r="J15" s="26"/>
      <c r="M15" s="27"/>
    </row>
    <row r="16" spans="1:13" ht="22.5" hidden="1" x14ac:dyDescent="0.15">
      <c r="A16" s="35" t="s">
        <v>15</v>
      </c>
      <c r="B16" s="36" t="s">
        <v>16</v>
      </c>
      <c r="C16" s="61"/>
      <c r="D16" s="37">
        <v>1.08</v>
      </c>
      <c r="E16" s="54" t="e">
        <f>IF(#REF!&gt;0,MIN(10,MAX(0,10-10*LOG(#REF!/D16,2))),0)</f>
        <v>#REF!</v>
      </c>
      <c r="F16" s="20"/>
      <c r="G16" s="20"/>
      <c r="J16" s="26"/>
      <c r="M16" s="27"/>
    </row>
    <row r="17" spans="1:13" x14ac:dyDescent="0.15">
      <c r="A17" s="38"/>
      <c r="B17" s="39"/>
      <c r="C17" s="40"/>
      <c r="D17" s="19">
        <v>100</v>
      </c>
      <c r="E17" s="55"/>
      <c r="F17" s="20"/>
      <c r="G17" s="20"/>
      <c r="J17" s="42">
        <f>E13</f>
        <v>0</v>
      </c>
      <c r="M17" s="27"/>
    </row>
    <row r="18" spans="1:13" x14ac:dyDescent="0.15">
      <c r="E18" s="25"/>
      <c r="F18" s="25"/>
      <c r="G18" s="25"/>
      <c r="H18" s="25"/>
      <c r="J18" s="26"/>
      <c r="M18" s="27"/>
    </row>
    <row r="19" spans="1:13" ht="15" x14ac:dyDescent="0.15">
      <c r="E19" s="25"/>
      <c r="F19" s="25"/>
      <c r="G19" s="25"/>
      <c r="H19" s="25"/>
      <c r="I19" s="43" t="s">
        <v>17</v>
      </c>
      <c r="J19" s="44">
        <f>SUM(J8:J18)</f>
        <v>0</v>
      </c>
      <c r="M19" s="27"/>
    </row>
    <row r="20" spans="1:13" x14ac:dyDescent="0.15">
      <c r="E20" s="24"/>
    </row>
    <row r="21" spans="1:13" s="2" customFormat="1" ht="15.75" x14ac:dyDescent="0.25">
      <c r="A21" s="45">
        <v>1</v>
      </c>
      <c r="B21" s="57" t="s">
        <v>18</v>
      </c>
      <c r="C21" s="57"/>
      <c r="D21" s="57"/>
      <c r="E21" s="57"/>
      <c r="F21" s="57"/>
      <c r="G21" s="57"/>
      <c r="H21" s="57"/>
      <c r="I21" s="57"/>
      <c r="J21" s="57"/>
      <c r="M21" s="46"/>
    </row>
    <row r="22" spans="1:13" s="2" customFormat="1" ht="15.75" x14ac:dyDescent="0.25">
      <c r="A22" s="45">
        <v>2</v>
      </c>
      <c r="B22" s="56" t="s">
        <v>21</v>
      </c>
      <c r="C22" s="56"/>
      <c r="D22" s="56"/>
      <c r="E22" s="56"/>
      <c r="F22" s="56"/>
      <c r="G22" s="56"/>
      <c r="H22" s="56"/>
      <c r="I22" s="56"/>
      <c r="J22" s="56"/>
      <c r="M22" s="46"/>
    </row>
    <row r="23" spans="1:13" ht="15.75" x14ac:dyDescent="0.15">
      <c r="A23" s="45">
        <v>3</v>
      </c>
      <c r="B23" s="56" t="s">
        <v>24</v>
      </c>
      <c r="C23" s="56"/>
      <c r="D23" s="56"/>
      <c r="E23" s="56"/>
      <c r="F23" s="56"/>
      <c r="G23" s="56"/>
      <c r="H23" s="56"/>
      <c r="I23" s="56"/>
      <c r="J23" s="56"/>
    </row>
    <row r="25" spans="1:13" x14ac:dyDescent="0.15">
      <c r="B25" s="57" t="s">
        <v>23</v>
      </c>
      <c r="C25" s="57"/>
      <c r="D25" s="57"/>
      <c r="E25" s="57"/>
      <c r="F25" s="57"/>
      <c r="G25" s="57"/>
      <c r="H25" s="57"/>
      <c r="I25" s="57"/>
      <c r="J25" s="57"/>
    </row>
    <row r="32" spans="1:13" x14ac:dyDescent="0.15">
      <c r="J32" s="47"/>
    </row>
    <row r="33" spans="10:10" x14ac:dyDescent="0.15">
      <c r="J33" s="48"/>
    </row>
    <row r="34" spans="10:10" x14ac:dyDescent="0.15">
      <c r="J34" s="48"/>
    </row>
    <row r="63" hidden="1" x14ac:dyDescent="0.15"/>
    <row r="64" hidden="1" x14ac:dyDescent="0.15"/>
    <row r="65" hidden="1" x14ac:dyDescent="0.15"/>
  </sheetData>
  <sheetProtection algorithmName="SHA-512" hashValue="AnQ3msNfeINvZvssiOwC8A05HaFGM4xaCG/WGNZsfOo9B1Fas+WORgJwQ69xg4S09ubV9GOt/Ak3PMENdK2Nxg==" saltValue="180tsatynQp8JzyMxd8mvA==" spinCount="100000" sheet="1" selectLockedCells="1"/>
  <mergeCells count="11">
    <mergeCell ref="A3:B3"/>
    <mergeCell ref="A4:B4"/>
    <mergeCell ref="B8:C8"/>
    <mergeCell ref="A11:B11"/>
    <mergeCell ref="A12:B12"/>
    <mergeCell ref="B23:J23"/>
    <mergeCell ref="B25:J25"/>
    <mergeCell ref="B21:J21"/>
    <mergeCell ref="B22:J22"/>
    <mergeCell ref="B13:D13"/>
    <mergeCell ref="C15:C16"/>
  </mergeCells>
  <phoneticPr fontId="13" type="noConversion"/>
  <conditionalFormatting sqref="D8">
    <cfRule type="expression" dxfId="6" priority="5" stopIfTrue="1">
      <formula>$D$8+$F$17&lt;&gt;100</formula>
    </cfRule>
    <cfRule type="expression" dxfId="5" priority="6">
      <formula>$D$8+$F$17=100</formula>
    </cfRule>
  </conditionalFormatting>
  <conditionalFormatting sqref="D14:D16">
    <cfRule type="cellIs" dxfId="4" priority="7" operator="greaterThan">
      <formula>$C$12</formula>
    </cfRule>
  </conditionalFormatting>
  <conditionalFormatting sqref="D17">
    <cfRule type="expression" dxfId="3" priority="1" stopIfTrue="1">
      <formula>$D$8+$F$17&lt;&gt;100</formula>
    </cfRule>
    <cfRule type="expression" dxfId="2" priority="2">
      <formula>$D$8+$F$17=100</formula>
    </cfRule>
  </conditionalFormatting>
  <conditionalFormatting sqref="E8">
    <cfRule type="cellIs" dxfId="1" priority="3" operator="between">
      <formula>495</formula>
      <formula>900</formula>
    </cfRule>
    <cfRule type="cellIs" dxfId="0" priority="4" operator="between">
      <formula>0</formula>
      <formula>495</formula>
    </cfRule>
  </conditionalFormatting>
  <dataValidations count="6">
    <dataValidation type="decimal" operator="greaterThanOrEqual" allowBlank="1" showInputMessage="1" showErrorMessage="1" sqref="C14" xr:uid="{0B430C37-8D36-4F30-9455-6410D47FD2E9}">
      <formula1>0</formula1>
    </dataValidation>
    <dataValidation type="custom" operator="greaterThanOrEqual" allowBlank="1" showInputMessage="1" showErrorMessage="1" errorTitle="Fout" error="De opgegeven waarde bij laagste inschrijver is groter dan uw opgave." sqref="D15:D16" xr:uid="{474EAB9E-FE41-46C4-BF19-80383D791C1D}">
      <formula1>D15&lt;=#REF!</formula1>
    </dataValidation>
    <dataValidation type="custom" operator="greaterThanOrEqual" allowBlank="1" showInputMessage="1" showErrorMessage="1" errorTitle="Laagste inschrijver" error="De opgegeven waarde bij laagste inschrijver is groter dan uw opgave." sqref="D14" xr:uid="{EB5B046D-DBFF-4CEF-BEBE-442C64C8CA73}">
      <formula1>D14&lt;=C14</formula1>
    </dataValidation>
    <dataValidation type="list" showInputMessage="1" showErrorMessage="1" sqref="C5:C6" xr:uid="{75ECE91D-F9FB-4DEE-AD98-E6BCF4E0B376}">
      <formula1>$F$1:$J$1</formula1>
    </dataValidation>
    <dataValidation type="list" showErrorMessage="1" errorTitle="Zie dropdown box" error="Alleen de volgende uitkomsten zijn mogelijk: _x000a_0, / 7,5 / 15 / 22,5 / 30_x000a_ 37,5 / 45 / 52,5 / 60 /_x000a_ 67,5 / 75" promptTitle="Foute invoer" sqref="C7" xr:uid="{EC27C61B-F995-4FE2-ABC7-C8D205CAC0C5}">
      <mc:AlternateContent xmlns:x12ac="http://schemas.microsoft.com/office/spreadsheetml/2011/1/ac" xmlns:mc="http://schemas.openxmlformats.org/markup-compatibility/2006">
        <mc:Choice Requires="x12ac">
          <x12ac:list>0,"7,5",15,"22,5",30,"37,5",45,"52,5",60,"67,5",75</x12ac:list>
        </mc:Choice>
        <mc:Fallback>
          <formula1>"0,7,5,15,22,5,30,37,5,45,52,5,60,67,5,75"</formula1>
        </mc:Fallback>
      </mc:AlternateContent>
    </dataValidation>
    <dataValidation type="decimal" allowBlank="1" showInputMessage="1" showErrorMessage="1" sqref="E13" xr:uid="{F58E2806-1363-4E40-ACDA-20ED3DEE14AA}">
      <formula1>0</formula1>
      <formula2>100</formula2>
    </dataValidation>
  </dataValidations>
  <pageMargins left="0.7" right="0.7" top="0.75" bottom="0.75" header="0.3" footer="0.3"/>
  <pageSetup paperSize="9" scale="82" orientation="landscape" r:id="rId1"/>
  <headerFooter>
    <oddFooter xml:space="preserve">&amp;L
EA Uitbesteding van Resultaatgerichte IV-/ICT-opdrachten 2026 MDA 
TenderNed-Kenmerk: 572361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2b6854-06b8-4ffb-ad34-0433e4cc689e">
      <Terms xmlns="http://schemas.microsoft.com/office/infopath/2007/PartnerControls"/>
    </lcf76f155ced4ddcb4097134ff3c332f>
    <TaxCatchAll xmlns="130062be-93d5-45af-8397-4598fe8ea00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E48C3BE23B324E89C96B53711984D4" ma:contentTypeVersion="10" ma:contentTypeDescription="Een nieuw document maken." ma:contentTypeScope="" ma:versionID="5c71f1f775e2cadbf2f588c522e4e4ca">
  <xsd:schema xmlns:xsd="http://www.w3.org/2001/XMLSchema" xmlns:xs="http://www.w3.org/2001/XMLSchema" xmlns:p="http://schemas.microsoft.com/office/2006/metadata/properties" xmlns:ns2="122b6854-06b8-4ffb-ad34-0433e4cc689e" xmlns:ns3="130062be-93d5-45af-8397-4598fe8ea00a" targetNamespace="http://schemas.microsoft.com/office/2006/metadata/properties" ma:root="true" ma:fieldsID="d6c7929361a5964d236e0585f7e9e2ef" ns2:_="" ns3:_="">
    <xsd:import namespace="122b6854-06b8-4ffb-ad34-0433e4cc689e"/>
    <xsd:import namespace="130062be-93d5-45af-8397-4598fe8ea0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2b6854-06b8-4ffb-ad34-0433e4cc68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aeb5d102-68e6-440d-87f4-7086294590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0062be-93d5-45af-8397-4598fe8ea00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aed1393-f61d-4856-b622-d2f4327837fd}" ma:internalName="TaxCatchAll" ma:showField="CatchAllData" ma:web="130062be-93d5-45af-8397-4598fe8ea0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EC3964-804E-4D86-8ACC-FF98C13858AC}">
  <ds:schemaRefs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122b6854-06b8-4ffb-ad34-0433e4cc689e"/>
    <ds:schemaRef ds:uri="130062be-93d5-45af-8397-4598fe8ea00a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BBE0846-F142-411B-8D41-F65C980A63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423BB4-FC6C-49A7-ACBE-5EA8516C36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2b6854-06b8-4ffb-ad34-0433e4cc689e"/>
    <ds:schemaRef ds:uri="130062be-93d5-45af-8397-4598fe8ea0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cd88dc2-102c-473d-aa45-6161565a3617}" enabled="1" method="Standard" siteId="{1321633e-f6b9-44e2-a44f-59b9d264ecb7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Hulpmiddel scoreberekening</vt:lpstr>
      <vt:lpstr>'Hulpmiddel scoreberekening'!Afdrukbereik</vt:lpstr>
    </vt:vector>
  </TitlesOfParts>
  <Manager/>
  <Company>Ministerie van Economische Zaken en Klimaat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Maren, M. van (Marloes)</dc:creator>
  <cp:keywords/>
  <dc:description/>
  <cp:lastModifiedBy>Houssi, H. Ait El (Hassan)</cp:lastModifiedBy>
  <cp:revision/>
  <dcterms:created xsi:type="dcterms:W3CDTF">2023-06-11T12:32:01Z</dcterms:created>
  <dcterms:modified xsi:type="dcterms:W3CDTF">2026-03-03T16:06:34Z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0x010100DCE48C3BE23B324E89C96B53711984D4</vt:lpwstr>
  </property>
  <property fmtid="{D5CDD505-2E9C-101B-9397-08002B2CF9AE}" pid="3" name="MediaServiceImageTags">
    <vt:lpwstr/>
  </property>
</Properties>
</file>