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workbookProtection workbookAlgorithmName="SHA-512" workbookHashValue="LKPztki1fQ5aTPqCBc5FSstDgHMX+2MGLfxqbvTlt3GfcilFb6RHBPEr2Pu70A7/pIf7fR/EiPJnau3cHJJ8ag==" workbookSaltValue="RbzRN21SP1DnyJ2Q7iNiLQ==" workbookSpinCount="100000" lockStructure="1"/>
  <bookViews>
    <workbookView xWindow="-38505" yWindow="-2355" windowWidth="38625" windowHeight="21105" tabRatio="935"/>
  </bookViews>
  <sheets>
    <sheet name="Titelblad" sheetId="51" r:id="rId1"/>
    <sheet name="Instructies" sheetId="17" r:id="rId2"/>
    <sheet name="Inschrijvingsprijs" sheetId="52" r:id="rId3"/>
    <sheet name="Prijzen en Indexatie" sheetId="59" r:id="rId4"/>
    <sheet name="PT" sheetId="53" r:id="rId5"/>
    <sheet name="BU" sheetId="54" r:id="rId6"/>
    <sheet name="VPK" sheetId="46" r:id="rId7"/>
    <sheet name="HHP" sheetId="47" r:id="rId8"/>
    <sheet name="VV" sheetId="57" r:id="rId9"/>
    <sheet name="LI" sheetId="48" r:id="rId10"/>
    <sheet name="VP" sheetId="49" r:id="rId11"/>
    <sheet name="EO" sheetId="50" r:id="rId12"/>
    <sheet name="MW" sheetId="58" r:id="rId13"/>
  </sheets>
  <definedNames>
    <definedName name="_xlnm.Print_Area" localSheetId="5">BU!$B$2:$E$18</definedName>
    <definedName name="_xlnm.Print_Area" localSheetId="7">HHP!$B$2:$E$15</definedName>
    <definedName name="_xlnm.Print_Area" localSheetId="2">Inschrijvingsprijs!$B$2:$Q$25</definedName>
    <definedName name="_xlnm.Print_Area" localSheetId="1">Instructies!$A$1:$B$22</definedName>
    <definedName name="_xlnm.Print_Area" localSheetId="9">LI!$B$2:$E$15</definedName>
    <definedName name="_xlnm.Print_Area" localSheetId="3">'Prijzen en Indexatie'!$B$2:$P$22</definedName>
    <definedName name="_xlnm.Print_Area" localSheetId="4">PT!$B$2:$E$27</definedName>
    <definedName name="_xlnm.Print_Area" localSheetId="0">Titelblad!$A$1:$A$16</definedName>
    <definedName name="_xlnm.Print_Area" localSheetId="6">VPK!$B$2:$E$28</definedName>
    <definedName name="_xlnm.Print_Area" localSheetId="8">VV!$B$2:$E$12</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58" l="1"/>
  <c r="D22" i="59"/>
  <c r="E22" i="59"/>
  <c r="F22" i="59"/>
  <c r="G22" i="59"/>
  <c r="H22" i="59"/>
  <c r="I22" i="59"/>
  <c r="J22" i="59"/>
  <c r="K22" i="59"/>
  <c r="L22" i="59"/>
  <c r="M22" i="59"/>
  <c r="N22" i="59"/>
  <c r="O22" i="59"/>
  <c r="P22" i="59"/>
  <c r="D16" i="50"/>
  <c r="D21" i="59"/>
  <c r="E21" i="59"/>
  <c r="F21" i="59"/>
  <c r="G21" i="59"/>
  <c r="H21" i="59"/>
  <c r="I21" i="59"/>
  <c r="J21" i="59"/>
  <c r="K21" i="59"/>
  <c r="L21" i="59"/>
  <c r="M21" i="59"/>
  <c r="N21" i="59"/>
  <c r="O21" i="59"/>
  <c r="P21" i="59"/>
  <c r="D19" i="49"/>
  <c r="D20" i="59"/>
  <c r="E20" i="59"/>
  <c r="F20" i="59"/>
  <c r="G20" i="59"/>
  <c r="H20" i="59"/>
  <c r="I20" i="59"/>
  <c r="J20" i="59"/>
  <c r="K20" i="59"/>
  <c r="L20" i="59"/>
  <c r="M20" i="59"/>
  <c r="N20" i="59"/>
  <c r="O20" i="59"/>
  <c r="P20" i="59"/>
  <c r="D15" i="48"/>
  <c r="D19" i="59"/>
  <c r="E19" i="59"/>
  <c r="F19" i="59"/>
  <c r="G19" i="59"/>
  <c r="H19" i="59"/>
  <c r="I19" i="59"/>
  <c r="J19" i="59"/>
  <c r="K19" i="59"/>
  <c r="L19" i="59"/>
  <c r="M19" i="59"/>
  <c r="N19" i="59"/>
  <c r="O19" i="59"/>
  <c r="P19" i="59"/>
  <c r="D12" i="57"/>
  <c r="D18" i="59"/>
  <c r="E18" i="59"/>
  <c r="F18" i="59"/>
  <c r="G18" i="59"/>
  <c r="H18" i="59"/>
  <c r="I18" i="59"/>
  <c r="J18" i="59"/>
  <c r="K18" i="59"/>
  <c r="L18" i="59"/>
  <c r="M18" i="59"/>
  <c r="N18" i="59"/>
  <c r="O18" i="59"/>
  <c r="P18" i="59"/>
  <c r="D15" i="47"/>
  <c r="D17" i="59"/>
  <c r="E17" i="59"/>
  <c r="F17" i="59"/>
  <c r="G17" i="59"/>
  <c r="H17" i="59"/>
  <c r="I17" i="59"/>
  <c r="J17" i="59"/>
  <c r="K17" i="59"/>
  <c r="L17" i="59"/>
  <c r="M17" i="59"/>
  <c r="N17" i="59"/>
  <c r="O17" i="59"/>
  <c r="P17" i="59"/>
  <c r="D28" i="46"/>
  <c r="D16" i="59"/>
  <c r="E16" i="59"/>
  <c r="F16" i="59"/>
  <c r="G16" i="59"/>
  <c r="H16" i="59"/>
  <c r="I16" i="59"/>
  <c r="J16" i="59"/>
  <c r="K16" i="59"/>
  <c r="L16" i="59"/>
  <c r="M16" i="59"/>
  <c r="N16" i="59"/>
  <c r="O16" i="59"/>
  <c r="P16" i="59"/>
  <c r="D18" i="54"/>
  <c r="D15" i="59"/>
  <c r="E15" i="59"/>
  <c r="F15" i="59"/>
  <c r="G15" i="59"/>
  <c r="H15" i="59"/>
  <c r="I15" i="59"/>
  <c r="J15" i="59"/>
  <c r="K15" i="59"/>
  <c r="L15" i="59"/>
  <c r="M15" i="59"/>
  <c r="N15" i="59"/>
  <c r="O15" i="59"/>
  <c r="P15" i="59"/>
  <c r="O7" i="59"/>
  <c r="E15" i="52"/>
  <c r="D27" i="53"/>
  <c r="E12" i="52"/>
  <c r="E13" i="52"/>
  <c r="E16" i="52"/>
  <c r="E17" i="52"/>
  <c r="E19" i="52"/>
  <c r="E18" i="52"/>
  <c r="E20" i="52"/>
  <c r="E21" i="52"/>
  <c r="E22" i="52"/>
  <c r="E24" i="52"/>
  <c r="C24" i="52"/>
  <c r="F7" i="59"/>
  <c r="G7" i="59"/>
  <c r="H7" i="59"/>
  <c r="I7" i="59"/>
  <c r="J7" i="59"/>
  <c r="K7" i="59"/>
  <c r="L7" i="59"/>
  <c r="M7" i="59"/>
  <c r="N7" i="59"/>
  <c r="P7" i="59"/>
  <c r="E7" i="59"/>
  <c r="D14" i="59"/>
</calcChain>
</file>

<file path=xl/sharedStrings.xml><?xml version="1.0" encoding="utf-8"?>
<sst xmlns="http://schemas.openxmlformats.org/spreadsheetml/2006/main" count="337" uniqueCount="186">
  <si>
    <t>INVULINSTRUCTIES:</t>
  </si>
  <si>
    <t>Ingeval bepaalde kostencomponenten niet van toepassing zijn op uw Inschrijving dient u bij betreffende kostencomponent een '0' (het cijfer nul) in te vullen. Een niet ingevuld geel prijsveld wordt geacht € 0,00 te zijn.</t>
  </si>
  <si>
    <t>Het invullen van negatieve prijzen en tarieven is niet toegestaan.</t>
  </si>
  <si>
    <t>U offreert uitsluitend marktconforme (handelsgebruikelijke en realistische) prijzen en tarieven. Dat betekent onder meer dat u gebruikelijke prijzen en tarieven offreert die gebaseerd zijn op normale kostprijzen met redelijke kortingen en winstmarges.</t>
  </si>
  <si>
    <t>De antwoorden die u heeft gegeven met betrekking tot de Wensen zoals beschreven in het Beschrijvend document dienen als zodanig ook verdisconteerd te zijn in de all-in prijzen en tarieven.</t>
  </si>
  <si>
    <t>Onderdeel</t>
  </si>
  <si>
    <t xml:space="preserve"> Prijsopgavetabel</t>
  </si>
  <si>
    <t xml:space="preserve"> OPENBAAR MINISTERIE</t>
  </si>
  <si>
    <t>Base-unit - overig (zelf in te vullen)</t>
  </si>
  <si>
    <t>Totaal Base-unit</t>
  </si>
  <si>
    <t xml:space="preserve"> Beschrijvend document Bijlage E</t>
  </si>
  <si>
    <t xml:space="preserve"> COMMERCIEEL VERTROUWELIJK</t>
  </si>
  <si>
    <t>EG041 Base-units</t>
  </si>
  <si>
    <t>Producttest (PT)</t>
  </si>
  <si>
    <t>Productontwikkeling</t>
  </si>
  <si>
    <t>Overig</t>
  </si>
  <si>
    <t>Organisatorisch</t>
  </si>
  <si>
    <t>Basisdienstverlening</t>
  </si>
  <si>
    <t>Onderhoud van bedrijfssystemen</t>
  </si>
  <si>
    <t>Vaste periodieke kostenvergoeding (VPK)</t>
  </si>
  <si>
    <t>Handhaafprijs (HHP)</t>
  </si>
  <si>
    <t>Totaal Handhaafprijs</t>
  </si>
  <si>
    <t>Totaal Vaste periodieke kostenvergoeding</t>
  </si>
  <si>
    <t>Totaal Producttest</t>
  </si>
  <si>
    <t>Verplaatsingsprijs (VP)</t>
  </si>
  <si>
    <t>Totaal Verplaatsingsprijs</t>
  </si>
  <si>
    <t>Extra onderhoud (EO)</t>
  </si>
  <si>
    <t>eenmalig</t>
  </si>
  <si>
    <t>behoeve van Verkeershandhaving met Flexflitsers</t>
  </si>
  <si>
    <t>Producttest - Inrichten projectorganisatie</t>
  </si>
  <si>
    <t>Producttest - Projectuitvoering</t>
  </si>
  <si>
    <t>Producttest - Rapportage en overleg</t>
  </si>
  <si>
    <t>Producttest - Samenwerking met HHU-leverancier</t>
  </si>
  <si>
    <t>Producttest - Ontwerp- en ontwikkelingskosten</t>
  </si>
  <si>
    <t>Producttest - Documentatiekosten (Productontwerp)</t>
  </si>
  <si>
    <t>Producttest - Kosten constructieberekeningen</t>
  </si>
  <si>
    <t>Producttest - Kosten gepaard met montage HHU’s</t>
  </si>
  <si>
    <t>Producttest - Uitvoeringskosten testwerkzaamheden en demonstratie</t>
  </si>
  <si>
    <t>Producttest - Kosten m.b.t. het opstellen van Leveringsplan, Exploitatieplan, Roulatieschema  en Risicoregister</t>
  </si>
  <si>
    <t>Producttest - Eventuele kosten m.b.t. het opstellen van herstelplannen</t>
  </si>
  <si>
    <t>Producttest - overig (zelf in te vullen)</t>
  </si>
  <si>
    <t>Producttest -  overig (zelf in te vullen)</t>
  </si>
  <si>
    <t>Vaste periodieke kostenvergoeding - Instandhouding van de backoffice-systemen incl. licentiebeheer;</t>
  </si>
  <si>
    <t>Vaste periodieke kostenvergoeding - In stand houden van de benodigde infrastructuur t.b.v. communicatie tussen de Base-units en de backoffice (netwerkverbindingen, koppelvlakken, beveiliging, etc.);</t>
  </si>
  <si>
    <t>Vaste periodieke kostenvergoeding - Onderhoud van software;</t>
  </si>
  <si>
    <t>Vaste periodieke kostenvergoeding - overig (zelf in te vullen)</t>
  </si>
  <si>
    <t>Vaste periodieke kostenvergoeding - Instandhouding van de serviceorganisatie; training, opleiding en certificering van personeel;</t>
  </si>
  <si>
    <t>Vaste periodieke kostenvergoeding - Uitvoering van alle processen en procedures zoals beschreven in het [DAP], waaronder contract- en prestatiebeheer, Incidentmanagement, risicomanagement, voorraadbeheer, beschikbaar stellen van bewakingscamerabeelden;</t>
  </si>
  <si>
    <t>Vaste periodieke kostenvergoeding - Actualiseren en periodiek verspreiden van het Roulatieschema;</t>
  </si>
  <si>
    <t>Vaste periodieke kostenvergoeding - Afstemming, rapportage, overleg, etc. met Opdrachtgever en ondersteuning bij kwaliteitsaudits;</t>
  </si>
  <si>
    <t>Vaste periodieke kostenvergoeding - Relatiebeheer met HHU-leveranciers, Wegbeheerders en politie;</t>
  </si>
  <si>
    <t>Vaste periodieke kostenvergoeding - Instandhouding privacy, informatiebeveiliging en verwerkersafspraken;</t>
  </si>
  <si>
    <t>Vaste periodieke kostenvergoeding - Opstellen en uitvoeren van eventuele herstelplannen;</t>
  </si>
  <si>
    <t>Vaste periodieke kostenvergoeding - Actualiseren van documentatie en ontwerpen;</t>
  </si>
  <si>
    <t>Vaste periodieke kostenvergoeding - SROI-uitvoering;</t>
  </si>
  <si>
    <t>Vaste periodieke kostenvergoeding - Verduurzaming;</t>
  </si>
  <si>
    <t>Vaste periodieke kostenvergoeding - Rapportage m.b.t. SROI en duurzaamheid;</t>
  </si>
  <si>
    <t>Handhaafprijs - Alle kosten voor het Beheer en Onderhoud  van de Base-unit in het Handhaafcluster, zodat deze conform de eisen in de [ProdSpec] en de service levels en prestatienormen in de [SLA] beschikbaar is voor de Verplaatsingsdienst;</t>
  </si>
  <si>
    <t>Handhaafprijs - Onderdelenvoorraad (per Base-unit);</t>
  </si>
  <si>
    <t>Handhaafprijs - Kosten voor dataverbruik (per Handhaafcluster);</t>
  </si>
  <si>
    <t>Handhaafprijs - Opslagkosten indien de Flexflitser op verzoek van Opdrachtgever tijdelijk niet in het Handhaafcluster kan worden ingezet;</t>
  </si>
  <si>
    <t>Handhaafprijs - overig (zelf in te vullen)</t>
  </si>
  <si>
    <t>Handhaafprijs -  overig (zelf in te vullen)</t>
  </si>
  <si>
    <t>Locatie Inrichting - overig (zelf in te vullen)</t>
  </si>
  <si>
    <t>Verplaatsingsprijs - Afstemming met de Wegbeheerder, waaronder de meldingen van Plaatsingen en Verwijderingen;</t>
  </si>
  <si>
    <t>Verplaatsingsprijs - Tijdelijke Verkeersmaatregelen bij Verwijdering en Plaatsing;</t>
  </si>
  <si>
    <t>Verplaatsingsprijs - Verwijdering vanaf de Locatie of vanuit de Opslaglocatie;</t>
  </si>
  <si>
    <t>Verplaatsingsprijs - Plaatsing op de Locatie of in de Opslaglocatie;</t>
  </si>
  <si>
    <t>Verplaatsingsprijs - Alle transportkosten;</t>
  </si>
  <si>
    <t>Verplaatsingsprijs - Afstemming en samenwerking met de HHU-leverancier t.b.v. uitrichten en configureren van de Handhavingsunit na Plaatsing;</t>
  </si>
  <si>
    <t>Verplaatsingsprijs - Bijvullen, bijladen of verwisselen van de Energievoorziening;</t>
  </si>
  <si>
    <t>Verplaatsingsprijs - Gereedmelding bij Servicedesk Opdrachtgever;</t>
  </si>
  <si>
    <t>Verplaatsingsprijs - overig (zelf in te vullen)</t>
  </si>
  <si>
    <t>Extra onderhoud - Afstemming met de Wegbeheerder, waaronder de melding van werkzaamheden;</t>
  </si>
  <si>
    <t>Extra onderhoud - Transportkosten;</t>
  </si>
  <si>
    <t>Extra onderhoud - Eventuele Tijdelijke Verkeersmaatregelen;</t>
  </si>
  <si>
    <t>Extra onderhoud - Bijvullen, bijladen of verwisselen van de Energievoorziening;</t>
  </si>
  <si>
    <t>Extra onderhoud - Gereedmelding bij Servicedesk Opdrachtgever;</t>
  </si>
  <si>
    <t>Extra onderhoud - overig (zelf in te vullen)</t>
  </si>
  <si>
    <t>Base-unit - Productiekosten van de Base-unit</t>
  </si>
  <si>
    <t>Base-unit - Aanschafkosten van componenten en onderdelen</t>
  </si>
  <si>
    <t>Base-unit - Assemblagekosten</t>
  </si>
  <si>
    <t>Base-unit - Kosten m.b.t. de Integratie met een HHU</t>
  </si>
  <si>
    <t>Base-unit - Kosten m.b.t. het opstellen van het Opleverrapport Base-unit en de Integratieverklaring</t>
  </si>
  <si>
    <t>Base-unit - Eventuele kosten m.b.t. ondersteuning Acceptatieprocedure</t>
  </si>
  <si>
    <t>Base-unit - Oplevering in Opslag</t>
  </si>
  <si>
    <t>Base-units inclusief Verplaatsingsdienst ten</t>
  </si>
  <si>
    <t>Naam Leverancier:</t>
  </si>
  <si>
    <t>Type prijs</t>
  </si>
  <si>
    <t>type</t>
  </si>
  <si>
    <t>prijs</t>
  </si>
  <si>
    <t>toelichting leverancier</t>
  </si>
  <si>
    <t>per stuk</t>
  </si>
  <si>
    <t>Inschrijvingsprijs</t>
  </si>
  <si>
    <t>Totaalprijs (over 10 jaar)</t>
  </si>
  <si>
    <t>Levering en Integratie van 75 Base-units (LI)</t>
  </si>
  <si>
    <t>Vervangende vergunningen voor 135 Locaties in tranche 1 (VV)</t>
  </si>
  <si>
    <t>Locatie-inrichtingen voor 90 nieuwe Locaties in tranche 2 (LI)</t>
  </si>
  <si>
    <t>Reguliere Verplaatsingen per jaar (450 x VP)</t>
  </si>
  <si>
    <t>jaarlijks</t>
  </si>
  <si>
    <t>Extra Locatie-inrichtingen van nieuwe Locaties (30 x LI)</t>
  </si>
  <si>
    <t>Extra Verplaatsingen (15 x VP)</t>
  </si>
  <si>
    <t>Extra onderhoud (5 x EO)</t>
  </si>
  <si>
    <t>Meerwerk (100 x MW)</t>
  </si>
  <si>
    <t>Inschrijvingprijs :</t>
  </si>
  <si>
    <t>Leveringsprijs Base-unit (BU)</t>
  </si>
  <si>
    <t>per jaar</t>
  </si>
  <si>
    <t xml:space="preserve">In dit tabblad offreert u de Handhaafprijs die betrekking heeft op alle Exploitatiekosten die direct te relateren zijn aan het aantal (Base-units operationeel in) Handhaafclusters. 
Voor een toelichting op deze prijscomponent wordt verwezen naar [DFA] par. 2.4.
NB: In kolom D offreert u prijzen die gelden per (Base-unit/)Handhaafcluster per jaar.
</t>
  </si>
  <si>
    <t xml:space="preserve">In dit tabblad offreert u de Vaste Periodieke Kosten kosten die betrekking hebben op de Exploitatie, maar onafhankelijk zijn van het aantal Base-units. 
Voor een toelichting op deze prijscomponent wordt verwezen naar [DFA] par. 2.3.
NB: In kolom D vermeldt u de prijzen per jaar.
</t>
  </si>
  <si>
    <t>per HHC per jaar</t>
  </si>
  <si>
    <t>per keer</t>
  </si>
  <si>
    <t>Vervangende vergunning (VV)</t>
  </si>
  <si>
    <t>Totaal Vervangende vergunning</t>
  </si>
  <si>
    <t>Vervangende vergunning - Kosten voor het overdragen of opnieuw aanvragen van de reeds verleende vergunning/ontheffing voor Verplaatsingen voor een reeds bestaande Locatie;</t>
  </si>
  <si>
    <r>
      <t>In dit tabblad offreert u de prijs voor een Vervangende vergunning. Dit betreft het op naam laten stellen (overdragen) of het opnieuw aanvragen van een reeds verleende doorlopende vergunning voor het uitvoeren van Verplaatsingen op een</t>
    </r>
    <r>
      <rPr>
        <i/>
        <u/>
        <sz val="10"/>
        <color theme="1"/>
        <rFont val="Calibri"/>
        <family val="2"/>
        <scheme val="minor"/>
      </rPr>
      <t>reeds bestaande</t>
    </r>
    <r>
      <rPr>
        <i/>
        <sz val="10"/>
        <color theme="1"/>
        <rFont val="Calibri"/>
        <family val="2"/>
        <scheme val="minor"/>
      </rPr>
      <t xml:space="preserve"> Locatie in een Handhaafcluster. De VV is een vaste prijs, gebaseerd op de gemiddelde kosten over alle Vervangende vergunningen.
Voor een toelichting op deze prijscomponent wordt verwezen naar [DFA] par. 2.6.
</t>
    </r>
  </si>
  <si>
    <t>Vervangende vergunning - overig (zelf in te vullen)</t>
  </si>
  <si>
    <r>
      <t xml:space="preserve">In dit tabblad offreert u de prijs voor een Locatie-inrichting, die betrekking heeft op de inrichting van een </t>
    </r>
    <r>
      <rPr>
        <i/>
        <u/>
        <sz val="10"/>
        <color theme="1"/>
        <rFont val="Calibri"/>
        <family val="2"/>
        <scheme val="minor"/>
      </rPr>
      <t>nieuwe</t>
    </r>
    <r>
      <rPr>
        <i/>
        <sz val="10"/>
        <color theme="1"/>
        <rFont val="Calibri"/>
        <family val="2"/>
        <scheme val="minor"/>
      </rPr>
      <t xml:space="preserve"> Locatie in een Handhaafcluster. De LI is een vaste prijs, gebaseerd op de gemiddelde kosten over alle Locatie-inrichtingen. De prijs is ook van toepassing op extra Locatie-inrichtingen in het kader van regulier Meerwerk.
Voor een toelichting op deze prijscomponent wordt verwezen naar [DFA] par. 2.5.
</t>
    </r>
  </si>
  <si>
    <t>Totaal Extra onderhoud</t>
  </si>
  <si>
    <t xml:space="preserve">In dit tabblad offreert u de prijs voor een Verplaatsing. Een Verplaatsing is een combinatie van een Verwijdering van een Flexflitser van een Locatie of uit opslag met een Plaatsing van die Flexflitser op een andere Locatie of in opslag. De VP is een vaste prijs, die is gebaseerd op de gemiddelde kosten van alle Verplaatsingen.
Voor een toelichting op deze prijscomponent wordt verwezen naar [DFA] par. 2.7.
</t>
  </si>
  <si>
    <t xml:space="preserve">In dit tabblad offreert u de prijs voor een Extra onderhoudsronde. Extra onderhoud is aan de orde als de Inzetperiode van een Flexflitser op verzoek van Opdrachtgever wordt verlengd. De EO is een vaste prijs, die is gebaseerd op de gemiddelde kosten van alle Extra onderhoudsronden. Extra onderhoud vindt altijd plaats in het kader van regulier Meerwerk.
Voor een toelichting op deze prijscomponent wordt verwezen naar [DFA] par. 2.8.
</t>
  </si>
  <si>
    <t>Locatie-inrichting (LI)</t>
  </si>
  <si>
    <t xml:space="preserve">Totaal Locatie-inrichting </t>
  </si>
  <si>
    <t>Locatie-inrichting - Kosten voor organisatie van en deelname aan de Opstelschouw;</t>
  </si>
  <si>
    <t>Locatie-inrichting - Reiskosten;</t>
  </si>
  <si>
    <t>Locatie-inrichting - Opstellen Schouwrapport;</t>
  </si>
  <si>
    <t>Locatie-inrichting - Kosten voor het verkrijgen van de vergunning/ontheffing om de Base-unit/Flexflitser gedurende de contractperiode te mogen Plaatsen op en Verwijderen van de Locatie;</t>
  </si>
  <si>
    <t>Meerwerkvergoeding (MW)</t>
  </si>
  <si>
    <t>In dit tabblad offreert u de prijs die betrekking heeft op de Levering en Integratie van een Base-unit. 
Voor een toelichting op deze prijscomponent wordt verwezen naar [DFA] par. 2.2.
NB: De prijzen die u offreert in kolom D gelden per Geleverde en Geïntegreerde Base-unit.</t>
  </si>
  <si>
    <t>In dit tabblad offreert u de eenmalige prijs die betrekking heeft op de uitvoering van de Producttest. 
Voor een toelichting op deze prijscomponent wordt verwezen naar [DFA] par. 2.1.
NB: de aanschafprijs van de eerste Base-unit en alle componenten wordt vergoed onder prijscomponent BU, direct na Acceptatie Producttest. Zie tabblad 'BU'.</t>
  </si>
  <si>
    <t>Meerwerk - vast uniform uurtarief voor alle Personeel van Opdrachtnemer</t>
  </si>
  <si>
    <t>per uur</t>
  </si>
  <si>
    <t>Totaal Meerwerkvergoeding</t>
  </si>
  <si>
    <t xml:space="preserve">In dit tabblad offreert u de prijs voor Meerwerk. De Meerwerkvergoeding betreft een vast uniform uurtarief voor de inzet van Personeel van Opdrachtnemer (dus zowel voor eigen personeel van Opdrachtnemer als van personeel van onderaannemers en toeleveranciers) bij Meerwerk.
Voor een toelichting op deze prijscomponent wordt verwezen naar [DFA] par. 2.9.
</t>
  </si>
  <si>
    <t>Overzicht prijzen en Indexatie</t>
  </si>
  <si>
    <t>PT - Producttest</t>
  </si>
  <si>
    <t>BU - Leveringsprijs Base-unit</t>
  </si>
  <si>
    <t>VPK - Vaste Periodieke Kosten</t>
  </si>
  <si>
    <t>HHP - Handhaafprijs</t>
  </si>
  <si>
    <t>LI - Locatie-inrichting</t>
  </si>
  <si>
    <t>VV - Vervangende vergunning</t>
  </si>
  <si>
    <t>VP - Verplaatsingsprijs</t>
  </si>
  <si>
    <t>EO - Extra onderhoud</t>
  </si>
  <si>
    <t>MW - Meerwerkvergoeding</t>
  </si>
  <si>
    <t>Prijscomponent</t>
  </si>
  <si>
    <t>Geïndexeerde prijzen</t>
  </si>
  <si>
    <t>aantal</t>
  </si>
  <si>
    <t>1 x PT</t>
  </si>
  <si>
    <t>75 x BU</t>
  </si>
  <si>
    <t>135 x VV</t>
  </si>
  <si>
    <t>90 x LI</t>
  </si>
  <si>
    <t>10 x (450 x VP)</t>
  </si>
  <si>
    <t>10 x (30 x LI)</t>
  </si>
  <si>
    <t>10 x (15 x VP)</t>
  </si>
  <si>
    <t>10 x (5 x EO)</t>
  </si>
  <si>
    <t>10 x (VPK + 75 x HHP)</t>
  </si>
  <si>
    <t>Exploitatie van 75 Base-units gedurende 10 jaar (VPK + 75 x HHP)</t>
  </si>
  <si>
    <t>10 x (100 x MW)</t>
  </si>
  <si>
    <t>Totaalprijs van een fictieve realistische Opdracht (uitsluitend t.b.v. prijsvergelijking Inschrijvingen)</t>
  </si>
  <si>
    <r>
      <t xml:space="preserve">Onderstaande tabel geeft een samenvatting van de prijscomponenten, zoals door u zijn ingevuld in de overige tabbladen.
</t>
    </r>
    <r>
      <rPr>
        <sz val="11"/>
        <color rgb="FFFF0000"/>
        <rFont val="Calibri"/>
        <family val="2"/>
        <scheme val="minor"/>
      </rPr>
      <t>U mag onderstaande cellen beslist niet wijzigen of overschrijven. Dit maakt uw Inschrijving ongeldig.</t>
    </r>
  </si>
  <si>
    <t>Inschrijver dient zich strikt aan onderstaande invulinstructies te houden.
Bij ongeoorloofde wijzigingen van de inhoud of opmaak van deze Prijsopgavetabel wordt de Inschrijving terzijde gelegd.</t>
  </si>
  <si>
    <t>De prijzen en tarieven dienen exclusief btw te worden ingevuld.</t>
  </si>
  <si>
    <t>De door u geoffreerde prijzen zijn all-in prijzen die, met uitzondering van de jaarlijkse prijsindexatie, vast zijn en gelden gedurende de gehele looptijd van de ROK en NOK-en.</t>
  </si>
  <si>
    <t>Inschrijver mag in de blauwgrijs gemarkeerde cellen een toelichting geven op de opgevoerde prijzen.</t>
  </si>
  <si>
    <t>In de geel gemarkeerde cellen dient een prijs c.q. tarief te worden ingevuld. Vul hier uitsluitend gehele getallen in, zonder valutateken.</t>
  </si>
  <si>
    <t>Inschrijver vermeldt in het tabblad 'Titelblad' in cel A8, alsmede in cel C-F4 in het tabblad 'Inschrijvingsprijs', de naam van de onderneming of combinatie. 
Verder worden er in deze tabbladen geen gegevens ingevuld of gewijzigd.</t>
  </si>
  <si>
    <t>De Inschrijvingsprijs in het gelijknamige tabblad dient uitsluitend om de prijzen van de Inschrijvers te kunnen vergelijken. Deze prijs heeft geen zelfstandige betekenis ten aanzien van de werkelijk te gunnen Opdracht. Er kunnen door Inschrijver geen rechten aan worden ontleend.</t>
  </si>
  <si>
    <t xml:space="preserve">De Prijsopgavetabel dient door Inschrijver volledig ingevuld te worden in Excel en zowel in Excel- als in PDF-format te worden bijgesloten als onderdeel van de Inschrijving. 
</t>
  </si>
  <si>
    <t xml:space="preserve">De prijsopgavetabel dient ingevuld te worden in samenhang met de overige aanbestedingsdocumenten, met name het subgunningscriterium prijs in paragraaf 5.6 van het Beschrijvend document en het Dossier Financiële afspraken (DFA, ROK bijlage 7). </t>
  </si>
  <si>
    <t>Inschrijver mag bij Inschrijving uitsluitend gegevens invoeren in de tabbladen PT, BU, VPK, HHP, VV, LI, VP, EO en MW.
Het tabblad Prijzen en Indexatie dient bij de Inschrijving slechts ter naslag. Dit tabblad wordt na definitieve gunning door (dan) Opdrachtnemer jaarlijks ingevuld.</t>
  </si>
  <si>
    <t>In de tabbladen PT, BU, VPK, HHP, VV, LI, VP, EO en MW mag Inschrijver uitsluitend gegevens invoeren in de cellen met een gele, groene of blauwgrijze achtergrondkleur.</t>
  </si>
  <si>
    <t>In deze prijsopgavetabel wordt geen rekening gehouden met eventuele bonussen of malussen.</t>
  </si>
  <si>
    <r>
      <t xml:space="preserve">Inschrijver dient in de Prijsopgavetabel voor </t>
    </r>
    <r>
      <rPr>
        <u/>
        <sz val="11"/>
        <rFont val="Calibri"/>
        <family val="2"/>
        <scheme val="minor"/>
      </rPr>
      <t>ALLE</t>
    </r>
    <r>
      <rPr>
        <sz val="11"/>
        <rFont val="Calibri"/>
        <family val="2"/>
        <scheme val="minor"/>
      </rPr>
      <t xml:space="preserve"> prijscomponenten PT, BU, VPK, HHP, VV, LI, VP, EO en MW een prijs te offreren, zodat uw Inschrijving een volledige 'all-in' prijs exclusief btw omvat voor alle prijscomponenten</t>
    </r>
  </si>
  <si>
    <t>Prijs bij Inschrijving:</t>
  </si>
  <si>
    <t>Voorlaatste jaar:</t>
  </si>
  <si>
    <t>n.t.b.</t>
  </si>
  <si>
    <t>DPI-index voorlaatste jaar:</t>
  </si>
  <si>
    <t>Implementatie:</t>
  </si>
  <si>
    <t>Exploitatie:</t>
  </si>
  <si>
    <r>
      <t>Nadat alle tabbladen door Inschrijver zijn ingevuld controleert u de Inschrijvingsprijs in cel E24 van het gelijknamige tabblad.
Let op: Aan de Inschrijvingsprijs is een maximum verbonden, dat is vermeld in de tekstballon naast cel E22. Indien uw Inschrijvingsprijs dit maximum overschrijdt, verschijnt een melding in cel C24 van dit tabblad.</t>
    </r>
    <r>
      <rPr>
        <b/>
        <sz val="11"/>
        <color rgb="FFFF0000"/>
        <rFont val="Calibri"/>
        <family val="2"/>
        <scheme val="minor"/>
      </rPr>
      <t xml:space="preserve"> In dat geval is uw Inschrijving ongeldig</t>
    </r>
    <r>
      <rPr>
        <sz val="11"/>
        <rFont val="Calibri"/>
        <family val="2"/>
        <scheme val="minor"/>
      </rPr>
      <t>. U dient dan dus aanpassingen te doen in één of meerdere tabbladen.</t>
    </r>
  </si>
  <si>
    <t>DPI indexatiepercentage (jaarmutatie):</t>
  </si>
  <si>
    <t>[naam Inschrijver]</t>
  </si>
  <si>
    <t>Inschrijver mag in de groen gemarkeerde cellen extra kostenposten toevoegen. Deze dienen duidelijk te zijn gespecificeerd.</t>
  </si>
  <si>
    <t>In dit tabblad wordt een overzicht gegeven van de door u geoffreerde prijzen, in kolom D. U mag zelf geen prijzen invullen!
Na gunning gebruikt u dit tabblad om jaarlijks de prijsindexatie te verwerken door uitsluitend in de geel gemarkeerde cel in rij 8 van de betreffende kolom het vastgestelde indexeringspercentage voor dat jaar in te voeren. De geïndexeerde prijzen worden dan automatisch ingevuld in de rijen 15 tot en met 22.
Voor de wijze waarop dient te worden geïndexeerd wordt verwezen naar [DFA] hoofdstuk 3.
NB: Prijscomponent PT wordt niet geïndexeerd.</t>
  </si>
  <si>
    <r>
      <t xml:space="preserve">
Op basis van de door u geoffreerde prijzen wordt hieronder een totaalprijs berekend van een fictieve, maar wel representatieve opdracht. Deze totaalprijs wordt gebruikt bij de bepaling van de EMVI-score van uw Inschrijving.
De fictieve opdracht heeft betrekking op de volgende elementen:
</t>
    </r>
    <r>
      <rPr>
        <b/>
        <sz val="10"/>
        <rFont val="Calibri"/>
        <family val="2"/>
        <scheme val="minor"/>
      </rPr>
      <t>Implementatie</t>
    </r>
    <r>
      <rPr>
        <sz val="10"/>
        <rFont val="Calibri"/>
        <family val="2"/>
        <scheme val="minor"/>
      </rPr>
      <t xml:space="preserve">
- Uitvoering van de Producttest
- Levering en Integratie van 45 Base-units in tranche 1
- Levering en Integratie van 30 Base-units in tranche 2
</t>
    </r>
    <r>
      <rPr>
        <b/>
        <sz val="10"/>
        <rFont val="Calibri"/>
        <family val="2"/>
        <scheme val="minor"/>
      </rPr>
      <t>Exploitatie</t>
    </r>
    <r>
      <rPr>
        <sz val="10"/>
        <rFont val="Calibri"/>
        <family val="2"/>
        <scheme val="minor"/>
      </rPr>
      <t xml:space="preserve">
- Exploitatie van 75 Base-units gedurende een periode van 10 jaar elk
- 3 x 45 = 135 vervangende vergunningen voor de bestaande Locaties in tranche 1
- 3 x 30 = 90 Locatie-inrichtingen van de nieuwe Locaties in tranche 2
- 6 x 75 = 450 reguliere Verplaatsingen per jaar
- 30 extra Locatie-inrichtingen van nieuwe Locaties per jaar
- 15 extra Verplaatsingen per jaar
- 5 x extra onderhoud per jaar
- Meerwerk totaal 100 uur per jaar
</t>
    </r>
  </si>
  <si>
    <t xml:space="preserve"> Versie 1.0, 3 maart 2026</t>
  </si>
  <si>
    <r>
      <rPr>
        <b/>
        <sz val="9"/>
        <rFont val="Verdana"/>
        <family val="2"/>
      </rPr>
      <t>Revisiehistorie</t>
    </r>
    <r>
      <rPr>
        <sz val="9"/>
        <rFont val="Verdana"/>
        <family val="2"/>
      </rPr>
      <t xml:space="preserve">
</t>
    </r>
    <r>
      <rPr>
        <b/>
        <u/>
        <sz val="9"/>
        <rFont val="Verdana"/>
        <family val="2"/>
      </rPr>
      <t xml:space="preserve">Versie        Omschrijving                                                              Datum                </t>
    </r>
    <r>
      <rPr>
        <sz val="9"/>
        <rFont val="Verdana"/>
        <family val="2"/>
      </rPr>
      <t xml:space="preserve">
</t>
    </r>
    <r>
      <rPr>
        <u/>
        <sz val="9"/>
        <rFont val="Verdana"/>
        <family val="2"/>
      </rPr>
      <t xml:space="preserve">  1.0            Definitieve versie voor publicatie                                 03-03-2026        </t>
    </r>
    <r>
      <rPr>
        <sz val="9"/>
        <rFont val="Verdana"/>
        <family val="2"/>
      </rPr>
      <t xml:space="preserve">
</t>
    </r>
    <r>
      <rPr>
        <u/>
        <sz val="9"/>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</si>
</sst>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 #,##0_ ;_ &quot;€&quot;\ * \-#,##0_ ;_ &quot;€&quot;\ * &quot;-&quot;_ ;_ @_ "/>
    <numFmt numFmtId="44" formatCode="_ &quot;€&quot;\ * #,##0.00_ ;_ &quot;€&quot;\ * \-#,##0.00_ ;_ &quot;€&quot;\ * &quot;-&quot;??_ ;_ @_ "/>
    <numFmt numFmtId="164" formatCode="_ [$€-2]\ * #,##0_ ;_ [$€-2]\ * \-#,##0_ ;_ [$€-2]\ * &quot;-&quot;??_ ;_ @_ "/>
    <numFmt numFmtId="165" formatCode="_ [$€-413]\ * #,##0_ ;_ [$€-413]\ * \-#,##0_ ;_ [$€-413]\ * &quot;-&quot;??_ ;_ @_ "/>
    <numFmt numFmtId="166" formatCode="[$€-2]\ #,##0;[$€-2]\ \-#,##0"/>
    <numFmt numFmtId="167" formatCode="_ &quot;€&quot;\ * #,##0_ ;_ &quot;€&quot;\ * \-#,##0_ ;_ &quot;€&quot;\ * &quot;-&quot;??_ ;_ @_ "/>
    <numFmt numFmtId="168" formatCode="0.0%"/>
  </numFmts>
  <fonts count="44" x14ac:knownFonts="1">
    <font>
      <sz val="11"/>
      <color theme="1"/>
      <name val="Calibri"/>
      <family val="2"/>
      <scheme val="minor"/>
    </font>
    <font>
      <sz val="10"/>
      <color theme="1"/>
      <name val="Verdana"/>
      <family val="2"/>
    </font>
    <font>
      <sz val="11"/>
      <color theme="1"/>
      <name val="Calibri"/>
      <family val="2"/>
      <scheme val="minor"/>
    </font>
    <font>
      <b/>
      <sz val="14"/>
      <color theme="1"/>
      <name val="Calibri"/>
      <family val="2"/>
      <scheme val="minor"/>
    </font>
    <font>
      <b/>
      <sz val="12"/>
      <color theme="1"/>
      <name val="Calibri"/>
      <family val="2"/>
      <scheme val="minor"/>
    </font>
    <font>
      <sz val="10"/>
      <color theme="1"/>
      <name val="arial"/>
      <family val="2"/>
    </font>
    <font>
      <sz val="10"/>
      <color theme="1"/>
      <name val="Calibri"/>
      <family val="2"/>
      <scheme val="minor"/>
    </font>
    <font>
      <sz val="9"/>
      <name val="Calibri"/>
      <family val="2"/>
      <scheme val="minor"/>
    </font>
    <font>
      <b/>
      <sz val="16"/>
      <color theme="1"/>
      <name val="Calibri"/>
      <family val="2"/>
      <scheme val="minor"/>
    </font>
    <font>
      <sz val="9"/>
      <color theme="1"/>
      <name val="Calibri"/>
      <family val="2"/>
      <scheme val="minor"/>
    </font>
    <font>
      <sz val="11"/>
      <color rgb="FFFF0000"/>
      <name val="Calibri"/>
      <family val="2"/>
      <scheme val="minor"/>
    </font>
    <font>
      <b/>
      <sz val="12"/>
      <name val="Calibri"/>
      <family val="2"/>
      <scheme val="minor"/>
    </font>
    <font>
      <sz val="11"/>
      <name val="Calibri"/>
      <family val="2"/>
      <scheme val="minor"/>
    </font>
    <font>
      <sz val="11"/>
      <color theme="1"/>
      <name val="Verdana"/>
      <family val="2"/>
    </font>
    <font>
      <sz val="11"/>
      <color theme="0"/>
      <name val="Verdana"/>
      <family val="2"/>
    </font>
    <font>
      <sz val="48"/>
      <color theme="0"/>
      <name val="Verdana"/>
      <family val="2"/>
    </font>
    <font>
      <sz val="18"/>
      <color theme="0"/>
      <name val="Verdana"/>
      <family val="2"/>
    </font>
    <font>
      <sz val="18"/>
      <color theme="0"/>
      <name val="BankGothic Md BT"/>
      <family val="2"/>
    </font>
    <font>
      <u/>
      <sz val="11"/>
      <name val="Calibri"/>
      <family val="2"/>
      <scheme val="minor"/>
    </font>
    <font>
      <b/>
      <sz val="18"/>
      <color theme="0"/>
      <name val="Verdana"/>
      <family val="2"/>
    </font>
    <font>
      <sz val="9"/>
      <color theme="1"/>
      <name val="Verdana"/>
      <family val="2"/>
    </font>
    <font>
      <i/>
      <sz val="9"/>
      <color theme="1"/>
      <name val="Verdana"/>
      <family val="2"/>
    </font>
    <font>
      <b/>
      <sz val="11"/>
      <name val="Calibri"/>
      <family val="2"/>
      <scheme val="minor"/>
    </font>
    <font>
      <b/>
      <sz val="11"/>
      <color theme="1"/>
      <name val="Calibri"/>
      <family val="2"/>
      <scheme val="minor"/>
    </font>
    <font>
      <sz val="16"/>
      <color theme="0"/>
      <name val="Verdana"/>
      <family val="2"/>
    </font>
    <font>
      <b/>
      <sz val="18"/>
      <color rgb="FF0070C0"/>
      <name val="Verdana"/>
      <family val="2"/>
    </font>
    <font>
      <sz val="9"/>
      <name val="Verdana"/>
      <family val="2"/>
    </font>
    <font>
      <b/>
      <sz val="9"/>
      <name val="Verdana"/>
      <family val="2"/>
    </font>
    <font>
      <b/>
      <u/>
      <sz val="9"/>
      <name val="Verdana"/>
      <family val="2"/>
    </font>
    <font>
      <u/>
      <sz val="9"/>
      <name val="Verdana"/>
      <family val="2"/>
    </font>
    <font>
      <b/>
      <sz val="14"/>
      <name val="Calibri"/>
      <family val="2"/>
      <scheme val="minor"/>
    </font>
    <font>
      <b/>
      <sz val="14"/>
      <color theme="0"/>
      <name val="Calibri"/>
      <family val="2"/>
      <scheme val="minor"/>
    </font>
    <font>
      <sz val="14"/>
      <color theme="1"/>
      <name val="Calibri"/>
      <family val="2"/>
      <scheme val="minor"/>
    </font>
    <font>
      <sz val="12"/>
      <color theme="1"/>
      <name val="Calibri"/>
      <family val="2"/>
      <scheme val="minor"/>
    </font>
    <font>
      <b/>
      <sz val="14"/>
      <color rgb="FFFF0000"/>
      <name val="Calibri"/>
      <family val="2"/>
      <scheme val="minor"/>
    </font>
    <font>
      <sz val="11"/>
      <color theme="0"/>
      <name val="Calibri"/>
      <family val="2"/>
      <scheme val="minor"/>
    </font>
    <font>
      <sz val="10"/>
      <name val="Calibri"/>
      <family val="2"/>
      <scheme val="minor"/>
    </font>
    <font>
      <b/>
      <sz val="11"/>
      <color rgb="FFFF0000"/>
      <name val="Calibri"/>
      <family val="2"/>
      <scheme val="minor"/>
    </font>
    <font>
      <i/>
      <sz val="10"/>
      <color theme="1"/>
      <name val="Calibri"/>
      <family val="2"/>
      <scheme val="minor"/>
    </font>
    <font>
      <b/>
      <sz val="10"/>
      <name val="Calibri"/>
      <family val="2"/>
      <scheme val="minor"/>
    </font>
    <font>
      <i/>
      <u/>
      <sz val="10"/>
      <color theme="1"/>
      <name val="Calibri"/>
      <family val="2"/>
      <scheme val="minor"/>
    </font>
    <font>
      <b/>
      <sz val="10"/>
      <color theme="1"/>
      <name val="Calibri"/>
      <family val="2"/>
      <scheme val="minor"/>
    </font>
    <font>
      <sz val="10"/>
      <color rgb="FFFF0000"/>
      <name val="Calibri"/>
      <family val="2"/>
      <scheme val="minor"/>
    </font>
    <font>
      <b/>
      <sz val="16"/>
      <color theme="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0"/>
        <bgColor indexed="64"/>
      </patternFill>
    </fill>
    <fill>
      <patternFill patternType="solid">
        <fgColor rgb="FF44165D"/>
        <bgColor indexed="64"/>
      </patternFill>
    </fill>
    <fill>
      <patternFill patternType="solid">
        <fgColor rgb="FF91C9F3"/>
        <bgColor indexed="64"/>
      </patternFill>
    </fill>
    <fill>
      <patternFill patternType="solid">
        <fgColor rgb="FF0070C0"/>
        <bgColor indexed="64"/>
      </patternFill>
    </fill>
  </fills>
  <borders count="21">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3">
    <xf numFmtId="0" fontId="0" fillId="0" borderId="0"/>
    <xf numFmtId="44" fontId="2" fillId="0" borderId="0" applyFont="0" applyFill="0" applyBorder="0" applyAlignment="0" applyProtection="0"/>
    <xf numFmtId="0" fontId="5" fillId="0" borderId="0"/>
  </cellStyleXfs>
  <cellXfs count="167">
    <xf numFmtId="0" fontId="0" fillId="0" borderId="0" xfId="0"/>
    <xf numFmtId="164" fontId="0" fillId="0" borderId="0" xfId="1" applyNumberFormat="1" applyFont="1"/>
    <xf numFmtId="165" fontId="0" fillId="0" borderId="0" xfId="0" applyNumberFormat="1"/>
    <xf numFmtId="166" fontId="0" fillId="0" borderId="0" xfId="1" applyNumberFormat="1" applyFont="1"/>
    <xf numFmtId="0" fontId="4" fillId="0" borderId="0" xfId="0" applyFont="1"/>
    <xf numFmtId="0" fontId="0" fillId="0" borderId="0" xfId="0" applyAlignment="1">
      <alignment wrapText="1"/>
    </xf>
    <xf numFmtId="0" fontId="0" fillId="0" borderId="0" xfId="0" applyAlignment="1">
      <alignment horizontal="center"/>
    </xf>
    <xf numFmtId="0" fontId="7" fillId="0" borderId="0" xfId="0" applyFont="1" applyAlignment="1">
      <alignment vertical="top" wrapText="1"/>
    </xf>
    <xf numFmtId="0" fontId="4" fillId="0" borderId="0" xfId="0" applyFont="1" applyAlignment="1">
      <alignment wrapText="1"/>
    </xf>
    <xf numFmtId="0" fontId="6" fillId="0" borderId="0" xfId="0" applyFont="1" applyAlignment="1">
      <alignment wrapText="1"/>
    </xf>
    <xf numFmtId="0" fontId="9" fillId="0" borderId="0" xfId="2" applyFont="1" applyAlignment="1">
      <alignment wrapText="1"/>
    </xf>
    <xf numFmtId="0" fontId="7" fillId="0" borderId="0" xfId="2" applyFont="1" applyAlignment="1">
      <alignment vertical="top" wrapText="1"/>
    </xf>
    <xf numFmtId="0" fontId="9" fillId="0" borderId="0" xfId="2" applyFont="1" applyAlignment="1">
      <alignment vertical="top" wrapText="1"/>
    </xf>
    <xf numFmtId="0" fontId="10" fillId="0" borderId="0" xfId="0" applyFont="1"/>
    <xf numFmtId="0" fontId="13" fillId="0" borderId="0" xfId="0" applyFont="1"/>
    <xf numFmtId="0" fontId="17" fillId="7" borderId="0" xfId="0" applyFont="1" applyFill="1" applyAlignment="1">
      <alignment vertical="top"/>
    </xf>
    <xf numFmtId="0" fontId="12" fillId="3" borderId="2" xfId="2" applyFont="1" applyFill="1" applyBorder="1" applyAlignment="1">
      <alignment vertical="top" wrapText="1"/>
    </xf>
    <xf numFmtId="0" fontId="12" fillId="5" borderId="2" xfId="2" applyFont="1" applyFill="1" applyBorder="1" applyAlignment="1">
      <alignment vertical="top" wrapText="1"/>
    </xf>
    <xf numFmtId="0" fontId="12" fillId="6" borderId="2" xfId="2" applyFont="1" applyFill="1" applyBorder="1" applyAlignment="1">
      <alignment vertical="top" wrapText="1"/>
    </xf>
    <xf numFmtId="0" fontId="12" fillId="0" borderId="2" xfId="2" applyFont="1" applyBorder="1" applyAlignment="1">
      <alignment vertical="top" wrapText="1"/>
    </xf>
    <xf numFmtId="0" fontId="20" fillId="0" borderId="0" xfId="0" applyFont="1" applyAlignment="1">
      <alignment vertical="center"/>
    </xf>
    <xf numFmtId="0" fontId="21" fillId="0" borderId="0" xfId="0" applyFont="1" applyAlignment="1">
      <alignment vertical="center"/>
    </xf>
    <xf numFmtId="166" fontId="6" fillId="0" borderId="0" xfId="1" applyNumberFormat="1" applyFont="1" applyFill="1"/>
    <xf numFmtId="0" fontId="2" fillId="0" borderId="0" xfId="2" applyFont="1" applyBorder="1" applyAlignment="1">
      <alignment vertical="top" wrapText="1"/>
    </xf>
    <xf numFmtId="0" fontId="0" fillId="0" borderId="0" xfId="0" applyFont="1"/>
    <xf numFmtId="0" fontId="16" fillId="9" borderId="0" xfId="0" applyFont="1" applyFill="1"/>
    <xf numFmtId="0" fontId="14" fillId="9" borderId="0" xfId="0" applyFont="1" applyFill="1"/>
    <xf numFmtId="0" fontId="15" fillId="9" borderId="0" xfId="0" applyFont="1" applyFill="1"/>
    <xf numFmtId="0" fontId="24" fillId="9" borderId="6" xfId="0" applyFont="1" applyFill="1" applyBorder="1" applyAlignment="1">
      <alignment horizontal="left" indent="1"/>
    </xf>
    <xf numFmtId="0" fontId="19" fillId="9" borderId="0" xfId="0" applyFont="1" applyFill="1"/>
    <xf numFmtId="0" fontId="24" fillId="9" borderId="0" xfId="0" applyFont="1" applyFill="1"/>
    <xf numFmtId="0" fontId="1" fillId="8" borderId="7" xfId="0" applyFont="1" applyFill="1" applyBorder="1"/>
    <xf numFmtId="0" fontId="26" fillId="8" borderId="6" xfId="0" applyFont="1" applyFill="1" applyBorder="1" applyAlignment="1">
      <alignment horizontal="left" vertical="center" wrapText="1" indent="1"/>
    </xf>
    <xf numFmtId="0" fontId="14" fillId="10" borderId="8" xfId="0" applyFont="1" applyFill="1" applyBorder="1"/>
    <xf numFmtId="0" fontId="8" fillId="0" borderId="0" xfId="0" applyFont="1"/>
    <xf numFmtId="0" fontId="0" fillId="0" borderId="0" xfId="0" applyAlignment="1">
      <alignment vertical="center"/>
    </xf>
    <xf numFmtId="0" fontId="3" fillId="0" borderId="0" xfId="0" applyFont="1" applyFill="1" applyAlignment="1">
      <alignment vertical="center"/>
    </xf>
    <xf numFmtId="0" fontId="31" fillId="0" borderId="0" xfId="0" applyFont="1" applyFill="1" applyBorder="1" applyAlignment="1">
      <alignment horizontal="left" vertical="center"/>
    </xf>
    <xf numFmtId="0" fontId="0" fillId="0" borderId="0" xfId="0" applyFont="1" applyAlignment="1">
      <alignment vertical="center"/>
    </xf>
    <xf numFmtId="0" fontId="0" fillId="0" borderId="0" xfId="0" applyBorder="1"/>
    <xf numFmtId="0" fontId="0" fillId="0" borderId="19" xfId="0" applyBorder="1"/>
    <xf numFmtId="0" fontId="22" fillId="0" borderId="0" xfId="0" applyFont="1" applyBorder="1"/>
    <xf numFmtId="0" fontId="22" fillId="0" borderId="0" xfId="0" applyFont="1" applyFill="1" applyBorder="1"/>
    <xf numFmtId="0" fontId="34" fillId="0" borderId="0" xfId="0" applyFont="1" applyBorder="1" applyAlignment="1">
      <alignment horizontal="right"/>
    </xf>
    <xf numFmtId="0" fontId="4" fillId="0" borderId="15" xfId="0" applyFont="1" applyBorder="1" applyAlignment="1">
      <alignment horizontal="left" vertical="center" indent="2"/>
    </xf>
    <xf numFmtId="0" fontId="11" fillId="0" borderId="0" xfId="0" applyFont="1" applyFill="1" applyBorder="1" applyAlignment="1">
      <alignment horizontal="left" vertical="top"/>
    </xf>
    <xf numFmtId="0" fontId="11" fillId="0" borderId="16" xfId="0" applyFont="1" applyFill="1" applyBorder="1" applyAlignment="1">
      <alignment horizontal="left" vertical="top"/>
    </xf>
    <xf numFmtId="0" fontId="0" fillId="0" borderId="15" xfId="0" applyBorder="1" applyAlignment="1">
      <alignment horizontal="left" vertical="center" indent="2"/>
    </xf>
    <xf numFmtId="0" fontId="0" fillId="0" borderId="0" xfId="0" applyFill="1" applyBorder="1" applyAlignment="1">
      <alignment vertical="center"/>
    </xf>
    <xf numFmtId="42" fontId="0" fillId="2" borderId="2" xfId="0" applyNumberFormat="1" applyFill="1" applyBorder="1" applyAlignment="1">
      <alignment vertical="center"/>
    </xf>
    <xf numFmtId="0" fontId="0" fillId="0" borderId="16" xfId="0" applyBorder="1" applyAlignment="1">
      <alignment vertical="center"/>
    </xf>
    <xf numFmtId="0" fontId="0" fillId="0" borderId="0" xfId="0" applyFill="1" applyAlignment="1">
      <alignment vertical="center"/>
    </xf>
    <xf numFmtId="165" fontId="0" fillId="0" borderId="0" xfId="0" applyNumberFormat="1" applyBorder="1" applyAlignment="1">
      <alignment vertical="center"/>
    </xf>
    <xf numFmtId="0" fontId="0" fillId="0" borderId="17" xfId="0" applyBorder="1"/>
    <xf numFmtId="0" fontId="0" fillId="0" borderId="18" xfId="0" applyBorder="1"/>
    <xf numFmtId="165" fontId="0" fillId="0" borderId="18" xfId="0" applyNumberFormat="1" applyBorder="1"/>
    <xf numFmtId="0" fontId="4" fillId="0" borderId="0" xfId="0" applyFont="1" applyAlignment="1">
      <alignment horizontal="center" wrapText="1"/>
    </xf>
    <xf numFmtId="0" fontId="6" fillId="0" borderId="0" xfId="0" applyFont="1" applyAlignment="1">
      <alignment horizontal="center" wrapText="1"/>
    </xf>
    <xf numFmtId="166" fontId="6" fillId="0" borderId="0" xfId="1" applyNumberFormat="1" applyFont="1"/>
    <xf numFmtId="0" fontId="0" fillId="0" borderId="0" xfId="0" applyAlignment="1">
      <alignment horizontal="center" wrapText="1"/>
    </xf>
    <xf numFmtId="9" fontId="0" fillId="0" borderId="0" xfId="0" applyNumberFormat="1" applyAlignment="1">
      <alignment horizontal="left"/>
    </xf>
    <xf numFmtId="164" fontId="6" fillId="0" borderId="0" xfId="0" applyNumberFormat="1" applyFont="1"/>
    <xf numFmtId="0" fontId="0" fillId="0" borderId="0" xfId="0" applyAlignment="1">
      <alignment horizontal="left"/>
    </xf>
    <xf numFmtId="0" fontId="6" fillId="0" borderId="0" xfId="0" applyFont="1" applyFill="1" applyAlignment="1">
      <alignment horizontal="center" wrapText="1"/>
    </xf>
    <xf numFmtId="0" fontId="8" fillId="0" borderId="0" xfId="0" applyFont="1" applyFill="1" applyAlignment="1">
      <alignment wrapText="1"/>
    </xf>
    <xf numFmtId="0" fontId="0" fillId="0" borderId="0" xfId="0" applyFill="1"/>
    <xf numFmtId="0" fontId="38" fillId="0" borderId="2" xfId="0" applyFont="1" applyBorder="1" applyAlignment="1">
      <alignment vertical="top" wrapText="1"/>
    </xf>
    <xf numFmtId="164" fontId="3" fillId="0" borderId="0" xfId="1" applyNumberFormat="1" applyFont="1" applyFill="1" applyAlignment="1">
      <alignment horizontal="right"/>
    </xf>
    <xf numFmtId="0" fontId="0" fillId="0" borderId="0" xfId="0" applyFont="1" applyFill="1"/>
    <xf numFmtId="0" fontId="0" fillId="0" borderId="0" xfId="0" applyFill="1" applyAlignment="1">
      <alignment wrapText="1"/>
    </xf>
    <xf numFmtId="167" fontId="6" fillId="0" borderId="0" xfId="1" applyNumberFormat="1" applyFont="1" applyFill="1"/>
    <xf numFmtId="167" fontId="6" fillId="0" borderId="0" xfId="1" applyNumberFormat="1" applyFont="1"/>
    <xf numFmtId="167" fontId="4" fillId="2" borderId="1" xfId="1" applyNumberFormat="1" applyFont="1" applyFill="1" applyBorder="1"/>
    <xf numFmtId="0" fontId="33" fillId="0" borderId="0" xfId="0" applyFont="1" applyAlignment="1">
      <alignment horizontal="left"/>
    </xf>
    <xf numFmtId="164" fontId="33" fillId="0" borderId="0" xfId="0" applyNumberFormat="1" applyFont="1"/>
    <xf numFmtId="0" fontId="33" fillId="0" borderId="0" xfId="0" applyFont="1"/>
    <xf numFmtId="0" fontId="38" fillId="0" borderId="0" xfId="0" applyFont="1" applyBorder="1" applyAlignment="1">
      <alignment vertical="top" wrapText="1"/>
    </xf>
    <xf numFmtId="0" fontId="41" fillId="0" borderId="0" xfId="0" applyFont="1" applyAlignment="1">
      <alignment wrapText="1"/>
    </xf>
    <xf numFmtId="0" fontId="6" fillId="0" borderId="0" xfId="0" applyFont="1"/>
    <xf numFmtId="0" fontId="41" fillId="0" borderId="0" xfId="0" applyFont="1" applyAlignment="1">
      <alignment horizontal="center" wrapText="1"/>
    </xf>
    <xf numFmtId="0" fontId="42" fillId="0" borderId="0" xfId="0" applyFont="1"/>
    <xf numFmtId="0" fontId="23" fillId="0" borderId="0" xfId="0" applyFont="1"/>
    <xf numFmtId="0" fontId="23" fillId="0" borderId="0" xfId="0" applyFont="1" applyAlignment="1">
      <alignment horizontal="center"/>
    </xf>
    <xf numFmtId="0" fontId="23" fillId="0" borderId="0" xfId="0" applyFont="1" applyAlignment="1">
      <alignment horizontal="center"/>
    </xf>
    <xf numFmtId="167" fontId="0" fillId="0" borderId="0" xfId="0" applyNumberFormat="1"/>
    <xf numFmtId="0" fontId="23" fillId="0" borderId="0" xfId="0" applyFont="1" applyAlignment="1">
      <alignment horizontal="left"/>
    </xf>
    <xf numFmtId="0" fontId="0" fillId="0" borderId="0" xfId="0" applyFill="1" applyBorder="1" applyAlignment="1">
      <alignment horizontal="center" vertical="center"/>
    </xf>
    <xf numFmtId="0" fontId="11" fillId="0" borderId="0" xfId="0" applyFont="1" applyFill="1" applyBorder="1" applyAlignment="1">
      <alignment horizontal="center" vertical="top"/>
    </xf>
    <xf numFmtId="0" fontId="3" fillId="0" borderId="15" xfId="0" applyFont="1" applyBorder="1" applyAlignment="1">
      <alignment horizontal="left" vertical="center" indent="2"/>
    </xf>
    <xf numFmtId="0" fontId="34" fillId="0" borderId="0" xfId="0" applyFont="1" applyBorder="1" applyAlignment="1">
      <alignment vertical="center"/>
    </xf>
    <xf numFmtId="0" fontId="3" fillId="0" borderId="0" xfId="0" applyFont="1" applyAlignment="1">
      <alignment vertical="center"/>
    </xf>
    <xf numFmtId="0" fontId="3" fillId="0" borderId="16" xfId="0" applyFont="1" applyBorder="1" applyAlignment="1">
      <alignment vertical="center"/>
    </xf>
    <xf numFmtId="0" fontId="12" fillId="0" borderId="2" xfId="2" applyFont="1" applyBorder="1" applyAlignment="1">
      <alignment vertical="center" wrapText="1"/>
    </xf>
    <xf numFmtId="0" fontId="37" fillId="0" borderId="2" xfId="2" applyFont="1" applyBorder="1" applyAlignment="1">
      <alignment vertical="center" wrapText="1"/>
    </xf>
    <xf numFmtId="0" fontId="7" fillId="0" borderId="0" xfId="2" applyFont="1" applyAlignment="1">
      <alignment wrapText="1"/>
    </xf>
    <xf numFmtId="0" fontId="12" fillId="0" borderId="0" xfId="2" applyFont="1" applyAlignment="1">
      <alignment vertical="top" wrapText="1"/>
    </xf>
    <xf numFmtId="0" fontId="12" fillId="0" borderId="0" xfId="2" applyFont="1" applyAlignment="1">
      <alignment wrapText="1"/>
    </xf>
    <xf numFmtId="0" fontId="3" fillId="0" borderId="0" xfId="2" applyFont="1" applyAlignment="1">
      <alignment vertical="center" wrapText="1"/>
    </xf>
    <xf numFmtId="0" fontId="32" fillId="0" borderId="0" xfId="2" applyFont="1" applyAlignment="1">
      <alignment vertical="center" wrapText="1"/>
    </xf>
    <xf numFmtId="0" fontId="9" fillId="8" borderId="0" xfId="2" applyFont="1" applyFill="1" applyAlignment="1">
      <alignment wrapText="1"/>
    </xf>
    <xf numFmtId="0" fontId="0" fillId="8" borderId="0" xfId="0" applyFill="1"/>
    <xf numFmtId="165" fontId="0" fillId="8" borderId="0" xfId="0" applyNumberFormat="1" applyFill="1"/>
    <xf numFmtId="0" fontId="8" fillId="8" borderId="0" xfId="0" applyFont="1" applyFill="1"/>
    <xf numFmtId="0" fontId="8" fillId="0" borderId="0" xfId="0" applyFont="1" applyFill="1"/>
    <xf numFmtId="0" fontId="43" fillId="11" borderId="0" xfId="0" applyFont="1" applyFill="1"/>
    <xf numFmtId="0" fontId="8" fillId="11" borderId="0" xfId="0" applyFont="1" applyFill="1"/>
    <xf numFmtId="165" fontId="8" fillId="11" borderId="0" xfId="0" applyNumberFormat="1" applyFont="1" applyFill="1"/>
    <xf numFmtId="0" fontId="31" fillId="11" borderId="12" xfId="0" applyFont="1" applyFill="1" applyBorder="1" applyAlignment="1">
      <alignment horizontal="left" vertical="center" indent="1"/>
    </xf>
    <xf numFmtId="0" fontId="31" fillId="11" borderId="13" xfId="0" applyFont="1" applyFill="1" applyBorder="1" applyAlignment="1">
      <alignment vertical="center"/>
    </xf>
    <xf numFmtId="165" fontId="31" fillId="11" borderId="13" xfId="0" applyNumberFormat="1" applyFont="1" applyFill="1" applyBorder="1" applyAlignment="1">
      <alignment vertical="center"/>
    </xf>
    <xf numFmtId="0" fontId="35" fillId="11" borderId="14" xfId="0" applyFont="1" applyFill="1" applyBorder="1" applyAlignment="1">
      <alignment vertical="center"/>
    </xf>
    <xf numFmtId="167" fontId="31" fillId="11" borderId="1" xfId="0" applyNumberFormat="1" applyFont="1" applyFill="1" applyBorder="1" applyAlignment="1">
      <alignment vertical="center"/>
    </xf>
    <xf numFmtId="165" fontId="0" fillId="0" borderId="0" xfId="0" applyNumberFormat="1" applyFill="1"/>
    <xf numFmtId="165" fontId="43" fillId="11" borderId="0" xfId="0" applyNumberFormat="1" applyFont="1" applyFill="1"/>
    <xf numFmtId="0" fontId="23" fillId="0" borderId="0" xfId="0" applyFont="1" applyFill="1" applyAlignment="1">
      <alignment horizontal="left"/>
    </xf>
    <xf numFmtId="0" fontId="23" fillId="0" borderId="0" xfId="0" applyFont="1" applyFill="1"/>
    <xf numFmtId="168" fontId="0" fillId="0" borderId="0" xfId="0" applyNumberFormat="1" applyFill="1" applyAlignment="1">
      <alignment horizontal="center"/>
    </xf>
    <xf numFmtId="0" fontId="3" fillId="0" borderId="0" xfId="0" applyFont="1" applyFill="1" applyAlignment="1">
      <alignment wrapText="1"/>
    </xf>
    <xf numFmtId="0" fontId="3" fillId="0" borderId="0" xfId="0" applyFont="1" applyFill="1" applyAlignment="1">
      <alignment horizontal="center" wrapText="1"/>
    </xf>
    <xf numFmtId="164" fontId="3" fillId="0" borderId="0" xfId="1" applyNumberFormat="1" applyFont="1" applyFill="1"/>
    <xf numFmtId="0" fontId="10" fillId="0" borderId="0" xfId="0" applyFont="1" applyFill="1"/>
    <xf numFmtId="0" fontId="43" fillId="11" borderId="0" xfId="0" applyFont="1" applyFill="1" applyAlignment="1">
      <alignment wrapText="1"/>
    </xf>
    <xf numFmtId="0" fontId="31" fillId="11" borderId="0" xfId="0" applyFont="1" applyFill="1" applyAlignment="1">
      <alignment horizontal="center" wrapText="1"/>
    </xf>
    <xf numFmtId="164" fontId="31" fillId="11" borderId="0" xfId="1" applyNumberFormat="1" applyFont="1" applyFill="1" applyAlignment="1">
      <alignment horizontal="center"/>
    </xf>
    <xf numFmtId="0" fontId="23" fillId="0" borderId="15" xfId="0" applyFont="1" applyBorder="1" applyAlignment="1">
      <alignment horizontal="left" vertical="center" indent="2"/>
    </xf>
    <xf numFmtId="0" fontId="0" fillId="0" borderId="15" xfId="0" applyBorder="1" applyAlignment="1">
      <alignment horizontal="left" vertical="center" indent="4"/>
    </xf>
    <xf numFmtId="42" fontId="0" fillId="0" borderId="2" xfId="0" applyNumberFormat="1" applyFill="1" applyBorder="1" applyAlignment="1">
      <alignment vertical="center"/>
    </xf>
    <xf numFmtId="168" fontId="0" fillId="3" borderId="0" xfId="0" applyNumberFormat="1" applyFill="1" applyAlignment="1" applyProtection="1">
      <alignment horizontal="center"/>
      <protection locked="0"/>
    </xf>
    <xf numFmtId="167" fontId="6" fillId="3" borderId="0" xfId="1" applyNumberFormat="1" applyFont="1" applyFill="1" applyProtection="1">
      <protection locked="0"/>
    </xf>
    <xf numFmtId="0" fontId="0" fillId="6" borderId="0" xfId="0" applyFill="1" applyBorder="1" applyAlignment="1" applyProtection="1">
      <alignment horizontal="left"/>
      <protection locked="0"/>
    </xf>
    <xf numFmtId="0" fontId="6" fillId="4" borderId="0" xfId="0" applyFont="1" applyFill="1" applyAlignment="1" applyProtection="1">
      <alignment wrapText="1"/>
      <protection locked="0"/>
    </xf>
    <xf numFmtId="164" fontId="3" fillId="0" borderId="0" xfId="1" applyNumberFormat="1" applyFont="1" applyFill="1" applyAlignment="1">
      <alignment horizontal="left"/>
    </xf>
    <xf numFmtId="164" fontId="31" fillId="11" borderId="0" xfId="1" applyNumberFormat="1" applyFont="1" applyFill="1" applyAlignment="1">
      <alignment horizontal="left"/>
    </xf>
    <xf numFmtId="166" fontId="0" fillId="0" borderId="0" xfId="1" applyNumberFormat="1" applyFont="1" applyAlignment="1">
      <alignment horizontal="left"/>
    </xf>
    <xf numFmtId="0" fontId="6" fillId="0" borderId="0" xfId="0" applyFont="1" applyAlignment="1">
      <alignment horizontal="left"/>
    </xf>
    <xf numFmtId="0" fontId="0" fillId="0" borderId="0" xfId="0" applyFill="1" applyBorder="1" applyAlignment="1" applyProtection="1">
      <alignment horizontal="left"/>
      <protection locked="0"/>
    </xf>
    <xf numFmtId="0" fontId="6" fillId="0" borderId="0" xfId="0" applyFont="1" applyFill="1" applyBorder="1" applyAlignment="1">
      <alignment horizontal="left"/>
    </xf>
    <xf numFmtId="0" fontId="0" fillId="0" borderId="0" xfId="0" applyFill="1" applyBorder="1" applyAlignment="1">
      <alignment horizontal="left"/>
    </xf>
    <xf numFmtId="164" fontId="0" fillId="0" borderId="0" xfId="1" applyNumberFormat="1" applyFont="1" applyAlignment="1">
      <alignment horizontal="left"/>
    </xf>
    <xf numFmtId="0" fontId="0" fillId="0" borderId="0" xfId="0" applyBorder="1" applyAlignment="1">
      <alignment horizontal="left"/>
    </xf>
    <xf numFmtId="44" fontId="6" fillId="0" borderId="0" xfId="1" applyFont="1" applyFill="1" applyAlignment="1">
      <alignment horizontal="left"/>
    </xf>
    <xf numFmtId="0" fontId="4" fillId="0" borderId="0" xfId="0" applyFont="1" applyAlignment="1">
      <alignment horizontal="left" wrapText="1"/>
    </xf>
    <xf numFmtId="0" fontId="4" fillId="0" borderId="0" xfId="0" applyFont="1" applyAlignment="1">
      <alignment horizontal="left"/>
    </xf>
    <xf numFmtId="0" fontId="38" fillId="0" borderId="0" xfId="0" applyFont="1" applyBorder="1" applyAlignment="1">
      <alignment horizontal="left" vertical="top" wrapText="1"/>
    </xf>
    <xf numFmtId="0" fontId="0" fillId="0" borderId="0" xfId="0" applyFill="1" applyAlignment="1">
      <alignment horizontal="left"/>
    </xf>
    <xf numFmtId="0" fontId="4" fillId="0" borderId="0" xfId="0" applyFont="1" applyFill="1" applyAlignment="1">
      <alignment horizontal="left"/>
    </xf>
    <xf numFmtId="0" fontId="4" fillId="0" borderId="0" xfId="0" applyFont="1" applyBorder="1" applyAlignment="1">
      <alignment horizontal="left"/>
    </xf>
    <xf numFmtId="0" fontId="25" fillId="9" borderId="0" xfId="0" quotePrefix="1" applyFont="1" applyFill="1" applyAlignment="1" applyProtection="1">
      <alignment horizontal="left" indent="1"/>
      <protection locked="0"/>
    </xf>
    <xf numFmtId="0" fontId="32" fillId="8" borderId="0" xfId="2" applyFont="1" applyFill="1" applyBorder="1" applyAlignment="1">
      <alignment vertical="center" wrapText="1"/>
    </xf>
    <xf numFmtId="0" fontId="12" fillId="0" borderId="0" xfId="2" applyFont="1" applyBorder="1" applyAlignment="1">
      <alignment vertical="top" wrapText="1"/>
    </xf>
    <xf numFmtId="0" fontId="31" fillId="11" borderId="20" xfId="2" applyFont="1" applyFill="1" applyBorder="1" applyAlignment="1">
      <alignment vertical="center" wrapText="1"/>
    </xf>
    <xf numFmtId="167" fontId="6" fillId="0" borderId="0" xfId="1" applyNumberFormat="1" applyFont="1" applyFill="1" applyProtection="1"/>
    <xf numFmtId="0" fontId="0" fillId="0" borderId="0" xfId="0" applyAlignment="1" applyProtection="1">
      <alignment horizontal="center"/>
      <protection locked="0"/>
    </xf>
    <xf numFmtId="0" fontId="30" fillId="6" borderId="9" xfId="0" applyFont="1" applyFill="1" applyBorder="1" applyAlignment="1" applyProtection="1">
      <alignment horizontal="left" vertical="center"/>
      <protection locked="0"/>
    </xf>
    <xf numFmtId="0" fontId="30" fillId="6" borderId="10" xfId="0" applyFont="1" applyFill="1" applyBorder="1" applyAlignment="1" applyProtection="1">
      <alignment horizontal="left" vertical="center"/>
      <protection locked="0"/>
    </xf>
    <xf numFmtId="0" fontId="30" fillId="6" borderId="11" xfId="0" applyFont="1" applyFill="1" applyBorder="1" applyAlignment="1" applyProtection="1">
      <alignment horizontal="left" vertical="center"/>
      <protection locked="0"/>
    </xf>
    <xf numFmtId="0" fontId="0" fillId="0" borderId="0" xfId="0" applyFont="1" applyFill="1" applyAlignment="1">
      <alignment horizontal="left" vertical="center" wrapText="1"/>
    </xf>
    <xf numFmtId="0" fontId="0" fillId="0" borderId="0" xfId="0" applyFont="1" applyFill="1" applyAlignment="1">
      <alignment horizontal="left" vertical="center"/>
    </xf>
    <xf numFmtId="0" fontId="36" fillId="0" borderId="15" xfId="0" applyFont="1" applyFill="1" applyBorder="1" applyAlignment="1">
      <alignment horizontal="left" vertical="top" wrapText="1" indent="1"/>
    </xf>
    <xf numFmtId="0" fontId="36" fillId="0" borderId="0" xfId="0" applyFont="1" applyFill="1" applyBorder="1" applyAlignment="1">
      <alignment horizontal="left" vertical="top" indent="1"/>
    </xf>
    <xf numFmtId="0" fontId="36" fillId="0" borderId="16" xfId="0" applyFont="1" applyFill="1" applyBorder="1" applyAlignment="1">
      <alignment horizontal="left" vertical="top" indent="1"/>
    </xf>
    <xf numFmtId="0" fontId="23" fillId="0" borderId="0" xfId="0" applyFont="1" applyAlignment="1">
      <alignment horizontal="center"/>
    </xf>
    <xf numFmtId="0" fontId="38" fillId="0" borderId="3" xfId="0" applyFont="1" applyBorder="1" applyAlignment="1">
      <alignment horizontal="left" vertical="top" wrapText="1"/>
    </xf>
    <xf numFmtId="0" fontId="38" fillId="0" borderId="4" xfId="0" applyFont="1" applyBorder="1" applyAlignment="1">
      <alignment horizontal="left" vertical="top" wrapText="1"/>
    </xf>
    <xf numFmtId="0" fontId="38" fillId="0" borderId="5" xfId="0" applyFont="1" applyBorder="1" applyAlignment="1">
      <alignment horizontal="left" vertical="top" wrapText="1"/>
    </xf>
    <xf numFmtId="0" fontId="14" fillId="0" borderId="0" xfId="0" applyFont="1" applyFill="1"/>
    <xf numFmtId="0" fontId="13" fillId="0" borderId="0" xfId="0" applyFont="1" applyFill="1"/>
  </cellXfs>
  <cellStyles count="3">
    <cellStyle name="Standaard" xfId="0" builtinId="0"/>
    <cellStyle name="Standaard 2" xfId="2"/>
    <cellStyle name="Valuta" xfId="1" builtinId="4"/>
  </cellStyles>
  <dxfs count="0"/>
  <tableStyles count="0" defaultTableStyle="TableStyleMedium2" defaultPivotStyle="PivotStyleLight16"/>
  <colors>
    <mruColors>
      <color rgb="FF590985"/>
      <color rgb="FF630A94"/>
      <color rgb="FFBBA1B9"/>
      <color rgb="FFAD90CA"/>
      <color rgb="FFC19DDF"/>
      <color rgb="FFB08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279536</xdr:colOff>
      <xdr:row>8</xdr:row>
      <xdr:rowOff>2476500</xdr:rowOff>
    </xdr:from>
    <xdr:to>
      <xdr:col>15</xdr:col>
      <xdr:colOff>561975</xdr:colOff>
      <xdr:row>17</xdr:row>
      <xdr:rowOff>93593</xdr:rowOff>
    </xdr:to>
    <xdr:sp macro="" textlink="">
      <xdr:nvSpPr>
        <xdr:cNvPr id="2" name="Ovaal bijschrift 1"/>
        <xdr:cNvSpPr/>
      </xdr:nvSpPr>
      <xdr:spPr>
        <a:xfrm>
          <a:off x="9766436" y="4762500"/>
          <a:ext cx="5159239" cy="3198743"/>
        </a:xfrm>
        <a:prstGeom prst="wedgeEllipseCallout">
          <a:avLst>
            <a:gd name="adj1" fmla="val -69439"/>
            <a:gd name="adj2" fmla="val 91946"/>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nl-NL" sz="1400"/>
        </a:p>
        <a:p>
          <a:pPr algn="l"/>
          <a:r>
            <a:rPr lang="nl-NL" sz="1400"/>
            <a:t>De maximum totaalprijs voor uw Inschrijving is</a:t>
          </a:r>
        </a:p>
        <a:p>
          <a:pPr algn="ctr"/>
          <a:r>
            <a:rPr lang="nl-NL" sz="1800" b="1"/>
            <a:t>€ 21.000.000.</a:t>
          </a:r>
        </a:p>
        <a:p>
          <a:pPr algn="l"/>
          <a:endParaRPr lang="nl-NL" sz="800"/>
        </a:p>
        <a:p>
          <a:pPr algn="l"/>
          <a:endParaRPr lang="nl-NL" sz="1400"/>
        </a:p>
        <a:p>
          <a:pPr algn="l"/>
          <a:r>
            <a:rPr lang="nl-NL" sz="1400"/>
            <a:t>Indien uw Inschrijvingsprijs hoger ligt dan dit maximum, is uw Inschrijving</a:t>
          </a:r>
          <a:r>
            <a:rPr lang="nl-NL" sz="1400" baseline="0"/>
            <a:t> ongeldig.</a:t>
          </a:r>
        </a:p>
        <a:p>
          <a:pPr algn="l"/>
          <a:r>
            <a:rPr lang="nl-NL" sz="1400" baseline="0"/>
            <a:t>Er verschijnt dan een waarschuwing in cel C24.</a:t>
          </a:r>
          <a:endParaRPr lang="nl-NL" sz="140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36"/>
  <sheetViews>
    <sheetView tabSelected="1" zoomScaleNormal="100" zoomScaleSheetLayoutView="100" zoomScalePageLayoutView="70" workbookViewId="0">
      <selection activeCell="A33" sqref="A33"/>
    </sheetView>
  </sheetViews>
  <sheetFormatPr defaultRowHeight="15" x14ac:dyDescent="0.25"/>
  <cols>
    <col min="1" max="1" width="88.85546875" customWidth="1"/>
  </cols>
  <sheetData>
    <row r="1" spans="1:1" x14ac:dyDescent="0.25">
      <c r="A1" s="26"/>
    </row>
    <row r="2" spans="1:1" ht="60" x14ac:dyDescent="0.75">
      <c r="A2" s="27" t="s">
        <v>12</v>
      </c>
    </row>
    <row r="3" spans="1:1" ht="19.5" x14ac:dyDescent="0.25">
      <c r="A3" s="28" t="s">
        <v>86</v>
      </c>
    </row>
    <row r="4" spans="1:1" ht="19.5" x14ac:dyDescent="0.25">
      <c r="A4" s="28" t="s">
        <v>28</v>
      </c>
    </row>
    <row r="5" spans="1:1" ht="22.5" x14ac:dyDescent="0.3">
      <c r="A5" s="25"/>
    </row>
    <row r="6" spans="1:1" ht="22.5" x14ac:dyDescent="0.3">
      <c r="A6" s="25" t="s">
        <v>10</v>
      </c>
    </row>
    <row r="7" spans="1:1" ht="22.5" x14ac:dyDescent="0.3">
      <c r="A7" s="29" t="s">
        <v>6</v>
      </c>
    </row>
    <row r="8" spans="1:1" ht="22.5" x14ac:dyDescent="0.3">
      <c r="A8" s="147" t="s">
        <v>180</v>
      </c>
    </row>
    <row r="9" spans="1:1" ht="22.5" x14ac:dyDescent="0.3">
      <c r="A9" s="25"/>
    </row>
    <row r="10" spans="1:1" ht="19.5" x14ac:dyDescent="0.25">
      <c r="A10" s="30" t="s">
        <v>184</v>
      </c>
    </row>
    <row r="11" spans="1:1" ht="28.5" customHeight="1" x14ac:dyDescent="0.25">
      <c r="A11" s="30" t="s">
        <v>11</v>
      </c>
    </row>
    <row r="12" spans="1:1" ht="25.5" customHeight="1" x14ac:dyDescent="0.3">
      <c r="A12" s="25"/>
    </row>
    <row r="13" spans="1:1" ht="27.75" customHeight="1" x14ac:dyDescent="0.25">
      <c r="A13" s="15" t="s">
        <v>7</v>
      </c>
    </row>
    <row r="14" spans="1:1" ht="37.9" customHeight="1" x14ac:dyDescent="0.25">
      <c r="A14" s="31"/>
    </row>
    <row r="15" spans="1:1" ht="109.9" customHeight="1" x14ac:dyDescent="0.25">
      <c r="A15" s="32" t="s">
        <v>185</v>
      </c>
    </row>
    <row r="16" spans="1:1" ht="182.45" customHeight="1" x14ac:dyDescent="0.25">
      <c r="A16" s="33"/>
    </row>
    <row r="17" spans="1:1" x14ac:dyDescent="0.25">
      <c r="A17" s="165"/>
    </row>
    <row r="18" spans="1:1" x14ac:dyDescent="0.25">
      <c r="A18" s="165"/>
    </row>
    <row r="19" spans="1:1" x14ac:dyDescent="0.25">
      <c r="A19" s="165"/>
    </row>
    <row r="20" spans="1:1" x14ac:dyDescent="0.25">
      <c r="A20" s="165"/>
    </row>
    <row r="21" spans="1:1" x14ac:dyDescent="0.25">
      <c r="A21" s="165"/>
    </row>
    <row r="22" spans="1:1" x14ac:dyDescent="0.25">
      <c r="A22" s="165"/>
    </row>
    <row r="23" spans="1:1" x14ac:dyDescent="0.25">
      <c r="A23" s="166"/>
    </row>
    <row r="24" spans="1:1" x14ac:dyDescent="0.25">
      <c r="A24" s="166"/>
    </row>
    <row r="25" spans="1:1" x14ac:dyDescent="0.25">
      <c r="A25" s="166"/>
    </row>
    <row r="26" spans="1:1" x14ac:dyDescent="0.25">
      <c r="A26" s="166"/>
    </row>
    <row r="27" spans="1:1" x14ac:dyDescent="0.25">
      <c r="A27" s="166"/>
    </row>
    <row r="28" spans="1:1" x14ac:dyDescent="0.25">
      <c r="A28" s="14"/>
    </row>
    <row r="29" spans="1:1" x14ac:dyDescent="0.25">
      <c r="A29" s="14"/>
    </row>
    <row r="30" spans="1:1" x14ac:dyDescent="0.25">
      <c r="A30" s="14"/>
    </row>
    <row r="31" spans="1:1" x14ac:dyDescent="0.25">
      <c r="A31" s="14"/>
    </row>
    <row r="32" spans="1:1" x14ac:dyDescent="0.25">
      <c r="A32" s="14"/>
    </row>
    <row r="33" spans="1:1" x14ac:dyDescent="0.25">
      <c r="A33" s="14"/>
    </row>
    <row r="34" spans="1:1" x14ac:dyDescent="0.25">
      <c r="A34" s="14"/>
    </row>
    <row r="35" spans="1:1" x14ac:dyDescent="0.25">
      <c r="A35" s="14"/>
    </row>
    <row r="36" spans="1:1" x14ac:dyDescent="0.25">
      <c r="A36" s="14"/>
    </row>
  </sheetData>
  <sheetProtection algorithmName="SHA-512" hashValue="OTkJKxhGA97PhkPnc3DsVPnfGnbUxBFuFGh9IGlC7zErCOPdD38LiQ+3hyeNufXAas59cakuDIUYJQnuk/RvmQ==" saltValue="b/vJPRVd4iHhjNn/YJ5r/w==" spinCount="100000" sheet="1" objects="1" scenarios="1"/>
  <pageMargins left="0.70866141732283472" right="0.70866141732283472" top="0.74803149606299213" bottom="0.74803149606299213" header="0.31496062992125984" footer="0.31496062992125984"/>
  <pageSetup paperSize="9" scale="74" orientation="landscape"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I26"/>
  <sheetViews>
    <sheetView zoomScaleNormal="100" workbookViewId="0">
      <selection activeCell="D6" sqref="D6"/>
    </sheetView>
  </sheetViews>
  <sheetFormatPr defaultRowHeight="15" x14ac:dyDescent="0.25"/>
  <cols>
    <col min="1" max="1" width="3.140625" customWidth="1"/>
    <col min="2" max="2" width="100.7109375" style="5" customWidth="1"/>
    <col min="3" max="3" width="20.7109375" style="5" customWidth="1"/>
    <col min="4" max="4" width="20.7109375" style="1" customWidth="1"/>
    <col min="5" max="5" width="80.85546875" style="62" customWidth="1"/>
    <col min="7" max="7" width="69.28515625" bestFit="1" customWidth="1"/>
  </cols>
  <sheetData>
    <row r="1" spans="2:9" s="65" customFormat="1" ht="18.75" x14ac:dyDescent="0.3">
      <c r="B1" s="117"/>
      <c r="C1" s="117"/>
      <c r="D1" s="119"/>
      <c r="E1" s="131"/>
      <c r="F1" s="120"/>
    </row>
    <row r="2" spans="2:9" ht="20.25" customHeight="1" x14ac:dyDescent="0.35">
      <c r="B2" s="121" t="s">
        <v>120</v>
      </c>
      <c r="C2" s="122" t="s">
        <v>89</v>
      </c>
      <c r="D2" s="123" t="s">
        <v>90</v>
      </c>
      <c r="E2" s="132" t="s">
        <v>91</v>
      </c>
      <c r="G2" s="5"/>
    </row>
    <row r="3" spans="2:9" ht="10.5" customHeight="1" x14ac:dyDescent="0.25">
      <c r="B3" s="8"/>
      <c r="C3" s="8"/>
      <c r="D3" s="3"/>
      <c r="G3" s="5"/>
    </row>
    <row r="4" spans="2:9" ht="69.75" customHeight="1" x14ac:dyDescent="0.25">
      <c r="B4" s="66" t="s">
        <v>116</v>
      </c>
      <c r="C4" s="76"/>
      <c r="E4" s="143"/>
      <c r="G4" s="56"/>
      <c r="H4" s="3"/>
      <c r="I4" s="6"/>
    </row>
    <row r="5" spans="2:9" ht="21" customHeight="1" x14ac:dyDescent="0.25">
      <c r="B5" s="8"/>
      <c r="C5" s="8"/>
      <c r="D5" s="3"/>
      <c r="G5" s="5"/>
    </row>
    <row r="6" spans="2:9" x14ac:dyDescent="0.25">
      <c r="B6" s="9" t="s">
        <v>122</v>
      </c>
      <c r="C6" s="57" t="s">
        <v>110</v>
      </c>
      <c r="D6" s="128"/>
      <c r="E6" s="129"/>
      <c r="F6" s="13"/>
      <c r="G6" s="5"/>
    </row>
    <row r="7" spans="2:9" x14ac:dyDescent="0.25">
      <c r="B7" s="9" t="s">
        <v>123</v>
      </c>
      <c r="C7" s="57" t="s">
        <v>110</v>
      </c>
      <c r="D7" s="128"/>
      <c r="E7" s="129"/>
      <c r="F7" s="13"/>
      <c r="G7" s="5"/>
    </row>
    <row r="8" spans="2:9" x14ac:dyDescent="0.25">
      <c r="B8" s="9" t="s">
        <v>124</v>
      </c>
      <c r="C8" s="57" t="s">
        <v>110</v>
      </c>
      <c r="D8" s="128"/>
      <c r="E8" s="129"/>
      <c r="F8" s="13"/>
      <c r="G8" s="5"/>
    </row>
    <row r="9" spans="2:9" ht="26.25" x14ac:dyDescent="0.25">
      <c r="B9" s="9" t="s">
        <v>125</v>
      </c>
      <c r="C9" s="57" t="s">
        <v>110</v>
      </c>
      <c r="D9" s="128"/>
      <c r="E9" s="129"/>
      <c r="F9" s="13"/>
      <c r="G9" s="5"/>
    </row>
    <row r="10" spans="2:9" x14ac:dyDescent="0.25">
      <c r="B10" s="9"/>
      <c r="C10" s="9"/>
      <c r="D10" s="70"/>
      <c r="E10" s="137"/>
      <c r="F10" s="13"/>
      <c r="G10" s="5"/>
    </row>
    <row r="11" spans="2:9" x14ac:dyDescent="0.25">
      <c r="B11" s="130" t="s">
        <v>63</v>
      </c>
      <c r="C11" s="57" t="s">
        <v>110</v>
      </c>
      <c r="D11" s="128"/>
      <c r="E11" s="129"/>
      <c r="G11" s="5"/>
    </row>
    <row r="12" spans="2:9" x14ac:dyDescent="0.25">
      <c r="B12" s="130" t="s">
        <v>63</v>
      </c>
      <c r="C12" s="57" t="s">
        <v>110</v>
      </c>
      <c r="D12" s="128"/>
      <c r="E12" s="129"/>
      <c r="F12" s="13"/>
      <c r="G12" s="5"/>
    </row>
    <row r="13" spans="2:9" x14ac:dyDescent="0.25">
      <c r="B13" s="130" t="s">
        <v>63</v>
      </c>
      <c r="C13" s="57" t="s">
        <v>110</v>
      </c>
      <c r="D13" s="128"/>
      <c r="E13" s="129"/>
      <c r="F13" s="13"/>
      <c r="G13" s="5"/>
    </row>
    <row r="14" spans="2:9" ht="20.25" customHeight="1" thickBot="1" x14ac:dyDescent="0.3">
      <c r="B14" s="9"/>
      <c r="C14" s="9"/>
      <c r="D14" s="71"/>
      <c r="E14" s="144"/>
    </row>
    <row r="15" spans="2:9" s="4" customFormat="1" ht="16.5" thickBot="1" x14ac:dyDescent="0.3">
      <c r="B15" s="8" t="s">
        <v>121</v>
      </c>
      <c r="C15" s="56" t="s">
        <v>110</v>
      </c>
      <c r="D15" s="72">
        <f>SUM(D6:D14)</f>
        <v>0</v>
      </c>
      <c r="E15" s="145"/>
    </row>
    <row r="16" spans="2:9" x14ac:dyDescent="0.25">
      <c r="D16" s="3"/>
      <c r="E16" s="144"/>
    </row>
    <row r="20" spans="2:3" x14ac:dyDescent="0.25">
      <c r="B20" s="20"/>
      <c r="C20" s="20"/>
    </row>
    <row r="21" spans="2:3" x14ac:dyDescent="0.25">
      <c r="B21" s="20"/>
      <c r="C21" s="20"/>
    </row>
    <row r="23" spans="2:3" x14ac:dyDescent="0.25">
      <c r="B23" s="20"/>
      <c r="C23" s="20"/>
    </row>
    <row r="24" spans="2:3" x14ac:dyDescent="0.25">
      <c r="B24" s="20"/>
      <c r="C24" s="20"/>
    </row>
    <row r="25" spans="2:3" x14ac:dyDescent="0.25">
      <c r="B25" s="20"/>
      <c r="C25" s="20"/>
    </row>
    <row r="26" spans="2:3" x14ac:dyDescent="0.25">
      <c r="B26" s="20"/>
      <c r="C26" s="20"/>
    </row>
  </sheetData>
  <sheetProtection algorithmName="SHA-512" hashValue="voEipaslcmpLfpWMRqaLyqNKWL7cyPJhoXIPWiXrZayoNOC5S3/lTuJTOxS0p4cYQn3Ld2kFmWZGAnG1nYxE5g==" saltValue="SU6pgvk9a1M0ZmzM5WgADQ==" spinCount="100000" sheet="1" objects="1" scenarios="1"/>
  <pageMargins left="0.70866141732283472" right="0.70866141732283472" top="0.74803149606299213" bottom="0.74803149606299213" header="0.31496062992125984" footer="0.31496062992125984"/>
  <pageSetup paperSize="9" scale="58" orientation="landscape" r:id="rId1"/>
  <headerFooter>
    <oddHeader>&amp;C&amp;F -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I30"/>
  <sheetViews>
    <sheetView zoomScaleNormal="100" workbookViewId="0">
      <selection activeCell="D6" sqref="D6"/>
    </sheetView>
  </sheetViews>
  <sheetFormatPr defaultRowHeight="15" x14ac:dyDescent="0.25"/>
  <cols>
    <col min="1" max="1" width="3.140625" customWidth="1"/>
    <col min="2" max="2" width="100.85546875" style="5" customWidth="1"/>
    <col min="3" max="3" width="20.85546875" style="5" customWidth="1"/>
    <col min="4" max="4" width="20.85546875" style="1" customWidth="1"/>
    <col min="5" max="5" width="80.7109375" style="62" customWidth="1"/>
    <col min="7" max="7" width="97.140625" bestFit="1" customWidth="1"/>
  </cols>
  <sheetData>
    <row r="1" spans="2:9" s="65" customFormat="1" ht="18.75" x14ac:dyDescent="0.3">
      <c r="B1" s="117"/>
      <c r="C1" s="117"/>
      <c r="D1" s="119"/>
      <c r="E1" s="131"/>
      <c r="F1" s="120"/>
    </row>
    <row r="2" spans="2:9" ht="21" x14ac:dyDescent="0.35">
      <c r="B2" s="121" t="s">
        <v>24</v>
      </c>
      <c r="C2" s="122" t="s">
        <v>89</v>
      </c>
      <c r="D2" s="123" t="s">
        <v>90</v>
      </c>
      <c r="E2" s="132" t="s">
        <v>91</v>
      </c>
      <c r="G2" s="5"/>
    </row>
    <row r="3" spans="2:9" ht="10.5" customHeight="1" x14ac:dyDescent="0.25">
      <c r="B3" s="8"/>
      <c r="C3" s="8"/>
      <c r="D3" s="3"/>
      <c r="G3" s="5"/>
    </row>
    <row r="4" spans="2:9" ht="69.75" customHeight="1" x14ac:dyDescent="0.25">
      <c r="B4" s="66" t="s">
        <v>118</v>
      </c>
      <c r="C4" s="76"/>
      <c r="E4" s="143"/>
      <c r="G4" s="56"/>
      <c r="H4" s="3"/>
      <c r="I4" s="6"/>
    </row>
    <row r="5" spans="2:9" ht="21" customHeight="1" x14ac:dyDescent="0.25">
      <c r="B5" s="8"/>
      <c r="C5" s="8"/>
      <c r="D5" s="3"/>
      <c r="G5" s="5"/>
    </row>
    <row r="6" spans="2:9" x14ac:dyDescent="0.25">
      <c r="B6" s="9" t="s">
        <v>64</v>
      </c>
      <c r="C6" s="57" t="s">
        <v>110</v>
      </c>
      <c r="D6" s="128"/>
      <c r="E6" s="129"/>
      <c r="F6" s="13"/>
      <c r="G6" s="5"/>
    </row>
    <row r="7" spans="2:9" x14ac:dyDescent="0.25">
      <c r="B7" s="9" t="s">
        <v>65</v>
      </c>
      <c r="C7" s="57" t="s">
        <v>110</v>
      </c>
      <c r="D7" s="128"/>
      <c r="E7" s="129"/>
      <c r="F7" s="13"/>
      <c r="G7" s="5"/>
    </row>
    <row r="8" spans="2:9" x14ac:dyDescent="0.25">
      <c r="B8" s="9" t="s">
        <v>66</v>
      </c>
      <c r="C8" s="57" t="s">
        <v>110</v>
      </c>
      <c r="D8" s="128"/>
      <c r="E8" s="129"/>
      <c r="F8" s="13"/>
      <c r="G8" s="5"/>
    </row>
    <row r="9" spans="2:9" x14ac:dyDescent="0.25">
      <c r="B9" s="9" t="s">
        <v>67</v>
      </c>
      <c r="C9" s="57" t="s">
        <v>110</v>
      </c>
      <c r="D9" s="128"/>
      <c r="E9" s="129"/>
      <c r="F9" s="13"/>
      <c r="G9" s="5"/>
    </row>
    <row r="10" spans="2:9" x14ac:dyDescent="0.25">
      <c r="B10" s="9" t="s">
        <v>68</v>
      </c>
      <c r="C10" s="57" t="s">
        <v>110</v>
      </c>
      <c r="D10" s="128"/>
      <c r="E10" s="129"/>
      <c r="F10" s="13"/>
      <c r="G10" s="5"/>
    </row>
    <row r="11" spans="2:9" ht="26.25" x14ac:dyDescent="0.25">
      <c r="B11" s="9" t="s">
        <v>69</v>
      </c>
      <c r="C11" s="57" t="s">
        <v>110</v>
      </c>
      <c r="D11" s="128"/>
      <c r="E11" s="129"/>
      <c r="F11" s="13"/>
      <c r="G11" s="5"/>
    </row>
    <row r="12" spans="2:9" x14ac:dyDescent="0.25">
      <c r="B12" s="9" t="s">
        <v>70</v>
      </c>
      <c r="C12" s="57" t="s">
        <v>110</v>
      </c>
      <c r="D12" s="128"/>
      <c r="E12" s="129"/>
      <c r="F12" s="13"/>
      <c r="G12" s="5"/>
    </row>
    <row r="13" spans="2:9" x14ac:dyDescent="0.25">
      <c r="B13" s="9" t="s">
        <v>71</v>
      </c>
      <c r="C13" s="57" t="s">
        <v>110</v>
      </c>
      <c r="D13" s="128"/>
      <c r="E13" s="129"/>
      <c r="G13" s="5"/>
    </row>
    <row r="14" spans="2:9" x14ac:dyDescent="0.25">
      <c r="B14" s="9"/>
      <c r="C14" s="57"/>
      <c r="D14" s="70"/>
      <c r="E14" s="137"/>
      <c r="G14" s="5"/>
    </row>
    <row r="15" spans="2:9" x14ac:dyDescent="0.25">
      <c r="B15" s="130" t="s">
        <v>72</v>
      </c>
      <c r="C15" s="57" t="s">
        <v>110</v>
      </c>
      <c r="D15" s="128"/>
      <c r="E15" s="129"/>
      <c r="F15" s="13"/>
      <c r="G15" s="5"/>
    </row>
    <row r="16" spans="2:9" x14ac:dyDescent="0.25">
      <c r="B16" s="130" t="s">
        <v>72</v>
      </c>
      <c r="C16" s="57" t="s">
        <v>110</v>
      </c>
      <c r="D16" s="128"/>
      <c r="E16" s="129"/>
      <c r="F16" s="13"/>
      <c r="G16" s="5"/>
    </row>
    <row r="17" spans="2:7" x14ac:dyDescent="0.25">
      <c r="B17" s="130" t="s">
        <v>72</v>
      </c>
      <c r="C17" s="57" t="s">
        <v>110</v>
      </c>
      <c r="D17" s="128"/>
      <c r="E17" s="129"/>
      <c r="F17" s="13"/>
      <c r="G17" s="5"/>
    </row>
    <row r="18" spans="2:7" ht="15.75" thickBot="1" x14ac:dyDescent="0.3">
      <c r="B18" s="9"/>
      <c r="C18" s="57"/>
      <c r="D18" s="71"/>
    </row>
    <row r="19" spans="2:7" s="4" customFormat="1" ht="16.5" thickBot="1" x14ac:dyDescent="0.3">
      <c r="B19" s="8" t="s">
        <v>25</v>
      </c>
      <c r="C19" s="56" t="s">
        <v>110</v>
      </c>
      <c r="D19" s="72">
        <f>SUM(D6:D18)</f>
        <v>0</v>
      </c>
      <c r="E19" s="142"/>
    </row>
    <row r="20" spans="2:7" x14ac:dyDescent="0.25">
      <c r="D20" s="3"/>
    </row>
    <row r="24" spans="2:7" x14ac:dyDescent="0.25">
      <c r="B24" s="20"/>
      <c r="C24" s="20"/>
    </row>
    <row r="25" spans="2:7" x14ac:dyDescent="0.25">
      <c r="B25" s="20"/>
      <c r="C25" s="20"/>
    </row>
    <row r="26" spans="2:7" x14ac:dyDescent="0.25">
      <c r="B26" s="20"/>
      <c r="C26" s="20"/>
    </row>
    <row r="27" spans="2:7" x14ac:dyDescent="0.25">
      <c r="B27" s="20"/>
      <c r="C27" s="20"/>
    </row>
    <row r="28" spans="2:7" x14ac:dyDescent="0.25">
      <c r="B28" s="20"/>
      <c r="C28" s="20"/>
    </row>
    <row r="29" spans="2:7" x14ac:dyDescent="0.25">
      <c r="B29" s="20"/>
      <c r="C29" s="20"/>
    </row>
    <row r="30" spans="2:7" x14ac:dyDescent="0.25">
      <c r="B30" s="20"/>
      <c r="C30" s="20"/>
    </row>
  </sheetData>
  <sheetProtection algorithmName="SHA-512" hashValue="prNHZlbXQrdxqld9WpZQSvItdNRqONoSPafggtEa3QK+Q3/XJzJXokGiyvX83E+rlqcsyY7Pf4HDXyvisQ/oEA==" saltValue="Cb2NHD1I7K595ob1CBLv4g==" spinCount="100000" sheet="1" objects="1" scenarios="1"/>
  <pageMargins left="0.70866141732283472" right="0.70866141732283472" top="0.74803149606299213" bottom="0.74803149606299213" header="0.31496062992125984" footer="0.31496062992125984"/>
  <pageSetup scale="53" orientation="landscape" horizontalDpi="1200" verticalDpi="1200" r:id="rId1"/>
  <headerFooter>
    <oddHeader>&amp;C&amp;F -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I27"/>
  <sheetViews>
    <sheetView zoomScaleNormal="100" workbookViewId="0">
      <selection activeCell="D6" sqref="D6"/>
    </sheetView>
  </sheetViews>
  <sheetFormatPr defaultRowHeight="15" x14ac:dyDescent="0.25"/>
  <cols>
    <col min="1" max="1" width="3.140625" customWidth="1"/>
    <col min="2" max="2" width="100.7109375" style="5" customWidth="1"/>
    <col min="3" max="3" width="20.7109375" style="5" customWidth="1"/>
    <col min="4" max="4" width="20.7109375" style="1" customWidth="1"/>
    <col min="5" max="5" width="70.7109375" style="62" customWidth="1"/>
    <col min="7" max="7" width="83.28515625" bestFit="1" customWidth="1"/>
  </cols>
  <sheetData>
    <row r="1" spans="2:9" s="65" customFormat="1" ht="18.75" x14ac:dyDescent="0.3">
      <c r="B1" s="117"/>
      <c r="C1" s="117"/>
      <c r="D1" s="119"/>
      <c r="E1" s="131"/>
      <c r="F1" s="120"/>
    </row>
    <row r="2" spans="2:9" ht="21" x14ac:dyDescent="0.35">
      <c r="B2" s="121" t="s">
        <v>26</v>
      </c>
      <c r="C2" s="122" t="s">
        <v>89</v>
      </c>
      <c r="D2" s="123" t="s">
        <v>90</v>
      </c>
      <c r="E2" s="132" t="s">
        <v>91</v>
      </c>
      <c r="G2" s="5"/>
    </row>
    <row r="3" spans="2:9" ht="10.5" customHeight="1" x14ac:dyDescent="0.25">
      <c r="B3" s="8"/>
      <c r="C3" s="8"/>
      <c r="D3" s="3"/>
      <c r="G3" s="5"/>
    </row>
    <row r="4" spans="2:9" ht="69.75" customHeight="1" x14ac:dyDescent="0.25">
      <c r="B4" s="66" t="s">
        <v>119</v>
      </c>
      <c r="C4" s="76"/>
      <c r="E4" s="143"/>
      <c r="G4" s="56"/>
      <c r="H4" s="3"/>
      <c r="I4" s="6"/>
    </row>
    <row r="5" spans="2:9" ht="21" customHeight="1" x14ac:dyDescent="0.25">
      <c r="B5" s="8"/>
      <c r="C5" s="8"/>
      <c r="D5" s="3"/>
      <c r="G5" s="5"/>
    </row>
    <row r="6" spans="2:9" x14ac:dyDescent="0.25">
      <c r="B6" s="9" t="s">
        <v>73</v>
      </c>
      <c r="C6" s="57" t="s">
        <v>110</v>
      </c>
      <c r="D6" s="128"/>
      <c r="E6" s="129"/>
      <c r="F6" s="13"/>
      <c r="G6" s="5"/>
    </row>
    <row r="7" spans="2:9" x14ac:dyDescent="0.25">
      <c r="B7" s="9" t="s">
        <v>74</v>
      </c>
      <c r="C7" s="57" t="s">
        <v>110</v>
      </c>
      <c r="D7" s="128"/>
      <c r="E7" s="129"/>
      <c r="F7" s="13"/>
      <c r="G7" s="5"/>
    </row>
    <row r="8" spans="2:9" x14ac:dyDescent="0.25">
      <c r="B8" s="9" t="s">
        <v>75</v>
      </c>
      <c r="C8" s="57" t="s">
        <v>110</v>
      </c>
      <c r="D8" s="128"/>
      <c r="E8" s="129"/>
      <c r="F8" s="13"/>
      <c r="G8" s="5"/>
    </row>
    <row r="9" spans="2:9" x14ac:dyDescent="0.25">
      <c r="B9" s="9" t="s">
        <v>76</v>
      </c>
      <c r="C9" s="57" t="s">
        <v>110</v>
      </c>
      <c r="D9" s="128"/>
      <c r="E9" s="129"/>
      <c r="F9" s="13"/>
      <c r="G9" s="5"/>
    </row>
    <row r="10" spans="2:9" x14ac:dyDescent="0.25">
      <c r="B10" s="9" t="s">
        <v>77</v>
      </c>
      <c r="C10" s="57" t="s">
        <v>110</v>
      </c>
      <c r="D10" s="128"/>
      <c r="E10" s="129"/>
      <c r="F10" s="13"/>
      <c r="G10" s="5"/>
    </row>
    <row r="11" spans="2:9" x14ac:dyDescent="0.25">
      <c r="B11" s="9"/>
      <c r="C11" s="9"/>
      <c r="D11" s="70"/>
      <c r="E11" s="137"/>
      <c r="F11" s="13"/>
      <c r="G11" s="5"/>
    </row>
    <row r="12" spans="2:9" x14ac:dyDescent="0.25">
      <c r="B12" s="130" t="s">
        <v>78</v>
      </c>
      <c r="C12" s="57" t="s">
        <v>110</v>
      </c>
      <c r="D12" s="128"/>
      <c r="E12" s="129"/>
      <c r="G12" s="5"/>
    </row>
    <row r="13" spans="2:9" x14ac:dyDescent="0.25">
      <c r="B13" s="130" t="s">
        <v>78</v>
      </c>
      <c r="C13" s="57" t="s">
        <v>110</v>
      </c>
      <c r="D13" s="128"/>
      <c r="E13" s="129"/>
      <c r="F13" s="13"/>
      <c r="G13" s="5"/>
    </row>
    <row r="14" spans="2:9" x14ac:dyDescent="0.25">
      <c r="B14" s="130" t="s">
        <v>78</v>
      </c>
      <c r="C14" s="57" t="s">
        <v>110</v>
      </c>
      <c r="D14" s="128"/>
      <c r="E14" s="129"/>
      <c r="F14" s="13"/>
      <c r="G14" s="5"/>
    </row>
    <row r="15" spans="2:9" ht="21" customHeight="1" thickBot="1" x14ac:dyDescent="0.3">
      <c r="B15" s="9"/>
      <c r="C15" s="9"/>
      <c r="D15" s="71"/>
      <c r="E15" s="139"/>
    </row>
    <row r="16" spans="2:9" s="4" customFormat="1" ht="16.5" thickBot="1" x14ac:dyDescent="0.3">
      <c r="B16" s="8" t="s">
        <v>117</v>
      </c>
      <c r="C16" s="56" t="s">
        <v>110</v>
      </c>
      <c r="D16" s="72">
        <f>SUM(D6:D15)</f>
        <v>0</v>
      </c>
      <c r="E16" s="146"/>
    </row>
    <row r="17" spans="2:5" x14ac:dyDescent="0.25">
      <c r="D17" s="3"/>
      <c r="E17" s="139"/>
    </row>
    <row r="18" spans="2:5" x14ac:dyDescent="0.25">
      <c r="E18" s="139"/>
    </row>
    <row r="21" spans="2:5" x14ac:dyDescent="0.25">
      <c r="B21" s="20"/>
      <c r="C21" s="20"/>
    </row>
    <row r="22" spans="2:5" x14ac:dyDescent="0.25">
      <c r="B22" s="20"/>
      <c r="C22" s="20"/>
    </row>
    <row r="23" spans="2:5" x14ac:dyDescent="0.25">
      <c r="B23" s="20"/>
      <c r="C23" s="20"/>
    </row>
    <row r="24" spans="2:5" x14ac:dyDescent="0.25">
      <c r="B24" s="20"/>
      <c r="C24" s="20"/>
    </row>
    <row r="25" spans="2:5" x14ac:dyDescent="0.25">
      <c r="B25" s="20"/>
      <c r="C25" s="20"/>
    </row>
    <row r="26" spans="2:5" x14ac:dyDescent="0.25">
      <c r="B26" s="20"/>
      <c r="C26" s="20"/>
    </row>
    <row r="27" spans="2:5" x14ac:dyDescent="0.25">
      <c r="B27" s="20"/>
      <c r="C27" s="20"/>
    </row>
  </sheetData>
  <sheetProtection algorithmName="SHA-512" hashValue="QzzvPZH8xqnVuHSnnEe0n5c1DcKfHmRyYuLg6MCGahWLroEO0md8D1S/4DAg758cGjvji76OqbONbDb3UH92VA==" saltValue="qXvPWa/W+ZiFBrLhxbQfwQ==" spinCount="100000" sheet="1" objects="1" scenarios="1"/>
  <pageMargins left="0.70866141732283472" right="0.70866141732283472" top="0.74803149606299213" bottom="0.74803149606299213" header="0.31496062992125984" footer="0.31496062992125984"/>
  <pageSetup scale="56" orientation="landscape" horizontalDpi="1200" verticalDpi="1200" r:id="rId1"/>
  <headerFooter>
    <oddHeader>&amp;C&amp;F - &amp;A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I19"/>
  <sheetViews>
    <sheetView zoomScaleNormal="100" workbookViewId="0">
      <selection activeCell="D6" sqref="D6"/>
    </sheetView>
  </sheetViews>
  <sheetFormatPr defaultRowHeight="15" x14ac:dyDescent="0.25"/>
  <cols>
    <col min="1" max="1" width="3.140625" customWidth="1"/>
    <col min="2" max="2" width="100.7109375" style="5" customWidth="1"/>
    <col min="3" max="3" width="20.7109375" style="5" customWidth="1"/>
    <col min="4" max="4" width="20.7109375" style="1" customWidth="1"/>
    <col min="5" max="5" width="80.5703125" style="62" customWidth="1"/>
    <col min="7" max="7" width="69.28515625" bestFit="1" customWidth="1"/>
  </cols>
  <sheetData>
    <row r="1" spans="2:9" s="65" customFormat="1" ht="18.75" x14ac:dyDescent="0.3">
      <c r="B1" s="117"/>
      <c r="C1" s="117"/>
      <c r="D1" s="119"/>
      <c r="E1" s="131"/>
      <c r="F1" s="120"/>
    </row>
    <row r="2" spans="2:9" ht="20.25" customHeight="1" x14ac:dyDescent="0.35">
      <c r="B2" s="121" t="s">
        <v>126</v>
      </c>
      <c r="C2" s="122" t="s">
        <v>89</v>
      </c>
      <c r="D2" s="123" t="s">
        <v>90</v>
      </c>
      <c r="E2" s="132" t="s">
        <v>91</v>
      </c>
      <c r="G2" s="5"/>
    </row>
    <row r="3" spans="2:9" ht="10.5" customHeight="1" x14ac:dyDescent="0.25">
      <c r="B3" s="8"/>
      <c r="C3" s="8"/>
      <c r="D3" s="3"/>
      <c r="G3" s="5"/>
    </row>
    <row r="4" spans="2:9" ht="69.75" customHeight="1" x14ac:dyDescent="0.25">
      <c r="B4" s="66" t="s">
        <v>132</v>
      </c>
      <c r="C4" s="76"/>
      <c r="E4" s="143"/>
      <c r="G4" s="56"/>
      <c r="H4" s="3"/>
      <c r="I4" s="6"/>
    </row>
    <row r="5" spans="2:9" ht="21" customHeight="1" x14ac:dyDescent="0.25">
      <c r="B5" s="8"/>
      <c r="C5" s="8"/>
      <c r="D5" s="3"/>
      <c r="G5" s="5"/>
    </row>
    <row r="6" spans="2:9" x14ac:dyDescent="0.25">
      <c r="B6" s="9" t="s">
        <v>129</v>
      </c>
      <c r="C6" s="57" t="s">
        <v>130</v>
      </c>
      <c r="D6" s="128"/>
      <c r="E6" s="129"/>
      <c r="F6" s="13"/>
      <c r="G6" s="5"/>
    </row>
    <row r="7" spans="2:9" ht="21" customHeight="1" thickBot="1" x14ac:dyDescent="0.3">
      <c r="B7" s="9"/>
      <c r="C7" s="9"/>
      <c r="D7" s="71"/>
      <c r="E7" s="144"/>
    </row>
    <row r="8" spans="2:9" s="4" customFormat="1" ht="16.5" thickBot="1" x14ac:dyDescent="0.3">
      <c r="B8" s="8" t="s">
        <v>131</v>
      </c>
      <c r="C8" s="56" t="s">
        <v>130</v>
      </c>
      <c r="D8" s="72">
        <f>SUM(D6:D7)</f>
        <v>0</v>
      </c>
      <c r="E8" s="145"/>
    </row>
    <row r="9" spans="2:9" x14ac:dyDescent="0.25">
      <c r="D9" s="3"/>
      <c r="E9" s="144"/>
    </row>
    <row r="13" spans="2:9" x14ac:dyDescent="0.25">
      <c r="B13" s="20"/>
      <c r="C13" s="20"/>
    </row>
    <row r="14" spans="2:9" x14ac:dyDescent="0.25">
      <c r="B14" s="20"/>
      <c r="C14" s="20"/>
    </row>
    <row r="16" spans="2:9" x14ac:dyDescent="0.25">
      <c r="B16" s="20"/>
      <c r="C16" s="20"/>
    </row>
    <row r="17" spans="2:3" x14ac:dyDescent="0.25">
      <c r="B17" s="20"/>
      <c r="C17" s="20"/>
    </row>
    <row r="18" spans="2:3" x14ac:dyDescent="0.25">
      <c r="B18" s="20"/>
      <c r="C18" s="20"/>
    </row>
    <row r="19" spans="2:3" x14ac:dyDescent="0.25">
      <c r="B19" s="20"/>
      <c r="C19" s="20"/>
    </row>
  </sheetData>
  <sheetProtection algorithmName="SHA-512" hashValue="ygq+D1F3vdx9Z/P7ZGZSSVBf7mF7TWlTpffuDFle63GE19wYLAU6y6yiLkr84bqQ3NdM5Dm6kza+rooOARDkSg==" saltValue="V+vjNNmeweql12paKJV+iA==" spinCount="100000" sheet="1" objects="1" scenarios="1"/>
  <pageMargins left="0.70866141732283472" right="0.70866141732283472" top="0.74803149606299213" bottom="0.74803149606299213" header="0.31496062992125984" footer="0.31496062992125984"/>
  <pageSetup paperSize="9" scale="57" orientation="landscape" r:id="rId1"/>
  <headerFooter>
    <oddHeader>&amp;C&amp;F -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zoomScaleNormal="100" workbookViewId="0">
      <selection activeCell="D3" sqref="D3"/>
    </sheetView>
  </sheetViews>
  <sheetFormatPr defaultColWidth="9.140625" defaultRowHeight="12" x14ac:dyDescent="0.2"/>
  <cols>
    <col min="1" max="1" width="4.140625" style="10" customWidth="1"/>
    <col min="2" max="2" width="150.42578125" style="10" customWidth="1"/>
    <col min="3" max="16384" width="9.140625" style="10"/>
  </cols>
  <sheetData>
    <row r="1" spans="1:4" s="99" customFormat="1" x14ac:dyDescent="0.2"/>
    <row r="2" spans="1:4" s="98" customFormat="1" ht="31.5" customHeight="1" x14ac:dyDescent="0.25">
      <c r="A2" s="148"/>
      <c r="B2" s="150" t="s">
        <v>0</v>
      </c>
      <c r="C2" s="97"/>
      <c r="D2" s="97"/>
    </row>
    <row r="3" spans="1:4" ht="45" customHeight="1" x14ac:dyDescent="0.2">
      <c r="A3" s="23"/>
      <c r="B3" s="93" t="s">
        <v>159</v>
      </c>
      <c r="C3" s="11"/>
      <c r="D3" s="11"/>
    </row>
    <row r="4" spans="1:4" s="96" customFormat="1" ht="39.75" customHeight="1" x14ac:dyDescent="0.25">
      <c r="A4" s="149"/>
      <c r="B4" s="92" t="s">
        <v>164</v>
      </c>
      <c r="C4" s="95"/>
      <c r="D4" s="95"/>
    </row>
    <row r="5" spans="1:4" s="94" customFormat="1" ht="33.75" customHeight="1" x14ac:dyDescent="0.2">
      <c r="A5" s="149"/>
      <c r="B5" s="92" t="s">
        <v>168</v>
      </c>
      <c r="C5" s="11"/>
      <c r="D5" s="11"/>
    </row>
    <row r="6" spans="1:4" s="94" customFormat="1" ht="16.5" customHeight="1" x14ac:dyDescent="0.2">
      <c r="A6" s="149"/>
      <c r="B6" s="92" t="s">
        <v>169</v>
      </c>
      <c r="C6" s="11"/>
      <c r="D6" s="11"/>
    </row>
    <row r="7" spans="1:4" ht="18" customHeight="1" x14ac:dyDescent="0.2">
      <c r="A7" s="23"/>
      <c r="B7" s="16" t="s">
        <v>163</v>
      </c>
      <c r="C7" s="11"/>
      <c r="D7" s="11"/>
    </row>
    <row r="8" spans="1:4" ht="15" x14ac:dyDescent="0.2">
      <c r="A8" s="23"/>
      <c r="B8" s="17" t="s">
        <v>181</v>
      </c>
      <c r="C8" s="11"/>
      <c r="D8" s="11"/>
    </row>
    <row r="9" spans="1:4" ht="16.5" customHeight="1" x14ac:dyDescent="0.2">
      <c r="A9" s="23"/>
      <c r="B9" s="18" t="s">
        <v>162</v>
      </c>
      <c r="C9" s="11"/>
      <c r="D9" s="11"/>
    </row>
    <row r="10" spans="1:4" ht="16.5" customHeight="1" x14ac:dyDescent="0.2">
      <c r="A10" s="23"/>
      <c r="B10" s="19" t="s">
        <v>160</v>
      </c>
      <c r="C10" s="11"/>
      <c r="D10" s="11"/>
    </row>
    <row r="11" spans="1:4" ht="16.5" customHeight="1" x14ac:dyDescent="0.2">
      <c r="A11" s="23"/>
      <c r="B11" s="19" t="s">
        <v>2</v>
      </c>
      <c r="C11" s="11"/>
      <c r="D11" s="11"/>
    </row>
    <row r="12" spans="1:4" ht="16.5" customHeight="1" x14ac:dyDescent="0.2">
      <c r="A12" s="23"/>
      <c r="B12" s="19" t="s">
        <v>161</v>
      </c>
      <c r="C12" s="11"/>
      <c r="D12" s="11"/>
    </row>
    <row r="13" spans="1:4" ht="16.5" customHeight="1" x14ac:dyDescent="0.2">
      <c r="A13" s="23"/>
      <c r="B13" s="19" t="s">
        <v>170</v>
      </c>
      <c r="C13" s="11"/>
      <c r="D13" s="11"/>
    </row>
    <row r="14" spans="1:4" ht="31.5" customHeight="1" x14ac:dyDescent="0.2">
      <c r="A14" s="23"/>
      <c r="B14" s="19" t="s">
        <v>3</v>
      </c>
      <c r="C14" s="7"/>
      <c r="D14" s="7"/>
    </row>
    <row r="15" spans="1:4" ht="30.75" customHeight="1" x14ac:dyDescent="0.2">
      <c r="A15" s="23"/>
      <c r="B15" s="19" t="s">
        <v>4</v>
      </c>
      <c r="C15" s="7"/>
      <c r="D15" s="7"/>
    </row>
    <row r="16" spans="1:4" ht="33" customHeight="1" x14ac:dyDescent="0.2">
      <c r="A16" s="23"/>
      <c r="B16" s="19" t="s">
        <v>171</v>
      </c>
      <c r="C16" s="11"/>
      <c r="D16" s="11"/>
    </row>
    <row r="17" spans="1:4" ht="30.75" customHeight="1" x14ac:dyDescent="0.2">
      <c r="A17" s="23"/>
      <c r="B17" s="19" t="s">
        <v>1</v>
      </c>
      <c r="C17" s="11"/>
      <c r="D17" s="11"/>
    </row>
    <row r="18" spans="1:4" ht="47.25" customHeight="1" x14ac:dyDescent="0.2">
      <c r="A18" s="23"/>
      <c r="B18" s="19" t="s">
        <v>178</v>
      </c>
      <c r="C18" s="11"/>
      <c r="D18" s="11"/>
    </row>
    <row r="19" spans="1:4" ht="33.75" customHeight="1" x14ac:dyDescent="0.2">
      <c r="A19" s="23"/>
      <c r="B19" s="19" t="s">
        <v>165</v>
      </c>
      <c r="C19" s="11"/>
      <c r="D19" s="11"/>
    </row>
    <row r="20" spans="1:4" ht="18.75" customHeight="1" x14ac:dyDescent="0.2">
      <c r="A20" s="23"/>
      <c r="B20" s="19" t="s">
        <v>166</v>
      </c>
      <c r="C20" s="11"/>
      <c r="D20" s="11"/>
    </row>
    <row r="21" spans="1:4" ht="33" customHeight="1" x14ac:dyDescent="0.2">
      <c r="A21" s="23"/>
      <c r="B21" s="19" t="s">
        <v>167</v>
      </c>
      <c r="C21" s="12"/>
      <c r="D21" s="12"/>
    </row>
    <row r="22" spans="1:4" ht="15" x14ac:dyDescent="0.2">
      <c r="A22" s="23"/>
      <c r="B22" s="149"/>
    </row>
    <row r="23" spans="1:4" ht="15" x14ac:dyDescent="0.2">
      <c r="A23" s="23"/>
    </row>
    <row r="24" spans="1:4" ht="15" x14ac:dyDescent="0.2">
      <c r="A24" s="23"/>
    </row>
    <row r="25" spans="1:4" ht="33" customHeight="1" x14ac:dyDescent="0.2">
      <c r="A25" s="23"/>
    </row>
  </sheetData>
  <sheetProtection algorithmName="SHA-512" hashValue="o4bNeEzUCNFYMnH9h1xbbjeyni9XA3O6MhymgMwRkq6Fy0r3e5zsi4jcUejEL+TGfCs1KQUx6JVQnJoXj5e5nw==" saltValue="wH4oKkXJIk4HhYmf8Sb+UA==" spinCount="100000" sheet="1" objects="1" scenarios="1"/>
  <pageMargins left="0.70866141732283472" right="0.70866141732283472" top="0.74803149606299213" bottom="0.74803149606299213" header="0.31496062992125984" footer="0.31496062992125984"/>
  <pageSetup paperSize="9" scale="74" orientation="landscape" r:id="rId1"/>
  <headerFooter>
    <oddHeader>&amp;C&amp;F -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Z43"/>
  <sheetViews>
    <sheetView zoomScaleNormal="100" workbookViewId="0">
      <selection activeCell="B27" sqref="B27"/>
    </sheetView>
  </sheetViews>
  <sheetFormatPr defaultRowHeight="15" x14ac:dyDescent="0.25"/>
  <cols>
    <col min="1" max="1" width="3.140625" customWidth="1"/>
    <col min="2" max="2" width="65.7109375" customWidth="1"/>
    <col min="3" max="3" width="16.7109375" customWidth="1"/>
    <col min="4" max="4" width="22.28515625" customWidth="1"/>
    <col min="5" max="5" width="22.85546875" style="2" customWidth="1"/>
    <col min="6" max="6" width="4.28515625" customWidth="1"/>
    <col min="7" max="7" width="7.28515625" customWidth="1"/>
  </cols>
  <sheetData>
    <row r="1" spans="1:26" s="100" customFormat="1" x14ac:dyDescent="0.25">
      <c r="E1" s="101"/>
    </row>
    <row r="2" spans="1:26" s="34" customFormat="1" ht="21" x14ac:dyDescent="0.35">
      <c r="A2" s="102"/>
      <c r="B2" s="104" t="s">
        <v>93</v>
      </c>
      <c r="C2" s="105"/>
      <c r="D2" s="105"/>
      <c r="E2" s="106"/>
      <c r="F2" s="105"/>
      <c r="G2" s="103"/>
      <c r="H2" s="103"/>
      <c r="I2" s="103"/>
      <c r="J2" s="103"/>
      <c r="K2" s="103"/>
      <c r="L2" s="103"/>
      <c r="M2" s="103"/>
      <c r="N2" s="103"/>
      <c r="O2" s="103"/>
      <c r="P2" s="103"/>
      <c r="Q2" s="103"/>
      <c r="R2" s="103"/>
      <c r="S2" s="103"/>
      <c r="T2" s="103"/>
      <c r="U2" s="103"/>
      <c r="V2" s="103"/>
      <c r="W2" s="103"/>
      <c r="X2" s="103"/>
      <c r="Y2" s="103"/>
      <c r="Z2" s="103"/>
    </row>
    <row r="3" spans="1:26" ht="23.25" customHeight="1" thickBot="1" x14ac:dyDescent="0.3"/>
    <row r="4" spans="1:26" s="35" customFormat="1" ht="23.25" customHeight="1" thickBot="1" x14ac:dyDescent="0.3">
      <c r="B4" s="36" t="s">
        <v>87</v>
      </c>
      <c r="C4" s="153"/>
      <c r="D4" s="154"/>
      <c r="E4" s="154"/>
      <c r="F4" s="155"/>
    </row>
    <row r="5" spans="1:26" s="35" customFormat="1" ht="23.25" customHeight="1" x14ac:dyDescent="0.25">
      <c r="B5" s="36"/>
      <c r="C5" s="37"/>
      <c r="D5" s="37"/>
      <c r="E5" s="37"/>
      <c r="F5" s="37"/>
    </row>
    <row r="6" spans="1:26" s="38" customFormat="1" ht="35.450000000000003" customHeight="1" x14ac:dyDescent="0.25">
      <c r="B6" s="156" t="s">
        <v>158</v>
      </c>
      <c r="C6" s="157"/>
      <c r="D6" s="157"/>
      <c r="E6" s="157"/>
      <c r="F6" s="157"/>
    </row>
    <row r="7" spans="1:26" ht="20.100000000000001" customHeight="1" thickBot="1" x14ac:dyDescent="0.35">
      <c r="A7" s="39"/>
      <c r="B7" s="41"/>
      <c r="C7" s="42"/>
      <c r="D7" s="42"/>
      <c r="E7" s="43"/>
      <c r="F7" s="39"/>
    </row>
    <row r="8" spans="1:26" ht="20.100000000000001" customHeight="1" x14ac:dyDescent="0.25">
      <c r="A8" s="39"/>
      <c r="B8" s="107" t="s">
        <v>157</v>
      </c>
      <c r="C8" s="108"/>
      <c r="D8" s="108"/>
      <c r="E8" s="109"/>
      <c r="F8" s="110"/>
    </row>
    <row r="9" spans="1:26" ht="283.89999999999998" customHeight="1" x14ac:dyDescent="0.25">
      <c r="B9" s="158" t="s">
        <v>183</v>
      </c>
      <c r="C9" s="159"/>
      <c r="D9" s="159"/>
      <c r="E9" s="159"/>
      <c r="F9" s="160"/>
    </row>
    <row r="10" spans="1:26" s="4" customFormat="1" ht="20.100000000000001" customHeight="1" x14ac:dyDescent="0.25">
      <c r="B10" s="44" t="s">
        <v>5</v>
      </c>
      <c r="C10" s="45" t="s">
        <v>89</v>
      </c>
      <c r="D10" s="87" t="s">
        <v>145</v>
      </c>
      <c r="E10" s="45" t="s">
        <v>94</v>
      </c>
      <c r="F10" s="46"/>
    </row>
    <row r="11" spans="1:26" s="4" customFormat="1" ht="20.100000000000001" customHeight="1" x14ac:dyDescent="0.25">
      <c r="B11" s="44" t="s">
        <v>176</v>
      </c>
      <c r="C11" s="45"/>
      <c r="D11" s="87"/>
      <c r="E11" s="45"/>
      <c r="F11" s="46"/>
    </row>
    <row r="12" spans="1:26" s="35" customFormat="1" ht="20.100000000000001" customHeight="1" x14ac:dyDescent="0.25">
      <c r="B12" s="125" t="s">
        <v>13</v>
      </c>
      <c r="C12" s="48" t="s">
        <v>27</v>
      </c>
      <c r="D12" s="86" t="s">
        <v>146</v>
      </c>
      <c r="E12" s="49">
        <f>PT!D27</f>
        <v>0</v>
      </c>
      <c r="F12" s="50"/>
    </row>
    <row r="13" spans="1:26" s="51" customFormat="1" ht="20.100000000000001" customHeight="1" x14ac:dyDescent="0.25">
      <c r="B13" s="125" t="s">
        <v>95</v>
      </c>
      <c r="C13" s="48" t="s">
        <v>27</v>
      </c>
      <c r="D13" s="86" t="s">
        <v>147</v>
      </c>
      <c r="E13" s="49">
        <f>75*BU!D18</f>
        <v>0</v>
      </c>
      <c r="F13" s="50"/>
    </row>
    <row r="14" spans="1:26" s="51" customFormat="1" ht="20.100000000000001" customHeight="1" x14ac:dyDescent="0.25">
      <c r="B14" s="124" t="s">
        <v>177</v>
      </c>
      <c r="C14" s="48"/>
      <c r="D14" s="86"/>
      <c r="E14" s="126"/>
      <c r="F14" s="50"/>
    </row>
    <row r="15" spans="1:26" s="35" customFormat="1" ht="20.100000000000001" customHeight="1" x14ac:dyDescent="0.25">
      <c r="B15" s="125" t="s">
        <v>155</v>
      </c>
      <c r="C15" s="48" t="s">
        <v>99</v>
      </c>
      <c r="D15" s="86" t="s">
        <v>154</v>
      </c>
      <c r="E15" s="49">
        <f>10*(VPK!D28+75*HHP!D15)</f>
        <v>0</v>
      </c>
      <c r="F15" s="50"/>
    </row>
    <row r="16" spans="1:26" s="35" customFormat="1" ht="20.100000000000001" customHeight="1" x14ac:dyDescent="0.25">
      <c r="B16" s="125" t="s">
        <v>96</v>
      </c>
      <c r="C16" s="48" t="s">
        <v>27</v>
      </c>
      <c r="D16" s="86" t="s">
        <v>148</v>
      </c>
      <c r="E16" s="49">
        <f>135*VV!D12</f>
        <v>0</v>
      </c>
      <c r="F16" s="50"/>
    </row>
    <row r="17" spans="2:6" s="35" customFormat="1" ht="20.100000000000001" customHeight="1" x14ac:dyDescent="0.25">
      <c r="B17" s="125" t="s">
        <v>97</v>
      </c>
      <c r="C17" s="48" t="s">
        <v>27</v>
      </c>
      <c r="D17" s="86" t="s">
        <v>149</v>
      </c>
      <c r="E17" s="49">
        <f>90*LI!D15</f>
        <v>0</v>
      </c>
      <c r="F17" s="50"/>
    </row>
    <row r="18" spans="2:6" s="35" customFormat="1" ht="20.100000000000001" customHeight="1" x14ac:dyDescent="0.25">
      <c r="B18" s="125" t="s">
        <v>98</v>
      </c>
      <c r="C18" s="48" t="s">
        <v>99</v>
      </c>
      <c r="D18" s="86" t="s">
        <v>150</v>
      </c>
      <c r="E18" s="49">
        <f>10*450*VP!D19</f>
        <v>0</v>
      </c>
      <c r="F18" s="50"/>
    </row>
    <row r="19" spans="2:6" s="35" customFormat="1" ht="20.100000000000001" customHeight="1" x14ac:dyDescent="0.25">
      <c r="B19" s="125" t="s">
        <v>100</v>
      </c>
      <c r="C19" s="48" t="s">
        <v>99</v>
      </c>
      <c r="D19" s="86" t="s">
        <v>151</v>
      </c>
      <c r="E19" s="49">
        <f>10*30*LI!D15</f>
        <v>0</v>
      </c>
      <c r="F19" s="50"/>
    </row>
    <row r="20" spans="2:6" s="35" customFormat="1" ht="20.100000000000001" customHeight="1" x14ac:dyDescent="0.25">
      <c r="B20" s="125" t="s">
        <v>101</v>
      </c>
      <c r="C20" s="48" t="s">
        <v>99</v>
      </c>
      <c r="D20" s="86" t="s">
        <v>152</v>
      </c>
      <c r="E20" s="49">
        <f>10*15*VP!D19</f>
        <v>0</v>
      </c>
      <c r="F20" s="50"/>
    </row>
    <row r="21" spans="2:6" s="35" customFormat="1" ht="20.100000000000001" customHeight="1" x14ac:dyDescent="0.25">
      <c r="B21" s="125" t="s">
        <v>102</v>
      </c>
      <c r="C21" s="48" t="s">
        <v>99</v>
      </c>
      <c r="D21" s="86" t="s">
        <v>153</v>
      </c>
      <c r="E21" s="49">
        <f>10*5*EO!D16</f>
        <v>0</v>
      </c>
      <c r="F21" s="50"/>
    </row>
    <row r="22" spans="2:6" s="35" customFormat="1" ht="20.100000000000001" customHeight="1" x14ac:dyDescent="0.25">
      <c r="B22" s="125" t="s">
        <v>103</v>
      </c>
      <c r="C22" s="48" t="s">
        <v>99</v>
      </c>
      <c r="D22" s="86" t="s">
        <v>156</v>
      </c>
      <c r="E22" s="49">
        <f>10*100*MW!D8</f>
        <v>0</v>
      </c>
      <c r="F22" s="50"/>
    </row>
    <row r="23" spans="2:6" s="35" customFormat="1" ht="20.100000000000001" customHeight="1" thickBot="1" x14ac:dyDescent="0.3">
      <c r="B23" s="47"/>
      <c r="C23" s="48"/>
      <c r="D23" s="48"/>
      <c r="E23" s="52"/>
      <c r="F23" s="50"/>
    </row>
    <row r="24" spans="2:6" s="90" customFormat="1" ht="24" customHeight="1" thickBot="1" x14ac:dyDescent="0.3">
      <c r="B24" s="88" t="s">
        <v>104</v>
      </c>
      <c r="C24" s="89" t="str">
        <f>IF($E$24&gt;21000000, "Uw aanbieding is ongeldig!", "")</f>
        <v/>
      </c>
      <c r="D24" s="89"/>
      <c r="E24" s="111">
        <f>SUM(E12:E22)</f>
        <v>0</v>
      </c>
      <c r="F24" s="91"/>
    </row>
    <row r="25" spans="2:6" s="35" customFormat="1" ht="20.100000000000001" customHeight="1" thickBot="1" x14ac:dyDescent="0.3">
      <c r="B25" s="53"/>
      <c r="C25" s="54"/>
      <c r="D25" s="54"/>
      <c r="E25" s="55"/>
      <c r="F25" s="40"/>
    </row>
    <row r="26" spans="2:6" s="35" customFormat="1" ht="20.100000000000001" customHeight="1" x14ac:dyDescent="0.25"/>
    <row r="27" spans="2:6" ht="20.100000000000001" customHeight="1" x14ac:dyDescent="0.25"/>
    <row r="28" spans="2:6" ht="20.100000000000001" customHeight="1" x14ac:dyDescent="0.25"/>
    <row r="29" spans="2:6" ht="20.100000000000001" customHeight="1" x14ac:dyDescent="0.25"/>
    <row r="30" spans="2:6" ht="20.100000000000001" customHeight="1" x14ac:dyDescent="0.25"/>
    <row r="31" spans="2:6" ht="20.100000000000001" customHeight="1" x14ac:dyDescent="0.25"/>
    <row r="32" spans="2:6" ht="20.100000000000001" customHeight="1" x14ac:dyDescent="0.25"/>
    <row r="33" ht="20.100000000000001" customHeight="1" x14ac:dyDescent="0.25"/>
    <row r="34" ht="20.100000000000001" customHeight="1" x14ac:dyDescent="0.25"/>
    <row r="35" ht="20.100000000000001" customHeight="1" x14ac:dyDescent="0.25"/>
    <row r="36" ht="20.100000000000001" customHeight="1" x14ac:dyDescent="0.25"/>
    <row r="37" ht="20.100000000000001" customHeight="1" x14ac:dyDescent="0.25"/>
    <row r="38" ht="20.100000000000001" customHeight="1" x14ac:dyDescent="0.25"/>
    <row r="39" ht="20.100000000000001" customHeight="1" x14ac:dyDescent="0.25"/>
    <row r="40" ht="20.100000000000001" customHeight="1" x14ac:dyDescent="0.25"/>
    <row r="41" ht="20.100000000000001" customHeight="1" x14ac:dyDescent="0.25"/>
    <row r="42" ht="20.100000000000001" customHeight="1" x14ac:dyDescent="0.25"/>
    <row r="43" ht="20.100000000000001" customHeight="1" x14ac:dyDescent="0.25"/>
  </sheetData>
  <sheetProtection algorithmName="SHA-512" hashValue="TUNxE7B7C/UtwwekjmSOcBnTN+Yp/F+Mf2/uB08M3ne5RqylfVco4ve5+CStFJrcWpO1ms+7B0KfbWSISz7PWQ==" saltValue="cpI7iEWw5QtQAxaIm7NA1Q==" spinCount="100000" sheet="1" objects="1" scenarios="1"/>
  <mergeCells count="3">
    <mergeCell ref="C4:F4"/>
    <mergeCell ref="B6:F6"/>
    <mergeCell ref="B9:F9"/>
  </mergeCells>
  <pageMargins left="0.70866141732283472" right="0.70866141732283472" top="0.74803149606299213" bottom="0.74803149606299213" header="0.31496062992125984" footer="0.31496062992125984"/>
  <pageSetup paperSize="9" scale="56" orientation="landscape" r:id="rId1"/>
  <headerFooter>
    <oddHeader>&amp;C&amp;F - &amp;A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5"/>
  <sheetViews>
    <sheetView zoomScaleNormal="100" workbookViewId="0">
      <selection activeCell="D38" sqref="D37:D38"/>
    </sheetView>
  </sheetViews>
  <sheetFormatPr defaultRowHeight="15" x14ac:dyDescent="0.25"/>
  <cols>
    <col min="1" max="1" width="3.140625" customWidth="1"/>
    <col min="2" max="2" width="30.140625" customWidth="1"/>
    <col min="3" max="3" width="24.42578125" customWidth="1"/>
    <col min="4" max="4" width="18.85546875" customWidth="1"/>
    <col min="5" max="16" width="17.5703125" customWidth="1"/>
  </cols>
  <sheetData>
    <row r="1" spans="2:16" s="65" customFormat="1" x14ac:dyDescent="0.25">
      <c r="D1" s="112"/>
    </row>
    <row r="2" spans="2:16" s="103" customFormat="1" ht="21" x14ac:dyDescent="0.35">
      <c r="B2" s="104" t="s">
        <v>133</v>
      </c>
      <c r="C2" s="104"/>
      <c r="D2" s="113"/>
      <c r="E2" s="104"/>
      <c r="F2" s="104"/>
      <c r="G2" s="104"/>
      <c r="H2" s="104"/>
      <c r="I2" s="105"/>
      <c r="J2" s="105"/>
      <c r="K2" s="105"/>
      <c r="L2" s="105"/>
      <c r="M2" s="105"/>
      <c r="N2" s="105"/>
      <c r="O2" s="105"/>
      <c r="P2" s="105"/>
    </row>
    <row r="3" spans="2:16" ht="8.25" customHeight="1" x14ac:dyDescent="0.25">
      <c r="B3" s="8"/>
      <c r="C3" s="56"/>
      <c r="D3" s="3"/>
      <c r="E3" s="6"/>
    </row>
    <row r="4" spans="2:16" ht="70.5" customHeight="1" x14ac:dyDescent="0.25">
      <c r="B4" s="162" t="s">
        <v>182</v>
      </c>
      <c r="C4" s="163"/>
      <c r="D4" s="163"/>
      <c r="E4" s="163"/>
      <c r="F4" s="163"/>
      <c r="G4" s="163"/>
      <c r="H4" s="164"/>
    </row>
    <row r="5" spans="2:16" ht="21.75" customHeight="1" x14ac:dyDescent="0.25">
      <c r="B5" s="8"/>
      <c r="C5" s="8"/>
      <c r="D5" s="56"/>
      <c r="E5" s="3"/>
      <c r="F5" s="6"/>
    </row>
    <row r="6" spans="2:16" s="81" customFormat="1" x14ac:dyDescent="0.25">
      <c r="E6" s="161" t="s">
        <v>144</v>
      </c>
      <c r="F6" s="161"/>
      <c r="G6" s="161"/>
      <c r="H6" s="161"/>
      <c r="I6" s="161"/>
      <c r="J6" s="161"/>
      <c r="K6" s="161"/>
      <c r="L6" s="161"/>
      <c r="M6" s="161"/>
      <c r="N6" s="161"/>
      <c r="O6" s="161"/>
      <c r="P6" s="161"/>
    </row>
    <row r="7" spans="2:16" s="81" customFormat="1" x14ac:dyDescent="0.25">
      <c r="C7" s="81" t="s">
        <v>173</v>
      </c>
      <c r="D7" s="83"/>
      <c r="E7" s="83">
        <f>E12-2</f>
        <v>2025</v>
      </c>
      <c r="F7" s="83">
        <f t="shared" ref="F7:P7" si="0">F12-2</f>
        <v>2026</v>
      </c>
      <c r="G7" s="83">
        <f t="shared" si="0"/>
        <v>2027</v>
      </c>
      <c r="H7" s="83">
        <f t="shared" si="0"/>
        <v>2028</v>
      </c>
      <c r="I7" s="83">
        <f t="shared" si="0"/>
        <v>2029</v>
      </c>
      <c r="J7" s="83">
        <f t="shared" si="0"/>
        <v>2030</v>
      </c>
      <c r="K7" s="83">
        <f t="shared" si="0"/>
        <v>2031</v>
      </c>
      <c r="L7" s="83">
        <f t="shared" si="0"/>
        <v>2032</v>
      </c>
      <c r="M7" s="83">
        <f t="shared" si="0"/>
        <v>2033</v>
      </c>
      <c r="N7" s="83">
        <f t="shared" si="0"/>
        <v>2034</v>
      </c>
      <c r="O7" s="83">
        <f t="shared" ref="O7" si="1">O12-2</f>
        <v>2035</v>
      </c>
      <c r="P7" s="83">
        <f t="shared" si="0"/>
        <v>2036</v>
      </c>
    </row>
    <row r="8" spans="2:16" x14ac:dyDescent="0.25">
      <c r="C8" s="81" t="s">
        <v>175</v>
      </c>
      <c r="E8" s="152" t="s">
        <v>174</v>
      </c>
      <c r="F8" s="152" t="s">
        <v>174</v>
      </c>
      <c r="G8" s="152" t="s">
        <v>174</v>
      </c>
      <c r="H8" s="152" t="s">
        <v>174</v>
      </c>
      <c r="I8" s="152" t="s">
        <v>174</v>
      </c>
      <c r="J8" s="152" t="s">
        <v>174</v>
      </c>
      <c r="K8" s="152" t="s">
        <v>174</v>
      </c>
      <c r="L8" s="152" t="s">
        <v>174</v>
      </c>
      <c r="M8" s="152" t="s">
        <v>174</v>
      </c>
      <c r="N8" s="152" t="s">
        <v>174</v>
      </c>
      <c r="O8" s="152" t="s">
        <v>174</v>
      </c>
      <c r="P8" s="152" t="s">
        <v>174</v>
      </c>
    </row>
    <row r="9" spans="2:16" x14ac:dyDescent="0.25">
      <c r="C9" s="85" t="s">
        <v>179</v>
      </c>
      <c r="D9" s="81"/>
      <c r="E9" s="127">
        <v>0</v>
      </c>
      <c r="F9" s="127">
        <v>0</v>
      </c>
      <c r="G9" s="127">
        <v>0</v>
      </c>
      <c r="H9" s="127">
        <v>0</v>
      </c>
      <c r="I9" s="127">
        <v>0</v>
      </c>
      <c r="J9" s="127">
        <v>0</v>
      </c>
      <c r="K9" s="127">
        <v>0</v>
      </c>
      <c r="L9" s="127">
        <v>0</v>
      </c>
      <c r="M9" s="127">
        <v>0</v>
      </c>
      <c r="N9" s="127">
        <v>0</v>
      </c>
      <c r="O9" s="127">
        <v>0</v>
      </c>
      <c r="P9" s="127">
        <v>0</v>
      </c>
    </row>
    <row r="10" spans="2:16" s="65" customFormat="1" x14ac:dyDescent="0.25">
      <c r="C10" s="114"/>
      <c r="D10" s="115"/>
      <c r="E10" s="116"/>
      <c r="F10" s="116"/>
      <c r="G10" s="116"/>
      <c r="H10" s="116"/>
      <c r="I10" s="116"/>
      <c r="J10" s="116"/>
      <c r="K10" s="116"/>
      <c r="L10" s="116"/>
      <c r="M10" s="116"/>
      <c r="N10" s="116"/>
      <c r="O10" s="116"/>
      <c r="P10" s="116"/>
    </row>
    <row r="11" spans="2:16" x14ac:dyDescent="0.25">
      <c r="D11" s="82" t="s">
        <v>172</v>
      </c>
    </row>
    <row r="12" spans="2:16" s="81" customFormat="1" x14ac:dyDescent="0.25">
      <c r="B12" s="81" t="s">
        <v>143</v>
      </c>
      <c r="C12" s="81" t="s">
        <v>88</v>
      </c>
      <c r="D12" s="82">
        <v>2026</v>
      </c>
      <c r="E12" s="82">
        <v>2027</v>
      </c>
      <c r="F12" s="82">
        <v>2028</v>
      </c>
      <c r="G12" s="82">
        <v>2029</v>
      </c>
      <c r="H12" s="82">
        <v>2030</v>
      </c>
      <c r="I12" s="82">
        <v>2031</v>
      </c>
      <c r="J12" s="82">
        <v>2032</v>
      </c>
      <c r="K12" s="82">
        <v>2033</v>
      </c>
      <c r="L12" s="82">
        <v>2034</v>
      </c>
      <c r="M12" s="82">
        <v>2035</v>
      </c>
      <c r="N12" s="82">
        <v>2036</v>
      </c>
      <c r="O12" s="83">
        <v>2037</v>
      </c>
      <c r="P12" s="82">
        <v>2038</v>
      </c>
    </row>
    <row r="14" spans="2:16" x14ac:dyDescent="0.25">
      <c r="B14" t="s">
        <v>134</v>
      </c>
      <c r="C14" t="s">
        <v>27</v>
      </c>
      <c r="D14" s="84">
        <f>PT!D27</f>
        <v>0</v>
      </c>
      <c r="E14" s="84"/>
      <c r="F14" s="84"/>
      <c r="G14" s="84"/>
      <c r="H14" s="84"/>
      <c r="I14" s="84"/>
      <c r="J14" s="84"/>
      <c r="K14" s="84"/>
      <c r="L14" s="84"/>
      <c r="M14" s="84"/>
      <c r="N14" s="84"/>
      <c r="O14" s="84"/>
      <c r="P14" s="84"/>
    </row>
    <row r="15" spans="2:16" x14ac:dyDescent="0.25">
      <c r="B15" t="s">
        <v>135</v>
      </c>
      <c r="C15" t="s">
        <v>92</v>
      </c>
      <c r="D15" s="84">
        <f>BU!D18</f>
        <v>0</v>
      </c>
      <c r="E15" s="84">
        <f t="shared" ref="E15:P15" si="2">ROUND(D15*(100%+E$9),2)</f>
        <v>0</v>
      </c>
      <c r="F15" s="84">
        <f t="shared" si="2"/>
        <v>0</v>
      </c>
      <c r="G15" s="84">
        <f t="shared" si="2"/>
        <v>0</v>
      </c>
      <c r="H15" s="84">
        <f t="shared" si="2"/>
        <v>0</v>
      </c>
      <c r="I15" s="84">
        <f t="shared" si="2"/>
        <v>0</v>
      </c>
      <c r="J15" s="84">
        <f t="shared" si="2"/>
        <v>0</v>
      </c>
      <c r="K15" s="84">
        <f t="shared" si="2"/>
        <v>0</v>
      </c>
      <c r="L15" s="84">
        <f t="shared" si="2"/>
        <v>0</v>
      </c>
      <c r="M15" s="84">
        <f t="shared" si="2"/>
        <v>0</v>
      </c>
      <c r="N15" s="84">
        <f t="shared" si="2"/>
        <v>0</v>
      </c>
      <c r="O15" s="84">
        <f t="shared" si="2"/>
        <v>0</v>
      </c>
      <c r="P15" s="84">
        <f t="shared" si="2"/>
        <v>0</v>
      </c>
    </row>
    <row r="16" spans="2:16" x14ac:dyDescent="0.25">
      <c r="B16" t="s">
        <v>136</v>
      </c>
      <c r="C16" t="s">
        <v>106</v>
      </c>
      <c r="D16" s="84">
        <f>VPK!D28</f>
        <v>0</v>
      </c>
      <c r="E16" s="84">
        <f t="shared" ref="E16:F22" si="3">ROUND(D16*(100%+E$9),2)</f>
        <v>0</v>
      </c>
      <c r="F16" s="84">
        <f t="shared" si="3"/>
        <v>0</v>
      </c>
      <c r="G16" s="84">
        <f t="shared" ref="G16:P16" si="4">ROUND(F16*(100%+G$9),2)</f>
        <v>0</v>
      </c>
      <c r="H16" s="84">
        <f t="shared" si="4"/>
        <v>0</v>
      </c>
      <c r="I16" s="84">
        <f t="shared" si="4"/>
        <v>0</v>
      </c>
      <c r="J16" s="84">
        <f t="shared" si="4"/>
        <v>0</v>
      </c>
      <c r="K16" s="84">
        <f t="shared" si="4"/>
        <v>0</v>
      </c>
      <c r="L16" s="84">
        <f t="shared" si="4"/>
        <v>0</v>
      </c>
      <c r="M16" s="84">
        <f t="shared" si="4"/>
        <v>0</v>
      </c>
      <c r="N16" s="84">
        <f t="shared" si="4"/>
        <v>0</v>
      </c>
      <c r="O16" s="84">
        <f t="shared" si="4"/>
        <v>0</v>
      </c>
      <c r="P16" s="84">
        <f t="shared" si="4"/>
        <v>0</v>
      </c>
    </row>
    <row r="17" spans="2:16" x14ac:dyDescent="0.25">
      <c r="B17" t="s">
        <v>137</v>
      </c>
      <c r="C17" t="s">
        <v>109</v>
      </c>
      <c r="D17" s="84">
        <f>HHP!D15</f>
        <v>0</v>
      </c>
      <c r="E17" s="84">
        <f t="shared" si="3"/>
        <v>0</v>
      </c>
      <c r="F17" s="84">
        <f t="shared" si="3"/>
        <v>0</v>
      </c>
      <c r="G17" s="84">
        <f t="shared" ref="G17:P17" si="5">ROUND(F17*(100%+G$9),2)</f>
        <v>0</v>
      </c>
      <c r="H17" s="84">
        <f t="shared" si="5"/>
        <v>0</v>
      </c>
      <c r="I17" s="84">
        <f t="shared" si="5"/>
        <v>0</v>
      </c>
      <c r="J17" s="84">
        <f t="shared" si="5"/>
        <v>0</v>
      </c>
      <c r="K17" s="84">
        <f t="shared" si="5"/>
        <v>0</v>
      </c>
      <c r="L17" s="84">
        <f t="shared" si="5"/>
        <v>0</v>
      </c>
      <c r="M17" s="84">
        <f t="shared" si="5"/>
        <v>0</v>
      </c>
      <c r="N17" s="84">
        <f t="shared" si="5"/>
        <v>0</v>
      </c>
      <c r="O17" s="84">
        <f t="shared" si="5"/>
        <v>0</v>
      </c>
      <c r="P17" s="84">
        <f t="shared" si="5"/>
        <v>0</v>
      </c>
    </row>
    <row r="18" spans="2:16" x14ac:dyDescent="0.25">
      <c r="B18" t="s">
        <v>139</v>
      </c>
      <c r="C18" t="s">
        <v>110</v>
      </c>
      <c r="D18" s="84">
        <f>VV!D12</f>
        <v>0</v>
      </c>
      <c r="E18" s="84">
        <f t="shared" si="3"/>
        <v>0</v>
      </c>
      <c r="F18" s="84">
        <f t="shared" si="3"/>
        <v>0</v>
      </c>
      <c r="G18" s="84">
        <f t="shared" ref="G18:P18" si="6">ROUND(F18*(100%+G$9),2)</f>
        <v>0</v>
      </c>
      <c r="H18" s="84">
        <f t="shared" si="6"/>
        <v>0</v>
      </c>
      <c r="I18" s="84">
        <f t="shared" si="6"/>
        <v>0</v>
      </c>
      <c r="J18" s="84">
        <f t="shared" si="6"/>
        <v>0</v>
      </c>
      <c r="K18" s="84">
        <f t="shared" si="6"/>
        <v>0</v>
      </c>
      <c r="L18" s="84">
        <f t="shared" si="6"/>
        <v>0</v>
      </c>
      <c r="M18" s="84">
        <f t="shared" si="6"/>
        <v>0</v>
      </c>
      <c r="N18" s="84">
        <f t="shared" si="6"/>
        <v>0</v>
      </c>
      <c r="O18" s="84">
        <f t="shared" si="6"/>
        <v>0</v>
      </c>
      <c r="P18" s="84">
        <f t="shared" si="6"/>
        <v>0</v>
      </c>
    </row>
    <row r="19" spans="2:16" x14ac:dyDescent="0.25">
      <c r="B19" t="s">
        <v>138</v>
      </c>
      <c r="C19" t="s">
        <v>110</v>
      </c>
      <c r="D19" s="84">
        <f>LI!D15</f>
        <v>0</v>
      </c>
      <c r="E19" s="84">
        <f t="shared" si="3"/>
        <v>0</v>
      </c>
      <c r="F19" s="84">
        <f t="shared" si="3"/>
        <v>0</v>
      </c>
      <c r="G19" s="84">
        <f t="shared" ref="G19:P19" si="7">ROUND(F19*(100%+G$9),2)</f>
        <v>0</v>
      </c>
      <c r="H19" s="84">
        <f t="shared" si="7"/>
        <v>0</v>
      </c>
      <c r="I19" s="84">
        <f t="shared" si="7"/>
        <v>0</v>
      </c>
      <c r="J19" s="84">
        <f t="shared" si="7"/>
        <v>0</v>
      </c>
      <c r="K19" s="84">
        <f t="shared" si="7"/>
        <v>0</v>
      </c>
      <c r="L19" s="84">
        <f t="shared" si="7"/>
        <v>0</v>
      </c>
      <c r="M19" s="84">
        <f t="shared" si="7"/>
        <v>0</v>
      </c>
      <c r="N19" s="84">
        <f t="shared" si="7"/>
        <v>0</v>
      </c>
      <c r="O19" s="84">
        <f t="shared" si="7"/>
        <v>0</v>
      </c>
      <c r="P19" s="84">
        <f t="shared" si="7"/>
        <v>0</v>
      </c>
    </row>
    <row r="20" spans="2:16" x14ac:dyDescent="0.25">
      <c r="B20" t="s">
        <v>140</v>
      </c>
      <c r="C20" t="s">
        <v>110</v>
      </c>
      <c r="D20" s="84">
        <f>VP!D19</f>
        <v>0</v>
      </c>
      <c r="E20" s="84">
        <f t="shared" si="3"/>
        <v>0</v>
      </c>
      <c r="F20" s="84">
        <f t="shared" si="3"/>
        <v>0</v>
      </c>
      <c r="G20" s="84">
        <f t="shared" ref="G20:P20" si="8">ROUND(F20*(100%+G$9),2)</f>
        <v>0</v>
      </c>
      <c r="H20" s="84">
        <f t="shared" si="8"/>
        <v>0</v>
      </c>
      <c r="I20" s="84">
        <f t="shared" si="8"/>
        <v>0</v>
      </c>
      <c r="J20" s="84">
        <f t="shared" si="8"/>
        <v>0</v>
      </c>
      <c r="K20" s="84">
        <f t="shared" si="8"/>
        <v>0</v>
      </c>
      <c r="L20" s="84">
        <f t="shared" si="8"/>
        <v>0</v>
      </c>
      <c r="M20" s="84">
        <f t="shared" si="8"/>
        <v>0</v>
      </c>
      <c r="N20" s="84">
        <f t="shared" si="8"/>
        <v>0</v>
      </c>
      <c r="O20" s="84">
        <f t="shared" si="8"/>
        <v>0</v>
      </c>
      <c r="P20" s="84">
        <f t="shared" si="8"/>
        <v>0</v>
      </c>
    </row>
    <row r="21" spans="2:16" x14ac:dyDescent="0.25">
      <c r="B21" t="s">
        <v>141</v>
      </c>
      <c r="C21" t="s">
        <v>110</v>
      </c>
      <c r="D21" s="84">
        <f>EO!D16</f>
        <v>0</v>
      </c>
      <c r="E21" s="84">
        <f t="shared" si="3"/>
        <v>0</v>
      </c>
      <c r="F21" s="84">
        <f t="shared" si="3"/>
        <v>0</v>
      </c>
      <c r="G21" s="84">
        <f t="shared" ref="G21:P21" si="9">ROUND(F21*(100%+G$9),2)</f>
        <v>0</v>
      </c>
      <c r="H21" s="84">
        <f t="shared" si="9"/>
        <v>0</v>
      </c>
      <c r="I21" s="84">
        <f t="shared" si="9"/>
        <v>0</v>
      </c>
      <c r="J21" s="84">
        <f t="shared" si="9"/>
        <v>0</v>
      </c>
      <c r="K21" s="84">
        <f t="shared" si="9"/>
        <v>0</v>
      </c>
      <c r="L21" s="84">
        <f t="shared" si="9"/>
        <v>0</v>
      </c>
      <c r="M21" s="84">
        <f t="shared" si="9"/>
        <v>0</v>
      </c>
      <c r="N21" s="84">
        <f t="shared" si="9"/>
        <v>0</v>
      </c>
      <c r="O21" s="84">
        <f t="shared" si="9"/>
        <v>0</v>
      </c>
      <c r="P21" s="84">
        <f t="shared" si="9"/>
        <v>0</v>
      </c>
    </row>
    <row r="22" spans="2:16" x14ac:dyDescent="0.25">
      <c r="B22" t="s">
        <v>142</v>
      </c>
      <c r="C22" t="s">
        <v>130</v>
      </c>
      <c r="D22" s="84">
        <f>MW!D8</f>
        <v>0</v>
      </c>
      <c r="E22" s="84">
        <f t="shared" si="3"/>
        <v>0</v>
      </c>
      <c r="F22" s="84">
        <f t="shared" si="3"/>
        <v>0</v>
      </c>
      <c r="G22" s="84">
        <f t="shared" ref="G22:P22" si="10">ROUND(F22*(100%+G$9),2)</f>
        <v>0</v>
      </c>
      <c r="H22" s="84">
        <f t="shared" si="10"/>
        <v>0</v>
      </c>
      <c r="I22" s="84">
        <f t="shared" si="10"/>
        <v>0</v>
      </c>
      <c r="J22" s="84">
        <f t="shared" si="10"/>
        <v>0</v>
      </c>
      <c r="K22" s="84">
        <f t="shared" si="10"/>
        <v>0</v>
      </c>
      <c r="L22" s="84">
        <f t="shared" si="10"/>
        <v>0</v>
      </c>
      <c r="M22" s="84">
        <f t="shared" si="10"/>
        <v>0</v>
      </c>
      <c r="N22" s="84">
        <f t="shared" si="10"/>
        <v>0</v>
      </c>
      <c r="O22" s="84">
        <f t="shared" si="10"/>
        <v>0</v>
      </c>
      <c r="P22" s="84">
        <f t="shared" si="10"/>
        <v>0</v>
      </c>
    </row>
    <row r="23" spans="2:16" x14ac:dyDescent="0.25">
      <c r="E23" s="84"/>
      <c r="F23" s="84"/>
      <c r="G23" s="84"/>
      <c r="H23" s="84"/>
      <c r="I23" s="84"/>
      <c r="J23" s="84"/>
      <c r="K23" s="84"/>
      <c r="L23" s="84"/>
      <c r="M23" s="84"/>
      <c r="N23" s="84"/>
      <c r="O23" s="84"/>
      <c r="P23" s="84"/>
    </row>
    <row r="24" spans="2:16" x14ac:dyDescent="0.25">
      <c r="E24" s="84"/>
      <c r="F24" s="84"/>
      <c r="G24" s="84"/>
      <c r="H24" s="84"/>
      <c r="I24" s="84"/>
      <c r="J24" s="84"/>
      <c r="K24" s="84"/>
      <c r="L24" s="84"/>
      <c r="M24" s="84"/>
      <c r="N24" s="84"/>
      <c r="O24" s="84"/>
      <c r="P24" s="84"/>
    </row>
    <row r="25" spans="2:16" x14ac:dyDescent="0.25">
      <c r="E25" s="84"/>
      <c r="F25" s="84"/>
      <c r="G25" s="84"/>
      <c r="H25" s="84"/>
      <c r="I25" s="84"/>
      <c r="J25" s="84"/>
      <c r="K25" s="84"/>
      <c r="L25" s="84"/>
      <c r="M25" s="84"/>
      <c r="N25" s="84"/>
      <c r="O25" s="84"/>
      <c r="P25" s="84"/>
    </row>
  </sheetData>
  <sheetProtection algorithmName="SHA-512" hashValue="xxov9Gskn81LyswwNJSusp0TReLQja3zJJF3/l/MgxZ7d3b6k+74MZeEvPX/TVBrEe9EwF7dTLS3X+x7Qaag+w==" saltValue="K5QzoMS11Dw4UpZ658FnfQ==" spinCount="100000" sheet="1" objects="1" scenarios="1"/>
  <mergeCells count="2">
    <mergeCell ref="E6:P6"/>
    <mergeCell ref="B4:H4"/>
  </mergeCells>
  <pageMargins left="0.70866141732283472" right="0.70866141732283472" top="0.74803149606299213" bottom="0.74803149606299213" header="0.31496062992125984" footer="0.31496062992125984"/>
  <pageSetup paperSize="9" scale="46" orientation="landscape" r:id="rId1"/>
  <headerFooter>
    <oddHeader>&amp;C&amp;F -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G29"/>
  <sheetViews>
    <sheetView zoomScaleNormal="100" workbookViewId="0">
      <selection activeCell="D7" sqref="D7"/>
    </sheetView>
  </sheetViews>
  <sheetFormatPr defaultRowHeight="15" x14ac:dyDescent="0.25"/>
  <cols>
    <col min="1" max="1" width="3.140625" customWidth="1"/>
    <col min="2" max="2" width="100.5703125" style="5" customWidth="1"/>
    <col min="3" max="3" width="20.7109375" style="59" customWidth="1"/>
    <col min="4" max="4" width="20.7109375" style="1" customWidth="1"/>
    <col min="5" max="5" width="80.7109375" style="62" customWidth="1"/>
  </cols>
  <sheetData>
    <row r="1" spans="2:7" s="65" customFormat="1" ht="18.75" x14ac:dyDescent="0.3">
      <c r="B1" s="117"/>
      <c r="C1" s="118"/>
      <c r="D1" s="119"/>
      <c r="E1" s="131"/>
      <c r="F1" s="120"/>
    </row>
    <row r="2" spans="2:7" ht="20.25" customHeight="1" x14ac:dyDescent="0.35">
      <c r="B2" s="121" t="s">
        <v>13</v>
      </c>
      <c r="C2" s="122" t="s">
        <v>89</v>
      </c>
      <c r="D2" s="123" t="s">
        <v>90</v>
      </c>
      <c r="E2" s="132" t="s">
        <v>91</v>
      </c>
    </row>
    <row r="3" spans="2:7" ht="8.25" customHeight="1" x14ac:dyDescent="0.25">
      <c r="B3" s="8"/>
      <c r="C3" s="56"/>
      <c r="D3" s="3"/>
    </row>
    <row r="4" spans="2:7" ht="70.5" customHeight="1" x14ac:dyDescent="0.25">
      <c r="B4" s="66" t="s">
        <v>128</v>
      </c>
      <c r="C4" s="56"/>
      <c r="D4" s="3"/>
    </row>
    <row r="5" spans="2:7" ht="21.75" customHeight="1" x14ac:dyDescent="0.25">
      <c r="B5" s="8"/>
      <c r="C5" s="8"/>
      <c r="D5" s="56"/>
      <c r="E5" s="133"/>
      <c r="F5" s="6"/>
    </row>
    <row r="6" spans="2:7" s="78" customFormat="1" ht="16.5" customHeight="1" x14ac:dyDescent="0.2">
      <c r="B6" s="77" t="s">
        <v>16</v>
      </c>
      <c r="C6" s="77"/>
      <c r="D6" s="58"/>
      <c r="E6" s="134"/>
      <c r="G6" s="9"/>
    </row>
    <row r="7" spans="2:7" ht="16.5" customHeight="1" x14ac:dyDescent="0.25">
      <c r="B7" s="9" t="s">
        <v>29</v>
      </c>
      <c r="C7" s="57" t="s">
        <v>27</v>
      </c>
      <c r="D7" s="128"/>
      <c r="E7" s="129"/>
      <c r="F7" s="13"/>
      <c r="G7" s="5"/>
    </row>
    <row r="8" spans="2:7" ht="16.5" customHeight="1" x14ac:dyDescent="0.25">
      <c r="B8" s="9" t="s">
        <v>30</v>
      </c>
      <c r="C8" s="57" t="s">
        <v>27</v>
      </c>
      <c r="D8" s="128"/>
      <c r="E8" s="129"/>
      <c r="F8" s="13"/>
      <c r="G8" s="5"/>
    </row>
    <row r="9" spans="2:7" ht="16.5" customHeight="1" x14ac:dyDescent="0.25">
      <c r="B9" s="9" t="s">
        <v>31</v>
      </c>
      <c r="C9" s="57" t="s">
        <v>27</v>
      </c>
      <c r="D9" s="128"/>
      <c r="E9" s="129"/>
      <c r="F9" s="13"/>
      <c r="G9" s="5"/>
    </row>
    <row r="10" spans="2:7" ht="16.5" customHeight="1" x14ac:dyDescent="0.25">
      <c r="B10" s="9" t="s">
        <v>32</v>
      </c>
      <c r="C10" s="57" t="s">
        <v>27</v>
      </c>
      <c r="D10" s="128"/>
      <c r="E10" s="129"/>
      <c r="F10" s="13"/>
      <c r="G10" s="5"/>
    </row>
    <row r="11" spans="2:7" ht="7.5" customHeight="1" x14ac:dyDescent="0.25">
      <c r="B11" s="9"/>
      <c r="C11" s="57"/>
      <c r="D11" s="151"/>
      <c r="E11" s="135"/>
      <c r="F11" s="13"/>
      <c r="G11" s="5"/>
    </row>
    <row r="12" spans="2:7" s="78" customFormat="1" ht="16.5" customHeight="1" x14ac:dyDescent="0.2">
      <c r="B12" s="77" t="s">
        <v>14</v>
      </c>
      <c r="C12" s="79"/>
      <c r="D12" s="70"/>
      <c r="E12" s="136"/>
      <c r="F12" s="80"/>
      <c r="G12" s="9"/>
    </row>
    <row r="13" spans="2:7" ht="16.5" customHeight="1" x14ac:dyDescent="0.25">
      <c r="B13" s="9" t="s">
        <v>33</v>
      </c>
      <c r="C13" s="57" t="s">
        <v>27</v>
      </c>
      <c r="D13" s="128"/>
      <c r="E13" s="129"/>
      <c r="F13" s="13"/>
      <c r="G13" s="5"/>
    </row>
    <row r="14" spans="2:7" ht="16.5" customHeight="1" x14ac:dyDescent="0.25">
      <c r="B14" s="9" t="s">
        <v>34</v>
      </c>
      <c r="C14" s="57" t="s">
        <v>27</v>
      </c>
      <c r="D14" s="128"/>
      <c r="E14" s="129"/>
      <c r="F14" s="13"/>
      <c r="G14" s="5"/>
    </row>
    <row r="15" spans="2:7" ht="16.5" customHeight="1" x14ac:dyDescent="0.25">
      <c r="B15" s="9" t="s">
        <v>35</v>
      </c>
      <c r="C15" s="57" t="s">
        <v>27</v>
      </c>
      <c r="D15" s="128"/>
      <c r="E15" s="129"/>
      <c r="F15" s="13"/>
      <c r="G15" s="5"/>
    </row>
    <row r="16" spans="2:7" ht="16.5" customHeight="1" x14ac:dyDescent="0.25">
      <c r="B16" s="9" t="s">
        <v>36</v>
      </c>
      <c r="C16" s="57" t="s">
        <v>27</v>
      </c>
      <c r="D16" s="128"/>
      <c r="E16" s="129"/>
      <c r="F16" s="13"/>
      <c r="G16" s="5"/>
    </row>
    <row r="17" spans="2:7" ht="16.5" customHeight="1" x14ac:dyDescent="0.25">
      <c r="B17" s="9" t="s">
        <v>37</v>
      </c>
      <c r="C17" s="57" t="s">
        <v>27</v>
      </c>
      <c r="D17" s="128"/>
      <c r="E17" s="129"/>
      <c r="F17" s="13"/>
      <c r="G17" s="5"/>
    </row>
    <row r="18" spans="2:7" ht="7.5" customHeight="1" x14ac:dyDescent="0.25">
      <c r="B18" s="9"/>
      <c r="C18" s="57"/>
      <c r="D18" s="70"/>
      <c r="E18" s="137"/>
      <c r="F18" s="13"/>
      <c r="G18" s="5"/>
    </row>
    <row r="19" spans="2:7" s="78" customFormat="1" ht="16.5" customHeight="1" x14ac:dyDescent="0.2">
      <c r="B19" s="77" t="s">
        <v>15</v>
      </c>
      <c r="C19" s="79"/>
      <c r="D19" s="70"/>
      <c r="E19" s="136"/>
      <c r="F19" s="80"/>
      <c r="G19" s="9"/>
    </row>
    <row r="20" spans="2:7" ht="19.5" customHeight="1" x14ac:dyDescent="0.25">
      <c r="B20" s="9" t="s">
        <v>38</v>
      </c>
      <c r="C20" s="57" t="s">
        <v>27</v>
      </c>
      <c r="D20" s="128"/>
      <c r="E20" s="129"/>
      <c r="F20" s="13"/>
      <c r="G20" s="5"/>
    </row>
    <row r="21" spans="2:7" ht="16.5" customHeight="1" x14ac:dyDescent="0.25">
      <c r="B21" s="9" t="s">
        <v>39</v>
      </c>
      <c r="C21" s="57" t="s">
        <v>27</v>
      </c>
      <c r="D21" s="128"/>
      <c r="E21" s="129"/>
      <c r="F21" s="13"/>
      <c r="G21" s="5"/>
    </row>
    <row r="22" spans="2:7" ht="16.5" customHeight="1" x14ac:dyDescent="0.25">
      <c r="B22" s="9"/>
      <c r="C22" s="57"/>
      <c r="D22" s="70"/>
      <c r="E22" s="137"/>
      <c r="F22" s="13"/>
      <c r="G22" s="5"/>
    </row>
    <row r="23" spans="2:7" ht="16.5" customHeight="1" x14ac:dyDescent="0.25">
      <c r="B23" s="130" t="s">
        <v>40</v>
      </c>
      <c r="C23" s="63" t="s">
        <v>27</v>
      </c>
      <c r="D23" s="128"/>
      <c r="E23" s="129"/>
      <c r="G23" s="5"/>
    </row>
    <row r="24" spans="2:7" ht="16.5" customHeight="1" x14ac:dyDescent="0.25">
      <c r="B24" s="130" t="s">
        <v>41</v>
      </c>
      <c r="C24" s="63" t="s">
        <v>27</v>
      </c>
      <c r="D24" s="128"/>
      <c r="E24" s="129"/>
      <c r="F24" s="13"/>
      <c r="G24" s="5"/>
    </row>
    <row r="25" spans="2:7" ht="16.5" customHeight="1" x14ac:dyDescent="0.25">
      <c r="B25" s="130" t="s">
        <v>41</v>
      </c>
      <c r="C25" s="63" t="s">
        <v>27</v>
      </c>
      <c r="D25" s="128"/>
      <c r="E25" s="129"/>
      <c r="F25" s="13"/>
      <c r="G25" s="5"/>
    </row>
    <row r="26" spans="2:7" ht="20.25" customHeight="1" thickBot="1" x14ac:dyDescent="0.3">
      <c r="B26" s="9"/>
      <c r="C26" s="9"/>
      <c r="D26" s="71"/>
    </row>
    <row r="27" spans="2:7" s="75" customFormat="1" ht="16.5" customHeight="1" thickBot="1" x14ac:dyDescent="0.3">
      <c r="B27" s="8" t="s">
        <v>23</v>
      </c>
      <c r="C27" s="56" t="s">
        <v>27</v>
      </c>
      <c r="D27" s="72">
        <f>SUM(D7:D26)</f>
        <v>0</v>
      </c>
      <c r="E27" s="73"/>
    </row>
    <row r="28" spans="2:7" ht="16.5" customHeight="1" x14ac:dyDescent="0.25">
      <c r="C28" s="5"/>
      <c r="D28" s="3"/>
    </row>
    <row r="29" spans="2:7" x14ac:dyDescent="0.25">
      <c r="C29" s="5"/>
      <c r="D29" s="59"/>
      <c r="E29" s="138"/>
      <c r="F29" s="6"/>
    </row>
  </sheetData>
  <sheetProtection algorithmName="SHA-512" hashValue="xVhOHAsYPoNRNMl+HoEuNwU8rgrRA1fwdMKtqMKVchbCu4+OiHmuwfTPaqY6yakiz8VWPyGTXR2H7jOhxa7XfA==" saltValue="lNnc+wQjcmyXbXKYCaLM5w==" spinCount="100000" sheet="1" objects="1" scenarios="1"/>
  <pageMargins left="0.70866141732283472" right="0.70866141732283472" top="0.74803149606299213" bottom="0.74803149606299213" header="0.31496062992125984" footer="0.31496062992125984"/>
  <pageSetup paperSize="9" scale="58" orientation="landscape" r:id="rId1"/>
  <headerFooter>
    <oddHeader>&amp;C&amp;F - &amp;A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G21"/>
  <sheetViews>
    <sheetView zoomScaleNormal="100" workbookViewId="0">
      <selection activeCell="D6" sqref="D6"/>
    </sheetView>
  </sheetViews>
  <sheetFormatPr defaultRowHeight="15" x14ac:dyDescent="0.25"/>
  <cols>
    <col min="1" max="1" width="3.140625" customWidth="1"/>
    <col min="2" max="2" width="100.7109375" style="5" customWidth="1"/>
    <col min="3" max="3" width="20.7109375" style="59" customWidth="1"/>
    <col min="4" max="4" width="20.7109375" style="1" customWidth="1"/>
    <col min="5" max="5" width="80.7109375" style="62" customWidth="1"/>
  </cols>
  <sheetData>
    <row r="1" spans="2:7" s="65" customFormat="1" ht="18.75" x14ac:dyDescent="0.3">
      <c r="B1" s="117"/>
      <c r="C1" s="118"/>
      <c r="D1" s="119"/>
      <c r="E1" s="131"/>
      <c r="F1" s="120"/>
    </row>
    <row r="2" spans="2:7" ht="20.25" customHeight="1" x14ac:dyDescent="0.35">
      <c r="B2" s="121" t="s">
        <v>105</v>
      </c>
      <c r="C2" s="122" t="s">
        <v>89</v>
      </c>
      <c r="D2" s="123" t="s">
        <v>90</v>
      </c>
      <c r="E2" s="132" t="s">
        <v>91</v>
      </c>
    </row>
    <row r="3" spans="2:7" ht="8.25" customHeight="1" x14ac:dyDescent="0.25">
      <c r="B3" s="8"/>
      <c r="C3" s="56"/>
      <c r="D3" s="3"/>
    </row>
    <row r="4" spans="2:7" ht="69.75" customHeight="1" x14ac:dyDescent="0.25">
      <c r="B4" s="66" t="s">
        <v>127</v>
      </c>
      <c r="C4" s="56"/>
      <c r="D4" s="3"/>
    </row>
    <row r="5" spans="2:7" ht="21.75" customHeight="1" x14ac:dyDescent="0.25">
      <c r="B5" s="8"/>
      <c r="C5" s="8"/>
      <c r="D5" s="56"/>
      <c r="E5" s="133"/>
      <c r="F5" s="6"/>
    </row>
    <row r="6" spans="2:7" x14ac:dyDescent="0.25">
      <c r="B6" s="9" t="s">
        <v>79</v>
      </c>
      <c r="C6" s="57" t="s">
        <v>92</v>
      </c>
      <c r="D6" s="128"/>
      <c r="E6" s="129"/>
      <c r="F6" s="6"/>
    </row>
    <row r="7" spans="2:7" x14ac:dyDescent="0.25">
      <c r="B7" s="9" t="s">
        <v>80</v>
      </c>
      <c r="C7" s="57" t="s">
        <v>92</v>
      </c>
      <c r="D7" s="128"/>
      <c r="E7" s="129"/>
      <c r="F7" s="6"/>
    </row>
    <row r="8" spans="2:7" x14ac:dyDescent="0.25">
      <c r="B8" s="9" t="s">
        <v>81</v>
      </c>
      <c r="C8" s="57" t="s">
        <v>92</v>
      </c>
      <c r="D8" s="128"/>
      <c r="E8" s="129"/>
      <c r="F8" s="6"/>
    </row>
    <row r="9" spans="2:7" x14ac:dyDescent="0.25">
      <c r="B9" s="9" t="s">
        <v>82</v>
      </c>
      <c r="C9" s="57" t="s">
        <v>92</v>
      </c>
      <c r="D9" s="128"/>
      <c r="E9" s="129"/>
      <c r="F9" s="6"/>
    </row>
    <row r="10" spans="2:7" x14ac:dyDescent="0.25">
      <c r="B10" s="9" t="s">
        <v>83</v>
      </c>
      <c r="C10" s="57" t="s">
        <v>92</v>
      </c>
      <c r="D10" s="128"/>
      <c r="E10" s="129"/>
      <c r="F10" s="6"/>
    </row>
    <row r="11" spans="2:7" x14ac:dyDescent="0.25">
      <c r="B11" s="9" t="s">
        <v>84</v>
      </c>
      <c r="C11" s="57" t="s">
        <v>92</v>
      </c>
      <c r="D11" s="128"/>
      <c r="E11" s="129"/>
      <c r="F11" s="6"/>
    </row>
    <row r="12" spans="2:7" x14ac:dyDescent="0.25">
      <c r="B12" s="9" t="s">
        <v>85</v>
      </c>
      <c r="C12" s="57" t="s">
        <v>92</v>
      </c>
      <c r="D12" s="128"/>
      <c r="E12" s="129"/>
      <c r="F12" s="6"/>
    </row>
    <row r="13" spans="2:7" x14ac:dyDescent="0.25">
      <c r="B13" s="9"/>
      <c r="C13" s="57"/>
      <c r="D13" s="70"/>
      <c r="E13" s="137"/>
      <c r="F13" s="6"/>
    </row>
    <row r="14" spans="2:7" x14ac:dyDescent="0.25">
      <c r="B14" s="130" t="s">
        <v>8</v>
      </c>
      <c r="C14" s="63" t="s">
        <v>92</v>
      </c>
      <c r="D14" s="128"/>
      <c r="E14" s="129"/>
      <c r="F14" s="6"/>
    </row>
    <row r="15" spans="2:7" x14ac:dyDescent="0.25">
      <c r="B15" s="130" t="s">
        <v>8</v>
      </c>
      <c r="C15" s="63" t="s">
        <v>92</v>
      </c>
      <c r="D15" s="128"/>
      <c r="E15" s="129"/>
      <c r="F15" s="60"/>
      <c r="G15" s="61"/>
    </row>
    <row r="16" spans="2:7" x14ac:dyDescent="0.25">
      <c r="B16" s="130" t="s">
        <v>8</v>
      </c>
      <c r="C16" s="63" t="s">
        <v>92</v>
      </c>
      <c r="D16" s="128"/>
      <c r="E16" s="129"/>
      <c r="F16" s="60"/>
      <c r="G16" s="61"/>
    </row>
    <row r="17" spans="2:7" ht="21" customHeight="1" thickBot="1" x14ac:dyDescent="0.3">
      <c r="B17" s="9"/>
      <c r="C17" s="9"/>
      <c r="D17" s="71"/>
      <c r="E17" s="139"/>
      <c r="F17" s="62"/>
      <c r="G17" s="61"/>
    </row>
    <row r="18" spans="2:7" s="75" customFormat="1" ht="16.5" thickBot="1" x14ac:dyDescent="0.3">
      <c r="B18" s="8" t="s">
        <v>9</v>
      </c>
      <c r="C18" s="56" t="s">
        <v>92</v>
      </c>
      <c r="D18" s="72">
        <f>SUM(D6:D17)</f>
        <v>0</v>
      </c>
      <c r="E18" s="73"/>
      <c r="F18" s="73"/>
      <c r="G18" s="74"/>
    </row>
    <row r="19" spans="2:7" x14ac:dyDescent="0.25">
      <c r="C19" s="5"/>
      <c r="D19" s="3"/>
      <c r="F19" s="62"/>
    </row>
    <row r="20" spans="2:7" x14ac:dyDescent="0.25">
      <c r="C20" s="5"/>
      <c r="D20" s="59"/>
      <c r="E20" s="140"/>
      <c r="F20" s="62"/>
    </row>
    <row r="21" spans="2:7" x14ac:dyDescent="0.25">
      <c r="C21" s="5"/>
      <c r="D21" s="59"/>
      <c r="E21" s="138"/>
      <c r="F21" s="6"/>
    </row>
  </sheetData>
  <sheetProtection algorithmName="SHA-512" hashValue="NTBIX3gsS2kSjOA4GSvKMLkJsyMGk6gEXL/PuqqlBYCzSnjuAVyg+8Vex/AqzYB27CW/SpVRWmhBi/L8vJGnUQ==" saltValue="lnh9s6h1KzlBXWkTQ/1D0A==" spinCount="100000" sheet="1" objects="1" scenarios="1"/>
  <pageMargins left="0.70866141732283472" right="0.70866141732283472" top="0.74803149606299213" bottom="0.74803149606299213" header="0.31496062992125984" footer="0.31496062992125984"/>
  <pageSetup paperSize="9" scale="58" orientation="landscape" r:id="rId1"/>
  <headerFooter>
    <oddHeader>&amp;C&amp;F -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G76"/>
  <sheetViews>
    <sheetView zoomScaleNormal="100" workbookViewId="0">
      <selection activeCell="B57" sqref="B57"/>
    </sheetView>
  </sheetViews>
  <sheetFormatPr defaultColWidth="88.5703125" defaultRowHeight="15" x14ac:dyDescent="0.25"/>
  <cols>
    <col min="1" max="1" width="3.28515625" customWidth="1"/>
    <col min="2" max="2" width="100.85546875" customWidth="1"/>
    <col min="3" max="4" width="20.7109375" customWidth="1"/>
    <col min="5" max="5" width="80.7109375" style="62" customWidth="1"/>
  </cols>
  <sheetData>
    <row r="1" spans="2:7" s="65" customFormat="1" ht="18.75" x14ac:dyDescent="0.3">
      <c r="B1" s="117"/>
      <c r="C1" s="117"/>
      <c r="D1" s="119"/>
      <c r="E1" s="131"/>
      <c r="F1" s="120"/>
    </row>
    <row r="2" spans="2:7" ht="21" x14ac:dyDescent="0.35">
      <c r="B2" s="121" t="s">
        <v>19</v>
      </c>
      <c r="C2" s="122" t="s">
        <v>89</v>
      </c>
      <c r="D2" s="123" t="s">
        <v>90</v>
      </c>
      <c r="E2" s="132" t="s">
        <v>91</v>
      </c>
      <c r="F2" s="24"/>
      <c r="G2" s="5"/>
    </row>
    <row r="3" spans="2:7" s="65" customFormat="1" ht="9.75" customHeight="1" x14ac:dyDescent="0.35">
      <c r="B3" s="64"/>
      <c r="C3" s="64"/>
      <c r="D3" s="67"/>
      <c r="E3" s="131"/>
      <c r="F3" s="68"/>
      <c r="G3" s="69"/>
    </row>
    <row r="4" spans="2:7" ht="69.75" customHeight="1" x14ac:dyDescent="0.25">
      <c r="B4" s="66" t="s">
        <v>108</v>
      </c>
      <c r="D4" s="56"/>
      <c r="E4" s="133"/>
      <c r="F4" s="6"/>
    </row>
    <row r="5" spans="2:7" s="65" customFormat="1" ht="21" x14ac:dyDescent="0.35">
      <c r="B5" s="64"/>
      <c r="C5" s="64"/>
      <c r="D5" s="67"/>
      <c r="E5" s="131"/>
      <c r="F5" s="68"/>
      <c r="G5" s="69"/>
    </row>
    <row r="6" spans="2:7" ht="15.75" x14ac:dyDescent="0.25">
      <c r="B6" s="8" t="s">
        <v>17</v>
      </c>
      <c r="C6" s="8"/>
      <c r="D6" s="22"/>
      <c r="E6" s="137"/>
      <c r="G6" s="5"/>
    </row>
    <row r="7" spans="2:7" ht="33.75" customHeight="1" x14ac:dyDescent="0.25">
      <c r="B7" s="9" t="s">
        <v>46</v>
      </c>
      <c r="C7" s="57" t="s">
        <v>106</v>
      </c>
      <c r="D7" s="128"/>
      <c r="E7" s="129"/>
      <c r="G7" s="5"/>
    </row>
    <row r="8" spans="2:7" ht="39" x14ac:dyDescent="0.25">
      <c r="B8" s="9" t="s">
        <v>47</v>
      </c>
      <c r="C8" s="57" t="s">
        <v>106</v>
      </c>
      <c r="D8" s="128"/>
      <c r="E8" s="129"/>
      <c r="G8" s="5"/>
    </row>
    <row r="9" spans="2:7" x14ac:dyDescent="0.25">
      <c r="B9" s="9" t="s">
        <v>48</v>
      </c>
      <c r="C9" s="57" t="s">
        <v>106</v>
      </c>
      <c r="D9" s="128"/>
      <c r="E9" s="129"/>
      <c r="G9" s="5"/>
    </row>
    <row r="10" spans="2:7" ht="26.25" x14ac:dyDescent="0.25">
      <c r="B10" s="9" t="s">
        <v>49</v>
      </c>
      <c r="C10" s="57" t="s">
        <v>106</v>
      </c>
      <c r="D10" s="128"/>
      <c r="E10" s="129"/>
      <c r="G10" s="5"/>
    </row>
    <row r="11" spans="2:7" x14ac:dyDescent="0.25">
      <c r="B11" s="9" t="s">
        <v>50</v>
      </c>
      <c r="C11" s="57" t="s">
        <v>106</v>
      </c>
      <c r="D11" s="128"/>
      <c r="E11" s="129"/>
      <c r="G11" s="5"/>
    </row>
    <row r="12" spans="2:7" x14ac:dyDescent="0.25">
      <c r="B12" s="9" t="s">
        <v>51</v>
      </c>
      <c r="C12" s="57" t="s">
        <v>106</v>
      </c>
      <c r="D12" s="128"/>
      <c r="E12" s="129"/>
      <c r="G12" s="5"/>
    </row>
    <row r="13" spans="2:7" x14ac:dyDescent="0.25">
      <c r="B13" s="9" t="s">
        <v>52</v>
      </c>
      <c r="C13" s="57" t="s">
        <v>106</v>
      </c>
      <c r="D13" s="128"/>
      <c r="E13" s="129"/>
      <c r="G13" s="5"/>
    </row>
    <row r="14" spans="2:7" x14ac:dyDescent="0.25">
      <c r="B14" s="9" t="s">
        <v>53</v>
      </c>
      <c r="C14" s="57" t="s">
        <v>106</v>
      </c>
      <c r="D14" s="128"/>
      <c r="E14" s="129"/>
      <c r="G14" s="5"/>
    </row>
    <row r="15" spans="2:7" x14ac:dyDescent="0.25">
      <c r="B15" s="9" t="s">
        <v>54</v>
      </c>
      <c r="C15" s="57" t="s">
        <v>106</v>
      </c>
      <c r="D15" s="128"/>
      <c r="E15" s="129"/>
      <c r="G15" s="5"/>
    </row>
    <row r="16" spans="2:7" x14ac:dyDescent="0.25">
      <c r="B16" s="9" t="s">
        <v>55</v>
      </c>
      <c r="C16" s="57" t="s">
        <v>106</v>
      </c>
      <c r="D16" s="128"/>
      <c r="E16" s="129"/>
      <c r="G16" s="5"/>
    </row>
    <row r="17" spans="2:7" x14ac:dyDescent="0.25">
      <c r="B17" s="9" t="s">
        <v>56</v>
      </c>
      <c r="C17" s="57" t="s">
        <v>106</v>
      </c>
      <c r="D17" s="128"/>
      <c r="E17" s="129"/>
      <c r="G17" s="5"/>
    </row>
    <row r="18" spans="2:7" x14ac:dyDescent="0.25">
      <c r="B18" s="20"/>
      <c r="C18" s="57"/>
      <c r="D18" s="70"/>
      <c r="E18" s="137"/>
      <c r="G18" s="5"/>
    </row>
    <row r="19" spans="2:7" ht="15.75" x14ac:dyDescent="0.25">
      <c r="B19" s="8" t="s">
        <v>18</v>
      </c>
      <c r="C19" s="57"/>
      <c r="D19" s="70"/>
      <c r="E19" s="137"/>
      <c r="G19" s="5"/>
    </row>
    <row r="20" spans="2:7" ht="17.25" customHeight="1" x14ac:dyDescent="0.25">
      <c r="B20" s="9" t="s">
        <v>42</v>
      </c>
      <c r="C20" s="57" t="s">
        <v>106</v>
      </c>
      <c r="D20" s="128"/>
      <c r="E20" s="129"/>
      <c r="G20" s="5"/>
    </row>
    <row r="21" spans="2:7" ht="26.25" x14ac:dyDescent="0.25">
      <c r="B21" s="9" t="s">
        <v>43</v>
      </c>
      <c r="C21" s="57" t="s">
        <v>106</v>
      </c>
      <c r="D21" s="128"/>
      <c r="E21" s="129"/>
      <c r="G21" s="5"/>
    </row>
    <row r="22" spans="2:7" x14ac:dyDescent="0.25">
      <c r="B22" s="9" t="s">
        <v>44</v>
      </c>
      <c r="C22" s="57" t="s">
        <v>106</v>
      </c>
      <c r="D22" s="128"/>
      <c r="E22" s="129"/>
      <c r="G22" s="5"/>
    </row>
    <row r="23" spans="2:7" x14ac:dyDescent="0.25">
      <c r="B23" s="9"/>
      <c r="C23" s="57"/>
      <c r="D23" s="70"/>
      <c r="E23" s="137"/>
      <c r="G23" s="5"/>
    </row>
    <row r="24" spans="2:7" x14ac:dyDescent="0.25">
      <c r="B24" s="130" t="s">
        <v>45</v>
      </c>
      <c r="C24" s="57" t="s">
        <v>106</v>
      </c>
      <c r="D24" s="128"/>
      <c r="E24" s="129"/>
      <c r="G24" s="5"/>
    </row>
    <row r="25" spans="2:7" x14ac:dyDescent="0.25">
      <c r="B25" s="130" t="s">
        <v>45</v>
      </c>
      <c r="C25" s="57" t="s">
        <v>106</v>
      </c>
      <c r="D25" s="128"/>
      <c r="E25" s="129"/>
      <c r="G25" s="5"/>
    </row>
    <row r="26" spans="2:7" x14ac:dyDescent="0.25">
      <c r="B26" s="130" t="s">
        <v>45</v>
      </c>
      <c r="C26" s="57" t="s">
        <v>106</v>
      </c>
      <c r="D26" s="128"/>
      <c r="E26" s="129"/>
      <c r="G26" s="5"/>
    </row>
    <row r="27" spans="2:7" ht="21" customHeight="1" thickBot="1" x14ac:dyDescent="0.3">
      <c r="B27" s="9"/>
      <c r="C27" s="57"/>
      <c r="D27" s="71"/>
    </row>
    <row r="28" spans="2:7" s="75" customFormat="1" ht="16.5" thickBot="1" x14ac:dyDescent="0.3">
      <c r="B28" s="8" t="s">
        <v>22</v>
      </c>
      <c r="C28" s="56" t="s">
        <v>106</v>
      </c>
      <c r="D28" s="72">
        <f>SUM(D7:D27)</f>
        <v>0</v>
      </c>
      <c r="E28" s="73"/>
    </row>
    <row r="60" spans="4:4" x14ac:dyDescent="0.25">
      <c r="D60" s="21"/>
    </row>
    <row r="61" spans="4:4" x14ac:dyDescent="0.25">
      <c r="D61" s="20"/>
    </row>
    <row r="62" spans="4:4" x14ac:dyDescent="0.25">
      <c r="D62" s="20"/>
    </row>
    <row r="63" spans="4:4" x14ac:dyDescent="0.25">
      <c r="D63" s="20"/>
    </row>
    <row r="64" spans="4:4" x14ac:dyDescent="0.25">
      <c r="D64" s="20"/>
    </row>
    <row r="65" spans="4:4" x14ac:dyDescent="0.25">
      <c r="D65" s="20"/>
    </row>
    <row r="66" spans="4:4" x14ac:dyDescent="0.25">
      <c r="D66" s="20"/>
    </row>
    <row r="67" spans="4:4" x14ac:dyDescent="0.25">
      <c r="D67" s="20"/>
    </row>
    <row r="68" spans="4:4" x14ac:dyDescent="0.25">
      <c r="D68" s="20"/>
    </row>
    <row r="69" spans="4:4" x14ac:dyDescent="0.25">
      <c r="D69" s="20"/>
    </row>
    <row r="70" spans="4:4" x14ac:dyDescent="0.25">
      <c r="D70" s="20"/>
    </row>
    <row r="71" spans="4:4" x14ac:dyDescent="0.25">
      <c r="D71" s="20"/>
    </row>
    <row r="72" spans="4:4" x14ac:dyDescent="0.25">
      <c r="D72" s="20"/>
    </row>
    <row r="73" spans="4:4" x14ac:dyDescent="0.25">
      <c r="D73" s="21"/>
    </row>
    <row r="74" spans="4:4" x14ac:dyDescent="0.25">
      <c r="D74" s="20"/>
    </row>
    <row r="75" spans="4:4" x14ac:dyDescent="0.25">
      <c r="D75" s="20"/>
    </row>
    <row r="76" spans="4:4" x14ac:dyDescent="0.25">
      <c r="D76" s="20"/>
    </row>
  </sheetData>
  <sheetProtection algorithmName="SHA-512" hashValue="SLeM9DeO5esayMYUcBDWgPvfGE5PWyIFx1U6BtsNYGpuqey28kL22D7FSTyaU2XEQ0HIgkbQtYbnqsB8jLWzmQ==" saltValue="QmI5bGgACl7vlgJx5HewBg==" spinCount="100000" sheet="1" objects="1" scenarios="1"/>
  <pageMargins left="0.70866141732283472" right="0.70866141732283472" top="0.74803149606299213" bottom="0.74803149606299213" header="0.31496062992125984" footer="0.31496062992125984"/>
  <pageSetup scale="54" orientation="landscape" horizontalDpi="1200" verticalDpi="1200" r:id="rId1"/>
  <headerFooter>
    <oddHeader>&amp;C&amp;F -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G26"/>
  <sheetViews>
    <sheetView zoomScaleNormal="100" workbookViewId="0">
      <selection activeCell="D6" sqref="D6"/>
    </sheetView>
  </sheetViews>
  <sheetFormatPr defaultRowHeight="15" x14ac:dyDescent="0.25"/>
  <cols>
    <col min="1" max="1" width="3.140625" customWidth="1"/>
    <col min="2" max="2" width="100.7109375" style="5" customWidth="1"/>
    <col min="3" max="3" width="20.7109375" style="5" customWidth="1"/>
    <col min="4" max="4" width="20.7109375" style="1" customWidth="1"/>
    <col min="5" max="5" width="80.7109375" style="62" customWidth="1"/>
    <col min="7" max="7" width="201" bestFit="1" customWidth="1"/>
  </cols>
  <sheetData>
    <row r="1" spans="2:7" s="65" customFormat="1" ht="18.75" x14ac:dyDescent="0.3">
      <c r="B1" s="117"/>
      <c r="C1" s="117"/>
      <c r="D1" s="119"/>
      <c r="E1" s="131"/>
      <c r="F1" s="120"/>
    </row>
    <row r="2" spans="2:7" ht="21" x14ac:dyDescent="0.35">
      <c r="B2" s="121" t="s">
        <v>20</v>
      </c>
      <c r="C2" s="122" t="s">
        <v>89</v>
      </c>
      <c r="D2" s="123" t="s">
        <v>90</v>
      </c>
      <c r="E2" s="132" t="s">
        <v>91</v>
      </c>
      <c r="G2" s="5"/>
    </row>
    <row r="3" spans="2:7" ht="10.5" customHeight="1" x14ac:dyDescent="0.25">
      <c r="B3" s="8"/>
      <c r="C3" s="8"/>
      <c r="D3" s="3"/>
      <c r="G3" s="5"/>
    </row>
    <row r="4" spans="2:7" ht="69.75" customHeight="1" x14ac:dyDescent="0.25">
      <c r="B4" s="66" t="s">
        <v>107</v>
      </c>
      <c r="C4" s="76"/>
      <c r="D4"/>
      <c r="E4" s="141"/>
      <c r="F4" s="3"/>
      <c r="G4" s="6"/>
    </row>
    <row r="5" spans="2:7" ht="21" customHeight="1" x14ac:dyDescent="0.25">
      <c r="B5" s="8"/>
      <c r="C5" s="8"/>
      <c r="D5" s="3"/>
      <c r="G5" s="5"/>
    </row>
    <row r="6" spans="2:7" ht="26.25" x14ac:dyDescent="0.25">
      <c r="B6" s="9" t="s">
        <v>57</v>
      </c>
      <c r="C6" s="57" t="s">
        <v>109</v>
      </c>
      <c r="D6" s="128"/>
      <c r="E6" s="129"/>
      <c r="F6" s="13"/>
      <c r="G6" s="5"/>
    </row>
    <row r="7" spans="2:7" x14ac:dyDescent="0.25">
      <c r="B7" s="9" t="s">
        <v>58</v>
      </c>
      <c r="C7" s="57" t="s">
        <v>109</v>
      </c>
      <c r="D7" s="128"/>
      <c r="E7" s="129"/>
      <c r="F7" s="13"/>
      <c r="G7" s="5"/>
    </row>
    <row r="8" spans="2:7" x14ac:dyDescent="0.25">
      <c r="B8" s="9" t="s">
        <v>59</v>
      </c>
      <c r="C8" s="57" t="s">
        <v>109</v>
      </c>
      <c r="D8" s="128"/>
      <c r="E8" s="129"/>
      <c r="F8" s="13"/>
      <c r="G8" s="5"/>
    </row>
    <row r="9" spans="2:7" ht="26.25" x14ac:dyDescent="0.25">
      <c r="B9" s="9" t="s">
        <v>60</v>
      </c>
      <c r="C9" s="57" t="s">
        <v>109</v>
      </c>
      <c r="D9" s="128"/>
      <c r="E9" s="129"/>
      <c r="F9" s="13"/>
      <c r="G9" s="5"/>
    </row>
    <row r="10" spans="2:7" x14ac:dyDescent="0.25">
      <c r="B10" s="9"/>
      <c r="C10" s="57"/>
      <c r="D10" s="70"/>
      <c r="E10" s="137"/>
      <c r="F10" s="13"/>
      <c r="G10" s="5"/>
    </row>
    <row r="11" spans="2:7" x14ac:dyDescent="0.25">
      <c r="B11" s="130" t="s">
        <v>61</v>
      </c>
      <c r="C11" s="57" t="s">
        <v>109</v>
      </c>
      <c r="D11" s="128"/>
      <c r="E11" s="129"/>
      <c r="G11" s="5"/>
    </row>
    <row r="12" spans="2:7" x14ac:dyDescent="0.25">
      <c r="B12" s="130" t="s">
        <v>62</v>
      </c>
      <c r="C12" s="57" t="s">
        <v>109</v>
      </c>
      <c r="D12" s="128"/>
      <c r="E12" s="129"/>
      <c r="F12" s="13"/>
      <c r="G12" s="5"/>
    </row>
    <row r="13" spans="2:7" x14ac:dyDescent="0.25">
      <c r="B13" s="130" t="s">
        <v>62</v>
      </c>
      <c r="C13" s="57" t="s">
        <v>109</v>
      </c>
      <c r="D13" s="128"/>
      <c r="E13" s="129"/>
      <c r="F13" s="13"/>
      <c r="G13" s="5"/>
    </row>
    <row r="14" spans="2:7" ht="21" customHeight="1" thickBot="1" x14ac:dyDescent="0.3">
      <c r="B14" s="9"/>
      <c r="C14" s="57"/>
      <c r="D14" s="71"/>
      <c r="E14" s="139"/>
    </row>
    <row r="15" spans="2:7" s="4" customFormat="1" ht="16.5" thickBot="1" x14ac:dyDescent="0.3">
      <c r="B15" s="8" t="s">
        <v>21</v>
      </c>
      <c r="C15" s="56" t="s">
        <v>109</v>
      </c>
      <c r="D15" s="72">
        <f>SUM(D6:D14)</f>
        <v>0</v>
      </c>
      <c r="E15" s="142"/>
    </row>
    <row r="16" spans="2:7" x14ac:dyDescent="0.25">
      <c r="D16" s="3"/>
    </row>
    <row r="20" spans="2:3" x14ac:dyDescent="0.25">
      <c r="B20" s="20"/>
      <c r="C20" s="20"/>
    </row>
    <row r="21" spans="2:3" x14ac:dyDescent="0.25">
      <c r="B21" s="20"/>
      <c r="C21" s="20"/>
    </row>
    <row r="22" spans="2:3" x14ac:dyDescent="0.25">
      <c r="B22" s="20"/>
      <c r="C22" s="20"/>
    </row>
    <row r="23" spans="2:3" x14ac:dyDescent="0.25">
      <c r="B23" s="20"/>
      <c r="C23" s="20"/>
    </row>
    <row r="24" spans="2:3" x14ac:dyDescent="0.25">
      <c r="B24" s="20"/>
      <c r="C24" s="20"/>
    </row>
    <row r="25" spans="2:3" x14ac:dyDescent="0.25">
      <c r="B25" s="20"/>
      <c r="C25" s="20"/>
    </row>
    <row r="26" spans="2:3" x14ac:dyDescent="0.25">
      <c r="B26" s="20"/>
      <c r="C26" s="20"/>
    </row>
  </sheetData>
  <sheetProtection algorithmName="SHA-512" hashValue="5P26+nsEGioUCQa7/pq6D3qJ0wjAjKWh5TdunZaeZHjX2t5vLscDM5vkdWyQB+DitiEwrMIQQ/Wz21nLRm2BHg==" saltValue="DdlGrcB91BA29F5MO+xB8Q==" spinCount="100000" sheet="1" objects="1" scenarios="1"/>
  <pageMargins left="0.70866141732283472" right="0.70866141732283472" top="0.74803149606299213" bottom="0.74803149606299213" header="0.31496062992125984" footer="0.31496062992125984"/>
  <pageSetup scale="54" orientation="landscape" horizontalDpi="1200" verticalDpi="1200" r:id="rId1"/>
  <headerFooter>
    <oddHeader>&amp;C&amp;F -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I23"/>
  <sheetViews>
    <sheetView zoomScaleNormal="100" workbookViewId="0">
      <selection activeCell="D6" sqref="D6"/>
    </sheetView>
  </sheetViews>
  <sheetFormatPr defaultRowHeight="15" x14ac:dyDescent="0.25"/>
  <cols>
    <col min="1" max="1" width="3.140625" customWidth="1"/>
    <col min="2" max="2" width="100.7109375" style="5" customWidth="1"/>
    <col min="3" max="3" width="20.7109375" style="5" customWidth="1"/>
    <col min="4" max="4" width="20.7109375" style="1" customWidth="1"/>
    <col min="5" max="5" width="80.5703125" style="62" customWidth="1"/>
    <col min="7" max="7" width="69.28515625" bestFit="1" customWidth="1"/>
  </cols>
  <sheetData>
    <row r="1" spans="2:9" s="65" customFormat="1" ht="18.75" x14ac:dyDescent="0.3">
      <c r="B1" s="117"/>
      <c r="C1" s="117"/>
      <c r="D1" s="119"/>
      <c r="E1" s="131"/>
      <c r="F1" s="120"/>
    </row>
    <row r="2" spans="2:9" ht="20.25" customHeight="1" x14ac:dyDescent="0.35">
      <c r="B2" s="121" t="s">
        <v>111</v>
      </c>
      <c r="C2" s="122" t="s">
        <v>89</v>
      </c>
      <c r="D2" s="123" t="s">
        <v>90</v>
      </c>
      <c r="E2" s="132" t="s">
        <v>91</v>
      </c>
      <c r="G2" s="5"/>
    </row>
    <row r="3" spans="2:9" ht="10.5" customHeight="1" x14ac:dyDescent="0.25">
      <c r="B3" s="8"/>
      <c r="C3" s="8"/>
      <c r="D3" s="3"/>
      <c r="G3" s="5"/>
    </row>
    <row r="4" spans="2:9" ht="69.75" customHeight="1" x14ac:dyDescent="0.25">
      <c r="B4" s="66" t="s">
        <v>114</v>
      </c>
      <c r="C4" s="76"/>
      <c r="E4" s="143"/>
      <c r="G4" s="56"/>
      <c r="H4" s="3"/>
      <c r="I4" s="6"/>
    </row>
    <row r="5" spans="2:9" ht="21" customHeight="1" x14ac:dyDescent="0.25">
      <c r="B5" s="8"/>
      <c r="C5" s="8"/>
      <c r="D5" s="3"/>
      <c r="G5" s="5"/>
    </row>
    <row r="6" spans="2:9" ht="26.25" x14ac:dyDescent="0.25">
      <c r="B6" s="9" t="s">
        <v>113</v>
      </c>
      <c r="C6" s="57" t="s">
        <v>110</v>
      </c>
      <c r="D6" s="128"/>
      <c r="E6" s="129"/>
      <c r="F6" s="13"/>
      <c r="G6" s="5"/>
    </row>
    <row r="7" spans="2:9" x14ac:dyDescent="0.25">
      <c r="B7" s="9"/>
      <c r="C7" s="9"/>
      <c r="D7" s="70"/>
      <c r="E7" s="137"/>
      <c r="F7" s="13"/>
      <c r="G7" s="5"/>
    </row>
    <row r="8" spans="2:9" x14ac:dyDescent="0.25">
      <c r="B8" s="130" t="s">
        <v>115</v>
      </c>
      <c r="C8" s="57" t="s">
        <v>110</v>
      </c>
      <c r="D8" s="128"/>
      <c r="E8" s="129"/>
      <c r="G8" s="5"/>
    </row>
    <row r="9" spans="2:9" x14ac:dyDescent="0.25">
      <c r="B9" s="130" t="s">
        <v>115</v>
      </c>
      <c r="C9" s="57" t="s">
        <v>110</v>
      </c>
      <c r="D9" s="128"/>
      <c r="E9" s="129"/>
      <c r="F9" s="13"/>
      <c r="G9" s="5"/>
    </row>
    <row r="10" spans="2:9" x14ac:dyDescent="0.25">
      <c r="B10" s="130" t="s">
        <v>115</v>
      </c>
      <c r="C10" s="57" t="s">
        <v>110</v>
      </c>
      <c r="D10" s="128"/>
      <c r="E10" s="129"/>
      <c r="F10" s="13"/>
      <c r="G10" s="5"/>
    </row>
    <row r="11" spans="2:9" ht="21" customHeight="1" thickBot="1" x14ac:dyDescent="0.3">
      <c r="B11" s="9"/>
      <c r="C11" s="9"/>
      <c r="D11" s="71"/>
      <c r="E11" s="144"/>
    </row>
    <row r="12" spans="2:9" s="4" customFormat="1" ht="16.5" thickBot="1" x14ac:dyDescent="0.3">
      <c r="B12" s="8" t="s">
        <v>112</v>
      </c>
      <c r="C12" s="56" t="s">
        <v>110</v>
      </c>
      <c r="D12" s="72">
        <f>SUM(D6:D11)</f>
        <v>0</v>
      </c>
      <c r="E12" s="145"/>
    </row>
    <row r="13" spans="2:9" x14ac:dyDescent="0.25">
      <c r="D13" s="3"/>
      <c r="E13" s="144"/>
    </row>
    <row r="17" spans="2:3" x14ac:dyDescent="0.25">
      <c r="B17" s="20"/>
      <c r="C17" s="20"/>
    </row>
    <row r="18" spans="2:3" x14ac:dyDescent="0.25">
      <c r="B18" s="20"/>
      <c r="C18" s="20"/>
    </row>
    <row r="20" spans="2:3" x14ac:dyDescent="0.25">
      <c r="B20" s="20"/>
      <c r="C20" s="20"/>
    </row>
    <row r="21" spans="2:3" x14ac:dyDescent="0.25">
      <c r="B21" s="20"/>
      <c r="C21" s="20"/>
    </row>
    <row r="22" spans="2:3" x14ac:dyDescent="0.25">
      <c r="B22" s="20"/>
      <c r="C22" s="20"/>
    </row>
    <row r="23" spans="2:3" x14ac:dyDescent="0.25">
      <c r="B23" s="20"/>
      <c r="C23" s="20"/>
    </row>
  </sheetData>
  <sheetProtection algorithmName="SHA-512" hashValue="C927/d7QJzH+tL1kpFC3QorsR9UTKx3mROs+qE5gR0N23DmSEA+Crs6ablZ5sBBeiL9O+AT/JFdDyyvnq2jFMw==" saltValue="M4FSAOmtS6lJOIULWOraJQ==" spinCount="100000" sheet="1" objects="1" scenarios="1"/>
  <pageMargins left="0.70866141732283472" right="0.70866141732283472" top="0.74803149606299213" bottom="0.74803149606299213" header="0.31496062992125984" footer="0.31496062992125984"/>
  <pageSetup paperSize="9" scale="58" orientation="landscape" r:id="rId1"/>
  <headerFooter>
    <oddHeader>&amp;C&amp;F - &amp;A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91F99FCAACD8479D188E644D24591D" ma:contentTypeVersion="0" ma:contentTypeDescription="Een nieuw document maken." ma:contentTypeScope="" ma:versionID="e1e7d76fe94022b230a6f62a19c58da4">
  <xsd:schema xmlns:xsd="http://www.w3.org/2001/XMLSchema" xmlns:xs="http://www.w3.org/2001/XMLSchema" xmlns:p="http://schemas.microsoft.com/office/2006/metadata/properties" targetNamespace="http://schemas.microsoft.com/office/2006/metadata/properties" ma:root="true" ma:fieldsID="0c1291706f4da62e3ca33d24920cb5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298EE6-EDE8-439F-B6E8-ADC7DC2C1478}"/>
</file>

<file path=customXml/itemProps2.xml><?xml version="1.0" encoding="utf-8"?>
<ds:datastoreItem xmlns:ds="http://schemas.openxmlformats.org/officeDocument/2006/customXml" ds:itemID="{1CB930BE-9B56-4337-BFFD-E64E8A64EC59}"/>
</file>

<file path=customXml/itemProps3.xml><?xml version="1.0" encoding="utf-8"?>
<ds:datastoreItem xmlns:ds="http://schemas.openxmlformats.org/officeDocument/2006/customXml" ds:itemID="{EE231770-ED35-4980-BFBA-4E833311332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10</vt:i4>
      </vt:variant>
    </vt:vector>
  </HeadingPairs>
  <TitlesOfParts>
    <vt:vector size="23" baseType="lpstr">
      <vt:lpstr>Titelblad</vt:lpstr>
      <vt:lpstr>Instructies</vt:lpstr>
      <vt:lpstr>Inschrijvingsprijs</vt:lpstr>
      <vt:lpstr>Prijzen en Indexatie</vt:lpstr>
      <vt:lpstr>PT</vt:lpstr>
      <vt:lpstr>BU</vt:lpstr>
      <vt:lpstr>VPK</vt:lpstr>
      <vt:lpstr>HHP</vt:lpstr>
      <vt:lpstr>VV</vt:lpstr>
      <vt:lpstr>LI</vt:lpstr>
      <vt:lpstr>VP</vt:lpstr>
      <vt:lpstr>EO</vt:lpstr>
      <vt:lpstr>MW</vt:lpstr>
      <vt:lpstr>BU!Afdrukbereik</vt:lpstr>
      <vt:lpstr>HHP!Afdrukbereik</vt:lpstr>
      <vt:lpstr>Inschrijvingsprijs!Afdrukbereik</vt:lpstr>
      <vt:lpstr>Instructies!Afdrukbereik</vt:lpstr>
      <vt:lpstr>LI!Afdrukbereik</vt:lpstr>
      <vt:lpstr>'Prijzen en Indexatie'!Afdrukbereik</vt:lpstr>
      <vt:lpstr>PT!Afdrukbereik</vt:lpstr>
      <vt:lpstr>Titelblad!Afdrukbereik</vt:lpstr>
      <vt:lpstr>VPK!Afdrukbereik</vt:lpstr>
      <vt:lpstr>VV!Afdrukbereik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2026-02-27T13:07:16Z</dcterms:created>
  <dcterms:modified xsi:type="dcterms:W3CDTF">2026-03-03T06:59:51Z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0x0101000891F99FCAACD8479D188E644D24591D</vt:lpwstr>
  </property>
</Properties>
</file>