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pinof01/Desktop/EA Narcoticatesten Douane/Gepubliceerde documenten/"/>
    </mc:Choice>
  </mc:AlternateContent>
  <xr:revisionPtr revIDLastSave="0" documentId="13_ncr:1_{A8AF0A3F-7034-634C-AABC-4C792DFB2145}" xr6:coauthVersionLast="47" xr6:coauthVersionMax="47" xr10:uidLastSave="{00000000-0000-0000-0000-000000000000}"/>
  <bookViews>
    <workbookView xWindow="0" yWindow="600" windowWidth="28800" windowHeight="15600" xr2:uid="{8B07B6C5-710F-4FCF-B1B2-761D902FCD75}"/>
  </bookViews>
  <sheets>
    <sheet name="Tariev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 l="1"/>
  <c r="G13" i="2" l="1"/>
  <c r="B13" i="2"/>
  <c r="G12" i="2"/>
  <c r="B12" i="2"/>
  <c r="G11" i="2"/>
  <c r="B11" i="2"/>
  <c r="G10" i="2"/>
  <c r="B10" i="2"/>
  <c r="G9" i="2"/>
  <c r="B9" i="2"/>
  <c r="G8" i="2"/>
  <c r="B8" i="2"/>
  <c r="G14" i="2" l="1"/>
</calcChain>
</file>

<file path=xl/sharedStrings.xml><?xml version="1.0" encoding="utf-8"?>
<sst xmlns="http://schemas.openxmlformats.org/spreadsheetml/2006/main" count="87" uniqueCount="46">
  <si>
    <t>Stoffen</t>
  </si>
  <si>
    <t>Cocaine</t>
  </si>
  <si>
    <t>Heroine</t>
  </si>
  <si>
    <t>Cannabis, Marijuana, Hashis, Hash oil (THC)</t>
  </si>
  <si>
    <t>Methadone</t>
  </si>
  <si>
    <t>LSD (Lysergic Acid Diethylamide)</t>
  </si>
  <si>
    <t>GHB (Gamma-Hydroxybutyric Acid)</t>
  </si>
  <si>
    <t>MDMA (XTC)</t>
  </si>
  <si>
    <t>Methaqualon</t>
  </si>
  <si>
    <t>Mescaline</t>
  </si>
  <si>
    <t>Methylfenidaat</t>
  </si>
  <si>
    <t>Benzylmehylketon (BMK)</t>
  </si>
  <si>
    <t>Piperonmethylketon (PMK)</t>
  </si>
  <si>
    <t>Met-amfetamine</t>
  </si>
  <si>
    <t>Amfetamine</t>
  </si>
  <si>
    <t>Morfine</t>
  </si>
  <si>
    <t>(Ruwe) Opium</t>
  </si>
  <si>
    <t>Nitazenen</t>
  </si>
  <si>
    <t>Synthethic Cathinones</t>
  </si>
  <si>
    <t>Multi drug Cocaine, Heroine, MDMA Meth en Amfetamine</t>
  </si>
  <si>
    <t>Fentanyl en andere opioiden</t>
  </si>
  <si>
    <t>Ketamine</t>
  </si>
  <si>
    <t>Kleurtest (Spray)</t>
  </si>
  <si>
    <t>Immuno assay</t>
  </si>
  <si>
    <t>Kleurtest (doekje)</t>
  </si>
  <si>
    <t>Standaard kleurtest (buisje/cartridge/zakje)</t>
  </si>
  <si>
    <t>Khat (Qat) Dried</t>
  </si>
  <si>
    <t>Khat (Qat) Fresh</t>
  </si>
  <si>
    <t>n.n.e.b.*</t>
  </si>
  <si>
    <t>Historische afname afgelopen 4 jaar</t>
  </si>
  <si>
    <t>Bijlage 9 Tarievenblad IUC24-750 Narcoticatesten Douane</t>
  </si>
  <si>
    <t>Weging op basis van de historische afname</t>
  </si>
  <si>
    <t>Puntenscore op basis van de inschrijfprijs na wegingscorrectie</t>
  </si>
  <si>
    <t xml:space="preserve">Totaalscore Prijs </t>
  </si>
  <si>
    <t>Efedrine</t>
  </si>
  <si>
    <t>Stof</t>
  </si>
  <si>
    <t>Khat (Qat) Droog</t>
  </si>
  <si>
    <t>Khat (Qat) Vers</t>
  </si>
  <si>
    <t>Historische afname afgelopen 4 jaar
stuks</t>
  </si>
  <si>
    <t>Prijs per stuk ex btw bij een afname van 50 stuks</t>
  </si>
  <si>
    <r>
      <rPr>
        <b/>
        <sz val="11"/>
        <color theme="1"/>
        <rFont val="Aptos Narrow"/>
        <family val="2"/>
        <scheme val="minor"/>
      </rPr>
      <t>Toelichting</t>
    </r>
    <r>
      <rPr>
        <sz val="11"/>
        <color theme="1"/>
        <rFont val="Aptos Narrow"/>
        <family val="2"/>
        <scheme val="minor"/>
      </rPr>
      <t>: Voor de testen waarbij een historische afname bekend is, is deze aangegeven in kolom B. Voor een rechtsgeldige Inschrijving dient u minimaal een prijs op te geven voor de testen die meetellen voor de bepaling van de puntenscore op het onderdeel Prijs (rij 7 tot en met rij 12), te herkennen aan de lichtblauw gekleurde cellen. Uw Inschrijfprijzen mogen niet lager zijn dan de Ondergrens prijs per test én niet hoger zijn dan de Bovengrens prijs per test.</t>
    </r>
  </si>
  <si>
    <t>ONDERDEEL 1</t>
  </si>
  <si>
    <t>ONDERDEEL 2</t>
  </si>
  <si>
    <r>
      <rPr>
        <b/>
        <sz val="11"/>
        <color theme="1"/>
        <rFont val="Aptos Narrow"/>
        <family val="2"/>
        <scheme val="minor"/>
      </rPr>
      <t>Toelichting</t>
    </r>
    <r>
      <rPr>
        <sz val="11"/>
        <color theme="1"/>
        <rFont val="Aptos Narrow"/>
        <family val="2"/>
        <scheme val="minor"/>
      </rPr>
      <t>: Voor de overige testen dient u hieronder de prijs per stuk op te geven voor de testen die u heeft aangekruist in bijlage 12. Let op dat enkel de testen die zowel in de Kruisjeslijst zijn aangevinkt én in dit Tarievenblad van een prijs zijn voorzien kunnen worden opgenomen in de catalogus. Voor de testen waarbij geen historische afname is opgenomen in kolom B geldt dat deze nog niet eerder zijn besteld (n.n.e.b.*). Uw Inschrijfprijzen in de geel gekleurde cellen tellen niet mee voor de beoordeling van de Puntenscore op het onderdeel Prijs. De aanbestedende dienst hanteert het uitgangspunt dat alle aangeboden prijzen marktconform dienen te zijn. Indien bij de aanbestedende dienst gerede twijfel bestaat over de marktconformiteit van een aangeboden prijs, is de contractmanager van de aanbestedende dienst bevoegd om een toets op marktconformiteit uit te voeren. Deze toets vindt plaats door vergelijking van de aangeboden prijs met het gemiddelde prijsniveau van drie onafhankelijke aanbieders voor een vergelijkbare narcoticatest. De aangeboden prijs wordt als marktconform beschouwd indien deze zich binnen een bandbreedte van maximaal twintig procent boven of onder dit vastgestelde gemiddelde bevindt. Indien de aangeboden prijs deze bandbreedte overschrijdt, kan de aanbestedende dienst de betreffende prijs als niet-marktconform aanmerken en hieraan consequenties verbinden conform de bepalingen in de aanbestedingsdocumenten.</t>
    </r>
  </si>
  <si>
    <t>Ondergrens prijs per stuk
ex btw bij een afname van 50 stuks</t>
  </si>
  <si>
    <t>Bovengrens prijs per stuk ex btw bij een afname van 50 stuks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</si>
</sst>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2" x14ac:knownFonts="1">
    <font>
      <sz val="11"/>
      <color theme="1"/>
      <name val="Aptos Narrow"/>
      <family val="2"/>
      <scheme val="minor"/>
    </font>
    <font>
      <b/>
      <sz val="11"/>
      <color theme="1"/>
      <name val="Aptos Narrow"/>
      <family val="2"/>
      <scheme val="minor"/>
    </font>
    <font>
      <b/>
      <sz val="11"/>
      <color rgb="FF000000"/>
      <name val="Aptos Narrow"/>
      <family val="2"/>
    </font>
    <font>
      <sz val="11"/>
      <color rgb="FF000000"/>
      <name val="Aptos Narrow"/>
      <family val="2"/>
    </font>
    <font>
      <b/>
      <sz val="14"/>
      <color rgb="FF000000"/>
      <name val="Aptos Narrow"/>
      <family val="2"/>
    </font>
    <font>
      <sz val="11"/>
      <color theme="1"/>
      <name val="Aptos Narrow"/>
      <family val="2"/>
      <scheme val="minor"/>
    </font>
    <font>
      <b/>
      <sz val="16"/>
      <color rgb="FF000000"/>
      <name val="Aptos Narrow"/>
      <family val="2"/>
    </font>
    <font>
      <sz val="10"/>
      <color theme="1"/>
      <name val="RijksoverheidSansHeading"/>
      <family val="2"/>
    </font>
    <font>
      <sz val="11"/>
      <color rgb="FFFF0000"/>
      <name val="Aptos Narrow"/>
      <family val="2"/>
      <scheme val="minor"/>
    </font>
    <font>
      <b/>
      <sz val="18"/>
      <color rgb="FF000000"/>
      <name val="Aptos Narrow"/>
      <family val="2"/>
    </font>
    <font>
      <sz val="14"/>
      <color rgb="FF000000"/>
      <name val="Aptos Narrow"/>
      <family val="2"/>
    </font>
    <font>
      <b/>
      <u/>
      <sz val="18"/>
      <color theme="1"/>
      <name val="Aptos Narrow (Hoofdtekst)"/>
    </font>
  </fonts>
  <fills count="5">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44">
    <xf numFmtId="0" fontId="0" fillId="0" borderId="0" xfId="0"/>
    <xf numFmtId="0" fontId="3" fillId="0" borderId="2" xfId="0" applyFont="1" applyBorder="1" applyAlignment="1">
      <alignment vertical="center"/>
    </xf>
    <xf numFmtId="0" fontId="0" fillId="0" borderId="2" xfId="0" applyBorder="1"/>
    <xf numFmtId="0" fontId="2" fillId="0" borderId="2" xfId="0" applyFont="1" applyBorder="1" applyAlignment="1">
      <alignment vertical="center"/>
    </xf>
    <xf numFmtId="0" fontId="4" fillId="0" borderId="0" xfId="0" applyFont="1" applyAlignment="1">
      <alignment vertical="center"/>
    </xf>
    <xf numFmtId="0" fontId="0" fillId="0" borderId="0" xfId="0" applyAlignment="1">
      <alignment horizontal="right"/>
    </xf>
    <xf numFmtId="0" fontId="1" fillId="0" borderId="2" xfId="0" applyFont="1" applyBorder="1" applyAlignment="1">
      <alignment horizontal="center" vertical="top" wrapText="1"/>
    </xf>
    <xf numFmtId="0" fontId="2" fillId="0" borderId="0" xfId="0" applyFont="1" applyAlignment="1">
      <alignment horizontal="center" vertical="center"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9" fontId="0" fillId="0" borderId="4" xfId="2" applyFont="1" applyBorder="1" applyAlignment="1">
      <alignment horizontal="center"/>
    </xf>
    <xf numFmtId="0" fontId="7" fillId="0" borderId="0" xfId="0" applyFont="1" applyAlignment="1">
      <alignment vertical="center"/>
    </xf>
    <xf numFmtId="0" fontId="0" fillId="0" borderId="8" xfId="0" applyBorder="1" applyAlignment="1">
      <alignment horizontal="right"/>
    </xf>
    <xf numFmtId="0" fontId="2" fillId="0" borderId="5" xfId="0" applyFont="1" applyBorder="1" applyAlignment="1">
      <alignment vertical="center"/>
    </xf>
    <xf numFmtId="0" fontId="9" fillId="0" borderId="5" xfId="0" applyFont="1" applyBorder="1" applyAlignment="1">
      <alignment horizontal="center" vertical="center"/>
    </xf>
    <xf numFmtId="0" fontId="10" fillId="0" borderId="2" xfId="0" applyFont="1" applyBorder="1" applyAlignment="1">
      <alignment horizontal="center" vertical="center"/>
    </xf>
    <xf numFmtId="0" fontId="0" fillId="0" borderId="2" xfId="0" applyBorder="1" applyAlignment="1">
      <alignment horizontal="center"/>
    </xf>
    <xf numFmtId="0" fontId="8" fillId="0" borderId="0" xfId="0" applyFont="1"/>
    <xf numFmtId="0" fontId="0" fillId="0" borderId="2" xfId="0" applyBorder="1" applyAlignment="1">
      <alignment horizontal="left"/>
    </xf>
    <xf numFmtId="0" fontId="0" fillId="0" borderId="2" xfId="0" applyBorder="1" applyAlignment="1">
      <alignment horizontal="center" vertical="center"/>
    </xf>
    <xf numFmtId="0" fontId="3" fillId="0" borderId="9" xfId="0" applyFont="1" applyBorder="1" applyAlignment="1">
      <alignment vertical="center"/>
    </xf>
    <xf numFmtId="0" fontId="3" fillId="0" borderId="0" xfId="0" applyFont="1" applyAlignment="1">
      <alignment vertical="center"/>
    </xf>
    <xf numFmtId="3" fontId="1" fillId="0" borderId="2" xfId="0" applyNumberFormat="1" applyFont="1" applyBorder="1" applyAlignment="1">
      <alignment horizontal="center"/>
    </xf>
    <xf numFmtId="164" fontId="0" fillId="3" borderId="2" xfId="0" applyNumberFormat="1" applyFill="1" applyBorder="1" applyAlignment="1" applyProtection="1">
      <alignment horizontal="center"/>
      <protection locked="0"/>
    </xf>
    <xf numFmtId="164" fontId="0" fillId="0" borderId="2" xfId="1" applyFont="1" applyBorder="1" applyAlignment="1">
      <alignment horizontal="center"/>
    </xf>
    <xf numFmtId="164" fontId="0" fillId="0" borderId="4" xfId="1" applyFont="1" applyBorder="1" applyAlignment="1">
      <alignment horizontal="center"/>
    </xf>
    <xf numFmtId="164" fontId="0" fillId="2" borderId="2" xfId="0" applyNumberFormat="1" applyFill="1" applyBorder="1" applyAlignment="1" applyProtection="1">
      <alignment horizontal="center"/>
      <protection locked="0"/>
    </xf>
    <xf numFmtId="2" fontId="0" fillId="2" borderId="2" xfId="0" applyNumberFormat="1" applyFill="1" applyBorder="1" applyAlignment="1" applyProtection="1">
      <alignment horizontal="center"/>
      <protection locked="0"/>
    </xf>
    <xf numFmtId="0" fontId="8" fillId="4" borderId="0" xfId="0" applyFont="1" applyFill="1"/>
    <xf numFmtId="0" fontId="0" fillId="4" borderId="0" xfId="0" applyFill="1"/>
    <xf numFmtId="0" fontId="11" fillId="4" borderId="0" xfId="0" applyFont="1" applyFill="1"/>
    <xf numFmtId="2" fontId="1" fillId="0" borderId="7" xfId="0" applyNumberFormat="1" applyFont="1" applyBorder="1" applyAlignment="1">
      <alignment horizontal="center"/>
    </xf>
    <xf numFmtId="2" fontId="1" fillId="0" borderId="1" xfId="0" applyNumberFormat="1"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3" borderId="0" xfId="0" applyFill="1" applyAlignment="1">
      <alignment horizontal="left" vertical="center" wrapText="1"/>
    </xf>
    <xf numFmtId="0" fontId="4" fillId="0" borderId="0" xfId="0" applyFont="1" applyAlignment="1">
      <alignment horizontal="center" vertical="center" wrapText="1"/>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0" fillId="2" borderId="0" xfId="0" applyFill="1" applyAlignment="1">
      <alignment horizontal="left" vertical="center" wrapText="1"/>
    </xf>
    <xf numFmtId="0" fontId="9" fillId="0" borderId="2" xfId="0" applyFont="1" applyBorder="1" applyAlignment="1">
      <alignment horizontal="center" vertical="center"/>
    </xf>
    <xf numFmtId="0" fontId="1" fillId="0" borderId="4" xfId="0" applyFont="1" applyBorder="1" applyAlignment="1">
      <alignment horizontal="center" vertical="top" wrapText="1"/>
    </xf>
    <xf numFmtId="0" fontId="1" fillId="0" borderId="3" xfId="0" applyFont="1" applyBorder="1" applyAlignment="1">
      <alignment horizontal="center" vertical="top"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6728-7396-42E7-9B04-EFA452840C9A}">
  <sheetPr>
    <pageSetUpPr fitToPage="1"/>
  </sheetPr>
  <dimension ref="A1:L64"/>
  <sheetViews>
    <sheetView showGridLines="0" tabSelected="1" zoomScale="130" zoomScaleNormal="130" workbookViewId="0">
      <selection activeCell="B5" sqref="B5"/>
    </sheetView>
  </sheetViews>
  <sheetFormatPr baseColWidth="10" defaultColWidth="8.83203125" defaultRowHeight="15" x14ac:dyDescent="0.2"/>
  <cols>
    <col min="1" max="1" width="47" bestFit="1" customWidth="1"/>
    <col min="2" max="2" width="19.83203125" bestFit="1" customWidth="1"/>
    <col min="3" max="3" width="20.33203125" customWidth="1"/>
    <col min="4" max="5" width="20" customWidth="1"/>
    <col min="6" max="6" width="18.6640625" customWidth="1"/>
    <col min="7" max="7" width="20.6640625" customWidth="1"/>
    <col min="8" max="8" width="18.6640625" customWidth="1"/>
  </cols>
  <sheetData>
    <row r="1" spans="1:12" ht="48.75" customHeight="1" x14ac:dyDescent="0.2">
      <c r="A1" s="37" t="s">
        <v>30</v>
      </c>
      <c r="B1" s="38"/>
      <c r="C1" s="38"/>
      <c r="D1" s="38"/>
      <c r="E1" s="38"/>
      <c r="F1" s="38"/>
      <c r="G1" s="39"/>
    </row>
    <row r="3" spans="1:12" ht="69.75" customHeight="1" x14ac:dyDescent="0.2">
      <c r="A3" s="35" t="s">
        <v>40</v>
      </c>
      <c r="B3" s="35"/>
      <c r="C3" s="35"/>
      <c r="D3" s="35"/>
      <c r="E3" s="35"/>
      <c r="F3" s="35"/>
      <c r="G3" s="35"/>
      <c r="H3" s="4"/>
    </row>
    <row r="4" spans="1:12" ht="19" x14ac:dyDescent="0.2">
      <c r="A4" s="28"/>
      <c r="B4" s="29"/>
      <c r="G4" s="4"/>
    </row>
    <row r="5" spans="1:12" ht="24" x14ac:dyDescent="0.3">
      <c r="A5" s="30" t="s">
        <v>41</v>
      </c>
      <c r="B5" s="29"/>
      <c r="G5" s="4"/>
    </row>
    <row r="6" spans="1:12" ht="15" customHeight="1" thickBot="1" x14ac:dyDescent="0.25">
      <c r="A6" s="13"/>
      <c r="B6" s="36" t="s">
        <v>25</v>
      </c>
      <c r="C6" s="36"/>
      <c r="D6" s="36"/>
      <c r="E6" s="36"/>
      <c r="F6" s="7"/>
      <c r="G6" s="4"/>
    </row>
    <row r="7" spans="1:12" ht="61" customHeight="1" x14ac:dyDescent="0.2">
      <c r="A7" s="14" t="s">
        <v>0</v>
      </c>
      <c r="B7" s="6" t="s">
        <v>38</v>
      </c>
      <c r="C7" s="6" t="s">
        <v>39</v>
      </c>
      <c r="D7" s="6" t="s">
        <v>44</v>
      </c>
      <c r="E7" s="8" t="s">
        <v>45</v>
      </c>
      <c r="F7" s="6" t="s">
        <v>31</v>
      </c>
      <c r="G7" s="9" t="s">
        <v>32</v>
      </c>
      <c r="L7" s="11"/>
    </row>
    <row r="8" spans="1:12" x14ac:dyDescent="0.2">
      <c r="A8" s="3" t="s">
        <v>14</v>
      </c>
      <c r="B8" s="22">
        <f>400*10</f>
        <v>4000</v>
      </c>
      <c r="C8" s="23"/>
      <c r="D8" s="24">
        <v>1.45</v>
      </c>
      <c r="E8" s="25">
        <v>2.25</v>
      </c>
      <c r="F8" s="10">
        <v>0.08</v>
      </c>
      <c r="G8" s="31" t="str">
        <f t="shared" ref="G8:G13" si="0">IF(C8&gt;=D8,(25-((C8-D8)/(E8-D8))*25)*F8,"")</f>
        <v/>
      </c>
      <c r="L8" s="11"/>
    </row>
    <row r="9" spans="1:12" x14ac:dyDescent="0.2">
      <c r="A9" s="3" t="s">
        <v>3</v>
      </c>
      <c r="B9" s="22">
        <f>750*10</f>
        <v>7500</v>
      </c>
      <c r="C9" s="23"/>
      <c r="D9" s="24">
        <v>1.55</v>
      </c>
      <c r="E9" s="25">
        <v>2.5</v>
      </c>
      <c r="F9" s="10">
        <v>0.15</v>
      </c>
      <c r="G9" s="31" t="str">
        <f t="shared" si="0"/>
        <v/>
      </c>
      <c r="L9" s="11"/>
    </row>
    <row r="10" spans="1:12" x14ac:dyDescent="0.2">
      <c r="A10" s="3" t="s">
        <v>1</v>
      </c>
      <c r="B10" s="22">
        <f>2500*10</f>
        <v>25000</v>
      </c>
      <c r="C10" s="23"/>
      <c r="D10" s="24">
        <v>1.35</v>
      </c>
      <c r="E10" s="25">
        <v>2.0499999999999998</v>
      </c>
      <c r="F10" s="10">
        <v>0.53</v>
      </c>
      <c r="G10" s="31" t="str">
        <f t="shared" si="0"/>
        <v/>
      </c>
      <c r="L10" s="11"/>
    </row>
    <row r="11" spans="1:12" x14ac:dyDescent="0.2">
      <c r="A11" s="3" t="s">
        <v>2</v>
      </c>
      <c r="B11" s="22">
        <f>400*10</f>
        <v>4000</v>
      </c>
      <c r="C11" s="23"/>
      <c r="D11" s="24">
        <v>1.45</v>
      </c>
      <c r="E11" s="25">
        <v>2.25</v>
      </c>
      <c r="F11" s="10">
        <v>0.08</v>
      </c>
      <c r="G11" s="31" t="str">
        <f t="shared" si="0"/>
        <v/>
      </c>
      <c r="L11" s="11"/>
    </row>
    <row r="12" spans="1:12" x14ac:dyDescent="0.2">
      <c r="A12" s="3" t="s">
        <v>7</v>
      </c>
      <c r="B12" s="22">
        <f>100*10</f>
        <v>1000</v>
      </c>
      <c r="C12" s="23"/>
      <c r="D12" s="24">
        <v>1.35</v>
      </c>
      <c r="E12" s="25">
        <v>2.0499999999999998</v>
      </c>
      <c r="F12" s="10">
        <v>0.02</v>
      </c>
      <c r="G12" s="31" t="str">
        <f t="shared" si="0"/>
        <v/>
      </c>
      <c r="L12" s="11"/>
    </row>
    <row r="13" spans="1:12" ht="16" thickBot="1" x14ac:dyDescent="0.25">
      <c r="A13" s="3" t="s">
        <v>13</v>
      </c>
      <c r="B13" s="22">
        <f>700*10</f>
        <v>7000</v>
      </c>
      <c r="C13" s="23"/>
      <c r="D13" s="24">
        <v>1.1499999999999999</v>
      </c>
      <c r="E13" s="25">
        <v>1.95</v>
      </c>
      <c r="F13" s="10">
        <v>0.14000000000000001</v>
      </c>
      <c r="G13" s="31" t="str">
        <f t="shared" si="0"/>
        <v/>
      </c>
      <c r="L13" s="11"/>
    </row>
    <row r="14" spans="1:12" ht="16" thickBot="1" x14ac:dyDescent="0.25">
      <c r="C14" s="17"/>
      <c r="F14" s="12" t="s">
        <v>33</v>
      </c>
      <c r="G14" s="32">
        <f>SUM(G8:G13)</f>
        <v>0</v>
      </c>
      <c r="L14" s="11"/>
    </row>
    <row r="15" spans="1:12" x14ac:dyDescent="0.2">
      <c r="C15" s="17"/>
      <c r="E15" s="5"/>
      <c r="F15" s="5"/>
      <c r="L15" s="11"/>
    </row>
    <row r="16" spans="1:12" ht="130" customHeight="1" x14ac:dyDescent="0.2">
      <c r="A16" s="40" t="s">
        <v>43</v>
      </c>
      <c r="B16" s="40"/>
      <c r="C16" s="40"/>
      <c r="D16" s="40"/>
      <c r="E16" s="40"/>
      <c r="F16" s="40"/>
      <c r="G16" s="40"/>
      <c r="H16" s="4"/>
    </row>
    <row r="18" spans="1:7" ht="24" x14ac:dyDescent="0.3">
      <c r="A18" s="30" t="s">
        <v>42</v>
      </c>
      <c r="B18" s="29"/>
      <c r="G18" s="4"/>
    </row>
    <row r="20" spans="1:7" ht="39.75" customHeight="1" x14ac:dyDescent="0.2">
      <c r="A20" s="41" t="s">
        <v>0</v>
      </c>
      <c r="B20" s="33" t="s">
        <v>25</v>
      </c>
      <c r="C20" s="34"/>
    </row>
    <row r="21" spans="1:7" ht="47" customHeight="1" x14ac:dyDescent="0.2">
      <c r="A21" s="41"/>
      <c r="B21" s="6" t="s">
        <v>29</v>
      </c>
      <c r="C21" s="6" t="s">
        <v>39</v>
      </c>
    </row>
    <row r="22" spans="1:7" x14ac:dyDescent="0.2">
      <c r="A22" s="1" t="s">
        <v>16</v>
      </c>
      <c r="B22" s="18" t="s">
        <v>28</v>
      </c>
      <c r="C22" s="26"/>
    </row>
    <row r="23" spans="1:7" x14ac:dyDescent="0.2">
      <c r="A23" s="1" t="s">
        <v>11</v>
      </c>
      <c r="B23" s="16">
        <v>750</v>
      </c>
      <c r="C23" s="26"/>
    </row>
    <row r="24" spans="1:7" x14ac:dyDescent="0.2">
      <c r="A24" s="1" t="s">
        <v>34</v>
      </c>
      <c r="B24" s="18" t="s">
        <v>28</v>
      </c>
      <c r="C24" s="26"/>
    </row>
    <row r="25" spans="1:7" x14ac:dyDescent="0.2">
      <c r="A25" s="1" t="s">
        <v>20</v>
      </c>
      <c r="B25" s="18" t="s">
        <v>28</v>
      </c>
      <c r="C25" s="26"/>
    </row>
    <row r="26" spans="1:7" x14ac:dyDescent="0.2">
      <c r="A26" s="1" t="s">
        <v>6</v>
      </c>
      <c r="B26" s="16">
        <v>1500</v>
      </c>
      <c r="C26" s="26"/>
    </row>
    <row r="27" spans="1:7" x14ac:dyDescent="0.2">
      <c r="A27" s="1" t="s">
        <v>21</v>
      </c>
      <c r="B27" s="16">
        <v>2000</v>
      </c>
      <c r="C27" s="26"/>
    </row>
    <row r="28" spans="1:7" x14ac:dyDescent="0.2">
      <c r="A28" s="1" t="s">
        <v>26</v>
      </c>
      <c r="B28" s="16">
        <v>1250</v>
      </c>
      <c r="C28" s="26"/>
    </row>
    <row r="29" spans="1:7" x14ac:dyDescent="0.2">
      <c r="A29" s="1" t="s">
        <v>27</v>
      </c>
      <c r="B29" s="16">
        <v>1250</v>
      </c>
      <c r="C29" s="26"/>
    </row>
    <row r="30" spans="1:7" x14ac:dyDescent="0.2">
      <c r="A30" s="1" t="s">
        <v>5</v>
      </c>
      <c r="B30" s="16">
        <v>1500</v>
      </c>
      <c r="C30" s="26"/>
    </row>
    <row r="31" spans="1:7" x14ac:dyDescent="0.2">
      <c r="A31" s="1" t="s">
        <v>9</v>
      </c>
      <c r="B31" s="18" t="s">
        <v>28</v>
      </c>
      <c r="C31" s="26"/>
    </row>
    <row r="32" spans="1:7" x14ac:dyDescent="0.2">
      <c r="A32" s="1" t="s">
        <v>4</v>
      </c>
      <c r="B32" s="16">
        <v>1000</v>
      </c>
      <c r="C32" s="26"/>
    </row>
    <row r="33" spans="1:4" x14ac:dyDescent="0.2">
      <c r="A33" s="1" t="s">
        <v>8</v>
      </c>
      <c r="B33" s="16">
        <v>50</v>
      </c>
      <c r="C33" s="26"/>
    </row>
    <row r="34" spans="1:4" x14ac:dyDescent="0.2">
      <c r="A34" s="1" t="s">
        <v>10</v>
      </c>
      <c r="B34" s="18" t="s">
        <v>28</v>
      </c>
      <c r="C34" s="26"/>
    </row>
    <row r="35" spans="1:4" x14ac:dyDescent="0.2">
      <c r="A35" s="1" t="s">
        <v>15</v>
      </c>
      <c r="B35" s="18" t="s">
        <v>28</v>
      </c>
      <c r="C35" s="26"/>
    </row>
    <row r="36" spans="1:4" x14ac:dyDescent="0.2">
      <c r="A36" s="1" t="s">
        <v>19</v>
      </c>
      <c r="B36" s="16">
        <v>1000</v>
      </c>
      <c r="C36" s="26"/>
    </row>
    <row r="37" spans="1:4" x14ac:dyDescent="0.2">
      <c r="A37" s="1" t="s">
        <v>12</v>
      </c>
      <c r="B37" s="16">
        <v>750</v>
      </c>
      <c r="C37" s="26"/>
    </row>
    <row r="38" spans="1:4" x14ac:dyDescent="0.2">
      <c r="A38" s="1" t="s">
        <v>18</v>
      </c>
      <c r="B38" s="16">
        <v>500</v>
      </c>
      <c r="C38" s="26"/>
    </row>
    <row r="41" spans="1:4" ht="19" customHeight="1" x14ac:dyDescent="0.2">
      <c r="A41" s="41" t="s">
        <v>35</v>
      </c>
      <c r="B41" s="42" t="s">
        <v>22</v>
      </c>
      <c r="C41" s="43"/>
    </row>
    <row r="42" spans="1:4" ht="32" x14ac:dyDescent="0.2">
      <c r="A42" s="41"/>
      <c r="B42" s="6" t="s">
        <v>29</v>
      </c>
      <c r="C42" s="6" t="s">
        <v>39</v>
      </c>
    </row>
    <row r="43" spans="1:4" ht="28.75" customHeight="1" x14ac:dyDescent="0.2">
      <c r="A43" s="15" t="s">
        <v>1</v>
      </c>
      <c r="B43" s="19">
        <v>200</v>
      </c>
      <c r="C43" s="27"/>
      <c r="D43" s="17"/>
    </row>
    <row r="44" spans="1:4" ht="40.25" customHeight="1" x14ac:dyDescent="0.2"/>
    <row r="45" spans="1:4" ht="19" customHeight="1" x14ac:dyDescent="0.2">
      <c r="A45" s="41" t="s">
        <v>35</v>
      </c>
      <c r="B45" s="42" t="s">
        <v>24</v>
      </c>
      <c r="C45" s="43"/>
    </row>
    <row r="46" spans="1:4" ht="32" x14ac:dyDescent="0.2">
      <c r="A46" s="41"/>
      <c r="B46" s="6" t="s">
        <v>29</v>
      </c>
      <c r="C46" s="6" t="s">
        <v>39</v>
      </c>
    </row>
    <row r="47" spans="1:4" ht="28.75" customHeight="1" x14ac:dyDescent="0.2">
      <c r="A47" s="15" t="s">
        <v>1</v>
      </c>
      <c r="B47" s="19">
        <f>150*50</f>
        <v>7500</v>
      </c>
      <c r="C47" s="26"/>
      <c r="D47" s="17"/>
    </row>
    <row r="48" spans="1:4" ht="40.25" customHeight="1" x14ac:dyDescent="0.2"/>
    <row r="49" spans="1:5" ht="19" customHeight="1" x14ac:dyDescent="0.2">
      <c r="A49" s="41" t="s">
        <v>0</v>
      </c>
      <c r="B49" s="42" t="s">
        <v>23</v>
      </c>
      <c r="C49" s="43"/>
    </row>
    <row r="50" spans="1:5" ht="48" x14ac:dyDescent="0.2">
      <c r="A50" s="41"/>
      <c r="B50" s="6" t="s">
        <v>38</v>
      </c>
      <c r="C50" s="6" t="s">
        <v>39</v>
      </c>
    </row>
    <row r="51" spans="1:5" x14ac:dyDescent="0.2">
      <c r="A51" s="1" t="s">
        <v>14</v>
      </c>
      <c r="B51" s="2" t="s">
        <v>28</v>
      </c>
      <c r="C51" s="26"/>
      <c r="E51" s="21"/>
    </row>
    <row r="52" spans="1:5" x14ac:dyDescent="0.2">
      <c r="A52" s="1" t="s">
        <v>3</v>
      </c>
      <c r="B52" s="2" t="s">
        <v>28</v>
      </c>
      <c r="C52" s="26"/>
      <c r="E52" s="21"/>
    </row>
    <row r="53" spans="1:5" x14ac:dyDescent="0.2">
      <c r="A53" s="1" t="s">
        <v>1</v>
      </c>
      <c r="B53" s="16">
        <v>250</v>
      </c>
      <c r="C53" s="26"/>
      <c r="E53" s="21"/>
    </row>
    <row r="54" spans="1:5" x14ac:dyDescent="0.2">
      <c r="A54" s="1" t="s">
        <v>20</v>
      </c>
      <c r="B54" s="2" t="s">
        <v>28</v>
      </c>
      <c r="C54" s="26"/>
      <c r="E54" s="21"/>
    </row>
    <row r="55" spans="1:5" x14ac:dyDescent="0.2">
      <c r="A55" s="1" t="s">
        <v>2</v>
      </c>
      <c r="B55" s="2" t="s">
        <v>28</v>
      </c>
      <c r="C55" s="26"/>
      <c r="E55" s="21"/>
    </row>
    <row r="56" spans="1:5" x14ac:dyDescent="0.2">
      <c r="A56" s="1" t="s">
        <v>21</v>
      </c>
      <c r="B56" s="2" t="s">
        <v>28</v>
      </c>
      <c r="C56" s="26"/>
      <c r="E56" s="21"/>
    </row>
    <row r="57" spans="1:5" ht="16" thickBot="1" x14ac:dyDescent="0.25">
      <c r="A57" s="20" t="s">
        <v>36</v>
      </c>
      <c r="B57" s="2" t="s">
        <v>28</v>
      </c>
      <c r="C57" s="26"/>
      <c r="E57" s="21"/>
    </row>
    <row r="58" spans="1:5" ht="16" thickBot="1" x14ac:dyDescent="0.25">
      <c r="A58" s="20" t="s">
        <v>37</v>
      </c>
      <c r="B58" s="2" t="s">
        <v>28</v>
      </c>
      <c r="C58" s="26"/>
      <c r="E58" s="21"/>
    </row>
    <row r="59" spans="1:5" x14ac:dyDescent="0.2">
      <c r="A59" s="1" t="s">
        <v>5</v>
      </c>
      <c r="B59" s="2" t="s">
        <v>28</v>
      </c>
      <c r="C59" s="26"/>
      <c r="E59" s="21"/>
    </row>
    <row r="60" spans="1:5" x14ac:dyDescent="0.2">
      <c r="A60" s="1" t="s">
        <v>7</v>
      </c>
      <c r="B60" s="2" t="s">
        <v>28</v>
      </c>
      <c r="C60" s="26"/>
      <c r="E60" s="21"/>
    </row>
    <row r="61" spans="1:5" x14ac:dyDescent="0.2">
      <c r="A61" s="1" t="s">
        <v>13</v>
      </c>
      <c r="B61" s="2" t="s">
        <v>28</v>
      </c>
      <c r="C61" s="26"/>
      <c r="E61" s="21"/>
    </row>
    <row r="62" spans="1:5" x14ac:dyDescent="0.2">
      <c r="A62" s="1" t="s">
        <v>19</v>
      </c>
      <c r="B62" s="2" t="s">
        <v>28</v>
      </c>
      <c r="C62" s="26"/>
      <c r="E62" s="21"/>
    </row>
    <row r="63" spans="1:5" x14ac:dyDescent="0.2">
      <c r="A63" s="1" t="s">
        <v>17</v>
      </c>
      <c r="B63" s="19">
        <v>100</v>
      </c>
      <c r="C63" s="26"/>
      <c r="E63" s="21"/>
    </row>
    <row r="64" spans="1:5" x14ac:dyDescent="0.2">
      <c r="A64" s="1" t="s">
        <v>18</v>
      </c>
      <c r="B64" s="2" t="s">
        <v>28</v>
      </c>
      <c r="C64" s="26"/>
    </row>
  </sheetData>
  <sheetProtection algorithmName="SHA-512" hashValue="tdA1pnYdp1GIh6WIqpiIG8sSkAet0i0zV10kPJg6JDK3kyX2BolhJachK4w53KTiaN6ZjUmBkNzVegh5ywzDxQ==" saltValue="mSJPt0WbX/MC2ghftm+XPA==" spinCount="100000" sheet="1" objects="1" scenarios="1"/>
  <sortState xmlns:xlrd2="http://schemas.microsoft.com/office/spreadsheetml/2017/richdata2" ref="F22:F43">
    <sortCondition ref="F22:F43"/>
  </sortState>
  <mergeCells count="12">
    <mergeCell ref="A41:A42"/>
    <mergeCell ref="B41:C41"/>
    <mergeCell ref="A45:A46"/>
    <mergeCell ref="B45:C45"/>
    <mergeCell ref="A49:A50"/>
    <mergeCell ref="B49:C49"/>
    <mergeCell ref="B20:C20"/>
    <mergeCell ref="A3:G3"/>
    <mergeCell ref="B6:E6"/>
    <mergeCell ref="A1:G1"/>
    <mergeCell ref="A16:G16"/>
    <mergeCell ref="A20:A21"/>
  </mergeCells>
  <pageMargins left="0.7" right="0.7" top="0.75" bottom="0.75" header="0.3" footer="0.3"/>
  <pageSetup paperSize="9" scale="62" fitToHeight="0" orientation="portrait"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Tarievenblad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Jan-Willem J.W.V. Hendriks</dc:creator>
  <cp:lastModifiedBy>Frederieke F. Pino Post</cp:lastModifiedBy>
  <cp:lastPrinted>2025-11-20T12:48:38Z</cp:lastPrinted>
  <dcterms:created xsi:type="dcterms:W3CDTF">2025-10-14T15:03:20Z</dcterms:created>
  <dcterms:modified xsi:type="dcterms:W3CDTF">2026-03-02T13:13:22Z</dcterms:modified>
</cp:coreProperties>
</file>