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U:\Marjon\a VBB\A Contract final 16 feb\Bijlage B VSP\"/>
    </mc:Choice>
  </mc:AlternateContent>
  <xr:revisionPtr revIDLastSave="0" documentId="8_{241EAFDC-160F-4CEB-B1D5-A0735277FF4E}" xr6:coauthVersionLast="47" xr6:coauthVersionMax="47" xr10:uidLastSave="{00000000-0000-0000-0000-000000000000}"/>
  <bookViews>
    <workbookView xWindow="-108" yWindow="-108" windowWidth="23256" windowHeight="13896" xr2:uid="{C47055CA-9924-47C3-9675-F33775870D00}"/>
  </bookViews>
  <sheets>
    <sheet name="Verdeelstaat Targetprij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AS28" i="1" s="1"/>
  <c r="L28" i="1"/>
  <c r="K28" i="1"/>
  <c r="J28" i="1"/>
  <c r="I28" i="1"/>
  <c r="H28" i="1"/>
  <c r="G28" i="1"/>
  <c r="AR28" i="1" s="1"/>
  <c r="AS27" i="1"/>
  <c r="AR27" i="1"/>
  <c r="AT27" i="1" s="1"/>
  <c r="E27" i="1"/>
  <c r="AS26" i="1"/>
  <c r="AR26" i="1"/>
  <c r="E26" i="1"/>
  <c r="AS25" i="1"/>
  <c r="AR25" i="1"/>
  <c r="AT25" i="1" s="1"/>
  <c r="E25" i="1"/>
  <c r="E28" i="1" s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S22" i="1"/>
  <c r="AR22" i="1"/>
  <c r="AT22" i="1" s="1"/>
  <c r="E22" i="1"/>
  <c r="AS21" i="1"/>
  <c r="AR21" i="1"/>
  <c r="E21" i="1"/>
  <c r="AS20" i="1"/>
  <c r="AR20" i="1"/>
  <c r="AT20" i="1" s="1"/>
  <c r="E20" i="1"/>
  <c r="AS19" i="1"/>
  <c r="AR19" i="1"/>
  <c r="AT19" i="1" s="1"/>
  <c r="E19" i="1"/>
  <c r="E23" i="1" s="1"/>
  <c r="AP17" i="1"/>
  <c r="AO17" i="1"/>
  <c r="AN17" i="1"/>
  <c r="AM17" i="1"/>
  <c r="AL17" i="1"/>
  <c r="AL30" i="1" s="1"/>
  <c r="AL32" i="1" s="1"/>
  <c r="AK17" i="1"/>
  <c r="AK30" i="1" s="1"/>
  <c r="AJ17" i="1"/>
  <c r="AI17" i="1"/>
  <c r="AH17" i="1"/>
  <c r="AG17" i="1"/>
  <c r="AF17" i="1"/>
  <c r="AE17" i="1"/>
  <c r="AD17" i="1"/>
  <c r="AD30" i="1" s="1"/>
  <c r="AD32" i="1" s="1"/>
  <c r="AC17" i="1"/>
  <c r="AC30" i="1" s="1"/>
  <c r="AC32" i="1" s="1"/>
  <c r="AB17" i="1"/>
  <c r="AA17" i="1"/>
  <c r="Z17" i="1"/>
  <c r="Y17" i="1"/>
  <c r="X17" i="1"/>
  <c r="W17" i="1"/>
  <c r="V17" i="1"/>
  <c r="V30" i="1" s="1"/>
  <c r="V32" i="1" s="1"/>
  <c r="U17" i="1"/>
  <c r="U30" i="1" s="1"/>
  <c r="U32" i="1" s="1"/>
  <c r="T17" i="1"/>
  <c r="S17" i="1"/>
  <c r="R17" i="1"/>
  <c r="Q17" i="1"/>
  <c r="P17" i="1"/>
  <c r="O17" i="1"/>
  <c r="N17" i="1"/>
  <c r="N30" i="1" s="1"/>
  <c r="N32" i="1" s="1"/>
  <c r="M17" i="1"/>
  <c r="AS17" i="1" s="1"/>
  <c r="L17" i="1"/>
  <c r="K17" i="1"/>
  <c r="J17" i="1"/>
  <c r="I17" i="1"/>
  <c r="H17" i="1"/>
  <c r="G17" i="1"/>
  <c r="AR17" i="1" s="1"/>
  <c r="AS16" i="1"/>
  <c r="AR16" i="1"/>
  <c r="E16" i="1"/>
  <c r="AS15" i="1"/>
  <c r="AR15" i="1"/>
  <c r="AT15" i="1" s="1"/>
  <c r="E15" i="1"/>
  <c r="AS14" i="1"/>
  <c r="AR14" i="1"/>
  <c r="AT14" i="1" s="1"/>
  <c r="E14" i="1"/>
  <c r="AS13" i="1"/>
  <c r="AR13" i="1"/>
  <c r="AT13" i="1" s="1"/>
  <c r="E13" i="1"/>
  <c r="AS12" i="1"/>
  <c r="AR12" i="1"/>
  <c r="E12" i="1"/>
  <c r="AS11" i="1"/>
  <c r="AR11" i="1"/>
  <c r="AT11" i="1" s="1"/>
  <c r="E11" i="1"/>
  <c r="AS10" i="1"/>
  <c r="AR10" i="1"/>
  <c r="E10" i="1"/>
  <c r="H9" i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T10" i="1" l="1"/>
  <c r="AU10" i="1" s="1"/>
  <c r="AU11" i="1"/>
  <c r="AT12" i="1"/>
  <c r="AU15" i="1"/>
  <c r="AT16" i="1"/>
  <c r="AU16" i="1" s="1"/>
  <c r="AT21" i="1"/>
  <c r="AU21" i="1" s="1"/>
  <c r="AR23" i="1"/>
  <c r="AS23" i="1"/>
  <c r="AT26" i="1"/>
  <c r="AU27" i="1"/>
  <c r="AU25" i="1"/>
  <c r="AU19" i="1"/>
  <c r="AU13" i="1"/>
  <c r="AU22" i="1"/>
  <c r="AU14" i="1"/>
  <c r="AU20" i="1"/>
  <c r="AU26" i="1"/>
  <c r="AU12" i="1"/>
  <c r="AK32" i="1"/>
  <c r="AK34" i="1" s="1"/>
  <c r="AT28" i="1"/>
  <c r="AU28" i="1" s="1"/>
  <c r="AT17" i="1"/>
  <c r="AT23" i="1"/>
  <c r="AU23" i="1" s="1"/>
  <c r="G30" i="1"/>
  <c r="O30" i="1"/>
  <c r="W30" i="1"/>
  <c r="AE30" i="1"/>
  <c r="AM30" i="1"/>
  <c r="U34" i="1"/>
  <c r="AC34" i="1"/>
  <c r="E17" i="1"/>
  <c r="E30" i="1" s="1"/>
  <c r="H30" i="1"/>
  <c r="P30" i="1"/>
  <c r="X30" i="1"/>
  <c r="AF30" i="1"/>
  <c r="AN30" i="1"/>
  <c r="AN32" i="1" s="1"/>
  <c r="N34" i="1"/>
  <c r="V34" i="1"/>
  <c r="AD34" i="1"/>
  <c r="AL34" i="1"/>
  <c r="I30" i="1"/>
  <c r="I32" i="1" s="1"/>
  <c r="Q30" i="1"/>
  <c r="Y30" i="1"/>
  <c r="AG30" i="1"/>
  <c r="AO30" i="1"/>
  <c r="AO32" i="1" s="1"/>
  <c r="J30" i="1"/>
  <c r="J32" i="1" s="1"/>
  <c r="R30" i="1"/>
  <c r="Z30" i="1"/>
  <c r="Z32" i="1" s="1"/>
  <c r="AH30" i="1"/>
  <c r="AH32" i="1" s="1"/>
  <c r="AP30" i="1"/>
  <c r="AP32" i="1" s="1"/>
  <c r="K30" i="1"/>
  <c r="K32" i="1" s="1"/>
  <c r="S30" i="1"/>
  <c r="S32" i="1" s="1"/>
  <c r="AA30" i="1"/>
  <c r="AA32" i="1" s="1"/>
  <c r="AI30" i="1"/>
  <c r="L30" i="1"/>
  <c r="L32" i="1" s="1"/>
  <c r="T30" i="1"/>
  <c r="T32" i="1" s="1"/>
  <c r="AB30" i="1"/>
  <c r="AB32" i="1" s="1"/>
  <c r="AJ30" i="1"/>
  <c r="M30" i="1"/>
  <c r="AJ32" i="1" l="1"/>
  <c r="AJ34" i="1"/>
  <c r="AI32" i="1"/>
  <c r="AI34" i="1"/>
  <c r="R32" i="1"/>
  <c r="R34" i="1"/>
  <c r="AG32" i="1"/>
  <c r="AG34" i="1"/>
  <c r="Y32" i="1"/>
  <c r="Y34" i="1"/>
  <c r="Q32" i="1"/>
  <c r="Q34" i="1"/>
  <c r="AF32" i="1"/>
  <c r="AF34" i="1"/>
  <c r="X32" i="1"/>
  <c r="X34" i="1"/>
  <c r="P32" i="1"/>
  <c r="P34" i="1"/>
  <c r="H32" i="1"/>
  <c r="H34" i="1"/>
  <c r="AM32" i="1"/>
  <c r="AM34" i="1"/>
  <c r="AE32" i="1"/>
  <c r="AE34" i="1"/>
  <c r="W32" i="1"/>
  <c r="W34" i="1"/>
  <c r="O32" i="1"/>
  <c r="O34" i="1"/>
  <c r="AU17" i="1"/>
  <c r="I34" i="1"/>
  <c r="E32" i="1"/>
  <c r="E34" i="1" s="1"/>
  <c r="Z34" i="1"/>
  <c r="L34" i="1"/>
  <c r="AB34" i="1"/>
  <c r="T34" i="1"/>
  <c r="AR30" i="1"/>
  <c r="G32" i="1"/>
  <c r="AR32" i="1" s="1"/>
  <c r="AA34" i="1"/>
  <c r="K34" i="1"/>
  <c r="S34" i="1"/>
  <c r="M32" i="1"/>
  <c r="AS30" i="1"/>
  <c r="G34" i="1"/>
  <c r="AO34" i="1"/>
  <c r="AN34" i="1"/>
  <c r="AP34" i="1"/>
  <c r="AH34" i="1"/>
  <c r="J34" i="1"/>
  <c r="AS32" i="1" l="1"/>
  <c r="M34" i="1"/>
  <c r="AS34" i="1" s="1"/>
  <c r="AT30" i="1"/>
  <c r="AU30" i="1" s="1"/>
  <c r="AR34" i="1"/>
  <c r="AT34" i="1" s="1"/>
  <c r="AU34" i="1" s="1"/>
  <c r="G38" i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AT32" i="1"/>
  <c r="AU32" i="1" s="1"/>
</calcChain>
</file>

<file path=xl/sharedStrings.xml><?xml version="1.0" encoding="utf-8"?>
<sst xmlns="http://schemas.openxmlformats.org/spreadsheetml/2006/main" count="55" uniqueCount="35">
  <si>
    <t>Bijlage B1: Format Verdeelstaat Targetprijs</t>
  </si>
  <si>
    <t>Actualisatieperiode</t>
  </si>
  <si>
    <t>: per ultimo december 2026 (Q4-2026)</t>
  </si>
  <si>
    <t>Opsteldatum</t>
  </si>
  <si>
    <t>: 5 januari 2027</t>
  </si>
  <si>
    <t>Referentie planning:</t>
  </si>
  <si>
    <t xml:space="preserve">: Projectplanning vs. 3 (kenmerk:xxxxx) </t>
  </si>
  <si>
    <t>Status</t>
  </si>
  <si>
    <t>: concept</t>
  </si>
  <si>
    <t>voorbeeld vigerende Verdeelstaat Targetprijs Termijnstaat per december 2026</t>
  </si>
  <si>
    <t>Control account</t>
  </si>
  <si>
    <t>Actuele Target Prijs huidige periode</t>
  </si>
  <si>
    <t xml:space="preserve">[1]                             TP gepasseerde termijnen             </t>
  </si>
  <si>
    <t>[2]                           TP te gane termijnen</t>
  </si>
  <si>
    <t>[3]=[1]+[2]              Actuele Target Prijs</t>
  </si>
  <si>
    <t>Controle</t>
  </si>
  <si>
    <t>unieke codering_1</t>
  </si>
  <si>
    <t>omschrijving control account</t>
  </si>
  <si>
    <t>unieke codering_2</t>
  </si>
  <si>
    <t>unieke codering_3</t>
  </si>
  <si>
    <t>unieke codering_4</t>
  </si>
  <si>
    <t>unieke codering_5</t>
  </si>
  <si>
    <t>unieke codering_6</t>
  </si>
  <si>
    <t>unieke codering_xx</t>
  </si>
  <si>
    <t>[A] subtotaal Directe kosten</t>
  </si>
  <si>
    <t>[B] subtotaal Indirecte kosten</t>
  </si>
  <si>
    <t>[C] subtotaal Risicoreservering (risico's &amp; kansen)</t>
  </si>
  <si>
    <t>[E] Totaal Kosten</t>
  </si>
  <si>
    <t>=[A]+[B]+[C]</t>
  </si>
  <si>
    <t xml:space="preserve">[F] Fee </t>
  </si>
  <si>
    <t>Opslag over de te Vergoeden kosten</t>
  </si>
  <si>
    <t>TOTAAL</t>
  </si>
  <si>
    <t>= [E]+[F]</t>
  </si>
  <si>
    <t>N.B.: de lichtrood gearceerde kolommen zijn de reeds gepasseerde perioden t/m de verslagperiode</t>
  </si>
  <si>
    <t>Verdeelstaat Targetprijs cumulatieve bedragen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</si>
</sst>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double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/>
    </xf>
    <xf numFmtId="17" fontId="3" fillId="3" borderId="4" xfId="0" applyNumberFormat="1" applyFont="1" applyFill="1" applyBorder="1" applyAlignment="1">
      <alignment vertical="center"/>
    </xf>
    <xf numFmtId="17" fontId="0" fillId="0" borderId="0" xfId="0" applyNumberFormat="1"/>
    <xf numFmtId="17" fontId="3" fillId="3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0" fillId="4" borderId="7" xfId="0" applyFill="1" applyBorder="1"/>
    <xf numFmtId="0" fontId="0" fillId="4" borderId="8" xfId="0" applyFill="1" applyBorder="1"/>
    <xf numFmtId="0" fontId="3" fillId="3" borderId="7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4" borderId="7" xfId="0" applyFont="1" applyFill="1" applyBorder="1"/>
    <xf numFmtId="0" fontId="3" fillId="4" borderId="6" xfId="0" applyFont="1" applyFill="1" applyBorder="1"/>
    <xf numFmtId="0" fontId="6" fillId="4" borderId="0" xfId="0" applyFont="1" applyFill="1"/>
    <xf numFmtId="0" fontId="6" fillId="5" borderId="0" xfId="0" applyFont="1" applyFill="1"/>
    <xf numFmtId="0" fontId="3" fillId="3" borderId="6" xfId="0" quotePrefix="1" applyFont="1" applyFill="1" applyBorder="1"/>
    <xf numFmtId="1" fontId="3" fillId="3" borderId="0" xfId="0" applyNumberFormat="1" applyFont="1" applyFill="1"/>
    <xf numFmtId="1" fontId="0" fillId="0" borderId="0" xfId="0" applyNumberFormat="1"/>
    <xf numFmtId="0" fontId="1" fillId="3" borderId="9" xfId="0" applyFont="1" applyFill="1" applyBorder="1"/>
    <xf numFmtId="0" fontId="1" fillId="3" borderId="10" xfId="0" quotePrefix="1" applyFont="1" applyFill="1" applyBorder="1"/>
    <xf numFmtId="1" fontId="0" fillId="4" borderId="4" xfId="0" applyNumberFormat="1" applyFill="1" applyBorder="1"/>
    <xf numFmtId="0" fontId="7" fillId="2" borderId="11" xfId="0" applyFont="1" applyFill="1" applyBorder="1" applyAlignment="1">
      <alignment wrapText="1"/>
    </xf>
    <xf numFmtId="0" fontId="8" fillId="2" borderId="12" xfId="0" applyFont="1" applyFill="1" applyBorder="1"/>
    <xf numFmtId="0" fontId="8" fillId="2" borderId="13" xfId="0" applyFont="1" applyFill="1" applyBorder="1"/>
    <xf numFmtId="0" fontId="7" fillId="2" borderId="14" xfId="0" applyFont="1" applyFill="1" applyBorder="1"/>
    <xf numFmtId="0" fontId="8" fillId="2" borderId="0" xfId="0" applyFont="1" applyFill="1"/>
    <xf numFmtId="0" fontId="8" fillId="2" borderId="15" xfId="0" applyFont="1" applyFill="1" applyBorder="1"/>
    <xf numFmtId="0" fontId="7" fillId="2" borderId="16" xfId="0" applyFont="1" applyFill="1" applyBorder="1"/>
    <xf numFmtId="0" fontId="8" fillId="2" borderId="17" xfId="0" applyFont="1" applyFill="1" applyBorder="1"/>
    <xf numFmtId="0" fontId="8" fillId="2" borderId="18" xfId="0" applyFont="1" applyFill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Verdeelstaat Targetprijs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'Verdeelstaat Targetprijs'!$G$37:$AP$37</c:f>
              <c:numCache>
                <c:formatCode>mmm\-yy</c:formatCode>
                <c:ptCount val="36"/>
                <c:pt idx="0">
                  <c:v>46204</c:v>
                </c:pt>
                <c:pt idx="1">
                  <c:v>46235</c:v>
                </c:pt>
                <c:pt idx="2">
                  <c:v>46266</c:v>
                </c:pt>
                <c:pt idx="3">
                  <c:v>46297</c:v>
                </c:pt>
                <c:pt idx="4">
                  <c:v>46328</c:v>
                </c:pt>
                <c:pt idx="5">
                  <c:v>46359</c:v>
                </c:pt>
                <c:pt idx="6">
                  <c:v>46390</c:v>
                </c:pt>
                <c:pt idx="7">
                  <c:v>46421</c:v>
                </c:pt>
                <c:pt idx="8">
                  <c:v>46452</c:v>
                </c:pt>
                <c:pt idx="9">
                  <c:v>46483</c:v>
                </c:pt>
                <c:pt idx="10">
                  <c:v>46514</c:v>
                </c:pt>
                <c:pt idx="11">
                  <c:v>46545</c:v>
                </c:pt>
                <c:pt idx="12">
                  <c:v>46576</c:v>
                </c:pt>
                <c:pt idx="13">
                  <c:v>46607</c:v>
                </c:pt>
                <c:pt idx="14">
                  <c:v>46638</c:v>
                </c:pt>
                <c:pt idx="15">
                  <c:v>46669</c:v>
                </c:pt>
                <c:pt idx="16">
                  <c:v>46700</c:v>
                </c:pt>
                <c:pt idx="17">
                  <c:v>46731</c:v>
                </c:pt>
                <c:pt idx="18">
                  <c:v>46762</c:v>
                </c:pt>
                <c:pt idx="19">
                  <c:v>46793</c:v>
                </c:pt>
                <c:pt idx="20">
                  <c:v>46824</c:v>
                </c:pt>
                <c:pt idx="21">
                  <c:v>46855</c:v>
                </c:pt>
                <c:pt idx="22">
                  <c:v>46886</c:v>
                </c:pt>
                <c:pt idx="23">
                  <c:v>46917</c:v>
                </c:pt>
                <c:pt idx="24">
                  <c:v>46948</c:v>
                </c:pt>
                <c:pt idx="25">
                  <c:v>46979</c:v>
                </c:pt>
                <c:pt idx="26">
                  <c:v>47010</c:v>
                </c:pt>
                <c:pt idx="27">
                  <c:v>47041</c:v>
                </c:pt>
                <c:pt idx="28">
                  <c:v>47072</c:v>
                </c:pt>
                <c:pt idx="29">
                  <c:v>47103</c:v>
                </c:pt>
                <c:pt idx="30">
                  <c:v>47134</c:v>
                </c:pt>
                <c:pt idx="31">
                  <c:v>47165</c:v>
                </c:pt>
                <c:pt idx="32">
                  <c:v>47196</c:v>
                </c:pt>
                <c:pt idx="33">
                  <c:v>47227</c:v>
                </c:pt>
                <c:pt idx="34">
                  <c:v>47258</c:v>
                </c:pt>
                <c:pt idx="35">
                  <c:v>47289</c:v>
                </c:pt>
              </c:numCache>
            </c:numRef>
          </c:cat>
          <c:val>
            <c:numRef>
              <c:f>'Verdeelstaat Targetprijs'!$G$38:$AP$38</c:f>
              <c:numCache>
                <c:formatCode>0</c:formatCode>
                <c:ptCount val="36"/>
                <c:pt idx="0">
                  <c:v>13.8</c:v>
                </c:pt>
                <c:pt idx="1">
                  <c:v>28.75</c:v>
                </c:pt>
                <c:pt idx="2">
                  <c:v>59.8</c:v>
                </c:pt>
                <c:pt idx="3">
                  <c:v>113.85</c:v>
                </c:pt>
                <c:pt idx="4">
                  <c:v>166.75</c:v>
                </c:pt>
                <c:pt idx="5">
                  <c:v>230</c:v>
                </c:pt>
                <c:pt idx="6">
                  <c:v>308.2</c:v>
                </c:pt>
                <c:pt idx="7">
                  <c:v>386.4</c:v>
                </c:pt>
                <c:pt idx="8">
                  <c:v>464.59999999999997</c:v>
                </c:pt>
                <c:pt idx="9">
                  <c:v>548.54999999999995</c:v>
                </c:pt>
                <c:pt idx="10">
                  <c:v>672.75</c:v>
                </c:pt>
                <c:pt idx="11">
                  <c:v>756.7</c:v>
                </c:pt>
                <c:pt idx="12">
                  <c:v>840.65000000000009</c:v>
                </c:pt>
                <c:pt idx="13">
                  <c:v>947.60000000000014</c:v>
                </c:pt>
                <c:pt idx="14">
                  <c:v>1015.4500000000002</c:v>
                </c:pt>
                <c:pt idx="15">
                  <c:v>1078.7000000000003</c:v>
                </c:pt>
                <c:pt idx="16">
                  <c:v>1168.4000000000003</c:v>
                </c:pt>
                <c:pt idx="17">
                  <c:v>1214.4000000000003</c:v>
                </c:pt>
                <c:pt idx="18">
                  <c:v>1260.4000000000003</c:v>
                </c:pt>
                <c:pt idx="19">
                  <c:v>1335.1500000000003</c:v>
                </c:pt>
                <c:pt idx="20">
                  <c:v>1376.5500000000004</c:v>
                </c:pt>
                <c:pt idx="21">
                  <c:v>1416.8000000000004</c:v>
                </c:pt>
                <c:pt idx="22">
                  <c:v>1483.5000000000005</c:v>
                </c:pt>
                <c:pt idx="23">
                  <c:v>1512.2500000000005</c:v>
                </c:pt>
                <c:pt idx="24">
                  <c:v>1541.0000000000005</c:v>
                </c:pt>
                <c:pt idx="25">
                  <c:v>1624.9500000000005</c:v>
                </c:pt>
                <c:pt idx="26">
                  <c:v>1637.6000000000006</c:v>
                </c:pt>
                <c:pt idx="27">
                  <c:v>1679.0000000000007</c:v>
                </c:pt>
                <c:pt idx="28">
                  <c:v>1691.6500000000008</c:v>
                </c:pt>
                <c:pt idx="29">
                  <c:v>1772.1500000000008</c:v>
                </c:pt>
                <c:pt idx="30">
                  <c:v>1829.6500000000008</c:v>
                </c:pt>
                <c:pt idx="31">
                  <c:v>1869.9000000000008</c:v>
                </c:pt>
                <c:pt idx="32">
                  <c:v>1942.3500000000008</c:v>
                </c:pt>
                <c:pt idx="33">
                  <c:v>1978.0000000000009</c:v>
                </c:pt>
                <c:pt idx="34">
                  <c:v>2006.7500000000009</c:v>
                </c:pt>
                <c:pt idx="35">
                  <c:v>2032.0500000000009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4-43D4-B90E-D4AB96E3B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83952"/>
        <c:axId val="43894512"/>
      </c:barChart>
      <c:dateAx>
        <c:axId val="43883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894512"/>
        <c:crosses val="autoZero"/>
        <c:auto val="1"/>
        <c:lblOffset val="100"/>
        <c:baseTimeUnit val="months"/>
      </c:dateAx>
      <c:valAx>
        <c:axId val="4389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EURO x mln.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88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268062</xdr:colOff>
      <xdr:row>39</xdr:row>
      <xdr:rowOff>135389</xdr:rowOff>
    </xdr:from>
    <xdr:to>
      <xdr:col>20</xdr:col>
      <xdr:colOff>261257</xdr:colOff>
      <xdr:row>62</xdr:row>
      <xdr:rowOff>163284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24780F9-49AD-4575-AD23-FA7AC081D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cd0cf1030fc9269/Documenten/Best4Project%20Projecten/Brienenoordbrug%20RWS/Format%20Cost%20Control%20Rapportage%20VBB%20vs.3.xlsx" TargetMode="External"/><Relationship Id="rId1" Type="http://schemas.openxmlformats.org/officeDocument/2006/relationships/externalLinkPath" Target="https://d.docs.live.net/bcd0cf1030fc9269/Documenten/Best4Project%20Projecten/Brienenoordbrug%20RWS/Format%20Cost%20Control%20Rapportage%20VBB%20vs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150 (a) Financiele Voortgang"/>
      <sheetName val="CC150 (b) PE Eindafrekening"/>
      <sheetName val="CC150 (c) Bedragen in de tijd"/>
    </sheetNames>
    <sheetDataSet>
      <sheetData sheetId="0">
        <row r="7">
          <cell r="I7">
            <v>214</v>
          </cell>
        </row>
        <row r="8">
          <cell r="I8">
            <v>102</v>
          </cell>
        </row>
        <row r="9">
          <cell r="I9">
            <v>102</v>
          </cell>
        </row>
        <row r="10">
          <cell r="I10">
            <v>61</v>
          </cell>
        </row>
        <row r="11">
          <cell r="I11">
            <v>306</v>
          </cell>
        </row>
        <row r="12">
          <cell r="I12">
            <v>107</v>
          </cell>
        </row>
        <row r="13">
          <cell r="I13">
            <v>153</v>
          </cell>
        </row>
        <row r="16">
          <cell r="I16">
            <v>61</v>
          </cell>
        </row>
        <row r="17">
          <cell r="I17">
            <v>107</v>
          </cell>
        </row>
        <row r="18">
          <cell r="I18">
            <v>204</v>
          </cell>
        </row>
        <row r="19">
          <cell r="I19">
            <v>51</v>
          </cell>
        </row>
        <row r="22">
          <cell r="I22">
            <v>93</v>
          </cell>
        </row>
        <row r="23">
          <cell r="I23">
            <v>103</v>
          </cell>
        </row>
        <row r="24">
          <cell r="I24">
            <v>103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B6CF-4C5C-4112-BB09-D7ED43C40813}">
  <dimension ref="B1:AU38"/>
  <sheetViews>
    <sheetView showGridLines="0" tabSelected="1" zoomScale="50" zoomScaleNormal="50" workbookViewId="0">
      <selection activeCell="E5" sqref="E5"/>
    </sheetView>
  </sheetViews>
  <sheetFormatPr defaultRowHeight="14.4" x14ac:dyDescent="0.3"/>
  <cols>
    <col min="2" max="2" width="22.5546875" customWidth="1"/>
    <col min="3" max="3" width="38.44140625" customWidth="1"/>
    <col min="4" max="4" width="3.5546875" customWidth="1"/>
    <col min="5" max="5" width="14.5546875" customWidth="1"/>
    <col min="6" max="6" width="4" customWidth="1"/>
    <col min="7" max="7" width="36.5546875" bestFit="1" customWidth="1"/>
    <col min="44" max="47" width="14.6640625" customWidth="1"/>
  </cols>
  <sheetData>
    <row r="1" spans="2:47" ht="25.8" x14ac:dyDescent="0.5">
      <c r="B1" s="40" t="s">
        <v>0</v>
      </c>
    </row>
    <row r="2" spans="2:47" ht="25.8" x14ac:dyDescent="0.5">
      <c r="B2" s="39"/>
    </row>
    <row r="3" spans="2:47" ht="15.6" x14ac:dyDescent="0.3">
      <c r="B3" s="28" t="s">
        <v>1</v>
      </c>
      <c r="C3" s="29" t="s">
        <v>2</v>
      </c>
      <c r="D3" s="30"/>
    </row>
    <row r="4" spans="2:47" ht="15.6" x14ac:dyDescent="0.3">
      <c r="B4" s="31" t="s">
        <v>3</v>
      </c>
      <c r="C4" s="32" t="s">
        <v>4</v>
      </c>
      <c r="D4" s="33"/>
    </row>
    <row r="5" spans="2:47" ht="15.6" x14ac:dyDescent="0.3">
      <c r="B5" s="31" t="s">
        <v>5</v>
      </c>
      <c r="C5" s="32" t="s">
        <v>6</v>
      </c>
      <c r="D5" s="33"/>
    </row>
    <row r="6" spans="2:47" ht="15.6" x14ac:dyDescent="0.3">
      <c r="B6" s="34" t="s">
        <v>7</v>
      </c>
      <c r="C6" s="35" t="s">
        <v>8</v>
      </c>
      <c r="D6" s="36"/>
    </row>
    <row r="7" spans="2:47" ht="15.6" x14ac:dyDescent="0.3">
      <c r="B7" s="37"/>
      <c r="C7" s="38"/>
      <c r="D7" s="38"/>
    </row>
    <row r="8" spans="2:47" ht="18" x14ac:dyDescent="0.35">
      <c r="B8" s="41" t="s">
        <v>9</v>
      </c>
      <c r="C8" s="1"/>
      <c r="G8" s="44"/>
      <c r="H8" s="44"/>
      <c r="I8" s="44"/>
      <c r="J8" s="44"/>
      <c r="K8" s="44"/>
      <c r="L8" s="44"/>
    </row>
    <row r="9" spans="2:47" ht="51.9" customHeight="1" x14ac:dyDescent="0.3">
      <c r="B9" s="45" t="s">
        <v>10</v>
      </c>
      <c r="C9" s="46"/>
      <c r="E9" s="2" t="s">
        <v>11</v>
      </c>
      <c r="F9" s="3"/>
      <c r="G9" s="4">
        <v>46204</v>
      </c>
      <c r="H9" s="4">
        <f>G9+31</f>
        <v>46235</v>
      </c>
      <c r="I9" s="4">
        <f t="shared" ref="I9:AP9" si="0">H9+31</f>
        <v>46266</v>
      </c>
      <c r="J9" s="4">
        <f t="shared" si="0"/>
        <v>46297</v>
      </c>
      <c r="K9" s="4">
        <f t="shared" si="0"/>
        <v>46328</v>
      </c>
      <c r="L9" s="4">
        <f t="shared" si="0"/>
        <v>46359</v>
      </c>
      <c r="M9" s="4">
        <f t="shared" si="0"/>
        <v>46390</v>
      </c>
      <c r="N9" s="4">
        <f t="shared" si="0"/>
        <v>46421</v>
      </c>
      <c r="O9" s="4">
        <f t="shared" si="0"/>
        <v>46452</v>
      </c>
      <c r="P9" s="4">
        <f t="shared" si="0"/>
        <v>46483</v>
      </c>
      <c r="Q9" s="4">
        <f t="shared" si="0"/>
        <v>46514</v>
      </c>
      <c r="R9" s="4">
        <f t="shared" si="0"/>
        <v>46545</v>
      </c>
      <c r="S9" s="4">
        <f t="shared" si="0"/>
        <v>46576</v>
      </c>
      <c r="T9" s="4">
        <f t="shared" si="0"/>
        <v>46607</v>
      </c>
      <c r="U9" s="4">
        <f t="shared" si="0"/>
        <v>46638</v>
      </c>
      <c r="V9" s="4">
        <f t="shared" si="0"/>
        <v>46669</v>
      </c>
      <c r="W9" s="4">
        <f t="shared" si="0"/>
        <v>46700</v>
      </c>
      <c r="X9" s="4">
        <f t="shared" si="0"/>
        <v>46731</v>
      </c>
      <c r="Y9" s="4">
        <f t="shared" si="0"/>
        <v>46762</v>
      </c>
      <c r="Z9" s="4">
        <f>Y9+31</f>
        <v>46793</v>
      </c>
      <c r="AA9" s="4">
        <f t="shared" si="0"/>
        <v>46824</v>
      </c>
      <c r="AB9" s="4">
        <f t="shared" si="0"/>
        <v>46855</v>
      </c>
      <c r="AC9" s="4">
        <f t="shared" si="0"/>
        <v>46886</v>
      </c>
      <c r="AD9" s="4">
        <f t="shared" si="0"/>
        <v>46917</v>
      </c>
      <c r="AE9" s="4">
        <f t="shared" si="0"/>
        <v>46948</v>
      </c>
      <c r="AF9" s="4">
        <f t="shared" si="0"/>
        <v>46979</v>
      </c>
      <c r="AG9" s="4">
        <f>AF9+31</f>
        <v>47010</v>
      </c>
      <c r="AH9" s="4">
        <f t="shared" si="0"/>
        <v>47041</v>
      </c>
      <c r="AI9" s="4">
        <f t="shared" si="0"/>
        <v>47072</v>
      </c>
      <c r="AJ9" s="4">
        <f t="shared" si="0"/>
        <v>47103</v>
      </c>
      <c r="AK9" s="4">
        <f t="shared" si="0"/>
        <v>47134</v>
      </c>
      <c r="AL9" s="4">
        <f t="shared" si="0"/>
        <v>47165</v>
      </c>
      <c r="AM9" s="4">
        <f t="shared" si="0"/>
        <v>47196</v>
      </c>
      <c r="AN9" s="4">
        <f t="shared" si="0"/>
        <v>47227</v>
      </c>
      <c r="AO9" s="5">
        <f t="shared" si="0"/>
        <v>47258</v>
      </c>
      <c r="AP9" s="5">
        <f t="shared" si="0"/>
        <v>47289</v>
      </c>
      <c r="AQ9" s="6"/>
      <c r="AR9" s="7" t="s">
        <v>12</v>
      </c>
      <c r="AS9" s="7" t="s">
        <v>13</v>
      </c>
      <c r="AT9" s="7" t="s">
        <v>14</v>
      </c>
      <c r="AU9" s="4" t="s">
        <v>15</v>
      </c>
    </row>
    <row r="10" spans="2:47" x14ac:dyDescent="0.3">
      <c r="B10" s="8" t="s">
        <v>16</v>
      </c>
      <c r="C10" s="9" t="s">
        <v>17</v>
      </c>
      <c r="E10" s="10">
        <f>'[1]CC150 (a) Financiele Voortgang'!I7</f>
        <v>214</v>
      </c>
      <c r="G10" s="11">
        <v>5</v>
      </c>
      <c r="H10" s="11">
        <v>5</v>
      </c>
      <c r="I10" s="11">
        <v>10</v>
      </c>
      <c r="J10" s="11">
        <v>15</v>
      </c>
      <c r="K10" s="11">
        <v>10</v>
      </c>
      <c r="L10" s="11">
        <v>10</v>
      </c>
      <c r="M10" s="10">
        <v>8</v>
      </c>
      <c r="N10" s="10">
        <v>8</v>
      </c>
      <c r="O10" s="10">
        <v>8</v>
      </c>
      <c r="P10" s="10">
        <v>8</v>
      </c>
      <c r="Q10" s="10">
        <v>8</v>
      </c>
      <c r="R10" s="10">
        <v>8</v>
      </c>
      <c r="S10" s="10">
        <v>8</v>
      </c>
      <c r="T10" s="10">
        <v>8</v>
      </c>
      <c r="U10" s="10">
        <v>8</v>
      </c>
      <c r="V10" s="10">
        <v>8</v>
      </c>
      <c r="W10" s="10">
        <v>8</v>
      </c>
      <c r="X10" s="10">
        <v>8</v>
      </c>
      <c r="Y10" s="10">
        <v>8</v>
      </c>
      <c r="Z10" s="10">
        <v>8</v>
      </c>
      <c r="AA10" s="10">
        <v>8</v>
      </c>
      <c r="AB10" s="10">
        <v>8</v>
      </c>
      <c r="AC10" s="10">
        <v>8</v>
      </c>
      <c r="AD10" s="10">
        <v>8</v>
      </c>
      <c r="AE10" s="10">
        <v>8</v>
      </c>
      <c r="AF10" s="10">
        <v>7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2"/>
      <c r="AR10" s="11">
        <f>SUM(G10:L10)</f>
        <v>55</v>
      </c>
      <c r="AS10" s="10">
        <f>SUM(M10:AP10)</f>
        <v>159</v>
      </c>
      <c r="AT10" s="10">
        <f>AR10+AS10</f>
        <v>214</v>
      </c>
      <c r="AU10" s="10" t="b">
        <f>AT10=E10</f>
        <v>1</v>
      </c>
    </row>
    <row r="11" spans="2:47" x14ac:dyDescent="0.3">
      <c r="B11" s="13" t="s">
        <v>18</v>
      </c>
      <c r="C11" s="9" t="s">
        <v>17</v>
      </c>
      <c r="E11" s="10">
        <f>'[1]CC150 (a) Financiele Voortgang'!I8</f>
        <v>102</v>
      </c>
      <c r="G11" s="11"/>
      <c r="H11" s="11"/>
      <c r="I11" s="11"/>
      <c r="J11" s="11"/>
      <c r="K11" s="11"/>
      <c r="L11" s="11"/>
      <c r="M11" s="10">
        <v>10</v>
      </c>
      <c r="N11" s="10">
        <v>10</v>
      </c>
      <c r="O11" s="10">
        <v>10</v>
      </c>
      <c r="P11" s="10">
        <v>10</v>
      </c>
      <c r="Q11" s="10">
        <v>10</v>
      </c>
      <c r="R11" s="10">
        <v>10</v>
      </c>
      <c r="S11" s="10">
        <v>10</v>
      </c>
      <c r="T11" s="10">
        <v>10</v>
      </c>
      <c r="U11" s="10">
        <v>10</v>
      </c>
      <c r="V11" s="10">
        <v>10</v>
      </c>
      <c r="W11" s="10">
        <v>2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2"/>
      <c r="AR11" s="11">
        <f t="shared" ref="AR11:AR34" si="1">SUM(G11:L11)</f>
        <v>0</v>
      </c>
      <c r="AS11" s="10">
        <f t="shared" ref="AS11:AS34" si="2">SUM(M11:AP11)</f>
        <v>102</v>
      </c>
      <c r="AT11" s="10">
        <f t="shared" ref="AT11:AT34" si="3">AR11+AS11</f>
        <v>102</v>
      </c>
      <c r="AU11" s="10" t="b">
        <f t="shared" ref="AU11:AU34" si="4">AT11=E11</f>
        <v>1</v>
      </c>
    </row>
    <row r="12" spans="2:47" x14ac:dyDescent="0.3">
      <c r="B12" s="13" t="s">
        <v>19</v>
      </c>
      <c r="C12" s="9" t="s">
        <v>17</v>
      </c>
      <c r="E12" s="10">
        <f>'[1]CC150 (a) Financiele Voortgang'!I9</f>
        <v>102</v>
      </c>
      <c r="G12" s="11"/>
      <c r="H12" s="11"/>
      <c r="I12" s="11">
        <v>8</v>
      </c>
      <c r="J12" s="11">
        <v>8</v>
      </c>
      <c r="K12" s="11">
        <v>10</v>
      </c>
      <c r="L12" s="11">
        <v>8</v>
      </c>
      <c r="M12" s="10">
        <v>8</v>
      </c>
      <c r="N12" s="10">
        <v>8</v>
      </c>
      <c r="O12" s="10">
        <v>8</v>
      </c>
      <c r="P12" s="10">
        <v>8</v>
      </c>
      <c r="Q12" s="10">
        <v>8</v>
      </c>
      <c r="R12" s="10">
        <v>8</v>
      </c>
      <c r="S12" s="10">
        <v>8</v>
      </c>
      <c r="T12" s="10">
        <v>8</v>
      </c>
      <c r="U12" s="10">
        <v>4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2"/>
      <c r="AR12" s="11">
        <f t="shared" si="1"/>
        <v>34</v>
      </c>
      <c r="AS12" s="10">
        <f t="shared" si="2"/>
        <v>68</v>
      </c>
      <c r="AT12" s="10">
        <f t="shared" si="3"/>
        <v>102</v>
      </c>
      <c r="AU12" s="10" t="b">
        <f t="shared" si="4"/>
        <v>1</v>
      </c>
    </row>
    <row r="13" spans="2:47" x14ac:dyDescent="0.3">
      <c r="B13" s="13" t="s">
        <v>20</v>
      </c>
      <c r="C13" s="9" t="s">
        <v>17</v>
      </c>
      <c r="E13" s="10">
        <f>'[1]CC150 (a) Financiele Voortgang'!I10</f>
        <v>61</v>
      </c>
      <c r="G13" s="11"/>
      <c r="H13" s="11"/>
      <c r="I13" s="11"/>
      <c r="J13" s="11"/>
      <c r="K13" s="11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10</v>
      </c>
      <c r="AK13" s="10">
        <v>25</v>
      </c>
      <c r="AL13" s="10">
        <v>10</v>
      </c>
      <c r="AM13" s="10">
        <v>10</v>
      </c>
      <c r="AN13" s="10">
        <v>6</v>
      </c>
      <c r="AO13" s="10"/>
      <c r="AP13" s="10"/>
      <c r="AQ13" s="12"/>
      <c r="AR13" s="11">
        <f t="shared" si="1"/>
        <v>0</v>
      </c>
      <c r="AS13" s="10">
        <f t="shared" si="2"/>
        <v>61</v>
      </c>
      <c r="AT13" s="10">
        <f t="shared" si="3"/>
        <v>61</v>
      </c>
      <c r="AU13" s="10" t="b">
        <f t="shared" si="4"/>
        <v>1</v>
      </c>
    </row>
    <row r="14" spans="2:47" x14ac:dyDescent="0.3">
      <c r="B14" s="13" t="s">
        <v>21</v>
      </c>
      <c r="C14" s="9" t="s">
        <v>17</v>
      </c>
      <c r="E14" s="10">
        <f>'[1]CC150 (a) Financiele Voortgang'!I11</f>
        <v>306</v>
      </c>
      <c r="G14" s="11"/>
      <c r="H14" s="11"/>
      <c r="I14" s="11"/>
      <c r="J14" s="11">
        <v>15</v>
      </c>
      <c r="K14" s="11">
        <v>15</v>
      </c>
      <c r="L14" s="11">
        <v>15</v>
      </c>
      <c r="M14" s="10">
        <v>25</v>
      </c>
      <c r="N14" s="10">
        <v>25</v>
      </c>
      <c r="O14" s="10">
        <v>25</v>
      </c>
      <c r="P14" s="10">
        <v>30</v>
      </c>
      <c r="Q14" s="10">
        <v>35</v>
      </c>
      <c r="R14" s="10">
        <v>30</v>
      </c>
      <c r="S14" s="10">
        <v>30</v>
      </c>
      <c r="T14" s="10">
        <v>25</v>
      </c>
      <c r="U14" s="10">
        <v>15</v>
      </c>
      <c r="V14" s="10">
        <v>15</v>
      </c>
      <c r="W14" s="10">
        <v>6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2"/>
      <c r="AR14" s="11">
        <f t="shared" si="1"/>
        <v>45</v>
      </c>
      <c r="AS14" s="10">
        <f t="shared" si="2"/>
        <v>261</v>
      </c>
      <c r="AT14" s="10">
        <f t="shared" si="3"/>
        <v>306</v>
      </c>
      <c r="AU14" s="10" t="b">
        <f t="shared" si="4"/>
        <v>1</v>
      </c>
    </row>
    <row r="15" spans="2:47" x14ac:dyDescent="0.3">
      <c r="B15" s="13" t="s">
        <v>22</v>
      </c>
      <c r="C15" s="9" t="s">
        <v>17</v>
      </c>
      <c r="E15" s="10">
        <f>'[1]CC150 (a) Financiele Voortgang'!I12</f>
        <v>107</v>
      </c>
      <c r="G15" s="11"/>
      <c r="H15" s="11"/>
      <c r="I15" s="11"/>
      <c r="J15" s="11"/>
      <c r="K15" s="11"/>
      <c r="L15" s="11">
        <v>10</v>
      </c>
      <c r="M15" s="10">
        <v>5</v>
      </c>
      <c r="N15" s="10">
        <v>5</v>
      </c>
      <c r="O15" s="10">
        <v>5</v>
      </c>
      <c r="P15" s="10">
        <v>5</v>
      </c>
      <c r="Q15" s="10">
        <v>5</v>
      </c>
      <c r="R15" s="10">
        <v>5</v>
      </c>
      <c r="S15" s="10">
        <v>5</v>
      </c>
      <c r="T15" s="10">
        <v>5</v>
      </c>
      <c r="U15" s="10">
        <v>5</v>
      </c>
      <c r="V15" s="10">
        <v>5</v>
      </c>
      <c r="W15" s="10">
        <v>5</v>
      </c>
      <c r="X15" s="10">
        <v>5</v>
      </c>
      <c r="Y15" s="10">
        <v>5</v>
      </c>
      <c r="Z15" s="10">
        <v>5</v>
      </c>
      <c r="AA15" s="10">
        <v>5</v>
      </c>
      <c r="AB15" s="10">
        <v>5</v>
      </c>
      <c r="AC15" s="10">
        <v>5</v>
      </c>
      <c r="AD15" s="10">
        <v>5</v>
      </c>
      <c r="AE15" s="10">
        <v>5</v>
      </c>
      <c r="AF15" s="10">
        <v>2</v>
      </c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2"/>
      <c r="AR15" s="11">
        <f t="shared" si="1"/>
        <v>10</v>
      </c>
      <c r="AS15" s="10">
        <f t="shared" si="2"/>
        <v>97</v>
      </c>
      <c r="AT15" s="10">
        <f t="shared" si="3"/>
        <v>107</v>
      </c>
      <c r="AU15" s="10" t="b">
        <f t="shared" si="4"/>
        <v>1</v>
      </c>
    </row>
    <row r="16" spans="2:47" ht="15" thickBot="1" x14ac:dyDescent="0.35">
      <c r="B16" s="13" t="s">
        <v>23</v>
      </c>
      <c r="C16" s="9" t="s">
        <v>17</v>
      </c>
      <c r="E16" s="14">
        <f>'[1]CC150 (a) Financiele Voortgang'!I13</f>
        <v>153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>
        <v>10</v>
      </c>
      <c r="X16" s="10">
        <v>10</v>
      </c>
      <c r="Y16" s="10">
        <v>10</v>
      </c>
      <c r="Z16" s="10">
        <v>10</v>
      </c>
      <c r="AA16" s="10">
        <v>10</v>
      </c>
      <c r="AB16" s="10">
        <v>10</v>
      </c>
      <c r="AC16" s="10"/>
      <c r="AD16" s="10"/>
      <c r="AE16" s="10"/>
      <c r="AF16" s="10"/>
      <c r="AG16" s="10"/>
      <c r="AH16" s="10"/>
      <c r="AI16" s="10"/>
      <c r="AJ16" s="10"/>
      <c r="AK16" s="10">
        <v>15</v>
      </c>
      <c r="AL16" s="10">
        <v>15</v>
      </c>
      <c r="AM16" s="10">
        <v>15</v>
      </c>
      <c r="AN16" s="10">
        <v>15</v>
      </c>
      <c r="AO16" s="10">
        <v>15</v>
      </c>
      <c r="AP16" s="10">
        <v>12</v>
      </c>
      <c r="AQ16" s="12"/>
      <c r="AR16" s="11">
        <f t="shared" si="1"/>
        <v>6</v>
      </c>
      <c r="AS16" s="10">
        <f t="shared" si="2"/>
        <v>147</v>
      </c>
      <c r="AT16" s="10">
        <f t="shared" si="3"/>
        <v>153</v>
      </c>
      <c r="AU16" s="10" t="b">
        <f t="shared" si="4"/>
        <v>1</v>
      </c>
    </row>
    <row r="17" spans="2:47" ht="15" thickTop="1" x14ac:dyDescent="0.3">
      <c r="B17" s="15" t="s">
        <v>24</v>
      </c>
      <c r="C17" s="16"/>
      <c r="E17" s="17">
        <f>SUBTOTAL(9,E10:E16)</f>
        <v>1045</v>
      </c>
      <c r="G17" s="17">
        <f>SUBTOTAL(9,G10:G16)</f>
        <v>6</v>
      </c>
      <c r="H17" s="17">
        <f t="shared" ref="H17:AP17" si="5">SUBTOTAL(9,H10:H16)</f>
        <v>6</v>
      </c>
      <c r="I17" s="17">
        <f t="shared" si="5"/>
        <v>19</v>
      </c>
      <c r="J17" s="17">
        <f t="shared" si="5"/>
        <v>39</v>
      </c>
      <c r="K17" s="17">
        <f t="shared" si="5"/>
        <v>36</v>
      </c>
      <c r="L17" s="17">
        <f t="shared" si="5"/>
        <v>44</v>
      </c>
      <c r="M17" s="17">
        <f t="shared" si="5"/>
        <v>56</v>
      </c>
      <c r="N17" s="17">
        <f t="shared" si="5"/>
        <v>56</v>
      </c>
      <c r="O17" s="17">
        <f t="shared" si="5"/>
        <v>56</v>
      </c>
      <c r="P17" s="17">
        <f t="shared" si="5"/>
        <v>61</v>
      </c>
      <c r="Q17" s="17">
        <f t="shared" si="5"/>
        <v>66</v>
      </c>
      <c r="R17" s="17">
        <f t="shared" si="5"/>
        <v>61</v>
      </c>
      <c r="S17" s="17">
        <f t="shared" si="5"/>
        <v>61</v>
      </c>
      <c r="T17" s="17">
        <f t="shared" si="5"/>
        <v>56</v>
      </c>
      <c r="U17" s="17">
        <f t="shared" si="5"/>
        <v>42</v>
      </c>
      <c r="V17" s="17">
        <f t="shared" si="5"/>
        <v>38</v>
      </c>
      <c r="W17" s="17">
        <f t="shared" si="5"/>
        <v>31</v>
      </c>
      <c r="X17" s="17">
        <f t="shared" si="5"/>
        <v>23</v>
      </c>
      <c r="Y17" s="17">
        <f t="shared" si="5"/>
        <v>23</v>
      </c>
      <c r="Z17" s="17">
        <f t="shared" si="5"/>
        <v>23</v>
      </c>
      <c r="AA17" s="17">
        <f t="shared" si="5"/>
        <v>23</v>
      </c>
      <c r="AB17" s="17">
        <f t="shared" si="5"/>
        <v>23</v>
      </c>
      <c r="AC17" s="17">
        <f t="shared" si="5"/>
        <v>13</v>
      </c>
      <c r="AD17" s="17">
        <f t="shared" si="5"/>
        <v>13</v>
      </c>
      <c r="AE17" s="17">
        <f t="shared" si="5"/>
        <v>13</v>
      </c>
      <c r="AF17" s="17">
        <f t="shared" si="5"/>
        <v>9</v>
      </c>
      <c r="AG17" s="17">
        <f t="shared" si="5"/>
        <v>0</v>
      </c>
      <c r="AH17" s="17">
        <f t="shared" si="5"/>
        <v>0</v>
      </c>
      <c r="AI17" s="17">
        <f t="shared" si="5"/>
        <v>0</v>
      </c>
      <c r="AJ17" s="17">
        <f t="shared" si="5"/>
        <v>10</v>
      </c>
      <c r="AK17" s="17">
        <f t="shared" si="5"/>
        <v>40</v>
      </c>
      <c r="AL17" s="17">
        <f t="shared" si="5"/>
        <v>25</v>
      </c>
      <c r="AM17" s="17">
        <f t="shared" si="5"/>
        <v>25</v>
      </c>
      <c r="AN17" s="17">
        <f t="shared" si="5"/>
        <v>21</v>
      </c>
      <c r="AO17" s="17">
        <f t="shared" si="5"/>
        <v>15</v>
      </c>
      <c r="AP17" s="17">
        <f t="shared" si="5"/>
        <v>12</v>
      </c>
      <c r="AR17" s="17">
        <f t="shared" si="1"/>
        <v>150</v>
      </c>
      <c r="AS17" s="17">
        <f t="shared" si="2"/>
        <v>895</v>
      </c>
      <c r="AT17" s="17">
        <f t="shared" si="3"/>
        <v>1045</v>
      </c>
      <c r="AU17" s="17" t="b">
        <f t="shared" si="4"/>
        <v>1</v>
      </c>
    </row>
    <row r="18" spans="2:47" x14ac:dyDescent="0.3">
      <c r="B18" s="18"/>
      <c r="C18" s="19"/>
      <c r="E18" s="10"/>
      <c r="G18" s="11"/>
      <c r="H18" s="11"/>
      <c r="I18" s="11"/>
      <c r="J18" s="11"/>
      <c r="K18" s="11"/>
      <c r="L18" s="11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R18" s="11"/>
      <c r="AS18" s="10"/>
      <c r="AT18" s="10"/>
      <c r="AU18" s="10"/>
    </row>
    <row r="19" spans="2:47" x14ac:dyDescent="0.3">
      <c r="B19" s="13" t="s">
        <v>16</v>
      </c>
      <c r="C19" s="9" t="s">
        <v>17</v>
      </c>
      <c r="E19" s="10">
        <f>'[1]CC150 (a) Financiele Voortgang'!I16</f>
        <v>61</v>
      </c>
      <c r="G19" s="11">
        <v>1</v>
      </c>
      <c r="H19" s="11">
        <v>1</v>
      </c>
      <c r="I19" s="11">
        <v>1</v>
      </c>
      <c r="J19" s="11">
        <v>1</v>
      </c>
      <c r="K19" s="11">
        <v>2</v>
      </c>
      <c r="L19" s="11">
        <v>2</v>
      </c>
      <c r="M19" s="20">
        <v>2</v>
      </c>
      <c r="N19" s="20">
        <v>2</v>
      </c>
      <c r="O19" s="20">
        <v>2</v>
      </c>
      <c r="P19" s="20">
        <v>2</v>
      </c>
      <c r="Q19" s="20">
        <v>2</v>
      </c>
      <c r="R19" s="20">
        <v>2</v>
      </c>
      <c r="S19" s="20">
        <v>2</v>
      </c>
      <c r="T19" s="20">
        <v>2</v>
      </c>
      <c r="U19" s="20">
        <v>2</v>
      </c>
      <c r="V19" s="20">
        <v>2</v>
      </c>
      <c r="W19" s="20">
        <v>2</v>
      </c>
      <c r="X19" s="20">
        <v>2</v>
      </c>
      <c r="Y19" s="20">
        <v>2</v>
      </c>
      <c r="Z19" s="20">
        <v>2</v>
      </c>
      <c r="AA19" s="20">
        <v>2</v>
      </c>
      <c r="AB19" s="20">
        <v>2</v>
      </c>
      <c r="AC19" s="20">
        <v>2</v>
      </c>
      <c r="AD19" s="20">
        <v>2</v>
      </c>
      <c r="AE19" s="20">
        <v>2</v>
      </c>
      <c r="AF19" s="20">
        <v>2</v>
      </c>
      <c r="AG19" s="20">
        <v>2</v>
      </c>
      <c r="AH19" s="20">
        <v>2</v>
      </c>
      <c r="AI19" s="20">
        <v>2</v>
      </c>
      <c r="AJ19" s="20">
        <v>1</v>
      </c>
      <c r="AK19" s="20">
        <v>1</v>
      </c>
      <c r="AL19" s="20">
        <v>1</v>
      </c>
      <c r="AM19" s="20">
        <v>1</v>
      </c>
      <c r="AN19" s="20">
        <v>1</v>
      </c>
      <c r="AO19" s="20">
        <v>1</v>
      </c>
      <c r="AP19" s="20">
        <v>1</v>
      </c>
      <c r="AQ19" s="12"/>
      <c r="AR19" s="21">
        <f t="shared" si="1"/>
        <v>8</v>
      </c>
      <c r="AS19" s="20">
        <f t="shared" si="2"/>
        <v>53</v>
      </c>
      <c r="AT19" s="20">
        <f t="shared" si="3"/>
        <v>61</v>
      </c>
      <c r="AU19" s="20" t="b">
        <f t="shared" si="4"/>
        <v>1</v>
      </c>
    </row>
    <row r="20" spans="2:47" x14ac:dyDescent="0.3">
      <c r="B20" s="13" t="s">
        <v>18</v>
      </c>
      <c r="C20" s="9" t="s">
        <v>17</v>
      </c>
      <c r="E20" s="10">
        <f>'[1]CC150 (a) Financiele Voortgang'!I17</f>
        <v>107</v>
      </c>
      <c r="G20" s="11">
        <v>2</v>
      </c>
      <c r="H20" s="11">
        <v>2</v>
      </c>
      <c r="I20" s="11">
        <v>2</v>
      </c>
      <c r="J20" s="11">
        <v>2</v>
      </c>
      <c r="K20" s="11">
        <v>2</v>
      </c>
      <c r="L20" s="11">
        <v>2</v>
      </c>
      <c r="M20" s="10">
        <v>3</v>
      </c>
      <c r="N20" s="10">
        <v>3</v>
      </c>
      <c r="O20" s="10">
        <v>3</v>
      </c>
      <c r="P20" s="10">
        <v>3</v>
      </c>
      <c r="Q20" s="10">
        <v>3</v>
      </c>
      <c r="R20" s="10">
        <v>3</v>
      </c>
      <c r="S20" s="10">
        <v>3</v>
      </c>
      <c r="T20" s="10">
        <v>3</v>
      </c>
      <c r="U20" s="10">
        <v>3</v>
      </c>
      <c r="V20" s="10">
        <v>3</v>
      </c>
      <c r="W20" s="10">
        <v>3</v>
      </c>
      <c r="X20" s="10">
        <v>3</v>
      </c>
      <c r="Y20" s="10">
        <v>3</v>
      </c>
      <c r="Z20" s="10">
        <v>3</v>
      </c>
      <c r="AA20" s="10">
        <v>4</v>
      </c>
      <c r="AB20" s="10">
        <v>4</v>
      </c>
      <c r="AC20" s="10">
        <v>4</v>
      </c>
      <c r="AD20" s="10">
        <v>4</v>
      </c>
      <c r="AE20" s="10">
        <v>4</v>
      </c>
      <c r="AF20" s="10">
        <v>3</v>
      </c>
      <c r="AG20" s="10">
        <v>3</v>
      </c>
      <c r="AH20" s="10">
        <v>3</v>
      </c>
      <c r="AI20" s="10">
        <v>3</v>
      </c>
      <c r="AJ20" s="10">
        <v>3</v>
      </c>
      <c r="AK20" s="10">
        <v>3</v>
      </c>
      <c r="AL20" s="10">
        <v>3</v>
      </c>
      <c r="AM20" s="10">
        <v>3</v>
      </c>
      <c r="AN20" s="10">
        <v>3</v>
      </c>
      <c r="AO20" s="10">
        <v>3</v>
      </c>
      <c r="AP20" s="10">
        <v>3</v>
      </c>
      <c r="AQ20" s="12"/>
      <c r="AR20" s="11">
        <f t="shared" si="1"/>
        <v>12</v>
      </c>
      <c r="AS20" s="10">
        <f t="shared" si="2"/>
        <v>95</v>
      </c>
      <c r="AT20" s="10">
        <f t="shared" si="3"/>
        <v>107</v>
      </c>
      <c r="AU20" s="10" t="b">
        <f t="shared" si="4"/>
        <v>1</v>
      </c>
    </row>
    <row r="21" spans="2:47" x14ac:dyDescent="0.3">
      <c r="B21" s="13" t="s">
        <v>19</v>
      </c>
      <c r="C21" s="9" t="s">
        <v>17</v>
      </c>
      <c r="E21" s="10">
        <f>'[1]CC150 (a) Financiele Voortgang'!I18</f>
        <v>204</v>
      </c>
      <c r="G21" s="11">
        <v>2</v>
      </c>
      <c r="H21" s="11">
        <v>3</v>
      </c>
      <c r="I21" s="11">
        <v>4</v>
      </c>
      <c r="J21" s="11">
        <v>4</v>
      </c>
      <c r="K21" s="11">
        <v>5</v>
      </c>
      <c r="L21" s="11">
        <v>5</v>
      </c>
      <c r="M21" s="10">
        <v>5</v>
      </c>
      <c r="N21" s="10">
        <v>5</v>
      </c>
      <c r="O21" s="10">
        <v>5</v>
      </c>
      <c r="P21" s="10">
        <v>5</v>
      </c>
      <c r="Q21" s="10">
        <v>5</v>
      </c>
      <c r="R21" s="10">
        <v>5</v>
      </c>
      <c r="S21" s="10">
        <v>5</v>
      </c>
      <c r="T21" s="10">
        <v>5</v>
      </c>
      <c r="U21" s="10">
        <v>10</v>
      </c>
      <c r="V21" s="10">
        <v>10</v>
      </c>
      <c r="W21" s="10">
        <v>10</v>
      </c>
      <c r="X21" s="10">
        <v>10</v>
      </c>
      <c r="Y21" s="10">
        <v>10</v>
      </c>
      <c r="Z21" s="10">
        <v>10</v>
      </c>
      <c r="AA21" s="10">
        <v>6</v>
      </c>
      <c r="AB21" s="10">
        <v>5</v>
      </c>
      <c r="AC21" s="10">
        <v>5</v>
      </c>
      <c r="AD21" s="10">
        <v>5</v>
      </c>
      <c r="AE21" s="10">
        <v>5</v>
      </c>
      <c r="AF21" s="10">
        <v>5</v>
      </c>
      <c r="AG21" s="10">
        <v>5</v>
      </c>
      <c r="AH21" s="10">
        <v>5</v>
      </c>
      <c r="AI21" s="10">
        <v>5</v>
      </c>
      <c r="AJ21" s="10">
        <v>5</v>
      </c>
      <c r="AK21" s="10">
        <v>5</v>
      </c>
      <c r="AL21" s="10">
        <v>5</v>
      </c>
      <c r="AM21" s="10">
        <v>5</v>
      </c>
      <c r="AN21" s="10">
        <v>5</v>
      </c>
      <c r="AO21" s="10">
        <v>5</v>
      </c>
      <c r="AP21" s="10">
        <v>5</v>
      </c>
      <c r="AQ21" s="12"/>
      <c r="AR21" s="11">
        <f t="shared" si="1"/>
        <v>23</v>
      </c>
      <c r="AS21" s="10">
        <f t="shared" si="2"/>
        <v>181</v>
      </c>
      <c r="AT21" s="10">
        <f t="shared" si="3"/>
        <v>204</v>
      </c>
      <c r="AU21" s="10" t="b">
        <f t="shared" si="4"/>
        <v>1</v>
      </c>
    </row>
    <row r="22" spans="2:47" x14ac:dyDescent="0.3">
      <c r="B22" s="13" t="s">
        <v>23</v>
      </c>
      <c r="C22" s="9" t="s">
        <v>17</v>
      </c>
      <c r="E22" s="10">
        <f>'[1]CC150 (a) Financiele Voortgang'!I19</f>
        <v>51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2</v>
      </c>
      <c r="M22" s="10">
        <v>2</v>
      </c>
      <c r="N22" s="10">
        <v>2</v>
      </c>
      <c r="O22" s="10">
        <v>2</v>
      </c>
      <c r="P22" s="10">
        <v>2</v>
      </c>
      <c r="Q22" s="10">
        <v>2</v>
      </c>
      <c r="R22" s="10">
        <v>2</v>
      </c>
      <c r="S22" s="10">
        <v>2</v>
      </c>
      <c r="T22" s="10">
        <v>2</v>
      </c>
      <c r="U22" s="10">
        <v>2</v>
      </c>
      <c r="V22" s="10">
        <v>2</v>
      </c>
      <c r="W22" s="10">
        <v>2</v>
      </c>
      <c r="X22" s="10">
        <v>2</v>
      </c>
      <c r="Y22" s="10">
        <v>2</v>
      </c>
      <c r="Z22" s="10">
        <v>2</v>
      </c>
      <c r="AA22" s="10">
        <v>1</v>
      </c>
      <c r="AB22" s="10">
        <v>1</v>
      </c>
      <c r="AC22" s="10">
        <v>1</v>
      </c>
      <c r="AD22" s="10">
        <v>1</v>
      </c>
      <c r="AE22" s="10">
        <v>1</v>
      </c>
      <c r="AF22" s="10">
        <v>1</v>
      </c>
      <c r="AG22" s="10">
        <v>1</v>
      </c>
      <c r="AH22" s="10">
        <v>1</v>
      </c>
      <c r="AI22" s="10">
        <v>1</v>
      </c>
      <c r="AJ22" s="10">
        <v>1</v>
      </c>
      <c r="AK22" s="10">
        <v>1</v>
      </c>
      <c r="AL22" s="10">
        <v>1</v>
      </c>
      <c r="AM22" s="10">
        <v>1</v>
      </c>
      <c r="AN22" s="10">
        <v>1</v>
      </c>
      <c r="AO22" s="10">
        <v>1</v>
      </c>
      <c r="AP22" s="10">
        <v>1</v>
      </c>
      <c r="AQ22" s="12"/>
      <c r="AR22" s="11">
        <f t="shared" si="1"/>
        <v>7</v>
      </c>
      <c r="AS22" s="10">
        <f t="shared" si="2"/>
        <v>44</v>
      </c>
      <c r="AT22" s="10">
        <f t="shared" si="3"/>
        <v>51</v>
      </c>
      <c r="AU22" s="10" t="b">
        <f t="shared" si="4"/>
        <v>1</v>
      </c>
    </row>
    <row r="23" spans="2:47" x14ac:dyDescent="0.3">
      <c r="B23" s="15" t="s">
        <v>25</v>
      </c>
      <c r="C23" s="16"/>
      <c r="E23" s="17">
        <f>SUBTOTAL(9,E19:E22)</f>
        <v>423</v>
      </c>
      <c r="G23" s="17">
        <f>SUBTOTAL(9,G19:G22)</f>
        <v>6</v>
      </c>
      <c r="H23" s="17">
        <f t="shared" ref="H23:AP23" si="6">SUBTOTAL(9,H19:H22)</f>
        <v>7</v>
      </c>
      <c r="I23" s="17">
        <f t="shared" si="6"/>
        <v>8</v>
      </c>
      <c r="J23" s="17">
        <f t="shared" si="6"/>
        <v>8</v>
      </c>
      <c r="K23" s="17">
        <f t="shared" si="6"/>
        <v>10</v>
      </c>
      <c r="L23" s="17">
        <f t="shared" si="6"/>
        <v>11</v>
      </c>
      <c r="M23" s="17">
        <f t="shared" si="6"/>
        <v>12</v>
      </c>
      <c r="N23" s="17">
        <f t="shared" si="6"/>
        <v>12</v>
      </c>
      <c r="O23" s="17">
        <f t="shared" si="6"/>
        <v>12</v>
      </c>
      <c r="P23" s="17">
        <f t="shared" si="6"/>
        <v>12</v>
      </c>
      <c r="Q23" s="17">
        <f t="shared" si="6"/>
        <v>12</v>
      </c>
      <c r="R23" s="17">
        <f t="shared" si="6"/>
        <v>12</v>
      </c>
      <c r="S23" s="17">
        <f t="shared" si="6"/>
        <v>12</v>
      </c>
      <c r="T23" s="17">
        <f t="shared" si="6"/>
        <v>12</v>
      </c>
      <c r="U23" s="17">
        <f t="shared" si="6"/>
        <v>17</v>
      </c>
      <c r="V23" s="17">
        <f t="shared" si="6"/>
        <v>17</v>
      </c>
      <c r="W23" s="17">
        <f t="shared" si="6"/>
        <v>17</v>
      </c>
      <c r="X23" s="17">
        <f t="shared" si="6"/>
        <v>17</v>
      </c>
      <c r="Y23" s="17">
        <f t="shared" si="6"/>
        <v>17</v>
      </c>
      <c r="Z23" s="17">
        <f t="shared" si="6"/>
        <v>17</v>
      </c>
      <c r="AA23" s="17">
        <f t="shared" si="6"/>
        <v>13</v>
      </c>
      <c r="AB23" s="17">
        <f t="shared" si="6"/>
        <v>12</v>
      </c>
      <c r="AC23" s="17">
        <f t="shared" si="6"/>
        <v>12</v>
      </c>
      <c r="AD23" s="17">
        <f t="shared" si="6"/>
        <v>12</v>
      </c>
      <c r="AE23" s="17">
        <f t="shared" si="6"/>
        <v>12</v>
      </c>
      <c r="AF23" s="17">
        <f t="shared" si="6"/>
        <v>11</v>
      </c>
      <c r="AG23" s="17">
        <f t="shared" si="6"/>
        <v>11</v>
      </c>
      <c r="AH23" s="17">
        <f t="shared" si="6"/>
        <v>11</v>
      </c>
      <c r="AI23" s="17">
        <f t="shared" si="6"/>
        <v>11</v>
      </c>
      <c r="AJ23" s="17">
        <f t="shared" si="6"/>
        <v>10</v>
      </c>
      <c r="AK23" s="17">
        <f t="shared" si="6"/>
        <v>10</v>
      </c>
      <c r="AL23" s="17">
        <f t="shared" si="6"/>
        <v>10</v>
      </c>
      <c r="AM23" s="17">
        <f t="shared" si="6"/>
        <v>10</v>
      </c>
      <c r="AN23" s="17">
        <f t="shared" si="6"/>
        <v>10</v>
      </c>
      <c r="AO23" s="17">
        <f t="shared" si="6"/>
        <v>10</v>
      </c>
      <c r="AP23" s="17">
        <f t="shared" si="6"/>
        <v>10</v>
      </c>
      <c r="AR23" s="17">
        <f t="shared" si="1"/>
        <v>50</v>
      </c>
      <c r="AS23" s="17">
        <f t="shared" si="2"/>
        <v>373</v>
      </c>
      <c r="AT23" s="17">
        <f t="shared" si="3"/>
        <v>423</v>
      </c>
      <c r="AU23" s="17" t="b">
        <f t="shared" si="4"/>
        <v>1</v>
      </c>
    </row>
    <row r="24" spans="2:47" x14ac:dyDescent="0.3">
      <c r="B24" s="18"/>
      <c r="C24" s="19"/>
      <c r="E24" s="10"/>
      <c r="G24" s="11"/>
      <c r="H24" s="11"/>
      <c r="I24" s="11"/>
      <c r="J24" s="11"/>
      <c r="K24" s="11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R24" s="11"/>
      <c r="AS24" s="10"/>
      <c r="AT24" s="10"/>
      <c r="AU24" s="10"/>
    </row>
    <row r="25" spans="2:47" x14ac:dyDescent="0.3">
      <c r="B25" s="13" t="s">
        <v>16</v>
      </c>
      <c r="C25" s="9" t="s">
        <v>17</v>
      </c>
      <c r="E25" s="10">
        <f>'[1]CC150 (a) Financiele Voortgang'!I22</f>
        <v>93</v>
      </c>
      <c r="G25" s="11"/>
      <c r="H25" s="11"/>
      <c r="I25" s="11"/>
      <c r="J25" s="11"/>
      <c r="K25" s="11"/>
      <c r="L25" s="11"/>
      <c r="M25" s="10"/>
      <c r="N25" s="10"/>
      <c r="O25" s="10"/>
      <c r="P25" s="10"/>
      <c r="Q25" s="10">
        <v>30</v>
      </c>
      <c r="R25" s="10"/>
      <c r="S25" s="10"/>
      <c r="T25" s="10"/>
      <c r="U25" s="10"/>
      <c r="V25" s="10"/>
      <c r="W25" s="10">
        <v>30</v>
      </c>
      <c r="X25" s="10"/>
      <c r="Y25" s="10"/>
      <c r="Z25" s="10"/>
      <c r="AA25" s="10"/>
      <c r="AB25" s="10"/>
      <c r="AC25" s="10">
        <v>33</v>
      </c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2"/>
      <c r="AR25" s="11">
        <f t="shared" si="1"/>
        <v>0</v>
      </c>
      <c r="AS25" s="10">
        <f t="shared" si="2"/>
        <v>93</v>
      </c>
      <c r="AT25" s="10">
        <f t="shared" si="3"/>
        <v>93</v>
      </c>
      <c r="AU25" s="10" t="b">
        <f t="shared" si="4"/>
        <v>1</v>
      </c>
    </row>
    <row r="26" spans="2:47" x14ac:dyDescent="0.3">
      <c r="B26" s="13" t="s">
        <v>18</v>
      </c>
      <c r="C26" s="9" t="s">
        <v>17</v>
      </c>
      <c r="E26" s="10">
        <f>'[1]CC150 (a) Financiele Voortgang'!I23</f>
        <v>103</v>
      </c>
      <c r="G26" s="11"/>
      <c r="H26" s="11"/>
      <c r="I26" s="11"/>
      <c r="J26" s="11"/>
      <c r="K26" s="11"/>
      <c r="L26" s="1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>
        <v>53</v>
      </c>
      <c r="AG26" s="10"/>
      <c r="AH26" s="10"/>
      <c r="AI26" s="10"/>
      <c r="AJ26" s="10">
        <v>50</v>
      </c>
      <c r="AK26" s="10"/>
      <c r="AL26" s="10"/>
      <c r="AM26" s="10"/>
      <c r="AN26" s="10"/>
      <c r="AO26" s="10"/>
      <c r="AP26" s="10"/>
      <c r="AQ26" s="12"/>
      <c r="AR26" s="11">
        <f t="shared" si="1"/>
        <v>0</v>
      </c>
      <c r="AS26" s="10">
        <f t="shared" si="2"/>
        <v>103</v>
      </c>
      <c r="AT26" s="10">
        <f t="shared" si="3"/>
        <v>103</v>
      </c>
      <c r="AU26" s="10" t="b">
        <f t="shared" si="4"/>
        <v>1</v>
      </c>
    </row>
    <row r="27" spans="2:47" x14ac:dyDescent="0.3">
      <c r="B27" s="13" t="s">
        <v>23</v>
      </c>
      <c r="C27" s="9" t="s">
        <v>17</v>
      </c>
      <c r="E27" s="10">
        <f>'[1]CC150 (a) Financiele Voortgang'!I24</f>
        <v>103</v>
      </c>
      <c r="G27" s="11"/>
      <c r="H27" s="11"/>
      <c r="I27" s="11"/>
      <c r="J27" s="11"/>
      <c r="K27" s="11"/>
      <c r="L27" s="11"/>
      <c r="M27" s="10"/>
      <c r="N27" s="10"/>
      <c r="O27" s="10"/>
      <c r="P27" s="10"/>
      <c r="Q27" s="10"/>
      <c r="R27" s="10"/>
      <c r="S27" s="10"/>
      <c r="T27" s="10">
        <v>25</v>
      </c>
      <c r="U27" s="10"/>
      <c r="V27" s="10"/>
      <c r="W27" s="10"/>
      <c r="X27" s="10"/>
      <c r="Y27" s="10"/>
      <c r="Z27" s="10">
        <v>25</v>
      </c>
      <c r="AA27" s="10"/>
      <c r="AB27" s="10"/>
      <c r="AC27" s="10"/>
      <c r="AD27" s="10"/>
      <c r="AE27" s="10"/>
      <c r="AF27" s="10"/>
      <c r="AG27" s="10"/>
      <c r="AH27" s="10">
        <v>25</v>
      </c>
      <c r="AI27" s="10"/>
      <c r="AJ27" s="10"/>
      <c r="AK27" s="10"/>
      <c r="AL27" s="10"/>
      <c r="AM27" s="10">
        <v>28</v>
      </c>
      <c r="AN27" s="10"/>
      <c r="AO27" s="10"/>
      <c r="AP27" s="10"/>
      <c r="AQ27" s="12"/>
      <c r="AR27" s="11">
        <f t="shared" si="1"/>
        <v>0</v>
      </c>
      <c r="AS27" s="10">
        <f t="shared" si="2"/>
        <v>103</v>
      </c>
      <c r="AT27" s="10">
        <f t="shared" si="3"/>
        <v>103</v>
      </c>
      <c r="AU27" s="10" t="b">
        <f t="shared" si="4"/>
        <v>1</v>
      </c>
    </row>
    <row r="28" spans="2:47" x14ac:dyDescent="0.3">
      <c r="B28" s="15" t="s">
        <v>26</v>
      </c>
      <c r="C28" s="16"/>
      <c r="E28" s="17">
        <f>SUBTOTAL(9,E25:E27)</f>
        <v>299</v>
      </c>
      <c r="G28" s="17">
        <f>SUBTOTAL(9,G25:G27)</f>
        <v>0</v>
      </c>
      <c r="H28" s="17">
        <f t="shared" ref="H28:AP28" si="7">SUBTOTAL(9,H25:H27)</f>
        <v>0</v>
      </c>
      <c r="I28" s="17">
        <f t="shared" si="7"/>
        <v>0</v>
      </c>
      <c r="J28" s="17">
        <f t="shared" si="7"/>
        <v>0</v>
      </c>
      <c r="K28" s="17">
        <f t="shared" si="7"/>
        <v>0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30</v>
      </c>
      <c r="R28" s="17">
        <f t="shared" si="7"/>
        <v>0</v>
      </c>
      <c r="S28" s="17">
        <f t="shared" si="7"/>
        <v>0</v>
      </c>
      <c r="T28" s="17">
        <f t="shared" si="7"/>
        <v>25</v>
      </c>
      <c r="U28" s="17">
        <f t="shared" si="7"/>
        <v>0</v>
      </c>
      <c r="V28" s="17">
        <f t="shared" si="7"/>
        <v>0</v>
      </c>
      <c r="W28" s="17">
        <f t="shared" si="7"/>
        <v>30</v>
      </c>
      <c r="X28" s="17">
        <f t="shared" si="7"/>
        <v>0</v>
      </c>
      <c r="Y28" s="17">
        <f t="shared" si="7"/>
        <v>0</v>
      </c>
      <c r="Z28" s="17">
        <f t="shared" si="7"/>
        <v>25</v>
      </c>
      <c r="AA28" s="17">
        <f t="shared" si="7"/>
        <v>0</v>
      </c>
      <c r="AB28" s="17">
        <f t="shared" si="7"/>
        <v>0</v>
      </c>
      <c r="AC28" s="17">
        <f t="shared" si="7"/>
        <v>33</v>
      </c>
      <c r="AD28" s="17">
        <f t="shared" si="7"/>
        <v>0</v>
      </c>
      <c r="AE28" s="17">
        <f t="shared" si="7"/>
        <v>0</v>
      </c>
      <c r="AF28" s="17">
        <f t="shared" si="7"/>
        <v>53</v>
      </c>
      <c r="AG28" s="17">
        <f t="shared" si="7"/>
        <v>0</v>
      </c>
      <c r="AH28" s="17">
        <f t="shared" si="7"/>
        <v>25</v>
      </c>
      <c r="AI28" s="17">
        <f t="shared" si="7"/>
        <v>0</v>
      </c>
      <c r="AJ28" s="17">
        <f t="shared" si="7"/>
        <v>50</v>
      </c>
      <c r="AK28" s="17">
        <f t="shared" si="7"/>
        <v>0</v>
      </c>
      <c r="AL28" s="17">
        <f t="shared" si="7"/>
        <v>0</v>
      </c>
      <c r="AM28" s="17">
        <f t="shared" si="7"/>
        <v>28</v>
      </c>
      <c r="AN28" s="17">
        <f t="shared" si="7"/>
        <v>0</v>
      </c>
      <c r="AO28" s="17">
        <f t="shared" si="7"/>
        <v>0</v>
      </c>
      <c r="AP28" s="17">
        <f t="shared" si="7"/>
        <v>0</v>
      </c>
      <c r="AR28" s="17">
        <f t="shared" si="1"/>
        <v>0</v>
      </c>
      <c r="AS28" s="17">
        <f t="shared" si="2"/>
        <v>299</v>
      </c>
      <c r="AT28" s="17">
        <f t="shared" si="3"/>
        <v>299</v>
      </c>
      <c r="AU28" s="17" t="b">
        <f t="shared" si="4"/>
        <v>1</v>
      </c>
    </row>
    <row r="29" spans="2:47" x14ac:dyDescent="0.3">
      <c r="B29" s="13"/>
      <c r="C29" s="9"/>
      <c r="E29" s="10"/>
      <c r="G29" s="11"/>
      <c r="H29" s="11"/>
      <c r="I29" s="11"/>
      <c r="J29" s="11"/>
      <c r="K29" s="11"/>
      <c r="L29" s="11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R29" s="11"/>
      <c r="AS29" s="10"/>
      <c r="AT29" s="10"/>
      <c r="AU29" s="10"/>
    </row>
    <row r="30" spans="2:47" x14ac:dyDescent="0.3">
      <c r="B30" s="15" t="s">
        <v>27</v>
      </c>
      <c r="C30" s="22" t="s">
        <v>28</v>
      </c>
      <c r="E30" s="17">
        <f>SUBTOTAL(9,E10:E28)</f>
        <v>1767</v>
      </c>
      <c r="G30" s="17">
        <f>SUBTOTAL(9,G10:G28)</f>
        <v>12</v>
      </c>
      <c r="H30" s="17">
        <f t="shared" ref="H30:AP30" si="8">SUBTOTAL(9,H10:H28)</f>
        <v>13</v>
      </c>
      <c r="I30" s="17">
        <f t="shared" si="8"/>
        <v>27</v>
      </c>
      <c r="J30" s="17">
        <f t="shared" si="8"/>
        <v>47</v>
      </c>
      <c r="K30" s="17">
        <f t="shared" si="8"/>
        <v>46</v>
      </c>
      <c r="L30" s="17">
        <f t="shared" si="8"/>
        <v>55</v>
      </c>
      <c r="M30" s="17">
        <f t="shared" si="8"/>
        <v>68</v>
      </c>
      <c r="N30" s="17">
        <f t="shared" si="8"/>
        <v>68</v>
      </c>
      <c r="O30" s="17">
        <f t="shared" si="8"/>
        <v>68</v>
      </c>
      <c r="P30" s="17">
        <f t="shared" si="8"/>
        <v>73</v>
      </c>
      <c r="Q30" s="17">
        <f t="shared" si="8"/>
        <v>108</v>
      </c>
      <c r="R30" s="17">
        <f t="shared" si="8"/>
        <v>73</v>
      </c>
      <c r="S30" s="17">
        <f t="shared" si="8"/>
        <v>73</v>
      </c>
      <c r="T30" s="17">
        <f t="shared" si="8"/>
        <v>93</v>
      </c>
      <c r="U30" s="17">
        <f t="shared" si="8"/>
        <v>59</v>
      </c>
      <c r="V30" s="17">
        <f t="shared" si="8"/>
        <v>55</v>
      </c>
      <c r="W30" s="17">
        <f t="shared" si="8"/>
        <v>78</v>
      </c>
      <c r="X30" s="17">
        <f t="shared" si="8"/>
        <v>40</v>
      </c>
      <c r="Y30" s="17">
        <f t="shared" si="8"/>
        <v>40</v>
      </c>
      <c r="Z30" s="17">
        <f t="shared" si="8"/>
        <v>65</v>
      </c>
      <c r="AA30" s="17">
        <f t="shared" si="8"/>
        <v>36</v>
      </c>
      <c r="AB30" s="17">
        <f t="shared" si="8"/>
        <v>35</v>
      </c>
      <c r="AC30" s="17">
        <f t="shared" si="8"/>
        <v>58</v>
      </c>
      <c r="AD30" s="17">
        <f t="shared" si="8"/>
        <v>25</v>
      </c>
      <c r="AE30" s="17">
        <f t="shared" si="8"/>
        <v>25</v>
      </c>
      <c r="AF30" s="17">
        <f t="shared" si="8"/>
        <v>73</v>
      </c>
      <c r="AG30" s="17">
        <f t="shared" si="8"/>
        <v>11</v>
      </c>
      <c r="AH30" s="17">
        <f t="shared" si="8"/>
        <v>36</v>
      </c>
      <c r="AI30" s="17">
        <f t="shared" si="8"/>
        <v>11</v>
      </c>
      <c r="AJ30" s="17">
        <f t="shared" si="8"/>
        <v>70</v>
      </c>
      <c r="AK30" s="17">
        <f t="shared" si="8"/>
        <v>50</v>
      </c>
      <c r="AL30" s="17">
        <f t="shared" si="8"/>
        <v>35</v>
      </c>
      <c r="AM30" s="17">
        <f t="shared" si="8"/>
        <v>63</v>
      </c>
      <c r="AN30" s="17">
        <f t="shared" si="8"/>
        <v>31</v>
      </c>
      <c r="AO30" s="17">
        <f t="shared" si="8"/>
        <v>25</v>
      </c>
      <c r="AP30" s="17">
        <f t="shared" si="8"/>
        <v>22</v>
      </c>
      <c r="AR30" s="17">
        <f t="shared" si="1"/>
        <v>200</v>
      </c>
      <c r="AS30" s="17">
        <f t="shared" si="2"/>
        <v>1567</v>
      </c>
      <c r="AT30" s="17">
        <f t="shared" si="3"/>
        <v>1767</v>
      </c>
      <c r="AU30" s="17" t="b">
        <f t="shared" si="4"/>
        <v>1</v>
      </c>
    </row>
    <row r="31" spans="2:47" x14ac:dyDescent="0.3">
      <c r="B31" s="13"/>
      <c r="C31" s="9"/>
      <c r="E31" s="10"/>
      <c r="G31" s="11"/>
      <c r="H31" s="11"/>
      <c r="I31" s="11"/>
      <c r="J31" s="11"/>
      <c r="K31" s="11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R31" s="11"/>
      <c r="AS31" s="10"/>
      <c r="AT31" s="10"/>
      <c r="AU31" s="10"/>
    </row>
    <row r="32" spans="2:47" x14ac:dyDescent="0.3">
      <c r="B32" s="15" t="s">
        <v>29</v>
      </c>
      <c r="C32" s="16" t="s">
        <v>30</v>
      </c>
      <c r="E32" s="23">
        <f>15%*E30</f>
        <v>265.05</v>
      </c>
      <c r="F32" s="24"/>
      <c r="G32" s="23">
        <f>15%*G30</f>
        <v>1.7999999999999998</v>
      </c>
      <c r="H32" s="23">
        <f t="shared" ref="H32:AP32" si="9">15%*H30</f>
        <v>1.95</v>
      </c>
      <c r="I32" s="23">
        <f t="shared" si="9"/>
        <v>4.05</v>
      </c>
      <c r="J32" s="23">
        <f t="shared" si="9"/>
        <v>7.05</v>
      </c>
      <c r="K32" s="23">
        <f t="shared" si="9"/>
        <v>6.8999999999999995</v>
      </c>
      <c r="L32" s="23">
        <f t="shared" si="9"/>
        <v>8.25</v>
      </c>
      <c r="M32" s="23">
        <f t="shared" si="9"/>
        <v>10.199999999999999</v>
      </c>
      <c r="N32" s="23">
        <f t="shared" si="9"/>
        <v>10.199999999999999</v>
      </c>
      <c r="O32" s="23">
        <f t="shared" si="9"/>
        <v>10.199999999999999</v>
      </c>
      <c r="P32" s="23">
        <f t="shared" si="9"/>
        <v>10.95</v>
      </c>
      <c r="Q32" s="23">
        <f t="shared" si="9"/>
        <v>16.2</v>
      </c>
      <c r="R32" s="23">
        <f t="shared" si="9"/>
        <v>10.95</v>
      </c>
      <c r="S32" s="23">
        <f t="shared" si="9"/>
        <v>10.95</v>
      </c>
      <c r="T32" s="23">
        <f t="shared" si="9"/>
        <v>13.95</v>
      </c>
      <c r="U32" s="23">
        <f t="shared" si="9"/>
        <v>8.85</v>
      </c>
      <c r="V32" s="23">
        <f t="shared" si="9"/>
        <v>8.25</v>
      </c>
      <c r="W32" s="23">
        <f t="shared" si="9"/>
        <v>11.7</v>
      </c>
      <c r="X32" s="23">
        <f t="shared" si="9"/>
        <v>6</v>
      </c>
      <c r="Y32" s="23">
        <f t="shared" si="9"/>
        <v>6</v>
      </c>
      <c r="Z32" s="23">
        <f t="shared" si="9"/>
        <v>9.75</v>
      </c>
      <c r="AA32" s="23">
        <f t="shared" si="9"/>
        <v>5.3999999999999995</v>
      </c>
      <c r="AB32" s="23">
        <f t="shared" si="9"/>
        <v>5.25</v>
      </c>
      <c r="AC32" s="23">
        <f t="shared" si="9"/>
        <v>8.6999999999999993</v>
      </c>
      <c r="AD32" s="23">
        <f t="shared" si="9"/>
        <v>3.75</v>
      </c>
      <c r="AE32" s="23">
        <f t="shared" si="9"/>
        <v>3.75</v>
      </c>
      <c r="AF32" s="23">
        <f t="shared" si="9"/>
        <v>10.95</v>
      </c>
      <c r="AG32" s="23">
        <f t="shared" si="9"/>
        <v>1.65</v>
      </c>
      <c r="AH32" s="23">
        <f t="shared" si="9"/>
        <v>5.3999999999999995</v>
      </c>
      <c r="AI32" s="23">
        <f t="shared" si="9"/>
        <v>1.65</v>
      </c>
      <c r="AJ32" s="23">
        <f t="shared" si="9"/>
        <v>10.5</v>
      </c>
      <c r="AK32" s="23">
        <f t="shared" si="9"/>
        <v>7.5</v>
      </c>
      <c r="AL32" s="23">
        <f t="shared" si="9"/>
        <v>5.25</v>
      </c>
      <c r="AM32" s="23">
        <f t="shared" si="9"/>
        <v>9.4499999999999993</v>
      </c>
      <c r="AN32" s="23">
        <f t="shared" si="9"/>
        <v>4.6499999999999995</v>
      </c>
      <c r="AO32" s="23">
        <f t="shared" si="9"/>
        <v>3.75</v>
      </c>
      <c r="AP32" s="23">
        <f t="shared" si="9"/>
        <v>3.3</v>
      </c>
      <c r="AR32" s="23">
        <f t="shared" si="1"/>
        <v>30</v>
      </c>
      <c r="AS32" s="23">
        <f t="shared" si="2"/>
        <v>235.05</v>
      </c>
      <c r="AT32" s="23">
        <f t="shared" si="3"/>
        <v>265.05</v>
      </c>
      <c r="AU32" s="23" t="b">
        <f t="shared" si="4"/>
        <v>1</v>
      </c>
    </row>
    <row r="33" spans="2:47" x14ac:dyDescent="0.3">
      <c r="B33" s="13"/>
      <c r="C33" s="9"/>
      <c r="E33" s="10"/>
      <c r="G33" s="11"/>
      <c r="H33" s="11"/>
      <c r="I33" s="11"/>
      <c r="J33" s="11"/>
      <c r="K33" s="11"/>
      <c r="L33" s="1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R33" s="11"/>
      <c r="AS33" s="10"/>
      <c r="AT33" s="10"/>
      <c r="AU33" s="10"/>
    </row>
    <row r="34" spans="2:47" ht="15" thickBot="1" x14ac:dyDescent="0.35">
      <c r="B34" s="25" t="s">
        <v>31</v>
      </c>
      <c r="C34" s="26" t="s">
        <v>32</v>
      </c>
      <c r="E34" s="23">
        <f>E30+E32</f>
        <v>2032.05</v>
      </c>
      <c r="F34" s="24"/>
      <c r="G34" s="23">
        <f>SUBTOTAL(9,G10:G32)</f>
        <v>13.8</v>
      </c>
      <c r="H34" s="23">
        <f t="shared" ref="H34:AP34" si="10">SUBTOTAL(9,H10:H32)</f>
        <v>14.95</v>
      </c>
      <c r="I34" s="23">
        <f t="shared" si="10"/>
        <v>31.05</v>
      </c>
      <c r="J34" s="23">
        <f t="shared" si="10"/>
        <v>54.05</v>
      </c>
      <c r="K34" s="23">
        <f t="shared" si="10"/>
        <v>52.9</v>
      </c>
      <c r="L34" s="23">
        <f t="shared" si="10"/>
        <v>63.25</v>
      </c>
      <c r="M34" s="23">
        <f t="shared" si="10"/>
        <v>78.2</v>
      </c>
      <c r="N34" s="23">
        <f t="shared" si="10"/>
        <v>78.2</v>
      </c>
      <c r="O34" s="23">
        <f t="shared" si="10"/>
        <v>78.2</v>
      </c>
      <c r="P34" s="23">
        <f t="shared" si="10"/>
        <v>83.95</v>
      </c>
      <c r="Q34" s="23">
        <f t="shared" si="10"/>
        <v>124.2</v>
      </c>
      <c r="R34" s="23">
        <f t="shared" si="10"/>
        <v>83.95</v>
      </c>
      <c r="S34" s="23">
        <f t="shared" si="10"/>
        <v>83.95</v>
      </c>
      <c r="T34" s="23">
        <f t="shared" si="10"/>
        <v>106.95</v>
      </c>
      <c r="U34" s="23">
        <f t="shared" si="10"/>
        <v>67.849999999999994</v>
      </c>
      <c r="V34" s="23">
        <f t="shared" si="10"/>
        <v>63.25</v>
      </c>
      <c r="W34" s="23">
        <f t="shared" si="10"/>
        <v>89.7</v>
      </c>
      <c r="X34" s="23">
        <f t="shared" si="10"/>
        <v>46</v>
      </c>
      <c r="Y34" s="23">
        <f t="shared" si="10"/>
        <v>46</v>
      </c>
      <c r="Z34" s="23">
        <f t="shared" si="10"/>
        <v>74.75</v>
      </c>
      <c r="AA34" s="23">
        <f t="shared" si="10"/>
        <v>41.4</v>
      </c>
      <c r="AB34" s="23">
        <f t="shared" si="10"/>
        <v>40.25</v>
      </c>
      <c r="AC34" s="23">
        <f t="shared" si="10"/>
        <v>66.7</v>
      </c>
      <c r="AD34" s="23">
        <f t="shared" si="10"/>
        <v>28.75</v>
      </c>
      <c r="AE34" s="23">
        <f t="shared" si="10"/>
        <v>28.75</v>
      </c>
      <c r="AF34" s="23">
        <f t="shared" si="10"/>
        <v>83.95</v>
      </c>
      <c r="AG34" s="23">
        <f t="shared" si="10"/>
        <v>12.65</v>
      </c>
      <c r="AH34" s="23">
        <f t="shared" si="10"/>
        <v>41.4</v>
      </c>
      <c r="AI34" s="23">
        <f t="shared" si="10"/>
        <v>12.65</v>
      </c>
      <c r="AJ34" s="23">
        <f t="shared" si="10"/>
        <v>80.5</v>
      </c>
      <c r="AK34" s="23">
        <f t="shared" si="10"/>
        <v>57.5</v>
      </c>
      <c r="AL34" s="23">
        <f t="shared" si="10"/>
        <v>40.25</v>
      </c>
      <c r="AM34" s="23">
        <f t="shared" si="10"/>
        <v>72.45</v>
      </c>
      <c r="AN34" s="23">
        <f t="shared" si="10"/>
        <v>35.65</v>
      </c>
      <c r="AO34" s="23">
        <f t="shared" si="10"/>
        <v>28.75</v>
      </c>
      <c r="AP34" s="23">
        <f t="shared" si="10"/>
        <v>25.3</v>
      </c>
      <c r="AR34" s="23">
        <f t="shared" si="1"/>
        <v>230</v>
      </c>
      <c r="AS34" s="23">
        <f t="shared" si="2"/>
        <v>1802.0500000000006</v>
      </c>
      <c r="AT34" s="23">
        <f t="shared" si="3"/>
        <v>2032.0500000000006</v>
      </c>
      <c r="AU34" s="23" t="b">
        <f t="shared" si="4"/>
        <v>1</v>
      </c>
    </row>
    <row r="35" spans="2:47" ht="43.2" x14ac:dyDescent="0.3">
      <c r="G35" s="42" t="s">
        <v>33</v>
      </c>
    </row>
    <row r="37" spans="2:47" x14ac:dyDescent="0.3">
      <c r="G37" s="4">
        <v>46204</v>
      </c>
      <c r="H37" s="4">
        <f>G37+31</f>
        <v>46235</v>
      </c>
      <c r="I37" s="4">
        <f t="shared" ref="I37:AP37" si="11">H37+31</f>
        <v>46266</v>
      </c>
      <c r="J37" s="4">
        <f t="shared" si="11"/>
        <v>46297</v>
      </c>
      <c r="K37" s="4">
        <f t="shared" si="11"/>
        <v>46328</v>
      </c>
      <c r="L37" s="4">
        <f t="shared" si="11"/>
        <v>46359</v>
      </c>
      <c r="M37" s="4">
        <f t="shared" si="11"/>
        <v>46390</v>
      </c>
      <c r="N37" s="4">
        <f t="shared" si="11"/>
        <v>46421</v>
      </c>
      <c r="O37" s="4">
        <f t="shared" si="11"/>
        <v>46452</v>
      </c>
      <c r="P37" s="4">
        <f t="shared" si="11"/>
        <v>46483</v>
      </c>
      <c r="Q37" s="4">
        <f t="shared" si="11"/>
        <v>46514</v>
      </c>
      <c r="R37" s="4">
        <f t="shared" si="11"/>
        <v>46545</v>
      </c>
      <c r="S37" s="4">
        <f t="shared" si="11"/>
        <v>46576</v>
      </c>
      <c r="T37" s="4">
        <f t="shared" si="11"/>
        <v>46607</v>
      </c>
      <c r="U37" s="4">
        <f t="shared" si="11"/>
        <v>46638</v>
      </c>
      <c r="V37" s="4">
        <f t="shared" si="11"/>
        <v>46669</v>
      </c>
      <c r="W37" s="4">
        <f t="shared" si="11"/>
        <v>46700</v>
      </c>
      <c r="X37" s="4">
        <f t="shared" si="11"/>
        <v>46731</v>
      </c>
      <c r="Y37" s="4">
        <f t="shared" si="11"/>
        <v>46762</v>
      </c>
      <c r="Z37" s="4">
        <f>Y37+31</f>
        <v>46793</v>
      </c>
      <c r="AA37" s="4">
        <f t="shared" si="11"/>
        <v>46824</v>
      </c>
      <c r="AB37" s="4">
        <f t="shared" si="11"/>
        <v>46855</v>
      </c>
      <c r="AC37" s="4">
        <f t="shared" si="11"/>
        <v>46886</v>
      </c>
      <c r="AD37" s="4">
        <f t="shared" si="11"/>
        <v>46917</v>
      </c>
      <c r="AE37" s="4">
        <f t="shared" si="11"/>
        <v>46948</v>
      </c>
      <c r="AF37" s="4">
        <f t="shared" si="11"/>
        <v>46979</v>
      </c>
      <c r="AG37" s="4">
        <f>AF37+31</f>
        <v>47010</v>
      </c>
      <c r="AH37" s="4">
        <f t="shared" si="11"/>
        <v>47041</v>
      </c>
      <c r="AI37" s="4">
        <f t="shared" si="11"/>
        <v>47072</v>
      </c>
      <c r="AJ37" s="4">
        <f t="shared" si="11"/>
        <v>47103</v>
      </c>
      <c r="AK37" s="4">
        <f t="shared" si="11"/>
        <v>47134</v>
      </c>
      <c r="AL37" s="4">
        <f t="shared" si="11"/>
        <v>47165</v>
      </c>
      <c r="AM37" s="4">
        <f t="shared" si="11"/>
        <v>47196</v>
      </c>
      <c r="AN37" s="4">
        <f t="shared" si="11"/>
        <v>47227</v>
      </c>
      <c r="AO37" s="5">
        <f t="shared" si="11"/>
        <v>47258</v>
      </c>
      <c r="AP37" s="5">
        <f t="shared" si="11"/>
        <v>47289</v>
      </c>
    </row>
    <row r="38" spans="2:47" x14ac:dyDescent="0.3">
      <c r="C38" s="43" t="s">
        <v>34</v>
      </c>
      <c r="G38" s="27">
        <f>G34</f>
        <v>13.8</v>
      </c>
      <c r="H38" s="27">
        <f t="shared" ref="H38:AP38" si="12">G38+H34</f>
        <v>28.75</v>
      </c>
      <c r="I38" s="27">
        <f t="shared" si="12"/>
        <v>59.8</v>
      </c>
      <c r="J38" s="27">
        <f t="shared" si="12"/>
        <v>113.85</v>
      </c>
      <c r="K38" s="27">
        <f t="shared" si="12"/>
        <v>166.75</v>
      </c>
      <c r="L38" s="27">
        <f t="shared" si="12"/>
        <v>230</v>
      </c>
      <c r="M38" s="27">
        <f t="shared" si="12"/>
        <v>308.2</v>
      </c>
      <c r="N38" s="27">
        <f t="shared" si="12"/>
        <v>386.4</v>
      </c>
      <c r="O38" s="27">
        <f t="shared" si="12"/>
        <v>464.59999999999997</v>
      </c>
      <c r="P38" s="27">
        <f t="shared" si="12"/>
        <v>548.54999999999995</v>
      </c>
      <c r="Q38" s="27">
        <f t="shared" si="12"/>
        <v>672.75</v>
      </c>
      <c r="R38" s="27">
        <f t="shared" si="12"/>
        <v>756.7</v>
      </c>
      <c r="S38" s="27">
        <f t="shared" si="12"/>
        <v>840.65000000000009</v>
      </c>
      <c r="T38" s="27">
        <f t="shared" si="12"/>
        <v>947.60000000000014</v>
      </c>
      <c r="U38" s="27">
        <f t="shared" si="12"/>
        <v>1015.4500000000002</v>
      </c>
      <c r="V38" s="27">
        <f t="shared" si="12"/>
        <v>1078.7000000000003</v>
      </c>
      <c r="W38" s="27">
        <f t="shared" si="12"/>
        <v>1168.4000000000003</v>
      </c>
      <c r="X38" s="27">
        <f t="shared" si="12"/>
        <v>1214.4000000000003</v>
      </c>
      <c r="Y38" s="27">
        <f t="shared" si="12"/>
        <v>1260.4000000000003</v>
      </c>
      <c r="Z38" s="27">
        <f t="shared" si="12"/>
        <v>1335.1500000000003</v>
      </c>
      <c r="AA38" s="27">
        <f t="shared" si="12"/>
        <v>1376.5500000000004</v>
      </c>
      <c r="AB38" s="27">
        <f t="shared" si="12"/>
        <v>1416.8000000000004</v>
      </c>
      <c r="AC38" s="27">
        <f t="shared" si="12"/>
        <v>1483.5000000000005</v>
      </c>
      <c r="AD38" s="27">
        <f t="shared" si="12"/>
        <v>1512.2500000000005</v>
      </c>
      <c r="AE38" s="27">
        <f t="shared" si="12"/>
        <v>1541.0000000000005</v>
      </c>
      <c r="AF38" s="27">
        <f t="shared" si="12"/>
        <v>1624.9500000000005</v>
      </c>
      <c r="AG38" s="27">
        <f t="shared" si="12"/>
        <v>1637.6000000000006</v>
      </c>
      <c r="AH38" s="27">
        <f t="shared" si="12"/>
        <v>1679.0000000000007</v>
      </c>
      <c r="AI38" s="27">
        <f t="shared" si="12"/>
        <v>1691.6500000000008</v>
      </c>
      <c r="AJ38" s="27">
        <f t="shared" si="12"/>
        <v>1772.1500000000008</v>
      </c>
      <c r="AK38" s="27">
        <f t="shared" si="12"/>
        <v>1829.6500000000008</v>
      </c>
      <c r="AL38" s="27">
        <f t="shared" si="12"/>
        <v>1869.9000000000008</v>
      </c>
      <c r="AM38" s="27">
        <f t="shared" si="12"/>
        <v>1942.3500000000008</v>
      </c>
      <c r="AN38" s="27">
        <f t="shared" si="12"/>
        <v>1978.0000000000009</v>
      </c>
      <c r="AO38" s="27">
        <f t="shared" si="12"/>
        <v>2006.7500000000009</v>
      </c>
      <c r="AP38" s="27">
        <f t="shared" si="12"/>
        <v>2032.0500000000009</v>
      </c>
    </row>
  </sheetData>
  <mergeCells count="2">
    <mergeCell ref="G8:L8"/>
    <mergeCell ref="B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?mso-contentType ?>
<SharedContentType xmlns="Microsoft.SharePoint.Taxonomy.ContentTypeSync" SourceId="7bbcad0e-214e-4a77-9a5d-a1d4198e6cd8" ContentTypeId="0x0101" PreviousValue="false" LastSyncTimeStamp="2022-09-29T06:49:37.117Z"/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1757814118" UniqueId="93c33ec6-6114-43e2-a8fd-c7d992a8226e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PolicyDirtyBag xmlns="microsoft.office.server.policy.changes">
  <Microsoft.Office.RecordsManagement.PolicyFeatures.PolicyAudit op="Change"/>
</PolicyDirtyBag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WSStatusReview xmlns="47bf6794-c36b-4c1c-a963-7a617a2f0fa0">0. Nog te bepalen</RWSStatusReview>
    <RWSEmailVan xmlns="47bf6794-c36b-4c1c-a963-7a617a2f0fa0" xsi:nil="true"/>
    <RWSExpiratieDatum xmlns="47bf6794-c36b-4c1c-a963-7a617a2f0fa0" xsi:nil="true"/>
    <RWSEmailOnderwerp xmlns="47bf6794-c36b-4c1c-a963-7a617a2f0fa0" xsi:nil="true"/>
    <RWSThema xmlns="47bf6794-c36b-4c1c-a963-7a617a2f0fa0">Geen Thema</RWSThema>
    <_dlc_DocIdUrl xmlns="209e4751-2b6a-419f-af4e-b5ddc2a4bc00">
      <Url>https://documentenrws.sharepoint.com/sites/ipm-contractmanagement-I/_layouts/15/DocIdRedir.aspx?ID=VBCM1-1222814513-2021</Url>
      <Description>VBCM1-1222814513-2021</Description>
    </_dlc_DocIdUrl>
    <RWSArchiefwaardig xmlns="47bf6794-c36b-4c1c-a963-7a617a2f0fa0">Ja</RWSArchiefwaardig>
    <RWSAuteur xmlns="47bf6794-c36b-4c1c-a963-7a617a2f0fa0">Onbekend</RWSAuteur>
    <RWSDiscipline xmlns="47bf6794-c36b-4c1c-a963-7a617a2f0fa0" xsi:nil="true"/>
    <RWSWerkpakketnr xmlns="47bf6794-c36b-4c1c-a963-7a617a2f0fa0" xsi:nil="true"/>
    <RWSExternDocumentNr xmlns="47bf6794-c36b-4c1c-a963-7a617a2f0fa0" xsi:nil="true"/>
    <RWSRevision xmlns="47bf6794-c36b-4c1c-a963-7a617a2f0fa0" xsi:nil="true"/>
    <RWSDocumentnrHB xmlns="47bf6794-c36b-4c1c-a963-7a617a2f0fa0" xsi:nil="true"/>
    <lcf76f155ced4ddcb4097134ff3c332f xmlns="3c036e8a-fdb2-4ad9-825d-d798fd1b29a1">
      <Terms xmlns="http://schemas.microsoft.com/office/infopath/2007/PartnerControls"/>
    </lcf76f155ced4ddcb4097134ff3c332f>
    <RWSWerkpakketNaam xmlns="47bf6794-c36b-4c1c-a963-7a617a2f0fa0" xsi:nil="true"/>
    <RWSFase xmlns="47bf6794-c36b-4c1c-a963-7a617a2f0fa0">Fase 0</RWSFase>
    <RWSEmailVerzonden xmlns="47bf6794-c36b-4c1c-a963-7a617a2f0fa0" xsi:nil="true"/>
    <_Status xmlns="http://schemas.microsoft.com/sharepoint/v3/fields">Concept</_Status>
    <RWSTitelDocumentENG xmlns="47bf6794-c36b-4c1c-a963-7a617a2f0fa0" xsi:nil="true"/>
    <RWSOrganisatie xmlns="47bf6794-c36b-4c1c-a963-7a617a2f0fa0" xsi:nil="true"/>
    <Activiteit xmlns="3c036e8a-fdb2-4ad9-825d-d798fd1b29a1" xsi:nil="true"/>
    <RWSEmailOntvangen xmlns="47bf6794-c36b-4c1c-a963-7a617a2f0fa0" xsi:nil="true"/>
    <RWSContractDocument xmlns="47bf6794-c36b-4c1c-a963-7a617a2f0fa0" xsi:nil="true"/>
    <RWSDeelproject xmlns="47bf6794-c36b-4c1c-a963-7a617a2f0fa0">n.v.t.</RWSDeelproject>
    <RWSContractDossier xmlns="47bf6794-c36b-4c1c-a963-7a617a2f0fa0" xsi:nil="true"/>
    <RWSCreatieDatumBron xmlns="47bf6794-c36b-4c1c-a963-7a617a2f0fa0" xsi:nil="true"/>
    <RWSGewijzigdDoorBron xmlns="47bf6794-c36b-4c1c-a963-7a617a2f0fa0" xsi:nil="true"/>
    <RWSObject xmlns="47bf6794-c36b-4c1c-a963-7a617a2f0fa0" xsi:nil="true"/>
    <RWSDocumentStatus xmlns="47bf6794-c36b-4c1c-a963-7a617a2f0fa0">Concept</RWSDocumentStatus>
    <_dlc_DocIdPersistId xmlns="209e4751-2b6a-419f-af4e-b5ddc2a4bc00" xsi:nil="true"/>
    <Vertrouwelijkheid xmlns="3c036e8a-fdb2-4ad9-825d-d798fd1b29a1">Bedrijfsvertrouwelijk - geen</Vertrouwelijkheid>
    <RWSStatusDataroom xmlns="47bf6794-c36b-4c1c-a963-7a617a2f0fa0">Geen</RWSStatusDataroom>
    <RWSExterneBron xmlns="47bf6794-c36b-4c1c-a963-7a617a2f0fa0" xsi:nil="true"/>
    <TaxCatchAll xmlns="209e4751-2b6a-419f-af4e-b5ddc2a4bc00" xsi:nil="true"/>
    <RWSProject xmlns="47bf6794-c36b-4c1c-a963-7a617a2f0fa0">Vernieuwen Van Brienenoordbrug</RWSProject>
    <RWSEmailAan xmlns="47bf6794-c36b-4c1c-a963-7a617a2f0fa0" xsi:nil="true"/>
    <RWSDocumentVersie xmlns="47bf6794-c36b-4c1c-a963-7a617a2f0fa0">Versie 1.0</RWSDocumentVersie>
    <RWSWijzigingsDatumBron xmlns="47bf6794-c36b-4c1c-a963-7a617a2f0fa0" xsi:nil="true"/>
    <RWSOpmerkingenReview xmlns="47bf6794-c36b-4c1c-a963-7a617a2f0fa0" xsi:nil="true"/>
    <RWSOpmerkingen xmlns="47bf6794-c36b-4c1c-a963-7a617a2f0fa0" xsi:nil="true"/>
    <RWSAfdeling xmlns="47bf6794-c36b-4c1c-a963-7a617a2f0fa0">Grote Projecten en Onderhoud</RWSAfdeling>
    <RWSDocumentnrPW xmlns="47bf6794-c36b-4c1c-a963-7a617a2f0fa0" xsi:nil="true"/>
    <RWSDocumentType xmlns="47bf6794-c36b-4c1c-a963-7a617a2f0fa0">Memo</RWSDocumentType>
    <RWSDocumentDatum xmlns="47bf6794-c36b-4c1c-a963-7a617a2f0fa0">2025-07-06T11:04:58+00:00</RWSDocumentDatum>
    <RWSBridgeName xmlns="47bf6794-c36b-4c1c-a963-7a617a2f0fa0" xsi:nil="true"/>
    <RWSDocumentnrUltimo xmlns="47bf6794-c36b-4c1c-a963-7a617a2f0fa0" xsi:nil="true"/>
    <_dlc_DocId xmlns="209e4751-2b6a-419f-af4e-b5ddc2a4bc00">VBCM1-1222814513-2021</_dlc_DocId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D925D1621464A95C2C4F1225C6722" ma:contentTypeVersion="17" ma:contentTypeDescription="Een nieuw document maken." ma:contentTypeScope="" ma:versionID="4127e204f489d06f23da40630e370617">
  <xsd:schema xmlns:xsd="http://www.w3.org/2001/XMLSchema" xmlns:xs="http://www.w3.org/2001/XMLSchema" xmlns:p="http://schemas.microsoft.com/office/2006/metadata/properties" xmlns:ns2="209e4751-2b6a-419f-af4e-b5ddc2a4bc00" xmlns:ns3="47bf6794-c36b-4c1c-a963-7a617a2f0fa0" xmlns:ns4="http://schemas.microsoft.com/sharepoint/v3/fields" xmlns:ns5="3c036e8a-fdb2-4ad9-825d-d798fd1b29a1" targetNamespace="http://schemas.microsoft.com/office/2006/metadata/properties" ma:root="true" ma:fieldsID="aabc7f5e3a994c25e2fd7586da2fff24" ns2:_="" ns3:_="" ns4:_="" ns5:_="">
    <xsd:import namespace="209e4751-2b6a-419f-af4e-b5ddc2a4bc00"/>
    <xsd:import namespace="47bf6794-c36b-4c1c-a963-7a617a2f0fa0"/>
    <xsd:import namespace="http://schemas.microsoft.com/sharepoint/v3/fields"/>
    <xsd:import namespace="3c036e8a-fdb2-4ad9-825d-d798fd1b29a1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RWSDocumentType" minOccurs="0"/>
                <xsd:element ref="ns4:_Status" minOccurs="0"/>
                <xsd:element ref="ns3:RWSArchiefwaardig" minOccurs="0"/>
                <xsd:element ref="ns5:Vertrouwelijkheid" minOccurs="0"/>
                <xsd:element ref="ns3:RWSAuteur" minOccurs="0"/>
                <xsd:element ref="ns3:RWSDocumentDatum" minOccurs="0"/>
                <xsd:element ref="ns3:RWSStatusDataroom" minOccurs="0"/>
                <xsd:element ref="ns3:RWSContractDossier" minOccurs="0"/>
                <xsd:element ref="ns3:RWSContractDocument" minOccurs="0"/>
                <xsd:element ref="ns3:RWSRevision" minOccurs="0"/>
                <xsd:element ref="ns3:RWSStatusReview" minOccurs="0"/>
                <xsd:element ref="ns3:RWSDiscipline" minOccurs="0"/>
                <xsd:element ref="ns3:RWSWerkpakketNaam" minOccurs="0"/>
                <xsd:element ref="ns3:RWSWerkpakketnr" minOccurs="0"/>
                <xsd:element ref="ns3:RWSDocumentVersie" minOccurs="0"/>
                <xsd:element ref="ns3:RWSProject" minOccurs="0"/>
                <xsd:element ref="ns3:RWSDeelproject" minOccurs="0"/>
                <xsd:element ref="ns3:RWSThema" minOccurs="0"/>
                <xsd:element ref="ns3:RWSFase" minOccurs="0"/>
                <xsd:element ref="ns3:RWSDocumentStatus" minOccurs="0"/>
                <xsd:element ref="ns3:RWSEmailAan" minOccurs="0"/>
                <xsd:element ref="ns3:RWSCreatieDatumBron" minOccurs="0"/>
                <xsd:element ref="ns3:RWSWijzigingsDatumBron" minOccurs="0"/>
                <xsd:element ref="ns3:RWSGewijzigdDoorBron" minOccurs="0"/>
                <xsd:element ref="ns3:RWSObject" minOccurs="0"/>
                <xsd:element ref="ns3:RWSOpmerkingen" minOccurs="0"/>
                <xsd:element ref="ns3:RWSAfdeling" minOccurs="0"/>
                <xsd:element ref="ns3:RWSTitelDocumentENG" minOccurs="0"/>
                <xsd:element ref="ns3:RWSOrganisatie" minOccurs="0"/>
                <xsd:element ref="ns3:RWSBridgeName" minOccurs="0"/>
                <xsd:element ref="ns3:RWSDocumentnrPW" minOccurs="0"/>
                <xsd:element ref="ns3:RWSDocumentnrUltimo" minOccurs="0"/>
                <xsd:element ref="ns3:RWSEmailOntvangen" minOccurs="0"/>
                <xsd:element ref="ns3:RWSEmailVan" minOccurs="0"/>
                <xsd:element ref="ns3:RWSExpiratieDatum" minOccurs="0"/>
                <xsd:element ref="ns3:RWSExternDocumentNr" minOccurs="0"/>
                <xsd:element ref="ns3:RWSExterneBron" minOccurs="0"/>
                <xsd:element ref="ns3:RWSOpmerkingenReview" minOccurs="0"/>
                <xsd:element ref="ns3:RWSEmailVerzonden" minOccurs="0"/>
                <xsd:element ref="ns3:RWSDocumentnrHB" minOccurs="0"/>
                <xsd:element ref="ns3:RWSEmailOnderwerp" minOccurs="0"/>
                <xsd:element ref="ns5:Activiteit" minOccurs="0"/>
                <xsd:element ref="ns2:_dlc_DocId" minOccurs="0"/>
                <xsd:element ref="ns2:_dlc_DocIdPersist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MediaServiceBillingMetadata" minOccurs="0"/>
                <xsd:element ref="ns5:lcf76f155ced4ddcb4097134ff3c332f" minOccurs="0"/>
                <xsd:element ref="ns2:TaxCatchAll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e4751-2b6a-419f-af4e-b5ddc2a4bc00" elementFormDefault="qualified">
    <xsd:import namespace="http://schemas.microsoft.com/office/2006/documentManagement/types"/>
    <xsd:import namespace="http://schemas.microsoft.com/office/infopath/2007/PartnerControls"/>
    <xsd:element name="_dlc_DocIdUrl" ma:index="1" nillable="true" ma:displayName="Document-id" ma:description="Permanente koppeling naar dit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46" nillable="true" ma:displayName="Waarde van de document-id" ma:description="De waarde van de document-id die aan dit item is toegewezen." ma:hidden="true" ma:indexed="true" ma:internalName="_dlc_DocId" ma:readOnly="false">
      <xsd:simpleType>
        <xsd:restriction base="dms:Text"/>
      </xsd:simpleType>
    </xsd:element>
    <xsd:element name="_dlc_DocIdPersistId" ma:index="48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60" nillable="true" ma:displayName="Taxonomy Catch All Column" ma:hidden="true" ma:list="{240285f5-06f9-458e-88f5-15cb3a4b0e77}" ma:internalName="TaxCatchAll" ma:showField="CatchAllData" ma:web="209e4751-2b6a-419f-af4e-b5ddc2a4b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f6794-c36b-4c1c-a963-7a617a2f0fa0" elementFormDefault="qualified">
    <xsd:import namespace="http://schemas.microsoft.com/office/2006/documentManagement/types"/>
    <xsd:import namespace="http://schemas.microsoft.com/office/infopath/2007/PartnerControls"/>
    <xsd:element name="RWSDocumentType" ma:index="2" nillable="true" ma:displayName="Documenttype*" ma:default="Memo" ma:format="Dropdown" ma:internalName="RWSDocumentType" ma:readOnly="false">
      <xsd:simpleType>
        <xsd:restriction base="dms:Choice">
          <xsd:enumeration value="Advies"/>
          <xsd:enumeration value="Afbeelding"/>
          <xsd:enumeration value="Agenda"/>
          <xsd:enumeration value="Audio"/>
          <xsd:enumeration value="Beschikking"/>
          <xsd:enumeration value="Besluit"/>
          <xsd:enumeration value="Bevestiging"/>
          <xsd:enumeration value="Brief"/>
          <xsd:enumeration value="Claim"/>
          <xsd:enumeration value="E-mail"/>
          <xsd:enumeration value="Formulier"/>
          <xsd:enumeration value="Instructie"/>
          <xsd:enumeration value="Inventarisatie"/>
          <xsd:enumeration value="Melding"/>
          <xsd:enumeration value="Memo"/>
          <xsd:enumeration value="Minuut"/>
          <xsd:enumeration value="Nota"/>
          <xsd:enumeration value="Offerte"/>
          <xsd:enumeration value="Opdracht"/>
          <xsd:enumeration value="Overeenkomst"/>
          <xsd:enumeration value="Plan"/>
          <xsd:enumeration value="Planning"/>
          <xsd:enumeration value="Presentatie"/>
          <xsd:enumeration value="Programma"/>
          <xsd:enumeration value="Protocol"/>
          <xsd:enumeration value="Raming"/>
          <xsd:enumeration value="Rapport"/>
          <xsd:enumeration value="Rekenblad"/>
          <xsd:enumeration value="Specificatie"/>
          <xsd:enumeration value="Speech"/>
          <xsd:enumeration value="Raming"/>
          <xsd:enumeration value="Rapport"/>
          <xsd:enumeration value="Rekenblad"/>
          <xsd:enumeration value="Specificatie"/>
          <xsd:enumeration value="Speech"/>
          <xsd:enumeration value="Tekening"/>
          <xsd:enumeration value="Verslag"/>
          <xsd:enumeration value="Verzoek"/>
          <xsd:enumeration value="Video"/>
          <xsd:enumeration value="Leeg"/>
        </xsd:restriction>
      </xsd:simpleType>
    </xsd:element>
    <xsd:element name="RWSArchiefwaardig" ma:index="4" nillable="true" ma:displayName="Archiefwaardig*" ma:default="Ja" ma:format="Dropdown" ma:internalName="RWSArchiefwaardig" ma:readOnly="false">
      <xsd:simpleType>
        <xsd:restriction base="dms:Choice">
          <xsd:enumeration value="Ja"/>
          <xsd:enumeration value="Nee"/>
        </xsd:restriction>
      </xsd:simpleType>
    </xsd:element>
    <xsd:element name="RWSAuteur" ma:index="7" nillable="true" ma:displayName="Auteur*" ma:default="Onbekend" ma:internalName="RWSAuteur" ma:readOnly="false">
      <xsd:simpleType>
        <xsd:restriction base="dms:Text">
          <xsd:maxLength value="255"/>
        </xsd:restriction>
      </xsd:simpleType>
    </xsd:element>
    <xsd:element name="RWSDocumentDatum" ma:index="8" nillable="true" ma:displayName="Document Datum*" ma:default="[today]" ma:format="DateOnly" ma:internalName="RWSDocumentDatum" ma:readOnly="false">
      <xsd:simpleType>
        <xsd:restriction base="dms:DateTime"/>
      </xsd:simpleType>
    </xsd:element>
    <xsd:element name="RWSStatusDataroom" ma:index="9" nillable="true" ma:displayName="Status Dataroom*" ma:default="Geen" ma:format="Dropdown" ma:internalName="RWSStatusDataroom" ma:readOnly="false">
      <xsd:simpleType>
        <xsd:restriction base="dms:Choice">
          <xsd:enumeration value="Geen"/>
          <xsd:enumeration value="In aanmerking voor Dataroom"/>
          <xsd:enumeration value="Goedgekeurd voor opname in Dataroom"/>
          <xsd:enumeration value="Afgekeurd voor opname in Dataroom"/>
          <xsd:enumeration value="Opgenomen in Dataroom"/>
        </xsd:restriction>
      </xsd:simpleType>
    </xsd:element>
    <xsd:element name="RWSContractDossier" ma:index="10" nillable="true" ma:displayName="Contractdossier*" ma:internalName="RWSContractDossier" ma:readOnly="false">
      <xsd:simpleType>
        <xsd:restriction base="dms:Text">
          <xsd:maxLength value="255"/>
        </xsd:restriction>
      </xsd:simpleType>
    </xsd:element>
    <xsd:element name="RWSContractDocument" ma:index="11" nillable="true" ma:displayName="Contractdocument*" ma:internalName="RWSContractDocument" ma:readOnly="false">
      <xsd:simpleType>
        <xsd:restriction base="dms:Text">
          <xsd:maxLength value="255"/>
        </xsd:restriction>
      </xsd:simpleType>
    </xsd:element>
    <xsd:element name="RWSRevision" ma:index="12" nillable="true" ma:displayName="Revisie*" ma:internalName="RWSRevision" ma:readOnly="false">
      <xsd:simpleType>
        <xsd:restriction base="dms:Text">
          <xsd:maxLength value="255"/>
        </xsd:restriction>
      </xsd:simpleType>
    </xsd:element>
    <xsd:element name="RWSStatusReview" ma:index="13" nillable="true" ma:displayName="Status Revisie*" ma:default="0. Nog te bepalen" ma:format="Dropdown" ma:internalName="RWSStatusReview" ma:readOnly="false">
      <xsd:simpleType>
        <xsd:restriction base="dms:Choice">
          <xsd:enumeration value="0. Nog te bepalen"/>
          <xsd:enumeration value="1. oordeel positief"/>
          <xsd:enumeration value="2. oordeel positief met aandachtspunten"/>
          <xsd:enumeration value="3. aandachtspunten inhoud"/>
          <xsd:enumeration value="4. aandachtspunten volledigheid"/>
        </xsd:restriction>
      </xsd:simpleType>
    </xsd:element>
    <xsd:element name="RWSDiscipline" ma:index="14" nillable="true" ma:displayName="Discipline*" ma:internalName="RWSDiscipline" ma:readOnly="false">
      <xsd:simpleType>
        <xsd:restriction base="dms:Text">
          <xsd:maxLength value="255"/>
        </xsd:restriction>
      </xsd:simpleType>
    </xsd:element>
    <xsd:element name="RWSWerkpakketNaam" ma:index="15" nillable="true" ma:displayName="Werkpakketnaam*" ma:internalName="RWSWerkpakketNaam" ma:readOnly="false">
      <xsd:simpleType>
        <xsd:restriction base="dms:Text">
          <xsd:maxLength value="255"/>
        </xsd:restriction>
      </xsd:simpleType>
    </xsd:element>
    <xsd:element name="RWSWerkpakketnr" ma:index="16" nillable="true" ma:displayName="Werkpakketnr*" ma:internalName="RWSWerkpakketnr" ma:readOnly="false">
      <xsd:simpleType>
        <xsd:restriction base="dms:Text">
          <xsd:maxLength value="255"/>
        </xsd:restriction>
      </xsd:simpleType>
    </xsd:element>
    <xsd:element name="RWSDocumentVersie" ma:index="17" nillable="true" ma:displayName="Documentversie*" ma:default="Versie 1.0" ma:internalName="RWSDocumentVersie" ma:readOnly="false">
      <xsd:simpleType>
        <xsd:restriction base="dms:Text">
          <xsd:maxLength value="255"/>
        </xsd:restriction>
      </xsd:simpleType>
    </xsd:element>
    <xsd:element name="RWSProject" ma:index="18" nillable="true" ma:displayName="Project*" ma:default="Vernieuwen Van Brienenoordbrug" ma:internalName="RWSProject" ma:readOnly="false">
      <xsd:simpleType>
        <xsd:restriction base="dms:Text">
          <xsd:maxLength value="255"/>
        </xsd:restriction>
      </xsd:simpleType>
    </xsd:element>
    <xsd:element name="RWSDeelproject" ma:index="19" nillable="true" ma:displayName="Deelproject*" ma:default="n.v.t." ma:format="Dropdown" ma:internalName="RWSDeelproject" ma:readOnly="false">
      <xsd:simpleType>
        <xsd:restriction base="dms:Choice">
          <xsd:enumeration value="n.v.t."/>
          <xsd:enumeration value="VBB Beweegbaar"/>
          <xsd:enumeration value="VBB Integraal"/>
          <xsd:enumeration value="VBB Vast"/>
          <xsd:enumeration value="Westboog"/>
        </xsd:restriction>
      </xsd:simpleType>
    </xsd:element>
    <xsd:element name="RWSThema" ma:index="20" nillable="true" ma:displayName="Thema*" ma:default="Geen Thema" ma:format="Dropdown" ma:internalName="RWSThema" ma:readOnly="false">
      <xsd:simpleType>
        <xsd:restriction base="dms:Choice">
          <xsd:enumeration value="WP01 - Westelijke Boogbrug nieuw (WBBn)"/>
          <xsd:enumeration value="WP02 - Westelijke Boogbrug bestaand (WBBb)"/>
          <xsd:enumeration value="WP03 - Onderbouw – Pijler 9 en 10"/>
          <xsd:enumeration value="WP04 - Uitwisseling Boogbruggen"/>
          <xsd:enumeration value="WP05 - Inpassing"/>
          <xsd:enumeration value="WP06 - Werktuigbouw"/>
          <xsd:enumeration value="WP07 - E, IA, Bouwblokken"/>
          <xsd:enumeration value="WP08 - CE, MV, RAMS"/>
          <xsd:enumeration value="WP09 - Bovenbouw - Stalen Vallen"/>
          <xsd:enumeration value="WP10 - Onderbouw - Bascule Kelder"/>
          <xsd:enumeration value="WP11 - Uitwisselen Vallen"/>
          <xsd:enumeration value="WP12 - Systeemintegratie"/>
          <xsd:enumeration value="Geen Thema"/>
        </xsd:restriction>
      </xsd:simpleType>
    </xsd:element>
    <xsd:element name="RWSFase" ma:index="21" nillable="true" ma:displayName="Fase*" ma:default="Fase 0" ma:format="Dropdown" ma:internalName="RWSFase" ma:readOnly="false">
      <xsd:simpleType>
        <xsd:restriction base="dms:Choice">
          <xsd:enumeration value="Fase 0"/>
          <xsd:enumeration value="Fase 1"/>
        </xsd:restriction>
      </xsd:simpleType>
    </xsd:element>
    <xsd:element name="RWSDocumentStatus" ma:index="22" nillable="true" ma:displayName="Status" ma:default="Concept" ma:format="Dropdown" ma:internalName="RWSDocumentStatus" ma:readOnly="false">
      <xsd:simpleType>
        <xsd:restriction base="dms:Choice">
          <xsd:enumeration value="Concept"/>
          <xsd:enumeration value="Definitief"/>
        </xsd:restriction>
      </xsd:simpleType>
    </xsd:element>
    <xsd:element name="RWSEmailAan" ma:index="23" nillable="true" ma:displayName="Email - Aan" ma:internalName="RWSEmailAan" ma:readOnly="false">
      <xsd:simpleType>
        <xsd:restriction base="dms:Text">
          <xsd:maxLength value="255"/>
        </xsd:restriction>
      </xsd:simpleType>
    </xsd:element>
    <xsd:element name="RWSCreatieDatumBron" ma:index="24" nillable="true" ma:displayName="Datum geregistreerd (bron)" ma:format="DateTime" ma:internalName="RWSCreatieDatumBron" ma:readOnly="false">
      <xsd:simpleType>
        <xsd:restriction base="dms:DateTime"/>
      </xsd:simpleType>
    </xsd:element>
    <xsd:element name="RWSWijzigingsDatumBron" ma:index="25" nillable="true" ma:displayName="Datum gewijzigd (bron)" ma:format="DateTime" ma:internalName="RWSWijzigingsDatumBron" ma:readOnly="false">
      <xsd:simpleType>
        <xsd:restriction base="dms:DateTime"/>
      </xsd:simpleType>
    </xsd:element>
    <xsd:element name="RWSGewijzigdDoorBron" ma:index="26" nillable="true" ma:displayName="Gewijzigd door (bron)" ma:internalName="RWSGewijzigdDoorBron" ma:readOnly="false">
      <xsd:simpleType>
        <xsd:restriction base="dms:Text">
          <xsd:maxLength value="255"/>
        </xsd:restriction>
      </xsd:simpleType>
    </xsd:element>
    <xsd:element name="RWSObject" ma:index="27" nillable="true" ma:displayName="Object" ma:internalName="RWSObject" ma:readOnly="false">
      <xsd:simpleType>
        <xsd:restriction base="dms:Text">
          <xsd:maxLength value="255"/>
        </xsd:restriction>
      </xsd:simpleType>
    </xsd:element>
    <xsd:element name="RWSOpmerkingen" ma:index="28" nillable="true" ma:displayName="Opmerkingen" ma:internalName="RWSOpmerkingen" ma:readOnly="false">
      <xsd:simpleType>
        <xsd:restriction base="dms:Note">
          <xsd:maxLength value="255"/>
        </xsd:restriction>
      </xsd:simpleType>
    </xsd:element>
    <xsd:element name="RWSAfdeling" ma:index="29" nillable="true" ma:displayName="Afdeling" ma:default="Grote Projecten en Onderhoud" ma:internalName="RWSAfdeling" ma:readOnly="false">
      <xsd:simpleType>
        <xsd:restriction base="dms:Text">
          <xsd:maxLength value="255"/>
        </xsd:restriction>
      </xsd:simpleType>
    </xsd:element>
    <xsd:element name="RWSTitelDocumentENG" ma:index="30" nillable="true" ma:displayName="Titel document (ENG)" ma:internalName="RWSTitelDocumentENG" ma:readOnly="false">
      <xsd:simpleType>
        <xsd:restriction base="dms:Text">
          <xsd:maxLength value="255"/>
        </xsd:restriction>
      </xsd:simpleType>
    </xsd:element>
    <xsd:element name="RWSOrganisatie" ma:index="31" nillable="true" ma:displayName="Organisatie" ma:internalName="RWSOrganisatie" ma:readOnly="false">
      <xsd:simpleType>
        <xsd:restriction base="dms:Text">
          <xsd:maxLength value="255"/>
        </xsd:restriction>
      </xsd:simpleType>
    </xsd:element>
    <xsd:element name="RWSBridgeName" ma:index="32" nillable="true" ma:displayName="Bridge name" ma:internalName="RWSBridgeName" ma:readOnly="false">
      <xsd:simpleType>
        <xsd:restriction base="dms:Text">
          <xsd:maxLength value="255"/>
        </xsd:restriction>
      </xsd:simpleType>
    </xsd:element>
    <xsd:element name="RWSDocumentnrPW" ma:index="33" nillable="true" ma:displayName="Documentnr - PW" ma:internalName="RWSDocumentnrPW" ma:readOnly="false">
      <xsd:simpleType>
        <xsd:restriction base="dms:Text">
          <xsd:maxLength value="255"/>
        </xsd:restriction>
      </xsd:simpleType>
    </xsd:element>
    <xsd:element name="RWSDocumentnrUltimo" ma:index="34" nillable="true" ma:displayName="Documentnr - Ultimo" ma:internalName="RWSDocumentnrUltimo" ma:readOnly="false">
      <xsd:simpleType>
        <xsd:restriction base="dms:Text">
          <xsd:maxLength value="255"/>
        </xsd:restriction>
      </xsd:simpleType>
    </xsd:element>
    <xsd:element name="RWSEmailOntvangen" ma:index="35" nillable="true" ma:displayName="Email - Ontvangen" ma:format="DateTime" ma:internalName="RWSEmailOntvangen" ma:readOnly="false">
      <xsd:simpleType>
        <xsd:restriction base="dms:DateTime"/>
      </xsd:simpleType>
    </xsd:element>
    <xsd:element name="RWSEmailVan" ma:index="36" nillable="true" ma:displayName="Email - Van" ma:internalName="RWSEmailVan" ma:readOnly="false">
      <xsd:simpleType>
        <xsd:restriction base="dms:Text">
          <xsd:maxLength value="255"/>
        </xsd:restriction>
      </xsd:simpleType>
    </xsd:element>
    <xsd:element name="RWSExpiratieDatum" ma:index="37" nillable="true" ma:displayName="Expiratiedatum" ma:format="DateOnly" ma:internalName="RWSExpiratieDatum" ma:readOnly="false">
      <xsd:simpleType>
        <xsd:restriction base="dms:DateTime"/>
      </xsd:simpleType>
    </xsd:element>
    <xsd:element name="RWSExternDocumentNr" ma:index="38" nillable="true" ma:displayName="Extern Documentnummer" ma:internalName="RWSExternDocumentNr" ma:readOnly="false">
      <xsd:simpleType>
        <xsd:restriction base="dms:Text">
          <xsd:maxLength value="255"/>
        </xsd:restriction>
      </xsd:simpleType>
    </xsd:element>
    <xsd:element name="RWSExterneBron" ma:index="39" nillable="true" ma:displayName="Externe bron" ma:internalName="RWSExterneBron" ma:readOnly="false">
      <xsd:simpleType>
        <xsd:restriction base="dms:Text">
          <xsd:maxLength value="255"/>
        </xsd:restriction>
      </xsd:simpleType>
    </xsd:element>
    <xsd:element name="RWSOpmerkingenReview" ma:index="40" nillable="true" ma:displayName="Opmerkingen review" ma:internalName="RWSOpmerkingenReview" ma:readOnly="false">
      <xsd:simpleType>
        <xsd:restriction base="dms:Note">
          <xsd:maxLength value="255"/>
        </xsd:restriction>
      </xsd:simpleType>
    </xsd:element>
    <xsd:element name="RWSEmailVerzonden" ma:index="41" nillable="true" ma:displayName="Email - Verzonden" ma:format="DateTime" ma:internalName="RWSEmailVerzonden" ma:readOnly="false">
      <xsd:simpleType>
        <xsd:restriction base="dms:DateTime"/>
      </xsd:simpleType>
    </xsd:element>
    <xsd:element name="RWSDocumentnrHB" ma:index="42" nillable="true" ma:displayName="Documentnr - HB" ma:internalName="RWSDocumentnrHB" ma:readOnly="false">
      <xsd:simpleType>
        <xsd:restriction base="dms:Text">
          <xsd:maxLength value="255"/>
        </xsd:restriction>
      </xsd:simpleType>
    </xsd:element>
    <xsd:element name="RWSEmailOnderwerp" ma:index="43" nillable="true" ma:displayName="Email - Onderwerp" ma:internalName="RWSEmailOnderwer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*" ma:default="Concept" ma:format="Dropdown" ma:internalName="_Status" ma:readOnly="false">
      <xsd:simpleType>
        <xsd:restriction base="dms:Choice">
          <xsd:enumeration value="Concept"/>
          <xsd:enumeration value="Definitief"/>
          <xsd:enumeration value="‎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36e8a-fdb2-4ad9-825d-d798fd1b29a1" elementFormDefault="qualified">
    <xsd:import namespace="http://schemas.microsoft.com/office/2006/documentManagement/types"/>
    <xsd:import namespace="http://schemas.microsoft.com/office/infopath/2007/PartnerControls"/>
    <xsd:element name="Vertrouwelijkheid" ma:index="5" nillable="true" ma:displayName="Vertrouwelijkheid*" ma:default="Bedrijfsvertrouwelijk - geen" ma:format="Dropdown" ma:internalName="Vertrouwelijkheid" ma:readOnly="false">
      <xsd:simpleType>
        <xsd:restriction base="dms:Choice">
          <xsd:enumeration value="Informatie - geen"/>
          <xsd:enumeration value="Informatie - persoonsvertrouwelijk"/>
          <xsd:enumeration value="Bedrijfsvertrouwelijk - geen"/>
          <xsd:enumeration value="Bedrijfsvertrouwelijk - persoonsvertrouwelijkheid"/>
          <xsd:enumeration value="Departementaal vertrouwelijk - geen"/>
          <xsd:enumeration value="Departementaal vertrouwelijk - persoonsvertrouwelijk"/>
        </xsd:restriction>
      </xsd:simpleType>
    </xsd:element>
    <xsd:element name="Activiteit" ma:index="44" nillable="true" ma:displayName="Activiteit" ma:format="Dropdown" ma:internalName="Activiteit0" ma:readOnly="false">
      <xsd:simpleType>
        <xsd:restriction base="dms:Choice">
          <xsd:enumeration value="Beheersen realisatiecontract"/>
          <xsd:enumeration value="Bepalen marktbenadering realisatie"/>
          <xsd:enumeration value="Opstellen en aanbesteden realisatiecontract"/>
          <xsd:enumeration value="Uitbesteden ingenieursdiensten planuitwerking"/>
          <xsd:enumeration value="Uitbesteden ingenieursdiensten realisatie"/>
          <xsd:enumeration value="Uitbesteden ingenieursdiensten verkenning"/>
        </xsd:restriction>
      </xsd:simpleType>
    </xsd:element>
    <xsd:element name="MediaServiceMetadata" ma:index="4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5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59" nillable="true" ma:taxonomy="true" ma:internalName="lcf76f155ced4ddcb4097134ff3c332f" ma:taxonomyFieldName="MediaServiceImageTags" ma:displayName="Afbeeldingtags" ma:readOnly="false" ma:fieldId="{5cf76f15-5ced-4ddc-b409-7134ff3c332f}" ma:taxonomyMulti="true" ma:sspId="7bbcad0e-214e-4a77-9a5d-a1d4198e6c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6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6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*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D9B06-7B92-479F-AEF3-8E1E1EC1EC1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33EE25F-1E6D-49EE-A9EF-91817525DC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560563-EEDC-4064-98B0-479123D13547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025B5D68-26D9-4D47-A907-EEC5CE4B101D}">
  <ds:schemaRefs>
    <ds:schemaRef ds:uri="microsoft.office.server.policy.changes"/>
  </ds:schemaRefs>
</ds:datastoreItem>
</file>

<file path=customXml/itemProps5.xml><?xml version="1.0" encoding="utf-8"?>
<ds:datastoreItem xmlns:ds="http://schemas.openxmlformats.org/officeDocument/2006/customXml" ds:itemID="{4D2968E2-BE96-4745-8BE8-23C7AD47D050}">
  <ds:schemaRefs>
    <ds:schemaRef ds:uri="http://schemas.microsoft.com/office/2006/metadata/properties"/>
    <ds:schemaRef ds:uri="http://schemas.microsoft.com/office/infopath/2007/PartnerControls"/>
    <ds:schemaRef ds:uri="47bf6794-c36b-4c1c-a963-7a617a2f0fa0"/>
    <ds:schemaRef ds:uri="209e4751-2b6a-419f-af4e-b5ddc2a4bc00"/>
    <ds:schemaRef ds:uri="3c036e8a-fdb2-4ad9-825d-d798fd1b29a1"/>
    <ds:schemaRef ds:uri="http://schemas.microsoft.com/sharepoint/v3/fields"/>
  </ds:schemaRefs>
</ds:datastoreItem>
</file>

<file path=customXml/itemProps6.xml><?xml version="1.0" encoding="utf-8"?>
<ds:datastoreItem xmlns:ds="http://schemas.openxmlformats.org/officeDocument/2006/customXml" ds:itemID="{7AC34488-C731-4D69-9B75-FB5032E5FE9C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1B78E799-7653-410E-AEFA-946AC2587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e4751-2b6a-419f-af4e-b5ddc2a4bc00"/>
    <ds:schemaRef ds:uri="47bf6794-c36b-4c1c-a963-7a617a2f0fa0"/>
    <ds:schemaRef ds:uri="http://schemas.microsoft.com/sharepoint/v3/fields"/>
    <ds:schemaRef ds:uri="3c036e8a-fdb2-4ad9-825d-d798fd1b2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79A2143E-0022-41C1-8C11-D70F2F25E8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Verdeelstaat Targetprijs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Odijk</dc:creator>
  <cp:keywords/>
  <dc:description/>
  <cp:lastModifiedBy>Verhagen, Marjon (RWS GPO)</cp:lastModifiedBy>
  <cp:revision/>
  <dcterms:created xsi:type="dcterms:W3CDTF">2025-06-16T04:08:49Z</dcterms:created>
  <dcterms:modified xsi:type="dcterms:W3CDTF">2026-02-16T21:31:57Z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0x01010014BD925D1621464A95C2C4F1225C6722</vt:lpwstr>
  </property>
  <property fmtid="{D5CDD505-2E9C-101B-9397-08002B2CF9AE}" pid="3" name="_dlc_DocIdItemGuid">
    <vt:lpwstr>3ceed4ee-f0d5-4b7e-ab7d-875049418158</vt:lpwstr>
  </property>
  <property fmtid="{D5CDD505-2E9C-101B-9397-08002B2CF9AE}" pid="4" name="MediaServiceImageTags">
    <vt:lpwstr/>
  </property>
</Properties>
</file>