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vrrcloud.sharepoint.com/sites/PROJ_Aanbestedingsprojecten/Gedeelde documenten/Aanbestedingen/02 Brandweer/EA Duikmaterialen 2025 (i.s.m. ZHZ &amp; HM)/03 Nota van Inlichtingen/"/>
    </mc:Choice>
  </mc:AlternateContent>
  <xr:revisionPtr revIDLastSave="32" documentId="8_{D0FF4888-2E2F-4D5C-BAB9-DC6EFBE6CA66}" xr6:coauthVersionLast="47" xr6:coauthVersionMax="47" xr10:uidLastSave="{8053A24C-D394-4581-8708-7E508DA24E6E}"/>
  <bookViews>
    <workbookView xWindow="-120" yWindow="-120" windowWidth="30960" windowHeight="15720" activeTab="2" xr2:uid="{00000000-000D-0000-FFFF-FFFF00000000}"/>
  </bookViews>
  <sheets>
    <sheet name="Instructie" sheetId="4" r:id="rId1"/>
    <sheet name="Totaal inschrijfprijs" sheetId="1" r:id="rId2"/>
    <sheet name="Prijsformulier Perceel 1" sheetId="2" r:id="rId3"/>
    <sheet name="Prijsformulier Perceel 2" sheetId="3" r:id="rId4"/>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3" l="1"/>
  <c r="J8" i="3" s="1"/>
  <c r="K8" i="3" s="1"/>
  <c r="H6" i="3"/>
  <c r="J6" i="3" s="1"/>
  <c r="K6" i="3" s="1"/>
  <c r="G36" i="2"/>
  <c r="G32" i="2"/>
  <c r="G25" i="2"/>
  <c r="G29" i="2"/>
  <c r="G28" i="2"/>
  <c r="G27" i="2"/>
  <c r="G26" i="2"/>
  <c r="J25" i="2" l="1"/>
  <c r="K25" i="2"/>
  <c r="H25" i="2"/>
  <c r="H33" i="2"/>
  <c r="J33" i="2" s="1"/>
  <c r="K33" i="2" s="1"/>
  <c r="H34" i="2"/>
  <c r="J34" i="2" s="1"/>
  <c r="K34" i="2" s="1"/>
  <c r="H35" i="2"/>
  <c r="J35" i="2" s="1"/>
  <c r="K35" i="2" s="1"/>
  <c r="H7" i="3"/>
  <c r="J7" i="3" s="1"/>
  <c r="K7" i="3" s="1"/>
  <c r="H9" i="3"/>
  <c r="J9" i="3" s="1"/>
  <c r="K9" i="3" s="1"/>
  <c r="H5" i="3"/>
  <c r="J5" i="3" s="1"/>
  <c r="K5" i="3" s="1"/>
  <c r="H36" i="2"/>
  <c r="J36" i="2" s="1"/>
  <c r="K36" i="2" s="1"/>
  <c r="H32" i="2"/>
  <c r="J32" i="2" s="1"/>
  <c r="K32" i="2" s="1"/>
  <c r="H31" i="2"/>
  <c r="J31" i="2" s="1"/>
  <c r="K31" i="2" s="1"/>
  <c r="H30" i="2"/>
  <c r="J30" i="2" s="1"/>
  <c r="K30" i="2" s="1"/>
  <c r="H29" i="2"/>
  <c r="J29" i="2" s="1"/>
  <c r="K29" i="2" s="1"/>
  <c r="H28" i="2"/>
  <c r="J28" i="2" s="1"/>
  <c r="K28" i="2" s="1"/>
  <c r="H27" i="2"/>
  <c r="J27" i="2" s="1"/>
  <c r="K27" i="2" s="1"/>
  <c r="H26" i="2"/>
  <c r="J26" i="2" s="1"/>
  <c r="K26" i="2" s="1"/>
  <c r="H21" i="2"/>
  <c r="J21" i="2" s="1"/>
  <c r="K21" i="2" s="1"/>
  <c r="H20" i="2"/>
  <c r="J20" i="2" s="1"/>
  <c r="K20" i="2" s="1"/>
  <c r="H19" i="2"/>
  <c r="J19" i="2" s="1"/>
  <c r="K19" i="2" s="1"/>
  <c r="H6" i="2"/>
  <c r="J6" i="2" s="1"/>
  <c r="H7" i="2"/>
  <c r="J7" i="2" s="1"/>
  <c r="H8" i="2"/>
  <c r="J8" i="2" s="1"/>
  <c r="H9" i="2"/>
  <c r="J9" i="2" s="1"/>
  <c r="H10" i="2"/>
  <c r="J10" i="2" s="1"/>
  <c r="K10" i="2" s="1"/>
  <c r="H11" i="2"/>
  <c r="J11" i="2" s="1"/>
  <c r="K11" i="2" s="1"/>
  <c r="H12" i="2"/>
  <c r="J12" i="2" s="1"/>
  <c r="K12" i="2" s="1"/>
  <c r="H13" i="2"/>
  <c r="J13" i="2" s="1"/>
  <c r="K13" i="2" s="1"/>
  <c r="H14" i="2"/>
  <c r="J14" i="2" s="1"/>
  <c r="K14" i="2" s="1"/>
  <c r="H15" i="2"/>
  <c r="J15" i="2" s="1"/>
  <c r="K15" i="2" s="1"/>
  <c r="J16" i="2" l="1"/>
  <c r="H16" i="2"/>
  <c r="J10" i="3"/>
  <c r="C8" i="1" s="1"/>
  <c r="H10" i="3"/>
  <c r="B8" i="1" s="1"/>
  <c r="K10" i="3"/>
  <c r="D8" i="1" s="1"/>
  <c r="H37" i="2"/>
  <c r="H22" i="2"/>
  <c r="K9" i="2"/>
  <c r="K7" i="2"/>
  <c r="K8" i="2"/>
  <c r="K37" i="2"/>
  <c r="J37" i="2"/>
  <c r="K6" i="2"/>
  <c r="J22" i="2"/>
  <c r="K22" i="2"/>
  <c r="K16" i="2" l="1"/>
  <c r="K38" i="2" s="1"/>
  <c r="D7" i="1" s="1"/>
  <c r="H38" i="2"/>
  <c r="B7" i="1" s="1"/>
  <c r="J38" i="2"/>
  <c r="C7" i="1" s="1"/>
</calcChain>
</file>

<file path=xl/sharedStrings.xml><?xml version="1.0" encoding="utf-8"?>
<sst xmlns="http://schemas.openxmlformats.org/spreadsheetml/2006/main" count="92" uniqueCount="68">
  <si>
    <t xml:space="preserve">Inschrijfprijs offerte percelen </t>
  </si>
  <si>
    <t>Omschrijving</t>
  </si>
  <si>
    <t>Perceel 1 - 
Duikmaterialen + Noodluchtvoorziening</t>
  </si>
  <si>
    <t>Merk &amp; Type</t>
  </si>
  <si>
    <t>Technische levensduur 
(in jaren)</t>
  </si>
  <si>
    <t>Prijs per stuk excl. btw</t>
  </si>
  <si>
    <t>Aantal *</t>
  </si>
  <si>
    <t>Prijsopbouw van een duiktoestel</t>
  </si>
  <si>
    <t>Neusblok hard</t>
  </si>
  <si>
    <t>Neusblok zacht</t>
  </si>
  <si>
    <t>Slangenset t.b.v. octopus &amp; reduceer</t>
  </si>
  <si>
    <t>Inflatorslang</t>
  </si>
  <si>
    <t>Manometer</t>
  </si>
  <si>
    <t xml:space="preserve"> </t>
  </si>
  <si>
    <t>Rugplaat incl. bandenstel</t>
  </si>
  <si>
    <t>Totaal duiktoestel</t>
  </si>
  <si>
    <t>Prijsopbouw van een noodluchtvoorziening</t>
  </si>
  <si>
    <t>Bedieningsunit van de walkant</t>
  </si>
  <si>
    <t>Duikcilinder van composiet met een inhoud van 6,8 liter (300 bar)</t>
  </si>
  <si>
    <t>Totaal noodluchtvoorziening</t>
  </si>
  <si>
    <t>Kosten revisie, keuringen, onderhoud en scholing</t>
  </si>
  <si>
    <t>Onderdelen kit t.b.v. jaarlijkse keuring compleet duiktoestel</t>
  </si>
  <si>
    <t>Onderdelen kit t.b.v. jaarlijkse keuring noodluchtvoorziening</t>
  </si>
  <si>
    <t>Revisie reduceer aan einde technische levensduur*
*(zoals door leverancier aangegeven)</t>
  </si>
  <si>
    <t>Uurtarief werkplaats</t>
  </si>
  <si>
    <t>Scholing t/m niveau 2 - per medewerker</t>
  </si>
  <si>
    <t>Totaalprijs revisie, keuringen en onderhoud</t>
  </si>
  <si>
    <t>Perceel 2 - Communicatie</t>
  </si>
  <si>
    <t>Microfoon en twee speakers voor de duiker passend in masker</t>
  </si>
  <si>
    <t>Netto catalogus prijzen</t>
  </si>
  <si>
    <t>ty</t>
  </si>
  <si>
    <r>
      <t>Samenwerking Kerntaak Waterongevallen</t>
    </r>
    <r>
      <rPr>
        <sz val="11"/>
        <color theme="1"/>
        <rFont val="Aptos"/>
        <family val="2"/>
      </rPr>
      <t> </t>
    </r>
  </si>
  <si>
    <t>Hogedrukslang van minimaal 60 meter</t>
  </si>
  <si>
    <t>Prijzenblad Perceel 1 - Duikmaterialen &amp; Noodluchtvoorziening</t>
  </si>
  <si>
    <r>
      <rPr>
        <b/>
        <sz val="10"/>
        <color theme="1"/>
        <rFont val="Arial"/>
        <family val="2"/>
      </rPr>
      <t>Anti- manipulatiebeding</t>
    </r>
    <r>
      <rPr>
        <sz val="10"/>
        <color theme="1"/>
        <rFont val="Arial"/>
        <family val="2"/>
      </rPr>
      <t xml:space="preserve">
Bij het invullen van het prijzenblad en het bepalen van de te offreren prijzen, moet de Inschrijver de volgende uitgangspunten op straffe van uitsluiting in acht nemen. De Aanbestedende Dienst legt Inschrijvingen die in strijd zijn met één of meerdere van de onderstaande voorschriften terzijde, tenzij dat in het individuele geval disproportioneel zou zijn. Deze beoordeling betreft een eigen en exclusieve afweging van de Aanbestedende Dienst. De Aanbestedende Dienst zal een besluit tot terzijdelegging deugdelijk motiveren, opdat de Inschrijver voldoende rechtsbescherming wordt geboden.
 - Alle prijzen moeten worden afgerond tot twee cijfers achter de komma.
- Alle prijzen moeten worden opgegeven in euro’s.
- Alle prijzen moeten worden opgegeven inclusief omzetbelasting (btw), een eventuele foutieve fiscale classificering komt voor rekening en risico van de Inschrijver.
-  Alle prijzen zijn inclusief alle bijkomende kosten, zoals (maar niet uitsluitend) reis- en verblijfkosten en uurloon (post uurtarief werkplaats is hiervan uitgezonderd). Dit betekent dat de Aanbestedende Dienst, behalve de door de Inschrijver geoffreerde tarieven, niets aan de Inschrijver verschuldigd is.
- Het indienen van een irreële of manipulatieve Inschrijving is verboden.
-  Het inschrijven met een onrealistische totaalprijs is verboden. Inschrijver mag dus niet onder zijn kostprijs inschrijven. Onrealistische prijzen zijn prijzen die niet vanuit het kostenperspectief van de Inschrijver te verantwoorden zijn.
- Het inschrijven met negatieve of nultarieven is verboden;
- Het prijsformulier dient volledig te worden ingevuld.
- Het is Inschrijver niet toegestaan de prijzen op een andere wijze aan te bieden dan door middel van het voorgeschreven prijzenblad van bijlage 10.
- De Inschrijver is zelf verantwoordelijk voor de juistheid en volledigheid van de ingevulde gegevens.</t>
    </r>
  </si>
  <si>
    <t xml:space="preserve">* = Aantallen zijn indicatief, om de prijzen met elkaar te kunnen vergelijken en op basis van een schatting. Aan deze aantallen kunnen geen rechten worden ontleend. </t>
  </si>
  <si>
    <t>Aantallen</t>
  </si>
  <si>
    <t>btw percentage</t>
  </si>
  <si>
    <t>btw bedrag</t>
  </si>
  <si>
    <t>Duikcilinderpakket 2x4 liter (300 bar)</t>
  </si>
  <si>
    <t>Totaal excl btw</t>
  </si>
  <si>
    <t>Totaal incl. btw</t>
  </si>
  <si>
    <t>Prijzenblad Perceel 2 - Duikcommunicatie</t>
  </si>
  <si>
    <r>
      <rPr>
        <b/>
        <sz val="10"/>
        <color theme="1"/>
        <rFont val="Arial"/>
        <family val="2"/>
      </rPr>
      <t>Risico’s van geopolitieke aard en leveringszekerheid</t>
    </r>
    <r>
      <rPr>
        <sz val="10"/>
        <color theme="1"/>
        <rFont val="Arial"/>
        <family val="2"/>
      </rPr>
      <t xml:space="preserve">
De aanbestedende dienst wijst Inschrijvers erop dat zij bij het indienen van hun Inschrijving rekening dienen te houden met mogelijke geopolitieke risico’s die van invloed kunnen zijn op de beschikbaarheid of prijsstelling van de aangeboden producten en toebehoren, met name indien sprake is van productie of levering vanuit landen buiten de Europese Economische Ruimte (EER). Eventuele prijsstijgingen, leveringsvertragingen of leveringsonmogelijkheden als gevolg van handelsbeperkingen, sancties, embargo’s of andere geopolitieke omstandigheden worden niet aangemerkt als grond voor aanpassing van de overeengekomen prijs of verlenging van de leveringstermijnen, tenzij de aanbestedende dienst  hiervoor uitdrukkelijk en schriftelijk toestemming verleent. Indien de Opdrachtnemer als gevolg van dergelijke omstandigheden niet kan leveren conform de overeengekomen planning of prijs, behoudt de aanbestedende dienst zich het recht voor de overeenkomst geheel of gedeeltelijk kosteloos te ontbinden, onverminderd het recht op schadevergoeding. 
Inschrijvers dienen bij hun Inschrijving aan te geven op welke wijze zij de leveringszekerheid onder dergelijke omstandigheden kunnen waarborgen, bijvoorbeeld door inzet van alternatieve leveringsroutes of voorraad. Dit kan worden aangeleverd in een document, deze dient te worden bijgevoegd als onderdeel van de inschrijving.
</t>
    </r>
  </si>
  <si>
    <t>Scholing t/m niveau 3 - per medewerker</t>
  </si>
  <si>
    <t>Scholing t/m niveau 4 - per medewerker</t>
  </si>
  <si>
    <t>Scholing t/m niveau 5 - per medewerker</t>
  </si>
  <si>
    <t xml:space="preserve">Datum </t>
  </si>
  <si>
    <t>Naam inschrijver</t>
  </si>
  <si>
    <t>Artikelnummer</t>
  </si>
  <si>
    <t>Totaal fictieve inschrijfprijs perceel 1</t>
  </si>
  <si>
    <t>Totaal fictieve inschrijfprijs perceel 2</t>
  </si>
  <si>
    <t>2 jaarlijkse keuring van hogedrukslang van de noodluchtvoorziening</t>
  </si>
  <si>
    <t>2,5 jaarlijkse keuring duikcilinderpakket</t>
  </si>
  <si>
    <t>5 jaarlijkse keuring duikcilinderpakket</t>
  </si>
  <si>
    <t>2-jaarlijkse certificering per medewerker niveau 2</t>
  </si>
  <si>
    <t>Headset signaalhouder</t>
  </si>
  <si>
    <t>Oplaadbare communicatiekast</t>
  </si>
  <si>
    <t>Haspel passend bij de sein/communicatielijn</t>
  </si>
  <si>
    <t>Drijvende sein/communicatielijn minimaal 60 meter</t>
  </si>
  <si>
    <t>Garantie termijn (in jaren) * indien langer dan gesteld in PvE</t>
  </si>
  <si>
    <t>Inschrijver wordt ook verzocht een actuele catalogus of prijslijst van het aangeboden assortiment inclusief losse onderdelen mee te leveren.
Deze catalogus dient uitsluitend ter informatie van de aanbestedende dienst en maakt geen onderdeel uit van de weging en beoordeling.
Het doel van de aanvullende catalogus is het verkrijgen van een volledig en transparant overzicht van de prijsstelling van alle afzonderlijke (reserve)onderdelen die onder deze opdracht vallen en die mogelijk door aanbestedende dienst kunnen worden besteld. 
Deze tarieven kunnen eens per 12 maanden worden geïndexeerd conform de benoemde CPI index in bijlage 6 – (concept) overeenkomst levering duikmaterialen.</t>
  </si>
  <si>
    <r>
      <t xml:space="preserve">Instructie:
</t>
    </r>
    <r>
      <rPr>
        <sz val="10"/>
        <color theme="1"/>
        <rFont val="Calibri"/>
        <family val="2"/>
      </rPr>
      <t>- In de tabbladen dient u alleen de witte velden in te vullen;
- U wordt verzocht de opmaak van het gehele document intact te laten. 
Wanneer de opmaak van het document gewijzigd wordt, kan uw inschrijving niet worden meegenomen en wordt uw inschrijving ter zijde  gelegd omdat uw inschrijving hierdoor niet meer vergelijkbaar is met de overige inschrijvers.</t>
    </r>
  </si>
  <si>
    <t xml:space="preserve">Octopus met normaaldruk inclusief slangenset </t>
  </si>
  <si>
    <t>Reduceer inclusief manometer</t>
  </si>
  <si>
    <r>
      <t xml:space="preserve">Prijzenblad aanbesteding duikmaterialen VRR - VRZHZ - VRHM - </t>
    </r>
    <r>
      <rPr>
        <b/>
        <u/>
        <sz val="12"/>
        <color rgb="FFFFFF00"/>
        <rFont val="Arial"/>
        <family val="2"/>
      </rPr>
      <t>versie 1.1 (geel gearceerde zijn wijzigingen n.a.v. NvI 2)</t>
    </r>
  </si>
  <si>
    <t>Prijzenblad aanbesteding duikmaterialen VRR - VRZHZ - VRHM - versie 1.1</t>
  </si>
  <si>
    <t>Volgelaatsmasker inclusief hard neusblok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</si>
</sst>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_ ;\-#,##0\ "/>
  </numFmts>
  <fonts count="36" x14ac:knownFonts="1">
    <font>
      <sz val="11"/>
      <color theme="1"/>
      <name val="Calibri"/>
      <family val="2"/>
      <scheme val="minor"/>
    </font>
    <font>
      <sz val="10"/>
      <color theme="1" tint="0.249977111117893"/>
      <name val="Arial"/>
      <family val="2"/>
    </font>
    <font>
      <b/>
      <sz val="10"/>
      <color theme="1" tint="0.249977111117893"/>
      <name val="Arial"/>
      <family val="2"/>
    </font>
    <font>
      <b/>
      <u/>
      <sz val="10"/>
      <color theme="1" tint="0.249977111117893"/>
      <name val="Arial"/>
      <family val="2"/>
    </font>
    <font>
      <sz val="11"/>
      <color indexed="8"/>
      <name val="Calibri"/>
      <family val="2"/>
    </font>
    <font>
      <sz val="11"/>
      <color theme="1"/>
      <name val="Calibri"/>
      <family val="2"/>
      <scheme val="minor"/>
    </font>
    <font>
      <b/>
      <u/>
      <sz val="12"/>
      <color theme="1" tint="0.249977111117893"/>
      <name val="Arial"/>
      <family val="2"/>
    </font>
    <font>
      <b/>
      <sz val="10"/>
      <color theme="1"/>
      <name val="Arial"/>
      <family val="2"/>
    </font>
    <font>
      <b/>
      <sz val="10"/>
      <name val="Arial"/>
      <family val="2"/>
    </font>
    <font>
      <b/>
      <sz val="12"/>
      <name val="Arial"/>
      <family val="2"/>
    </font>
    <font>
      <b/>
      <sz val="11"/>
      <color theme="1"/>
      <name val="Arial"/>
      <family val="2"/>
    </font>
    <font>
      <sz val="11"/>
      <color theme="1" tint="0.249977111117893"/>
      <name val="Arial"/>
      <family val="2"/>
    </font>
    <font>
      <sz val="11"/>
      <color theme="1"/>
      <name val="Arial"/>
      <family val="2"/>
    </font>
    <font>
      <sz val="9"/>
      <color theme="1"/>
      <name val="Arial"/>
      <family val="2"/>
    </font>
    <font>
      <sz val="9"/>
      <name val="Arial"/>
      <family val="2"/>
    </font>
    <font>
      <sz val="10"/>
      <color theme="1"/>
      <name val="Arial"/>
      <family val="2"/>
    </font>
    <font>
      <b/>
      <sz val="9"/>
      <name val="Arial"/>
      <family val="2"/>
    </font>
    <font>
      <b/>
      <sz val="10"/>
      <color theme="1"/>
      <name val="Calibri"/>
      <family val="2"/>
    </font>
    <font>
      <sz val="10"/>
      <color theme="1"/>
      <name val="Calibri"/>
      <family val="2"/>
    </font>
    <font>
      <sz val="9"/>
      <color theme="1" tint="0.249977111117893"/>
      <name val="Arial"/>
      <family val="2"/>
    </font>
    <font>
      <b/>
      <sz val="9"/>
      <color theme="1"/>
      <name val="Arial"/>
      <family val="2"/>
    </font>
    <font>
      <b/>
      <sz val="10"/>
      <color rgb="FF686663"/>
      <name val="Arial"/>
      <family val="2"/>
    </font>
    <font>
      <sz val="11"/>
      <color theme="1"/>
      <name val="Aptos"/>
      <family val="2"/>
    </font>
    <font>
      <b/>
      <sz val="11"/>
      <color theme="1"/>
      <name val="Aptos"/>
      <family val="2"/>
    </font>
    <font>
      <b/>
      <sz val="11"/>
      <name val="Arial"/>
      <family val="2"/>
    </font>
    <font>
      <b/>
      <sz val="11"/>
      <color theme="1" tint="0.249977111117893"/>
      <name val="Arial"/>
      <family val="2"/>
    </font>
    <font>
      <sz val="10"/>
      <name val="Arial"/>
      <family val="2"/>
    </font>
    <font>
      <sz val="10"/>
      <color rgb="FFFF0000"/>
      <name val="Arial"/>
      <family val="2"/>
    </font>
    <font>
      <b/>
      <u/>
      <sz val="10"/>
      <color rgb="FFFF0000"/>
      <name val="Arial"/>
      <family val="2"/>
    </font>
    <font>
      <b/>
      <i/>
      <sz val="10"/>
      <color rgb="FFFF0000"/>
      <name val="Arial"/>
      <family val="2"/>
    </font>
    <font>
      <sz val="11"/>
      <color rgb="FFFF0000"/>
      <name val="Arial"/>
      <family val="2"/>
    </font>
    <font>
      <b/>
      <u/>
      <sz val="12"/>
      <color rgb="FFFFFF00"/>
      <name val="Arial"/>
      <family val="2"/>
    </font>
    <font>
      <strike/>
      <sz val="9"/>
      <name val="Arial"/>
      <family val="2"/>
    </font>
    <font>
      <strike/>
      <sz val="9"/>
      <color theme="1" tint="0.249977111117893"/>
      <name val="Arial"/>
      <family val="2"/>
    </font>
    <font>
      <strike/>
      <sz val="10"/>
      <color theme="1" tint="0.249977111117893"/>
      <name val="Arial"/>
      <family val="2"/>
    </font>
    <font>
      <strike/>
      <sz val="10"/>
      <name val="Arial"/>
      <family val="2"/>
    </font>
  </fonts>
  <fills count="6">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0"/>
        <bgColor indexed="64"/>
      </patternFill>
    </fill>
    <fill>
      <patternFill patternType="solid">
        <fgColor rgb="FFFFFF00"/>
        <bgColor indexed="64"/>
      </patternFill>
    </fill>
  </fills>
  <borders count="4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0" fontId="4" fillId="0" borderId="0"/>
    <xf numFmtId="44" fontId="4"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cellStyleXfs>
  <cellXfs count="159">
    <xf numFmtId="0" fontId="0" fillId="0" borderId="0" xfId="0"/>
    <xf numFmtId="0" fontId="1" fillId="0" borderId="0" xfId="0" applyFont="1"/>
    <xf numFmtId="0" fontId="3" fillId="0" borderId="0" xfId="0" applyFont="1"/>
    <xf numFmtId="0" fontId="1" fillId="0" borderId="0" xfId="0" applyFont="1" applyAlignment="1">
      <alignment horizontal="left"/>
    </xf>
    <xf numFmtId="0" fontId="12" fillId="0" borderId="0" xfId="0" applyFont="1"/>
    <xf numFmtId="0" fontId="10" fillId="0" borderId="0" xfId="0" applyFont="1"/>
    <xf numFmtId="44" fontId="10" fillId="0" borderId="0" xfId="3" applyFont="1" applyBorder="1"/>
    <xf numFmtId="0" fontId="1" fillId="0" borderId="0" xfId="0" applyFont="1" applyAlignment="1">
      <alignment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3" borderId="3" xfId="0" applyFont="1" applyFill="1" applyBorder="1" applyAlignment="1">
      <alignment horizontal="left" vertical="center"/>
    </xf>
    <xf numFmtId="0" fontId="8" fillId="3" borderId="6" xfId="0" applyFont="1" applyFill="1" applyBorder="1" applyAlignment="1">
      <alignment horizontal="center" vertical="center" wrapText="1"/>
    </xf>
    <xf numFmtId="0" fontId="1" fillId="0" borderId="1" xfId="3" applyNumberFormat="1" applyFont="1" applyFill="1" applyBorder="1" applyAlignment="1" applyProtection="1">
      <alignment horizontal="center"/>
      <protection locked="0"/>
    </xf>
    <xf numFmtId="44" fontId="1" fillId="0" borderId="1" xfId="3" applyFont="1" applyFill="1" applyBorder="1" applyProtection="1">
      <protection locked="0"/>
    </xf>
    <xf numFmtId="0" fontId="14" fillId="2" borderId="17" xfId="0" applyFont="1" applyFill="1" applyBorder="1"/>
    <xf numFmtId="164" fontId="2" fillId="2" borderId="2" xfId="0" applyNumberFormat="1" applyFont="1" applyFill="1" applyBorder="1" applyAlignment="1">
      <alignment horizontal="center" vertical="center"/>
    </xf>
    <xf numFmtId="164" fontId="2" fillId="2" borderId="16" xfId="3" applyNumberFormat="1" applyFont="1" applyFill="1" applyBorder="1" applyAlignment="1" applyProtection="1">
      <alignment horizontal="center" vertical="center"/>
      <protection locked="0"/>
    </xf>
    <xf numFmtId="0" fontId="8" fillId="3" borderId="20" xfId="0" applyFont="1" applyFill="1" applyBorder="1" applyAlignment="1">
      <alignment horizontal="left"/>
    </xf>
    <xf numFmtId="164" fontId="1" fillId="3" borderId="21" xfId="0" applyNumberFormat="1" applyFont="1" applyFill="1" applyBorder="1" applyAlignment="1">
      <alignment horizontal="center" vertical="center"/>
    </xf>
    <xf numFmtId="44" fontId="2" fillId="3" borderId="23" xfId="3" applyFont="1" applyFill="1" applyBorder="1" applyProtection="1">
      <protection locked="0"/>
    </xf>
    <xf numFmtId="0" fontId="14" fillId="2" borderId="18" xfId="0" applyFont="1" applyFill="1" applyBorder="1"/>
    <xf numFmtId="0" fontId="8" fillId="3" borderId="20" xfId="0" applyFont="1" applyFill="1" applyBorder="1" applyAlignment="1">
      <alignment horizontal="left" vertical="center"/>
    </xf>
    <xf numFmtId="44" fontId="2" fillId="3" borderId="21" xfId="3" applyFont="1" applyFill="1" applyBorder="1" applyAlignment="1" applyProtection="1">
      <alignment vertical="center"/>
      <protection locked="0"/>
    </xf>
    <xf numFmtId="44" fontId="2" fillId="3" borderId="23" xfId="3" applyFont="1" applyFill="1" applyBorder="1" applyAlignment="1" applyProtection="1">
      <alignment vertical="center"/>
      <protection locked="0"/>
    </xf>
    <xf numFmtId="0" fontId="16" fillId="2" borderId="17" xfId="0" applyFont="1" applyFill="1" applyBorder="1" applyAlignment="1">
      <alignment vertical="center"/>
    </xf>
    <xf numFmtId="0" fontId="9" fillId="3" borderId="3" xfId="0" applyFont="1" applyFill="1" applyBorder="1" applyAlignment="1">
      <alignment vertical="center" wrapText="1"/>
    </xf>
    <xf numFmtId="0" fontId="15" fillId="0" borderId="0" xfId="0" applyFont="1" applyAlignment="1">
      <alignment horizontal="center" vertical="center" wrapText="1"/>
    </xf>
    <xf numFmtId="165" fontId="19" fillId="2" borderId="2" xfId="3" applyNumberFormat="1" applyFont="1" applyFill="1" applyBorder="1" applyAlignment="1" applyProtection="1">
      <alignment horizontal="center" vertical="center"/>
      <protection locked="0"/>
    </xf>
    <xf numFmtId="44" fontId="19" fillId="3" borderId="2" xfId="3" applyFont="1" applyFill="1" applyBorder="1" applyAlignment="1" applyProtection="1">
      <alignment horizontal="center" vertical="center"/>
      <protection locked="0"/>
    </xf>
    <xf numFmtId="0" fontId="20" fillId="2" borderId="2" xfId="0" applyFont="1" applyFill="1" applyBorder="1" applyAlignment="1">
      <alignment horizontal="center" vertical="center"/>
    </xf>
    <xf numFmtId="164" fontId="19" fillId="3" borderId="2" xfId="0" applyNumberFormat="1" applyFont="1" applyFill="1" applyBorder="1" applyAlignment="1">
      <alignment horizontal="center" vertical="center"/>
    </xf>
    <xf numFmtId="44" fontId="20" fillId="3" borderId="2" xfId="3" applyFont="1" applyFill="1" applyBorder="1" applyAlignment="1">
      <alignment horizontal="center" vertical="center"/>
    </xf>
    <xf numFmtId="0" fontId="15" fillId="0" borderId="0" xfId="0" quotePrefix="1" applyFont="1" applyAlignment="1">
      <alignment vertical="center" wrapText="1"/>
    </xf>
    <xf numFmtId="0" fontId="1" fillId="0" borderId="0" xfId="0" applyFont="1" applyAlignment="1">
      <alignment wrapText="1"/>
    </xf>
    <xf numFmtId="0" fontId="12" fillId="0" borderId="0" xfId="0" applyFont="1" applyAlignment="1">
      <alignment wrapText="1"/>
    </xf>
    <xf numFmtId="0" fontId="21" fillId="0" borderId="0" xfId="0" applyFont="1" applyAlignment="1">
      <alignment horizontal="justify" vertical="center"/>
    </xf>
    <xf numFmtId="0" fontId="0" fillId="0" borderId="9" xfId="0" applyBorder="1"/>
    <xf numFmtId="0" fontId="0" fillId="0" borderId="10" xfId="0" applyBorder="1"/>
    <xf numFmtId="0" fontId="0" fillId="0" borderId="11" xfId="0" applyBorder="1"/>
    <xf numFmtId="0" fontId="0" fillId="0" borderId="19" xfId="0" applyBorder="1"/>
    <xf numFmtId="0" fontId="0" fillId="0" borderId="12" xfId="0" applyBorder="1"/>
    <xf numFmtId="0" fontId="23" fillId="0" borderId="0" xfId="0" applyFont="1" applyAlignment="1">
      <alignment horizontal="right" vertical="center"/>
    </xf>
    <xf numFmtId="164" fontId="2" fillId="2" borderId="30" xfId="0" applyNumberFormat="1" applyFont="1" applyFill="1" applyBorder="1" applyAlignment="1">
      <alignment horizontal="center" vertical="center"/>
    </xf>
    <xf numFmtId="0" fontId="8" fillId="3" borderId="32" xfId="0" applyFont="1" applyFill="1" applyBorder="1" applyAlignment="1">
      <alignment horizontal="center" vertical="center" wrapText="1"/>
    </xf>
    <xf numFmtId="44" fontId="2" fillId="3" borderId="31" xfId="3" applyFont="1" applyFill="1" applyBorder="1" applyAlignment="1" applyProtection="1">
      <alignment vertical="center"/>
      <protection locked="0"/>
    </xf>
    <xf numFmtId="44" fontId="2" fillId="3" borderId="31" xfId="3" applyFont="1" applyFill="1" applyBorder="1" applyProtection="1">
      <protection locked="0"/>
    </xf>
    <xf numFmtId="9" fontId="2" fillId="3" borderId="31" xfId="4" applyFont="1" applyFill="1" applyBorder="1" applyAlignment="1" applyProtection="1">
      <alignment vertical="center"/>
      <protection locked="0"/>
    </xf>
    <xf numFmtId="9" fontId="10" fillId="0" borderId="0" xfId="4" applyFont="1" applyBorder="1"/>
    <xf numFmtId="9" fontId="2" fillId="3" borderId="31" xfId="4" applyFont="1" applyFill="1" applyBorder="1" applyProtection="1">
      <protection locked="0"/>
    </xf>
    <xf numFmtId="9" fontId="1" fillId="4" borderId="30" xfId="4" applyFont="1" applyFill="1" applyBorder="1" applyAlignment="1" applyProtection="1">
      <alignment horizontal="center" vertical="center"/>
      <protection locked="0"/>
    </xf>
    <xf numFmtId="0" fontId="24" fillId="3" borderId="35" xfId="0" applyFont="1" applyFill="1" applyBorder="1" applyAlignment="1">
      <alignment horizontal="left" vertical="center"/>
    </xf>
    <xf numFmtId="164" fontId="11" fillId="3" borderId="36" xfId="0" applyNumberFormat="1" applyFont="1" applyFill="1" applyBorder="1" applyAlignment="1">
      <alignment horizontal="center" vertical="center"/>
    </xf>
    <xf numFmtId="44" fontId="25" fillId="3" borderId="36" xfId="3" applyFont="1" applyFill="1" applyBorder="1" applyAlignment="1" applyProtection="1">
      <alignment vertical="center"/>
      <protection locked="0"/>
    </xf>
    <xf numFmtId="9" fontId="25" fillId="3" borderId="37" xfId="4" applyFont="1" applyFill="1" applyBorder="1" applyAlignment="1" applyProtection="1">
      <alignment vertical="center"/>
      <protection locked="0"/>
    </xf>
    <xf numFmtId="44" fontId="25" fillId="3" borderId="37" xfId="3" applyFont="1" applyFill="1" applyBorder="1" applyAlignment="1" applyProtection="1">
      <alignment vertical="center"/>
      <protection locked="0"/>
    </xf>
    <xf numFmtId="44" fontId="25" fillId="3" borderId="38" xfId="3" applyFont="1" applyFill="1" applyBorder="1" applyAlignment="1" applyProtection="1">
      <alignment vertical="center"/>
      <protection locked="0"/>
    </xf>
    <xf numFmtId="0" fontId="7" fillId="3" borderId="18" xfId="0" applyFont="1" applyFill="1" applyBorder="1" applyAlignment="1">
      <alignment horizontal="left" vertical="center"/>
    </xf>
    <xf numFmtId="0" fontId="11" fillId="3" borderId="1" xfId="3" applyNumberFormat="1" applyFont="1" applyFill="1" applyBorder="1" applyAlignment="1" applyProtection="1">
      <alignment horizontal="center" vertical="center"/>
      <protection locked="0"/>
    </xf>
    <xf numFmtId="44" fontId="11" fillId="3" borderId="1" xfId="3" applyFont="1" applyFill="1" applyBorder="1" applyAlignment="1" applyProtection="1">
      <alignment vertical="center"/>
      <protection locked="0"/>
    </xf>
    <xf numFmtId="44" fontId="1" fillId="3" borderId="1" xfId="3" applyFont="1" applyFill="1" applyBorder="1" applyAlignment="1" applyProtection="1">
      <alignment vertical="center"/>
      <protection locked="0"/>
    </xf>
    <xf numFmtId="44" fontId="1" fillId="3" borderId="33" xfId="3" applyFont="1" applyFill="1" applyBorder="1" applyAlignment="1" applyProtection="1">
      <alignment vertical="center"/>
      <protection locked="0"/>
    </xf>
    <xf numFmtId="44" fontId="1" fillId="3" borderId="22" xfId="3" applyFont="1" applyFill="1" applyBorder="1" applyAlignment="1" applyProtection="1">
      <alignment vertical="center"/>
      <protection locked="0"/>
    </xf>
    <xf numFmtId="0" fontId="13" fillId="2" borderId="17" xfId="0" applyFont="1" applyFill="1" applyBorder="1" applyAlignment="1">
      <alignment horizontal="left" vertical="center"/>
    </xf>
    <xf numFmtId="0" fontId="19" fillId="0" borderId="2" xfId="3" applyNumberFormat="1" applyFont="1" applyFill="1" applyBorder="1" applyAlignment="1" applyProtection="1">
      <alignment horizontal="center" vertical="center"/>
      <protection locked="0"/>
    </xf>
    <xf numFmtId="44" fontId="19" fillId="0" borderId="2" xfId="3" applyFont="1" applyFill="1" applyBorder="1" applyAlignment="1" applyProtection="1">
      <alignment vertical="center"/>
      <protection locked="0"/>
    </xf>
    <xf numFmtId="44" fontId="1" fillId="4" borderId="2" xfId="3" applyFont="1" applyFill="1" applyBorder="1" applyAlignment="1" applyProtection="1">
      <alignment vertical="center"/>
      <protection locked="0"/>
    </xf>
    <xf numFmtId="44" fontId="1" fillId="2" borderId="30" xfId="3" applyFont="1" applyFill="1" applyBorder="1" applyAlignment="1" applyProtection="1">
      <alignment vertical="center"/>
      <protection locked="0"/>
    </xf>
    <xf numFmtId="44" fontId="1" fillId="2" borderId="16" xfId="3" applyFont="1" applyFill="1" applyBorder="1" applyAlignment="1" applyProtection="1">
      <alignment vertical="center"/>
      <protection locked="0"/>
    </xf>
    <xf numFmtId="0" fontId="14" fillId="2" borderId="17" xfId="0" applyFont="1" applyFill="1" applyBorder="1" applyAlignment="1">
      <alignment horizontal="left" vertical="center"/>
    </xf>
    <xf numFmtId="0" fontId="7" fillId="3" borderId="17" xfId="0" applyFont="1" applyFill="1" applyBorder="1" applyAlignment="1">
      <alignment horizontal="left" vertical="center"/>
    </xf>
    <xf numFmtId="0" fontId="19" fillId="3" borderId="2" xfId="3" applyNumberFormat="1" applyFont="1" applyFill="1" applyBorder="1" applyAlignment="1" applyProtection="1">
      <alignment horizontal="center" vertical="center"/>
      <protection locked="0"/>
    </xf>
    <xf numFmtId="44" fontId="19" fillId="3" borderId="2" xfId="3" applyFont="1" applyFill="1" applyBorder="1" applyAlignment="1" applyProtection="1">
      <alignment vertical="center"/>
      <protection locked="0"/>
    </xf>
    <xf numFmtId="44" fontId="2" fillId="3" borderId="2" xfId="3" applyFont="1" applyFill="1" applyBorder="1" applyAlignment="1" applyProtection="1">
      <alignment vertical="center"/>
      <protection locked="0"/>
    </xf>
    <xf numFmtId="9" fontId="2" fillId="3" borderId="30" xfId="4" applyFont="1" applyFill="1" applyBorder="1" applyAlignment="1" applyProtection="1">
      <alignment vertical="center"/>
      <protection locked="0"/>
    </xf>
    <xf numFmtId="44" fontId="2" fillId="3" borderId="30" xfId="3" applyFont="1" applyFill="1" applyBorder="1" applyAlignment="1" applyProtection="1">
      <alignment vertical="center"/>
      <protection locked="0"/>
    </xf>
    <xf numFmtId="44" fontId="2" fillId="3" borderId="16" xfId="3" applyFont="1" applyFill="1" applyBorder="1" applyAlignment="1" applyProtection="1">
      <alignment vertical="center"/>
      <protection locked="0"/>
    </xf>
    <xf numFmtId="0" fontId="7" fillId="2" borderId="17" xfId="0" applyFont="1" applyFill="1" applyBorder="1" applyAlignment="1">
      <alignment horizontal="left" vertical="center"/>
    </xf>
    <xf numFmtId="0" fontId="20" fillId="2" borderId="2" xfId="0" applyFont="1" applyFill="1" applyBorder="1" applyAlignment="1">
      <alignment horizontal="left" vertical="center"/>
    </xf>
    <xf numFmtId="0" fontId="7" fillId="2" borderId="2" xfId="0" applyFont="1" applyFill="1" applyBorder="1" applyAlignment="1">
      <alignment horizontal="left" vertical="center"/>
    </xf>
    <xf numFmtId="9" fontId="7" fillId="2" borderId="30" xfId="4" applyFont="1" applyFill="1" applyBorder="1" applyAlignment="1">
      <alignment horizontal="left" vertical="center"/>
    </xf>
    <xf numFmtId="0" fontId="7" fillId="2" borderId="30" xfId="0" applyFont="1" applyFill="1" applyBorder="1" applyAlignment="1">
      <alignment horizontal="left" vertical="center"/>
    </xf>
    <xf numFmtId="0" fontId="7" fillId="2" borderId="16" xfId="0" applyFont="1" applyFill="1" applyBorder="1" applyAlignment="1">
      <alignment horizontal="left" vertical="center"/>
    </xf>
    <xf numFmtId="44" fontId="1" fillId="3" borderId="2" xfId="3" applyFont="1" applyFill="1" applyBorder="1" applyAlignment="1" applyProtection="1">
      <alignment vertical="center"/>
      <protection locked="0"/>
    </xf>
    <xf numFmtId="9" fontId="1" fillId="3" borderId="30" xfId="4" applyFont="1" applyFill="1" applyBorder="1" applyAlignment="1" applyProtection="1">
      <alignment vertical="center"/>
      <protection locked="0"/>
    </xf>
    <xf numFmtId="44" fontId="1" fillId="3" borderId="30" xfId="3" applyFont="1" applyFill="1" applyBorder="1" applyAlignment="1" applyProtection="1">
      <alignment vertical="center"/>
      <protection locked="0"/>
    </xf>
    <xf numFmtId="44" fontId="1" fillId="3" borderId="16" xfId="3" applyFont="1" applyFill="1" applyBorder="1" applyAlignment="1" applyProtection="1">
      <alignment vertical="center"/>
      <protection locked="0"/>
    </xf>
    <xf numFmtId="0" fontId="14" fillId="2" borderId="17" xfId="0" applyFont="1" applyFill="1" applyBorder="1" applyAlignment="1">
      <alignment vertical="center"/>
    </xf>
    <xf numFmtId="0" fontId="8" fillId="3" borderId="17" xfId="0" applyFont="1" applyFill="1" applyBorder="1" applyAlignment="1">
      <alignment horizontal="left" vertical="center"/>
    </xf>
    <xf numFmtId="44" fontId="20" fillId="3" borderId="2" xfId="3" applyFont="1" applyFill="1" applyBorder="1" applyAlignment="1">
      <alignment vertical="center"/>
    </xf>
    <xf numFmtId="44" fontId="10" fillId="3" borderId="2" xfId="3" applyFont="1" applyFill="1" applyBorder="1" applyAlignment="1">
      <alignment vertical="center"/>
    </xf>
    <xf numFmtId="9" fontId="10" fillId="3" borderId="30" xfId="4" applyFont="1" applyFill="1" applyBorder="1" applyAlignment="1">
      <alignment vertical="center"/>
    </xf>
    <xf numFmtId="44" fontId="10" fillId="3" borderId="30" xfId="3" applyFont="1" applyFill="1" applyBorder="1" applyAlignment="1">
      <alignment vertical="center"/>
    </xf>
    <xf numFmtId="44" fontId="10" fillId="3" borderId="16" xfId="3" applyFont="1" applyFill="1" applyBorder="1" applyAlignment="1">
      <alignment vertical="center"/>
    </xf>
    <xf numFmtId="0" fontId="14" fillId="2" borderId="34" xfId="0" applyFont="1" applyFill="1" applyBorder="1" applyAlignment="1">
      <alignment vertical="center"/>
    </xf>
    <xf numFmtId="0" fontId="14" fillId="2" borderId="2" xfId="0" applyFont="1" applyFill="1" applyBorder="1" applyAlignment="1">
      <alignment vertical="center"/>
    </xf>
    <xf numFmtId="0" fontId="13" fillId="2" borderId="34" xfId="0" applyFont="1" applyFill="1" applyBorder="1" applyAlignment="1">
      <alignment vertical="center"/>
    </xf>
    <xf numFmtId="0" fontId="14" fillId="2" borderId="34" xfId="0" applyFont="1" applyFill="1" applyBorder="1" applyAlignment="1">
      <alignment vertical="center" wrapText="1"/>
    </xf>
    <xf numFmtId="0" fontId="22" fillId="0" borderId="0" xfId="0" applyFont="1" applyAlignment="1">
      <alignment vertical="center"/>
    </xf>
    <xf numFmtId="0" fontId="27" fillId="0" borderId="0" xfId="0" applyFont="1" applyAlignment="1">
      <alignment wrapText="1"/>
    </xf>
    <xf numFmtId="0" fontId="27" fillId="0" borderId="0" xfId="0" applyFont="1" applyAlignment="1">
      <alignment horizontal="justify" vertical="center"/>
    </xf>
    <xf numFmtId="0" fontId="28" fillId="0" borderId="0" xfId="0" applyFont="1" applyAlignment="1">
      <alignment horizontal="justify" vertical="center"/>
    </xf>
    <xf numFmtId="0" fontId="29" fillId="0" borderId="0" xfId="0" applyFont="1" applyAlignment="1">
      <alignment horizontal="left" vertical="center" indent="1"/>
    </xf>
    <xf numFmtId="0" fontId="27" fillId="0" borderId="0" xfId="0" applyFont="1" applyAlignment="1">
      <alignment horizontal="left" vertical="center" indent="2"/>
    </xf>
    <xf numFmtId="0" fontId="30" fillId="0" borderId="0" xfId="0" applyFont="1"/>
    <xf numFmtId="165" fontId="14" fillId="2" borderId="2" xfId="3" applyNumberFormat="1" applyFont="1" applyFill="1" applyBorder="1" applyAlignment="1">
      <alignment horizontal="center" vertical="center"/>
    </xf>
    <xf numFmtId="165" fontId="19" fillId="2" borderId="1" xfId="3" applyNumberFormat="1" applyFont="1" applyFill="1" applyBorder="1" applyAlignment="1" applyProtection="1">
      <alignment horizontal="center" vertical="center"/>
      <protection locked="0"/>
    </xf>
    <xf numFmtId="0" fontId="8" fillId="3" borderId="7" xfId="0" applyFont="1" applyFill="1" applyBorder="1" applyAlignment="1">
      <alignment horizontal="center" vertical="center" wrapText="1"/>
    </xf>
    <xf numFmtId="0" fontId="8" fillId="3" borderId="39" xfId="0" applyFont="1" applyFill="1" applyBorder="1" applyAlignment="1">
      <alignment horizontal="center" vertical="center" wrapText="1"/>
    </xf>
    <xf numFmtId="1" fontId="19" fillId="2" borderId="1" xfId="3" applyNumberFormat="1" applyFont="1" applyFill="1" applyBorder="1" applyAlignment="1" applyProtection="1">
      <alignment horizontal="center" vertical="center"/>
      <protection locked="0"/>
    </xf>
    <xf numFmtId="0" fontId="15" fillId="0" borderId="2" xfId="0" applyFont="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9" fillId="3" borderId="24"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27" xfId="0" applyFont="1" applyFill="1" applyBorder="1" applyAlignment="1">
      <alignment horizontal="center" vertical="center"/>
    </xf>
    <xf numFmtId="0" fontId="12" fillId="0" borderId="3" xfId="0" applyFont="1" applyBorder="1" applyAlignment="1">
      <alignment horizontal="center"/>
    </xf>
    <xf numFmtId="0" fontId="12" fillId="0" borderId="5"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10" fillId="3" borderId="24"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26" fillId="0" borderId="26"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29" xfId="0" applyFont="1" applyBorder="1" applyAlignment="1">
      <alignment horizontal="center" vertical="center" wrapText="1"/>
    </xf>
    <xf numFmtId="165" fontId="14" fillId="5" borderId="2" xfId="3" applyNumberFormat="1" applyFont="1" applyFill="1" applyBorder="1" applyAlignment="1" applyProtection="1">
      <alignment horizontal="center" vertical="center"/>
      <protection locked="0"/>
    </xf>
    <xf numFmtId="0" fontId="32" fillId="5" borderId="34" xfId="0" applyFont="1" applyFill="1" applyBorder="1" applyAlignment="1">
      <alignment vertical="center"/>
    </xf>
    <xf numFmtId="0" fontId="32" fillId="5" borderId="2" xfId="0" applyFont="1" applyFill="1" applyBorder="1" applyAlignment="1">
      <alignment vertical="center"/>
    </xf>
    <xf numFmtId="44" fontId="33" fillId="5" borderId="2" xfId="3" applyFont="1" applyFill="1" applyBorder="1" applyAlignment="1" applyProtection="1">
      <alignment vertical="center"/>
      <protection locked="0"/>
    </xf>
    <xf numFmtId="165" fontId="32" fillId="5" borderId="2" xfId="3" applyNumberFormat="1" applyFont="1" applyFill="1" applyBorder="1" applyAlignment="1">
      <alignment horizontal="center" vertical="center"/>
    </xf>
    <xf numFmtId="44" fontId="34" fillId="5" borderId="2" xfId="3" applyFont="1" applyFill="1" applyBorder="1" applyAlignment="1" applyProtection="1">
      <alignment vertical="center"/>
      <protection locked="0"/>
    </xf>
    <xf numFmtId="9" fontId="34" fillId="5" borderId="30" xfId="4" applyFont="1" applyFill="1" applyBorder="1" applyAlignment="1" applyProtection="1">
      <alignment horizontal="center" vertical="center"/>
      <protection locked="0"/>
    </xf>
    <xf numFmtId="44" fontId="34" fillId="5" borderId="30" xfId="3" applyFont="1" applyFill="1" applyBorder="1" applyAlignment="1" applyProtection="1">
      <alignment vertical="center"/>
      <protection locked="0"/>
    </xf>
    <xf numFmtId="44" fontId="34" fillId="5" borderId="16" xfId="3" applyFont="1" applyFill="1" applyBorder="1" applyAlignment="1" applyProtection="1">
      <alignment vertical="center"/>
      <protection locked="0"/>
    </xf>
    <xf numFmtId="44" fontId="32" fillId="5" borderId="2" xfId="3" applyFont="1" applyFill="1" applyBorder="1" applyAlignment="1" applyProtection="1">
      <alignment vertical="center"/>
      <protection locked="0"/>
    </xf>
    <xf numFmtId="44" fontId="35" fillId="5" borderId="2" xfId="3" applyFont="1" applyFill="1" applyBorder="1" applyAlignment="1" applyProtection="1">
      <alignment vertical="center"/>
      <protection locked="0"/>
    </xf>
    <xf numFmtId="9" fontId="35" fillId="5" borderId="30" xfId="4" applyFont="1" applyFill="1" applyBorder="1" applyAlignment="1" applyProtection="1">
      <alignment horizontal="center" vertical="center"/>
      <protection locked="0"/>
    </xf>
    <xf numFmtId="44" fontId="35" fillId="5" borderId="30" xfId="3" applyFont="1" applyFill="1" applyBorder="1" applyAlignment="1" applyProtection="1">
      <alignment vertical="center"/>
      <protection locked="0"/>
    </xf>
    <xf numFmtId="44" fontId="35" fillId="5" borderId="16" xfId="3" applyFont="1" applyFill="1" applyBorder="1" applyAlignment="1" applyProtection="1">
      <alignment vertical="center"/>
      <protection locked="0"/>
    </xf>
    <xf numFmtId="0" fontId="13" fillId="5" borderId="17" xfId="0" applyFont="1" applyFill="1" applyBorder="1" applyAlignment="1">
      <alignment horizontal="left" vertical="center"/>
    </xf>
    <xf numFmtId="0" fontId="32" fillId="5" borderId="17" xfId="0" applyFont="1" applyFill="1" applyBorder="1" applyAlignment="1">
      <alignment horizontal="left" vertical="center"/>
    </xf>
    <xf numFmtId="0" fontId="32" fillId="5" borderId="2" xfId="3" applyNumberFormat="1" applyFont="1" applyFill="1" applyBorder="1" applyAlignment="1" applyProtection="1">
      <alignment horizontal="center" vertical="center"/>
      <protection locked="0"/>
    </xf>
    <xf numFmtId="165" fontId="32" fillId="5" borderId="2" xfId="3" applyNumberFormat="1" applyFont="1" applyFill="1" applyBorder="1" applyAlignment="1" applyProtection="1">
      <alignment horizontal="center" vertical="center"/>
      <protection locked="0"/>
    </xf>
    <xf numFmtId="0" fontId="14" fillId="5" borderId="17" xfId="0" applyFont="1" applyFill="1" applyBorder="1" applyAlignment="1">
      <alignment horizontal="left" vertical="center"/>
    </xf>
    <xf numFmtId="0" fontId="33" fillId="5" borderId="2" xfId="3" applyNumberFormat="1" applyFont="1" applyFill="1" applyBorder="1" applyAlignment="1" applyProtection="1">
      <alignment horizontal="center" vertical="center"/>
      <protection locked="0"/>
    </xf>
    <xf numFmtId="165" fontId="33" fillId="5" borderId="2" xfId="3" applyNumberFormat="1" applyFont="1" applyFill="1" applyBorder="1" applyAlignment="1" applyProtection="1">
      <alignment horizontal="center" vertical="center"/>
      <protection locked="0"/>
    </xf>
  </cellXfs>
  <cellStyles count="7">
    <cellStyle name="_x000d__x000a_JournalTemplate=C:\COMFO\CTALK\JOURSTD.TPL_x000d__x000a_LbStateAddress=3 3 0 251 1 89 2 311_x000d__x000a_LbStateJou" xfId="1" xr:uid="{00000000-0005-0000-0000-000000000000}"/>
    <cellStyle name="Euro" xfId="2" xr:uid="{00000000-0005-0000-0000-000001000000}"/>
    <cellStyle name="Euro 2" xfId="5" xr:uid="{5F9FFF0C-0E8B-44FD-891C-9693AE7E463F}"/>
    <cellStyle name="Procent" xfId="4" builtinId="5"/>
    <cellStyle name="Standaard" xfId="0" builtinId="0"/>
    <cellStyle name="Valuta" xfId="3" builtinId="4"/>
    <cellStyle name="Valuta 2" xfId="6" xr:uid="{DB8EAADC-A33C-4CC5-B306-804F7C9171C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123825</xdr:rowOff>
    </xdr:from>
    <xdr:to>
      <xdr:col>0</xdr:col>
      <xdr:colOff>2286000</xdr:colOff>
      <xdr:row>3</xdr:row>
      <xdr:rowOff>131885</xdr:rowOff>
    </xdr:to>
    <xdr:pic>
      <xdr:nvPicPr>
        <xdr:cNvPr id="2" name="Afbeelding 1" descr="Afbeelding met tekst&#10;&#10;Automatisch gegenereerde beschrijving">
          <a:extLst>
            <a:ext uri="{FF2B5EF4-FFF2-40B4-BE49-F238E27FC236}">
              <a16:creationId xmlns:a16="http://schemas.microsoft.com/office/drawing/2014/main" id="{B1662B59-834C-915D-A779-7332726920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23825"/>
          <a:ext cx="2152650" cy="579560"/>
        </a:xfrm>
        <a:prstGeom prst="rect">
          <a:avLst/>
        </a:prstGeom>
      </xdr:spPr>
    </xdr:pic>
    <xdr:clientData/>
  </xdr:twoCellAnchor>
  <xdr:twoCellAnchor editAs="oneCell">
    <xdr:from>
      <xdr:col>0</xdr:col>
      <xdr:colOff>4019551</xdr:colOff>
      <xdr:row>0</xdr:row>
      <xdr:rowOff>104775</xdr:rowOff>
    </xdr:from>
    <xdr:to>
      <xdr:col>1</xdr:col>
      <xdr:colOff>247651</xdr:colOff>
      <xdr:row>4</xdr:row>
      <xdr:rowOff>107010</xdr:rowOff>
    </xdr:to>
    <xdr:pic>
      <xdr:nvPicPr>
        <xdr:cNvPr id="3" name="Afbeelding 2" descr="Afbeelding met tekst, Lettertype, schermopname, ontwerp&#10;&#10;Door AI gegenereerde inhoud is mogelijk onjuist.">
          <a:extLst>
            <a:ext uri="{FF2B5EF4-FFF2-40B4-BE49-F238E27FC236}">
              <a16:creationId xmlns:a16="http://schemas.microsoft.com/office/drawing/2014/main" id="{CF6D4887-781B-2F42-8E33-2E645CE4A99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9527" r="-788" b="28345"/>
        <a:stretch/>
      </xdr:blipFill>
      <xdr:spPr bwMode="auto">
        <a:xfrm>
          <a:off x="4019551" y="104775"/>
          <a:ext cx="1828800" cy="76423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590551</xdr:colOff>
      <xdr:row>0</xdr:row>
      <xdr:rowOff>133350</xdr:rowOff>
    </xdr:from>
    <xdr:to>
      <xdr:col>6</xdr:col>
      <xdr:colOff>484093</xdr:colOff>
      <xdr:row>4</xdr:row>
      <xdr:rowOff>114300</xdr:rowOff>
    </xdr:to>
    <xdr:pic>
      <xdr:nvPicPr>
        <xdr:cNvPr id="4" name="Afbeelding 3" descr="Afbeelding met tekst, Lettertype, geel, logo&#10;&#10;Door AI gegenereerde inhoud is mogelijk onjuist.">
          <a:extLst>
            <a:ext uri="{FF2B5EF4-FFF2-40B4-BE49-F238E27FC236}">
              <a16:creationId xmlns:a16="http://schemas.microsoft.com/office/drawing/2014/main" id="{1744EABD-B023-D30E-CEF5-242D4C17B6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20051" y="133350"/>
          <a:ext cx="1112742" cy="7429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DC8B-9410-4492-8A70-8788DFC9FACF}">
  <dimension ref="A1:H14"/>
  <sheetViews>
    <sheetView topLeftCell="A9" workbookViewId="0">
      <selection activeCell="O11" sqref="O11"/>
    </sheetView>
  </sheetViews>
  <sheetFormatPr defaultRowHeight="15" x14ac:dyDescent="0.25"/>
  <cols>
    <col min="1" max="1" width="84" bestFit="1" customWidth="1"/>
  </cols>
  <sheetData>
    <row r="1" spans="1:8" x14ac:dyDescent="0.25">
      <c r="A1" s="36"/>
      <c r="B1" s="37"/>
      <c r="C1" s="37"/>
      <c r="D1" s="37"/>
      <c r="E1" s="37"/>
      <c r="F1" s="37"/>
      <c r="G1" s="37"/>
      <c r="H1" s="38"/>
    </row>
    <row r="2" spans="1:8" x14ac:dyDescent="0.25">
      <c r="A2" s="39"/>
      <c r="H2" s="40"/>
    </row>
    <row r="3" spans="1:8" x14ac:dyDescent="0.25">
      <c r="A3" s="39"/>
      <c r="H3" s="40"/>
    </row>
    <row r="4" spans="1:8" x14ac:dyDescent="0.25">
      <c r="A4" s="39"/>
      <c r="H4" s="40"/>
    </row>
    <row r="5" spans="1:8" x14ac:dyDescent="0.25">
      <c r="A5" s="39"/>
      <c r="H5" s="40"/>
    </row>
    <row r="6" spans="1:8" ht="15.75" thickBot="1" x14ac:dyDescent="0.3">
      <c r="A6" s="116" t="s">
        <v>31</v>
      </c>
      <c r="B6" s="117"/>
      <c r="C6" s="117"/>
      <c r="D6" s="117"/>
      <c r="E6" s="117"/>
      <c r="F6" s="117"/>
      <c r="G6" s="117"/>
      <c r="H6" s="118"/>
    </row>
    <row r="7" spans="1:8" ht="15.75" thickBot="1" x14ac:dyDescent="0.3">
      <c r="A7" s="41"/>
      <c r="B7" s="41"/>
      <c r="C7" s="41"/>
    </row>
    <row r="8" spans="1:8" ht="16.5" thickBot="1" x14ac:dyDescent="0.3">
      <c r="A8" s="113" t="s">
        <v>65</v>
      </c>
      <c r="B8" s="114"/>
      <c r="C8" s="114"/>
      <c r="D8" s="114"/>
      <c r="E8" s="114"/>
      <c r="F8" s="114"/>
      <c r="G8" s="114"/>
      <c r="H8" s="115"/>
    </row>
    <row r="9" spans="1:8" ht="15.75" thickBot="1" x14ac:dyDescent="0.3">
      <c r="A9" s="2"/>
      <c r="B9" s="1"/>
      <c r="C9" s="1"/>
    </row>
    <row r="10" spans="1:8" ht="76.5" customHeight="1" thickBot="1" x14ac:dyDescent="0.3">
      <c r="A10" s="110" t="s">
        <v>62</v>
      </c>
      <c r="B10" s="111"/>
      <c r="C10" s="111"/>
      <c r="D10" s="111"/>
      <c r="E10" s="111"/>
      <c r="F10" s="111"/>
      <c r="G10" s="111"/>
      <c r="H10" s="112"/>
    </row>
    <row r="12" spans="1:8" ht="270.75" customHeight="1" x14ac:dyDescent="0.25">
      <c r="A12" s="109" t="s">
        <v>34</v>
      </c>
      <c r="B12" s="109"/>
      <c r="C12" s="109"/>
      <c r="D12" s="109"/>
      <c r="E12" s="109"/>
      <c r="F12" s="109"/>
      <c r="G12" s="109"/>
      <c r="H12" s="109"/>
    </row>
    <row r="14" spans="1:8" ht="150" customHeight="1" x14ac:dyDescent="0.25">
      <c r="A14" s="109" t="s">
        <v>43</v>
      </c>
      <c r="B14" s="109"/>
      <c r="C14" s="109"/>
      <c r="D14" s="109"/>
      <c r="E14" s="109"/>
      <c r="F14" s="109"/>
      <c r="G14" s="109"/>
      <c r="H14" s="109"/>
    </row>
  </sheetData>
  <mergeCells count="5">
    <mergeCell ref="A14:H14"/>
    <mergeCell ref="A12:H12"/>
    <mergeCell ref="A10:H10"/>
    <mergeCell ref="A8:H8"/>
    <mergeCell ref="A6:H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
  <sheetViews>
    <sheetView zoomScaleNormal="100" workbookViewId="0">
      <selection activeCell="C15" sqref="C15"/>
    </sheetView>
  </sheetViews>
  <sheetFormatPr defaultColWidth="9.140625" defaultRowHeight="14.25" x14ac:dyDescent="0.2"/>
  <cols>
    <col min="1" max="1" width="31.5703125" style="4" bestFit="1" customWidth="1"/>
    <col min="2" max="3" width="20.7109375" style="4" customWidth="1"/>
    <col min="4" max="4" width="16.7109375" style="4" bestFit="1" customWidth="1"/>
    <col min="5" max="5" width="23" style="4" customWidth="1"/>
    <col min="6" max="6" width="36.5703125" style="4" bestFit="1" customWidth="1"/>
    <col min="7" max="16384" width="9.140625" style="4"/>
  </cols>
  <sheetData>
    <row r="1" spans="1:6" ht="15" thickBot="1" x14ac:dyDescent="0.25"/>
    <row r="2" spans="1:6" s="1" customFormat="1" ht="16.5" thickBot="1" x14ac:dyDescent="0.3">
      <c r="A2" s="113" t="s">
        <v>66</v>
      </c>
      <c r="B2" s="114"/>
      <c r="C2" s="114"/>
      <c r="D2" s="115"/>
    </row>
    <row r="3" spans="1:6" s="1" customFormat="1" ht="12.75" x14ac:dyDescent="0.2">
      <c r="A3" s="2"/>
    </row>
    <row r="4" spans="1:6" s="1" customFormat="1" ht="13.5" thickBot="1" x14ac:dyDescent="0.25"/>
    <row r="5" spans="1:6" s="1" customFormat="1" ht="16.5" thickBot="1" x14ac:dyDescent="0.25">
      <c r="A5" s="119" t="s">
        <v>0</v>
      </c>
      <c r="B5" s="120"/>
      <c r="C5" s="120"/>
      <c r="D5" s="121"/>
    </row>
    <row r="6" spans="1:6" s="1" customFormat="1" ht="27" customHeight="1" thickBot="1" x14ac:dyDescent="0.25">
      <c r="A6" s="8" t="s">
        <v>1</v>
      </c>
      <c r="B6" s="8" t="s">
        <v>40</v>
      </c>
      <c r="C6" s="43" t="s">
        <v>38</v>
      </c>
      <c r="D6" s="9" t="s">
        <v>41</v>
      </c>
    </row>
    <row r="7" spans="1:6" s="1" customFormat="1" ht="12.75" x14ac:dyDescent="0.2">
      <c r="A7" s="24" t="s">
        <v>50</v>
      </c>
      <c r="B7" s="15">
        <f>'Prijsformulier Perceel 1'!H38</f>
        <v>0</v>
      </c>
      <c r="C7" s="42">
        <f>'Prijsformulier Perceel 1'!J38</f>
        <v>0</v>
      </c>
      <c r="D7" s="16">
        <f>'Prijsformulier Perceel 1'!K38</f>
        <v>0</v>
      </c>
    </row>
    <row r="8" spans="1:6" s="1" customFormat="1" ht="12.75" x14ac:dyDescent="0.2">
      <c r="A8" s="24" t="s">
        <v>51</v>
      </c>
      <c r="B8" s="15">
        <f>'Prijsformulier Perceel 2'!H10</f>
        <v>0</v>
      </c>
      <c r="C8" s="42">
        <f>'Prijsformulier Perceel 2'!J10</f>
        <v>0</v>
      </c>
      <c r="D8" s="16">
        <f>'Prijsformulier Perceel 2'!K10</f>
        <v>0</v>
      </c>
    </row>
    <row r="9" spans="1:6" s="1" customFormat="1" ht="12.75" x14ac:dyDescent="0.2">
      <c r="A9" s="3"/>
    </row>
    <row r="10" spans="1:6" ht="15.75" thickBot="1" x14ac:dyDescent="0.3">
      <c r="A10" s="5"/>
      <c r="B10" s="5"/>
      <c r="C10" s="5"/>
      <c r="D10" s="5"/>
      <c r="E10" s="5"/>
      <c r="F10" s="4" t="s">
        <v>13</v>
      </c>
    </row>
    <row r="11" spans="1:6" ht="18" customHeight="1" thickBot="1" x14ac:dyDescent="0.25">
      <c r="A11" s="43" t="s">
        <v>47</v>
      </c>
      <c r="B11" s="122"/>
      <c r="C11" s="123"/>
    </row>
    <row r="12" spans="1:6" ht="25.5" customHeight="1" thickBot="1" x14ac:dyDescent="0.25">
      <c r="A12" s="43" t="s">
        <v>48</v>
      </c>
      <c r="B12" s="124"/>
      <c r="C12" s="125"/>
    </row>
  </sheetData>
  <sheetProtection selectLockedCells="1"/>
  <mergeCells count="4">
    <mergeCell ref="A2:D2"/>
    <mergeCell ref="A5:D5"/>
    <mergeCell ref="B11:C11"/>
    <mergeCell ref="B12:C12"/>
  </mergeCells>
  <pageMargins left="0.23622047244094491" right="0.23622047244094491" top="0.74803149606299213" bottom="0.74803149606299213" header="0.31496062992125984" footer="0.31496062992125984"/>
  <pageSetup paperSize="9" orientation="portrait" r:id="rId1"/>
  <headerFooter>
    <oddFooter>&amp;LPrijsopgave Inschrijver :  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E93F-B293-4E9B-B44F-2B5EBF4E4ED4}">
  <dimension ref="A1:N68"/>
  <sheetViews>
    <sheetView tabSelected="1" zoomScaleNormal="100" zoomScaleSheetLayoutView="50" workbookViewId="0">
      <selection activeCell="A12" sqref="A12"/>
    </sheetView>
  </sheetViews>
  <sheetFormatPr defaultColWidth="9.140625" defaultRowHeight="14.25" x14ac:dyDescent="0.2"/>
  <cols>
    <col min="1" max="1" width="55.42578125" style="4" bestFit="1" customWidth="1"/>
    <col min="2" max="3" width="20.7109375" style="4" customWidth="1"/>
    <col min="4" max="4" width="16.7109375" style="4" bestFit="1" customWidth="1"/>
    <col min="5" max="5" width="16.7109375" style="4" customWidth="1"/>
    <col min="6" max="7" width="15.140625" style="4" customWidth="1"/>
    <col min="8" max="8" width="17.42578125" style="4" customWidth="1"/>
    <col min="9" max="10" width="13" style="4" customWidth="1"/>
    <col min="11" max="11" width="14.85546875" style="4" customWidth="1"/>
    <col min="12" max="12" width="23" style="4" customWidth="1"/>
    <col min="13" max="13" width="36.5703125" style="4" bestFit="1" customWidth="1"/>
    <col min="14" max="16384" width="9.140625" style="4"/>
  </cols>
  <sheetData>
    <row r="1" spans="1:14" ht="15" thickBot="1" x14ac:dyDescent="0.25"/>
    <row r="2" spans="1:14" s="1" customFormat="1" ht="28.5" customHeight="1" thickBot="1" x14ac:dyDescent="0.25">
      <c r="A2" s="129" t="s">
        <v>33</v>
      </c>
      <c r="B2" s="130"/>
      <c r="C2" s="130"/>
      <c r="D2" s="130"/>
      <c r="E2" s="130"/>
      <c r="F2" s="130"/>
      <c r="G2" s="130"/>
      <c r="H2" s="130"/>
      <c r="I2" s="130"/>
      <c r="J2" s="130"/>
      <c r="K2" s="131"/>
    </row>
    <row r="3" spans="1:14" s="1" customFormat="1" ht="13.5" thickBot="1" x14ac:dyDescent="0.25">
      <c r="A3" s="3"/>
    </row>
    <row r="4" spans="1:14" s="7" customFormat="1" ht="64.5" thickBot="1" x14ac:dyDescent="0.3">
      <c r="A4" s="25" t="s">
        <v>2</v>
      </c>
      <c r="B4" s="8" t="s">
        <v>3</v>
      </c>
      <c r="C4" s="8" t="s">
        <v>49</v>
      </c>
      <c r="D4" s="8" t="s">
        <v>4</v>
      </c>
      <c r="E4" s="8" t="s">
        <v>60</v>
      </c>
      <c r="F4" s="8" t="s">
        <v>5</v>
      </c>
      <c r="G4" s="8" t="s">
        <v>6</v>
      </c>
      <c r="H4" s="8" t="s">
        <v>40</v>
      </c>
      <c r="I4" s="43" t="s">
        <v>37</v>
      </c>
      <c r="J4" s="43" t="s">
        <v>38</v>
      </c>
      <c r="K4" s="9" t="s">
        <v>41</v>
      </c>
    </row>
    <row r="5" spans="1:14" s="1" customFormat="1" x14ac:dyDescent="0.2">
      <c r="A5" s="56" t="s">
        <v>7</v>
      </c>
      <c r="B5" s="57"/>
      <c r="C5" s="57"/>
      <c r="D5" s="57"/>
      <c r="E5" s="57"/>
      <c r="F5" s="58"/>
      <c r="G5" s="58"/>
      <c r="H5" s="59"/>
      <c r="I5" s="60"/>
      <c r="J5" s="60"/>
      <c r="K5" s="61"/>
    </row>
    <row r="6" spans="1:14" s="1" customFormat="1" ht="12.75" x14ac:dyDescent="0.2">
      <c r="A6" s="152" t="s">
        <v>67</v>
      </c>
      <c r="B6" s="63"/>
      <c r="C6" s="63"/>
      <c r="D6" s="63"/>
      <c r="E6" s="63"/>
      <c r="F6" s="64">
        <v>0</v>
      </c>
      <c r="G6" s="27">
        <v>229</v>
      </c>
      <c r="H6" s="65">
        <f t="shared" ref="H6:H15" si="0">F6*G6</f>
        <v>0</v>
      </c>
      <c r="I6" s="49"/>
      <c r="J6" s="66">
        <f>H6*(1+I6)</f>
        <v>0</v>
      </c>
      <c r="K6" s="67">
        <f>J6+H6</f>
        <v>0</v>
      </c>
    </row>
    <row r="7" spans="1:14" s="1" customFormat="1" ht="12.75" x14ac:dyDescent="0.2">
      <c r="A7" s="153" t="s">
        <v>8</v>
      </c>
      <c r="B7" s="157"/>
      <c r="C7" s="157"/>
      <c r="D7" s="157"/>
      <c r="E7" s="157"/>
      <c r="F7" s="141">
        <v>0</v>
      </c>
      <c r="G7" s="158">
        <v>200</v>
      </c>
      <c r="H7" s="143">
        <f t="shared" si="0"/>
        <v>0</v>
      </c>
      <c r="I7" s="144"/>
      <c r="J7" s="145">
        <f t="shared" ref="J7:J15" si="1">H7*(1+I7)</f>
        <v>0</v>
      </c>
      <c r="K7" s="146">
        <f t="shared" ref="K7:K15" si="2">J7+H7</f>
        <v>0</v>
      </c>
    </row>
    <row r="8" spans="1:14" s="1" customFormat="1" ht="15" x14ac:dyDescent="0.2">
      <c r="A8" s="68" t="s">
        <v>9</v>
      </c>
      <c r="B8" s="63"/>
      <c r="C8" s="63"/>
      <c r="D8" s="63"/>
      <c r="E8" s="63"/>
      <c r="F8" s="64">
        <v>0</v>
      </c>
      <c r="G8" s="27">
        <v>29</v>
      </c>
      <c r="H8" s="65">
        <f t="shared" si="0"/>
        <v>0</v>
      </c>
      <c r="I8" s="49"/>
      <c r="J8" s="66">
        <f t="shared" si="1"/>
        <v>0</v>
      </c>
      <c r="K8" s="67">
        <f t="shared" si="2"/>
        <v>0</v>
      </c>
      <c r="M8" s="97"/>
    </row>
    <row r="9" spans="1:14" s="1" customFormat="1" ht="12.75" x14ac:dyDescent="0.2">
      <c r="A9" s="156" t="s">
        <v>64</v>
      </c>
      <c r="B9" s="63"/>
      <c r="C9" s="63"/>
      <c r="D9" s="63"/>
      <c r="E9" s="63"/>
      <c r="F9" s="64">
        <v>0</v>
      </c>
      <c r="G9" s="27">
        <v>211</v>
      </c>
      <c r="H9" s="65">
        <f t="shared" si="0"/>
        <v>0</v>
      </c>
      <c r="I9" s="49"/>
      <c r="J9" s="66">
        <f t="shared" si="1"/>
        <v>0</v>
      </c>
      <c r="K9" s="67">
        <f t="shared" si="2"/>
        <v>0</v>
      </c>
      <c r="L9" s="33"/>
    </row>
    <row r="10" spans="1:14" s="1" customFormat="1" ht="12.75" x14ac:dyDescent="0.2">
      <c r="A10" s="152" t="s">
        <v>63</v>
      </c>
      <c r="B10" s="63"/>
      <c r="C10" s="63"/>
      <c r="D10" s="63"/>
      <c r="E10" s="63"/>
      <c r="F10" s="64">
        <v>0</v>
      </c>
      <c r="G10" s="27">
        <v>211</v>
      </c>
      <c r="H10" s="65">
        <f t="shared" si="0"/>
        <v>0</v>
      </c>
      <c r="I10" s="49"/>
      <c r="J10" s="66">
        <f t="shared" si="1"/>
        <v>0</v>
      </c>
      <c r="K10" s="67">
        <f t="shared" si="2"/>
        <v>0</v>
      </c>
    </row>
    <row r="11" spans="1:14" s="1" customFormat="1" ht="12.75" x14ac:dyDescent="0.2">
      <c r="A11" s="153" t="s">
        <v>10</v>
      </c>
      <c r="B11" s="154"/>
      <c r="C11" s="154"/>
      <c r="D11" s="154"/>
      <c r="E11" s="154"/>
      <c r="F11" s="147">
        <v>0</v>
      </c>
      <c r="G11" s="155">
        <v>211</v>
      </c>
      <c r="H11" s="148">
        <f t="shared" si="0"/>
        <v>0</v>
      </c>
      <c r="I11" s="149"/>
      <c r="J11" s="150">
        <f t="shared" si="1"/>
        <v>0</v>
      </c>
      <c r="K11" s="151">
        <f t="shared" si="2"/>
        <v>0</v>
      </c>
    </row>
    <row r="12" spans="1:14" s="1" customFormat="1" x14ac:dyDescent="0.2">
      <c r="A12" s="62" t="s">
        <v>11</v>
      </c>
      <c r="B12" s="63"/>
      <c r="C12" s="63"/>
      <c r="D12" s="63"/>
      <c r="E12" s="63"/>
      <c r="F12" s="64">
        <v>0</v>
      </c>
      <c r="G12" s="27">
        <v>211</v>
      </c>
      <c r="H12" s="65">
        <f t="shared" si="0"/>
        <v>0</v>
      </c>
      <c r="I12" s="49"/>
      <c r="J12" s="66">
        <f t="shared" si="1"/>
        <v>0</v>
      </c>
      <c r="K12" s="67">
        <f t="shared" si="2"/>
        <v>0</v>
      </c>
      <c r="N12" s="4"/>
    </row>
    <row r="13" spans="1:14" s="1" customFormat="1" x14ac:dyDescent="0.2">
      <c r="A13" s="153" t="s">
        <v>12</v>
      </c>
      <c r="B13" s="157"/>
      <c r="C13" s="157"/>
      <c r="D13" s="157"/>
      <c r="E13" s="157"/>
      <c r="F13" s="141">
        <v>0</v>
      </c>
      <c r="G13" s="158">
        <v>211</v>
      </c>
      <c r="H13" s="143">
        <f t="shared" si="0"/>
        <v>0</v>
      </c>
      <c r="I13" s="144"/>
      <c r="J13" s="145">
        <f t="shared" si="1"/>
        <v>0</v>
      </c>
      <c r="K13" s="146">
        <f t="shared" si="2"/>
        <v>0</v>
      </c>
      <c r="M13" s="1" t="s">
        <v>13</v>
      </c>
      <c r="N13" s="4"/>
    </row>
    <row r="14" spans="1:14" s="1" customFormat="1" ht="12.75" x14ac:dyDescent="0.2">
      <c r="A14" s="62" t="s">
        <v>14</v>
      </c>
      <c r="B14" s="63"/>
      <c r="C14" s="63"/>
      <c r="D14" s="63"/>
      <c r="E14" s="63"/>
      <c r="F14" s="64">
        <v>0</v>
      </c>
      <c r="G14" s="27">
        <v>211</v>
      </c>
      <c r="H14" s="65">
        <f t="shared" si="0"/>
        <v>0</v>
      </c>
      <c r="I14" s="49"/>
      <c r="J14" s="66">
        <f t="shared" si="1"/>
        <v>0</v>
      </c>
      <c r="K14" s="67">
        <f t="shared" si="2"/>
        <v>0</v>
      </c>
    </row>
    <row r="15" spans="1:14" s="1" customFormat="1" ht="12.75" x14ac:dyDescent="0.2">
      <c r="A15" s="62" t="s">
        <v>39</v>
      </c>
      <c r="B15" s="63"/>
      <c r="C15" s="63"/>
      <c r="D15" s="63"/>
      <c r="E15" s="63"/>
      <c r="F15" s="64">
        <v>0</v>
      </c>
      <c r="G15" s="27">
        <v>211</v>
      </c>
      <c r="H15" s="65">
        <f t="shared" si="0"/>
        <v>0</v>
      </c>
      <c r="I15" s="49"/>
      <c r="J15" s="66">
        <f t="shared" si="1"/>
        <v>0</v>
      </c>
      <c r="K15" s="67">
        <f t="shared" si="2"/>
        <v>0</v>
      </c>
      <c r="L15" s="33"/>
    </row>
    <row r="16" spans="1:14" s="1" customFormat="1" ht="12.75" x14ac:dyDescent="0.2">
      <c r="A16" s="69" t="s">
        <v>15</v>
      </c>
      <c r="B16" s="70"/>
      <c r="C16" s="70"/>
      <c r="D16" s="70"/>
      <c r="E16" s="70"/>
      <c r="F16" s="71"/>
      <c r="G16" s="28"/>
      <c r="H16" s="72">
        <f>SUM(H6:H15)</f>
        <v>0</v>
      </c>
      <c r="I16" s="73"/>
      <c r="J16" s="74">
        <f>SUM(J6:J15)</f>
        <v>0</v>
      </c>
      <c r="K16" s="75">
        <f>SUM(K6:K15)</f>
        <v>0</v>
      </c>
    </row>
    <row r="17" spans="1:14" s="1" customFormat="1" ht="9" customHeight="1" x14ac:dyDescent="0.2">
      <c r="A17" s="76"/>
      <c r="B17" s="77"/>
      <c r="C17" s="77"/>
      <c r="D17" s="77"/>
      <c r="E17" s="77"/>
      <c r="F17" s="77"/>
      <c r="G17" s="29"/>
      <c r="H17" s="78"/>
      <c r="I17" s="79"/>
      <c r="J17" s="80"/>
      <c r="K17" s="81"/>
    </row>
    <row r="18" spans="1:14" s="1" customFormat="1" ht="12.75" x14ac:dyDescent="0.2">
      <c r="A18" s="69" t="s">
        <v>16</v>
      </c>
      <c r="B18" s="70"/>
      <c r="C18" s="70"/>
      <c r="D18" s="70"/>
      <c r="E18" s="70"/>
      <c r="F18" s="71"/>
      <c r="G18" s="28"/>
      <c r="H18" s="82"/>
      <c r="I18" s="83"/>
      <c r="J18" s="84"/>
      <c r="K18" s="85"/>
    </row>
    <row r="19" spans="1:14" s="1" customFormat="1" ht="12.75" x14ac:dyDescent="0.2">
      <c r="A19" s="62" t="s">
        <v>17</v>
      </c>
      <c r="B19" s="63"/>
      <c r="C19" s="63"/>
      <c r="D19" s="63"/>
      <c r="E19" s="63"/>
      <c r="F19" s="64">
        <v>0</v>
      </c>
      <c r="G19" s="27">
        <v>17</v>
      </c>
      <c r="H19" s="65">
        <f t="shared" ref="H19:H21" si="3">F19*G19</f>
        <v>0</v>
      </c>
      <c r="I19" s="49"/>
      <c r="J19" s="66">
        <f t="shared" ref="J19:J21" si="4">H19*(1+I19)</f>
        <v>0</v>
      </c>
      <c r="K19" s="67">
        <f t="shared" ref="K19:K21" si="5">J19+H19</f>
        <v>0</v>
      </c>
    </row>
    <row r="20" spans="1:14" s="1" customFormat="1" ht="12.75" x14ac:dyDescent="0.2">
      <c r="A20" s="86" t="s">
        <v>32</v>
      </c>
      <c r="B20" s="63"/>
      <c r="C20" s="63"/>
      <c r="D20" s="63"/>
      <c r="E20" s="63"/>
      <c r="F20" s="64">
        <v>0</v>
      </c>
      <c r="G20" s="27">
        <v>17</v>
      </c>
      <c r="H20" s="65">
        <f t="shared" si="3"/>
        <v>0</v>
      </c>
      <c r="I20" s="49"/>
      <c r="J20" s="66">
        <f t="shared" si="4"/>
        <v>0</v>
      </c>
      <c r="K20" s="67">
        <f t="shared" si="5"/>
        <v>0</v>
      </c>
      <c r="L20" s="33"/>
    </row>
    <row r="21" spans="1:14" s="1" customFormat="1" ht="12.75" x14ac:dyDescent="0.2">
      <c r="A21" s="86" t="s">
        <v>18</v>
      </c>
      <c r="B21" s="63"/>
      <c r="C21" s="63"/>
      <c r="D21" s="63"/>
      <c r="E21" s="63"/>
      <c r="F21" s="64">
        <v>0</v>
      </c>
      <c r="G21" s="138">
        <v>34</v>
      </c>
      <c r="H21" s="65">
        <f t="shared" si="3"/>
        <v>0</v>
      </c>
      <c r="I21" s="49"/>
      <c r="J21" s="66">
        <f t="shared" si="4"/>
        <v>0</v>
      </c>
      <c r="K21" s="67">
        <f t="shared" si="5"/>
        <v>0</v>
      </c>
      <c r="L21" s="33"/>
      <c r="N21" s="1" t="s">
        <v>13</v>
      </c>
    </row>
    <row r="22" spans="1:14" x14ac:dyDescent="0.2">
      <c r="A22" s="87" t="s">
        <v>19</v>
      </c>
      <c r="B22" s="30"/>
      <c r="C22" s="30"/>
      <c r="D22" s="30"/>
      <c r="E22" s="30"/>
      <c r="F22" s="30"/>
      <c r="G22" s="30"/>
      <c r="H22" s="72">
        <f>SUM(H19:H21)</f>
        <v>0</v>
      </c>
      <c r="I22" s="73"/>
      <c r="J22" s="74">
        <f>SUM(J19:J21)</f>
        <v>0</v>
      </c>
      <c r="K22" s="75">
        <f>SUM(K19:K21)</f>
        <v>0</v>
      </c>
    </row>
    <row r="23" spans="1:14" s="1" customFormat="1" ht="9" customHeight="1" x14ac:dyDescent="0.2">
      <c r="A23" s="76"/>
      <c r="B23" s="77"/>
      <c r="C23" s="77"/>
      <c r="D23" s="77"/>
      <c r="E23" s="77"/>
      <c r="F23" s="77"/>
      <c r="G23" s="29"/>
      <c r="H23" s="78"/>
      <c r="I23" s="79"/>
      <c r="J23" s="80"/>
      <c r="K23" s="81"/>
    </row>
    <row r="24" spans="1:14" ht="15" x14ac:dyDescent="0.2">
      <c r="A24" s="69" t="s">
        <v>20</v>
      </c>
      <c r="B24" s="88"/>
      <c r="C24" s="88"/>
      <c r="D24" s="88"/>
      <c r="E24" s="88"/>
      <c r="F24" s="88"/>
      <c r="G24" s="31"/>
      <c r="H24" s="89"/>
      <c r="I24" s="90"/>
      <c r="J24" s="91"/>
      <c r="K24" s="92"/>
    </row>
    <row r="25" spans="1:14" x14ac:dyDescent="0.2">
      <c r="A25" s="139" t="s">
        <v>52</v>
      </c>
      <c r="B25" s="140"/>
      <c r="C25" s="140"/>
      <c r="D25" s="140"/>
      <c r="E25" s="140"/>
      <c r="F25" s="147">
        <v>0</v>
      </c>
      <c r="G25" s="142">
        <f>17*6</f>
        <v>102</v>
      </c>
      <c r="H25" s="148">
        <f t="shared" ref="H25:H36" si="6">F25*G25</f>
        <v>0</v>
      </c>
      <c r="I25" s="149"/>
      <c r="J25" s="150">
        <f t="shared" ref="J25" si="7">H25*(1+I25)</f>
        <v>0</v>
      </c>
      <c r="K25" s="151">
        <f t="shared" ref="K25" si="8">J25+H25</f>
        <v>0</v>
      </c>
    </row>
    <row r="26" spans="1:14" x14ac:dyDescent="0.2">
      <c r="A26" s="93" t="s">
        <v>53</v>
      </c>
      <c r="B26" s="94"/>
      <c r="C26" s="94"/>
      <c r="D26" s="94"/>
      <c r="E26" s="94"/>
      <c r="F26" s="64">
        <v>0</v>
      </c>
      <c r="G26" s="104">
        <f>G14*4.8</f>
        <v>1012.8</v>
      </c>
      <c r="H26" s="65">
        <f t="shared" si="6"/>
        <v>0</v>
      </c>
      <c r="I26" s="49"/>
      <c r="J26" s="66">
        <f t="shared" ref="J26:J36" si="9">H26*(1+I26)</f>
        <v>0</v>
      </c>
      <c r="K26" s="67">
        <f t="shared" ref="K26:K36" si="10">J26+H26</f>
        <v>0</v>
      </c>
      <c r="L26" s="34"/>
    </row>
    <row r="27" spans="1:14" x14ac:dyDescent="0.2">
      <c r="A27" s="93" t="s">
        <v>54</v>
      </c>
      <c r="B27" s="94"/>
      <c r="C27" s="94"/>
      <c r="D27" s="94"/>
      <c r="E27" s="94"/>
      <c r="F27" s="64">
        <v>0</v>
      </c>
      <c r="G27" s="104">
        <f>G15*2.4</f>
        <v>506.4</v>
      </c>
      <c r="H27" s="65">
        <f t="shared" si="6"/>
        <v>0</v>
      </c>
      <c r="I27" s="49"/>
      <c r="J27" s="66">
        <f t="shared" si="9"/>
        <v>0</v>
      </c>
      <c r="K27" s="67">
        <f t="shared" si="10"/>
        <v>0</v>
      </c>
    </row>
    <row r="28" spans="1:14" x14ac:dyDescent="0.2">
      <c r="A28" s="95" t="s">
        <v>21</v>
      </c>
      <c r="B28" s="94"/>
      <c r="C28" s="94"/>
      <c r="D28" s="94"/>
      <c r="E28" s="94"/>
      <c r="F28" s="64">
        <v>0</v>
      </c>
      <c r="G28" s="104">
        <f>229*12</f>
        <v>2748</v>
      </c>
      <c r="H28" s="65">
        <f t="shared" si="6"/>
        <v>0</v>
      </c>
      <c r="I28" s="49"/>
      <c r="J28" s="66">
        <f t="shared" si="9"/>
        <v>0</v>
      </c>
      <c r="K28" s="67">
        <f t="shared" si="10"/>
        <v>0</v>
      </c>
      <c r="M28" s="103"/>
    </row>
    <row r="29" spans="1:14" x14ac:dyDescent="0.2">
      <c r="A29" s="95" t="s">
        <v>22</v>
      </c>
      <c r="B29" s="94"/>
      <c r="C29" s="94"/>
      <c r="D29" s="94"/>
      <c r="E29" s="94"/>
      <c r="F29" s="64">
        <v>0</v>
      </c>
      <c r="G29" s="104">
        <f>G21*12</f>
        <v>408</v>
      </c>
      <c r="H29" s="65">
        <f t="shared" si="6"/>
        <v>0</v>
      </c>
      <c r="I29" s="49"/>
      <c r="J29" s="66">
        <f t="shared" si="9"/>
        <v>0</v>
      </c>
      <c r="K29" s="67">
        <f t="shared" si="10"/>
        <v>0</v>
      </c>
    </row>
    <row r="30" spans="1:14" ht="24" x14ac:dyDescent="0.2">
      <c r="A30" s="96" t="s">
        <v>23</v>
      </c>
      <c r="B30" s="94"/>
      <c r="C30" s="94"/>
      <c r="D30" s="94"/>
      <c r="E30" s="94"/>
      <c r="F30" s="64">
        <v>0</v>
      </c>
      <c r="G30" s="104">
        <v>211</v>
      </c>
      <c r="H30" s="65">
        <f t="shared" si="6"/>
        <v>0</v>
      </c>
      <c r="I30" s="49"/>
      <c r="J30" s="66">
        <f t="shared" si="9"/>
        <v>0</v>
      </c>
      <c r="K30" s="67">
        <f t="shared" si="10"/>
        <v>0</v>
      </c>
    </row>
    <row r="31" spans="1:14" x14ac:dyDescent="0.2">
      <c r="A31" s="95" t="s">
        <v>24</v>
      </c>
      <c r="B31" s="94"/>
      <c r="C31" s="94"/>
      <c r="D31" s="94"/>
      <c r="E31" s="94"/>
      <c r="F31" s="64">
        <v>0</v>
      </c>
      <c r="G31" s="104">
        <v>50</v>
      </c>
      <c r="H31" s="65">
        <f t="shared" si="6"/>
        <v>0</v>
      </c>
      <c r="I31" s="49"/>
      <c r="J31" s="66">
        <f t="shared" si="9"/>
        <v>0</v>
      </c>
      <c r="K31" s="67">
        <f t="shared" si="10"/>
        <v>0</v>
      </c>
    </row>
    <row r="32" spans="1:14" x14ac:dyDescent="0.2">
      <c r="A32" s="93" t="s">
        <v>25</v>
      </c>
      <c r="B32" s="94"/>
      <c r="C32" s="94"/>
      <c r="D32" s="94"/>
      <c r="E32" s="94"/>
      <c r="F32" s="64">
        <v>0</v>
      </c>
      <c r="G32" s="104">
        <f>16+6</f>
        <v>22</v>
      </c>
      <c r="H32" s="65">
        <f t="shared" si="6"/>
        <v>0</v>
      </c>
      <c r="I32" s="49"/>
      <c r="J32" s="66">
        <f t="shared" si="9"/>
        <v>0</v>
      </c>
      <c r="K32" s="67">
        <f t="shared" si="10"/>
        <v>0</v>
      </c>
    </row>
    <row r="33" spans="1:12" x14ac:dyDescent="0.2">
      <c r="A33" s="139" t="s">
        <v>44</v>
      </c>
      <c r="B33" s="140"/>
      <c r="C33" s="140"/>
      <c r="D33" s="140"/>
      <c r="E33" s="140"/>
      <c r="F33" s="141">
        <v>0</v>
      </c>
      <c r="G33" s="142">
        <v>5</v>
      </c>
      <c r="H33" s="143">
        <f t="shared" si="6"/>
        <v>0</v>
      </c>
      <c r="I33" s="144"/>
      <c r="J33" s="145">
        <f t="shared" si="9"/>
        <v>0</v>
      </c>
      <c r="K33" s="146">
        <f t="shared" si="10"/>
        <v>0</v>
      </c>
    </row>
    <row r="34" spans="1:12" x14ac:dyDescent="0.2">
      <c r="A34" s="139" t="s">
        <v>45</v>
      </c>
      <c r="B34" s="140"/>
      <c r="C34" s="140"/>
      <c r="D34" s="140"/>
      <c r="E34" s="140"/>
      <c r="F34" s="141">
        <v>0</v>
      </c>
      <c r="G34" s="142">
        <v>5</v>
      </c>
      <c r="H34" s="143">
        <f t="shared" si="6"/>
        <v>0</v>
      </c>
      <c r="I34" s="144"/>
      <c r="J34" s="145">
        <f t="shared" si="9"/>
        <v>0</v>
      </c>
      <c r="K34" s="146">
        <f t="shared" si="10"/>
        <v>0</v>
      </c>
    </row>
    <row r="35" spans="1:12" x14ac:dyDescent="0.2">
      <c r="A35" s="139" t="s">
        <v>46</v>
      </c>
      <c r="B35" s="140"/>
      <c r="C35" s="140"/>
      <c r="D35" s="140"/>
      <c r="E35" s="140"/>
      <c r="F35" s="141">
        <v>0</v>
      </c>
      <c r="G35" s="142">
        <v>5</v>
      </c>
      <c r="H35" s="143">
        <f t="shared" si="6"/>
        <v>0</v>
      </c>
      <c r="I35" s="144"/>
      <c r="J35" s="145">
        <f t="shared" si="9"/>
        <v>0</v>
      </c>
      <c r="K35" s="146">
        <f t="shared" si="10"/>
        <v>0</v>
      </c>
    </row>
    <row r="36" spans="1:12" x14ac:dyDescent="0.2">
      <c r="A36" s="93" t="s">
        <v>55</v>
      </c>
      <c r="B36" s="94"/>
      <c r="C36" s="94"/>
      <c r="D36" s="94"/>
      <c r="E36" s="94"/>
      <c r="F36" s="64">
        <v>0</v>
      </c>
      <c r="G36" s="104">
        <f>22*6</f>
        <v>132</v>
      </c>
      <c r="H36" s="65">
        <f t="shared" si="6"/>
        <v>0</v>
      </c>
      <c r="I36" s="49"/>
      <c r="J36" s="66">
        <f t="shared" si="9"/>
        <v>0</v>
      </c>
      <c r="K36" s="67">
        <f t="shared" si="10"/>
        <v>0</v>
      </c>
    </row>
    <row r="37" spans="1:12" ht="15" thickBot="1" x14ac:dyDescent="0.25">
      <c r="A37" s="21" t="s">
        <v>26</v>
      </c>
      <c r="B37" s="18"/>
      <c r="C37" s="18"/>
      <c r="D37" s="18"/>
      <c r="E37" s="18"/>
      <c r="F37" s="18"/>
      <c r="G37" s="18"/>
      <c r="H37" s="22">
        <f>SUM(H26:H36)</f>
        <v>0</v>
      </c>
      <c r="I37" s="46"/>
      <c r="J37" s="44">
        <f>SUM(J26:J36)</f>
        <v>0</v>
      </c>
      <c r="K37" s="23">
        <f>SUM(K32:K36)</f>
        <v>0</v>
      </c>
    </row>
    <row r="38" spans="1:12" ht="22.5" customHeight="1" thickBot="1" x14ac:dyDescent="0.25">
      <c r="A38" s="50" t="s">
        <v>50</v>
      </c>
      <c r="B38" s="51"/>
      <c r="C38" s="51"/>
      <c r="D38" s="51"/>
      <c r="E38" s="51"/>
      <c r="F38" s="51"/>
      <c r="G38" s="51"/>
      <c r="H38" s="52">
        <f>H16+H22+H37</f>
        <v>0</v>
      </c>
      <c r="I38" s="53"/>
      <c r="J38" s="54">
        <f>J37+J22+J16</f>
        <v>0</v>
      </c>
      <c r="K38" s="55">
        <f>K16+K22+K37</f>
        <v>0</v>
      </c>
    </row>
    <row r="39" spans="1:12" ht="15.75" thickBot="1" x14ac:dyDescent="0.3">
      <c r="A39" s="5"/>
      <c r="B39" s="6"/>
      <c r="C39" s="6"/>
      <c r="D39" s="6"/>
      <c r="E39" s="6"/>
      <c r="F39" s="6"/>
      <c r="G39" s="6"/>
      <c r="H39" s="6"/>
      <c r="I39" s="47"/>
      <c r="J39" s="6"/>
      <c r="K39" s="6"/>
    </row>
    <row r="40" spans="1:12" ht="15.75" customHeight="1" x14ac:dyDescent="0.2">
      <c r="A40" s="132" t="s">
        <v>29</v>
      </c>
      <c r="B40" s="133"/>
      <c r="C40" s="133"/>
      <c r="D40" s="133"/>
      <c r="E40" s="133"/>
      <c r="F40" s="133"/>
      <c r="G40" s="133"/>
      <c r="H40" s="133"/>
      <c r="I40" s="133"/>
      <c r="J40" s="133"/>
      <c r="K40" s="134"/>
    </row>
    <row r="41" spans="1:12" ht="69" customHeight="1" thickBot="1" x14ac:dyDescent="0.25">
      <c r="A41" s="135" t="s">
        <v>61</v>
      </c>
      <c r="B41" s="136"/>
      <c r="C41" s="136"/>
      <c r="D41" s="136"/>
      <c r="E41" s="136"/>
      <c r="F41" s="136"/>
      <c r="G41" s="136"/>
      <c r="H41" s="136"/>
      <c r="I41" s="136"/>
      <c r="J41" s="136"/>
      <c r="K41" s="137"/>
    </row>
    <row r="42" spans="1:12" ht="15.75" thickBot="1" x14ac:dyDescent="0.3">
      <c r="A42" s="5"/>
      <c r="B42" s="5"/>
      <c r="C42" s="5"/>
      <c r="D42" s="5"/>
      <c r="E42" s="5"/>
      <c r="F42" s="5"/>
      <c r="G42" s="5"/>
      <c r="H42" s="5"/>
      <c r="I42" s="5"/>
      <c r="J42" s="5"/>
      <c r="K42" s="5"/>
    </row>
    <row r="43" spans="1:12" ht="15" customHeight="1" thickBot="1" x14ac:dyDescent="0.25">
      <c r="A43" s="132" t="s">
        <v>36</v>
      </c>
      <c r="B43" s="133"/>
      <c r="C43" s="133"/>
      <c r="D43" s="133"/>
      <c r="E43" s="133"/>
      <c r="F43" s="133"/>
      <c r="G43" s="133"/>
      <c r="H43" s="133"/>
      <c r="I43" s="133"/>
      <c r="J43" s="133"/>
      <c r="K43" s="134"/>
      <c r="L43" s="32"/>
    </row>
    <row r="44" spans="1:12" ht="15" thickBot="1" x14ac:dyDescent="0.25">
      <c r="A44" s="126" t="s">
        <v>35</v>
      </c>
      <c r="B44" s="127"/>
      <c r="C44" s="127"/>
      <c r="D44" s="127"/>
      <c r="E44" s="127"/>
      <c r="F44" s="127"/>
      <c r="G44" s="127"/>
      <c r="H44" s="127"/>
      <c r="I44" s="127"/>
      <c r="J44" s="127"/>
      <c r="K44" s="128"/>
    </row>
    <row r="45" spans="1:12" x14ac:dyDescent="0.2">
      <c r="A45" s="26"/>
      <c r="B45" s="26"/>
      <c r="C45" s="26"/>
      <c r="D45" s="26"/>
      <c r="E45" s="26"/>
      <c r="F45" s="26"/>
      <c r="G45" s="26"/>
      <c r="H45" s="26"/>
      <c r="I45" s="26"/>
      <c r="J45" s="26"/>
      <c r="K45" s="26"/>
      <c r="L45" s="26"/>
    </row>
    <row r="48" spans="1:12" x14ac:dyDescent="0.2">
      <c r="A48" s="35"/>
    </row>
    <row r="49" spans="1:1" x14ac:dyDescent="0.2">
      <c r="A49" s="98"/>
    </row>
    <row r="50" spans="1:1" x14ac:dyDescent="0.2">
      <c r="A50" s="99"/>
    </row>
    <row r="51" spans="1:1" x14ac:dyDescent="0.2">
      <c r="A51" s="99"/>
    </row>
    <row r="52" spans="1:1" x14ac:dyDescent="0.2">
      <c r="A52" s="100"/>
    </row>
    <row r="53" spans="1:1" x14ac:dyDescent="0.2">
      <c r="A53" s="101"/>
    </row>
    <row r="54" spans="1:1" x14ac:dyDescent="0.2">
      <c r="A54" s="102"/>
    </row>
    <row r="55" spans="1:1" x14ac:dyDescent="0.2">
      <c r="A55" s="101"/>
    </row>
    <row r="56" spans="1:1" x14ac:dyDescent="0.2">
      <c r="A56" s="102"/>
    </row>
    <row r="57" spans="1:1" x14ac:dyDescent="0.2">
      <c r="A57" s="101"/>
    </row>
    <row r="58" spans="1:1" x14ac:dyDescent="0.2">
      <c r="A58" s="102"/>
    </row>
    <row r="59" spans="1:1" x14ac:dyDescent="0.2">
      <c r="A59" s="101"/>
    </row>
    <row r="60" spans="1:1" x14ac:dyDescent="0.2">
      <c r="A60" s="102"/>
    </row>
    <row r="66" spans="2:3" ht="15" x14ac:dyDescent="0.25">
      <c r="B66"/>
      <c r="C66"/>
    </row>
    <row r="67" spans="2:3" ht="15" x14ac:dyDescent="0.25">
      <c r="B67"/>
      <c r="C67"/>
    </row>
    <row r="68" spans="2:3" ht="15" x14ac:dyDescent="0.25">
      <c r="B68"/>
      <c r="C68"/>
    </row>
  </sheetData>
  <mergeCells count="5">
    <mergeCell ref="A44:K44"/>
    <mergeCell ref="A2:K2"/>
    <mergeCell ref="A40:K40"/>
    <mergeCell ref="A41:K41"/>
    <mergeCell ref="A43:K4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6304A-1BE2-423A-9753-74D5A36C28D2}">
  <dimension ref="A1:N72"/>
  <sheetViews>
    <sheetView workbookViewId="0">
      <selection activeCell="G7" sqref="G7"/>
    </sheetView>
  </sheetViews>
  <sheetFormatPr defaultColWidth="9.140625" defaultRowHeight="14.25" x14ac:dyDescent="0.2"/>
  <cols>
    <col min="1" max="1" width="52.42578125" style="4" customWidth="1"/>
    <col min="2" max="3" width="20.7109375" style="4" customWidth="1"/>
    <col min="4" max="4" width="16.7109375" style="4" bestFit="1" customWidth="1"/>
    <col min="5" max="5" width="16.7109375" style="4" customWidth="1"/>
    <col min="6" max="7" width="15.140625" style="4" customWidth="1"/>
    <col min="8" max="8" width="17.42578125" style="4" customWidth="1"/>
    <col min="9" max="10" width="13" style="4" customWidth="1"/>
    <col min="11" max="11" width="14.85546875" style="4" customWidth="1"/>
    <col min="12" max="12" width="23" style="4" customWidth="1"/>
    <col min="13" max="13" width="36.5703125" style="4" bestFit="1" customWidth="1"/>
    <col min="14" max="16384" width="9.140625" style="4"/>
  </cols>
  <sheetData>
    <row r="1" spans="1:14" ht="15" thickBot="1" x14ac:dyDescent="0.25"/>
    <row r="2" spans="1:14" s="1" customFormat="1" ht="28.5" customHeight="1" thickBot="1" x14ac:dyDescent="0.25">
      <c r="A2" s="129" t="s">
        <v>42</v>
      </c>
      <c r="B2" s="130"/>
      <c r="C2" s="130"/>
      <c r="D2" s="130"/>
      <c r="E2" s="130"/>
      <c r="F2" s="130"/>
      <c r="G2" s="130"/>
      <c r="H2" s="130"/>
      <c r="I2" s="130"/>
      <c r="J2" s="130"/>
      <c r="K2" s="131"/>
    </row>
    <row r="3" spans="1:14" s="1" customFormat="1" ht="13.5" thickBot="1" x14ac:dyDescent="0.25">
      <c r="A3" s="3"/>
    </row>
    <row r="4" spans="1:14" ht="64.5" thickBot="1" x14ac:dyDescent="0.25">
      <c r="A4" s="10" t="s">
        <v>27</v>
      </c>
      <c r="B4" s="11" t="s">
        <v>3</v>
      </c>
      <c r="C4" s="11" t="s">
        <v>49</v>
      </c>
      <c r="D4" s="107" t="s">
        <v>4</v>
      </c>
      <c r="E4" s="106" t="s">
        <v>60</v>
      </c>
      <c r="F4" s="8" t="s">
        <v>5</v>
      </c>
      <c r="G4" s="8" t="s">
        <v>6</v>
      </c>
      <c r="H4" s="8" t="s">
        <v>40</v>
      </c>
      <c r="I4" s="43" t="s">
        <v>37</v>
      </c>
      <c r="J4" s="43" t="s">
        <v>38</v>
      </c>
      <c r="K4" s="9" t="s">
        <v>41</v>
      </c>
      <c r="N4" s="4" t="s">
        <v>13</v>
      </c>
    </row>
    <row r="5" spans="1:14" x14ac:dyDescent="0.2">
      <c r="A5" s="20" t="s">
        <v>57</v>
      </c>
      <c r="B5" s="12"/>
      <c r="C5" s="12"/>
      <c r="D5" s="13"/>
      <c r="E5" s="13"/>
      <c r="F5" s="64">
        <v>0</v>
      </c>
      <c r="G5" s="27">
        <v>36</v>
      </c>
      <c r="H5" s="65">
        <f>F5*G5</f>
        <v>0</v>
      </c>
      <c r="I5" s="49"/>
      <c r="J5" s="66">
        <f t="shared" ref="J5:J9" si="0">H5*(1+I5)</f>
        <v>0</v>
      </c>
      <c r="K5" s="67">
        <f t="shared" ref="K5:K9" si="1">J5+H5</f>
        <v>0</v>
      </c>
    </row>
    <row r="6" spans="1:14" x14ac:dyDescent="0.2">
      <c r="A6" s="20" t="s">
        <v>56</v>
      </c>
      <c r="B6" s="12"/>
      <c r="C6" s="12"/>
      <c r="D6" s="13"/>
      <c r="E6" s="13"/>
      <c r="F6" s="64">
        <v>0</v>
      </c>
      <c r="G6" s="105">
        <v>36</v>
      </c>
      <c r="H6" s="65">
        <f>F6*G6</f>
        <v>0</v>
      </c>
      <c r="I6" s="49"/>
      <c r="J6" s="66">
        <f t="shared" ref="J6" si="2">H6*(1+I6)</f>
        <v>0</v>
      </c>
      <c r="K6" s="67">
        <f t="shared" ref="K6" si="3">J6+H6</f>
        <v>0</v>
      </c>
    </row>
    <row r="7" spans="1:14" x14ac:dyDescent="0.2">
      <c r="A7" s="14" t="s">
        <v>59</v>
      </c>
      <c r="B7" s="12"/>
      <c r="C7" s="12"/>
      <c r="D7" s="13"/>
      <c r="E7" s="13"/>
      <c r="F7" s="13">
        <v>0</v>
      </c>
      <c r="G7" s="108">
        <v>48</v>
      </c>
      <c r="H7" s="65">
        <f>F7*G7</f>
        <v>0</v>
      </c>
      <c r="I7" s="49"/>
      <c r="J7" s="66">
        <f>H7*(1+I7)</f>
        <v>0</v>
      </c>
      <c r="K7" s="67">
        <f>J7+H7</f>
        <v>0</v>
      </c>
      <c r="L7" s="34"/>
    </row>
    <row r="8" spans="1:14" x14ac:dyDescent="0.2">
      <c r="A8" s="14" t="s">
        <v>58</v>
      </c>
      <c r="B8" s="12"/>
      <c r="C8" s="12"/>
      <c r="D8" s="13"/>
      <c r="E8" s="13"/>
      <c r="F8" s="13">
        <v>0</v>
      </c>
      <c r="G8" s="108">
        <v>48</v>
      </c>
      <c r="H8" s="65">
        <f>F8*G8</f>
        <v>0</v>
      </c>
      <c r="I8" s="49"/>
      <c r="J8" s="66">
        <f>H8*(1+I8)</f>
        <v>0</v>
      </c>
      <c r="K8" s="67">
        <f>J8+H8</f>
        <v>0</v>
      </c>
      <c r="L8" s="34"/>
    </row>
    <row r="9" spans="1:14" x14ac:dyDescent="0.2">
      <c r="A9" s="14" t="s">
        <v>28</v>
      </c>
      <c r="B9" s="12"/>
      <c r="C9" s="12"/>
      <c r="D9" s="13"/>
      <c r="E9" s="13"/>
      <c r="F9" s="13">
        <v>0</v>
      </c>
      <c r="G9" s="108">
        <v>211</v>
      </c>
      <c r="H9" s="65">
        <f t="shared" ref="H9" si="4">F9*G9</f>
        <v>0</v>
      </c>
      <c r="I9" s="49"/>
      <c r="J9" s="66">
        <f t="shared" si="0"/>
        <v>0</v>
      </c>
      <c r="K9" s="67">
        <f t="shared" si="1"/>
        <v>0</v>
      </c>
      <c r="L9" s="34"/>
      <c r="M9" s="4" t="s">
        <v>13</v>
      </c>
    </row>
    <row r="10" spans="1:14" ht="15" thickBot="1" x14ac:dyDescent="0.25">
      <c r="A10" s="17" t="s">
        <v>51</v>
      </c>
      <c r="B10" s="18"/>
      <c r="C10" s="18"/>
      <c r="D10" s="18"/>
      <c r="E10" s="18"/>
      <c r="F10" s="18"/>
      <c r="G10" s="18"/>
      <c r="H10" s="19">
        <f>SUM(H5:H9)</f>
        <v>0</v>
      </c>
      <c r="I10" s="48"/>
      <c r="J10" s="45">
        <f>SUM(J5:J9)</f>
        <v>0</v>
      </c>
      <c r="K10" s="19">
        <f>SUM(K5:K9)</f>
        <v>0</v>
      </c>
    </row>
    <row r="11" spans="1:14" ht="15.75" thickBot="1" x14ac:dyDescent="0.3">
      <c r="A11" s="5"/>
      <c r="B11" s="5"/>
      <c r="C11" s="5"/>
      <c r="D11" s="5"/>
      <c r="E11" s="5"/>
      <c r="F11" s="5"/>
      <c r="G11" s="5"/>
      <c r="H11" s="5"/>
      <c r="I11" s="5"/>
      <c r="J11" s="5"/>
      <c r="K11" s="5"/>
      <c r="L11" s="5"/>
      <c r="M11" s="4" t="s">
        <v>13</v>
      </c>
    </row>
    <row r="12" spans="1:14" ht="15.75" customHeight="1" x14ac:dyDescent="0.2">
      <c r="A12" s="132" t="s">
        <v>29</v>
      </c>
      <c r="B12" s="133"/>
      <c r="C12" s="133"/>
      <c r="D12" s="133"/>
      <c r="E12" s="133"/>
      <c r="F12" s="133"/>
      <c r="G12" s="133"/>
      <c r="H12" s="133"/>
      <c r="I12" s="133"/>
      <c r="J12" s="133"/>
      <c r="K12" s="134"/>
    </row>
    <row r="13" spans="1:14" ht="67.5" customHeight="1" thickBot="1" x14ac:dyDescent="0.25">
      <c r="A13" s="135" t="s">
        <v>61</v>
      </c>
      <c r="B13" s="136"/>
      <c r="C13" s="136"/>
      <c r="D13" s="136"/>
      <c r="E13" s="136"/>
      <c r="F13" s="136"/>
      <c r="G13" s="136"/>
      <c r="H13" s="136"/>
      <c r="I13" s="136"/>
      <c r="J13" s="136"/>
      <c r="K13" s="137"/>
    </row>
    <row r="14" spans="1:14" ht="15.75" thickBot="1" x14ac:dyDescent="0.3">
      <c r="A14" s="5"/>
      <c r="B14" s="5"/>
      <c r="C14" s="5"/>
      <c r="D14" s="5"/>
      <c r="E14" s="5"/>
      <c r="F14" s="5"/>
      <c r="G14" s="5"/>
      <c r="H14" s="5"/>
      <c r="I14" s="5"/>
      <c r="J14" s="5"/>
      <c r="K14" s="5"/>
    </row>
    <row r="15" spans="1:14" ht="15" customHeight="1" thickBot="1" x14ac:dyDescent="0.25">
      <c r="A15" s="132" t="s">
        <v>36</v>
      </c>
      <c r="B15" s="133"/>
      <c r="C15" s="133"/>
      <c r="D15" s="133"/>
      <c r="E15" s="133"/>
      <c r="F15" s="133"/>
      <c r="G15" s="133"/>
      <c r="H15" s="133"/>
      <c r="I15" s="133"/>
      <c r="J15" s="133"/>
      <c r="K15" s="134"/>
      <c r="L15" s="32"/>
    </row>
    <row r="16" spans="1:14" ht="15" thickBot="1" x14ac:dyDescent="0.25">
      <c r="A16" s="126" t="s">
        <v>35</v>
      </c>
      <c r="B16" s="127"/>
      <c r="C16" s="127"/>
      <c r="D16" s="127"/>
      <c r="E16" s="127"/>
      <c r="F16" s="127"/>
      <c r="G16" s="127"/>
      <c r="H16" s="127"/>
      <c r="I16" s="127"/>
      <c r="J16" s="127"/>
      <c r="K16" s="128"/>
    </row>
    <row r="17" spans="1:12" x14ac:dyDescent="0.2">
      <c r="A17" s="26"/>
      <c r="B17" s="26"/>
      <c r="C17" s="26"/>
      <c r="D17" s="26"/>
      <c r="E17" s="26"/>
      <c r="F17" s="26"/>
      <c r="G17" s="26"/>
      <c r="H17" s="26"/>
      <c r="I17" s="26"/>
      <c r="J17" s="26"/>
      <c r="K17" s="26"/>
      <c r="L17" s="26"/>
    </row>
    <row r="20" spans="1:12" x14ac:dyDescent="0.2">
      <c r="A20" s="35"/>
    </row>
    <row r="21" spans="1:12" x14ac:dyDescent="0.2">
      <c r="A21" s="98"/>
    </row>
    <row r="22" spans="1:12" x14ac:dyDescent="0.2">
      <c r="A22" s="99"/>
    </row>
    <row r="23" spans="1:12" x14ac:dyDescent="0.2">
      <c r="A23" s="99"/>
    </row>
    <row r="24" spans="1:12" x14ac:dyDescent="0.2">
      <c r="A24" s="100"/>
    </row>
    <row r="25" spans="1:12" x14ac:dyDescent="0.2">
      <c r="A25" s="101"/>
    </row>
    <row r="26" spans="1:12" x14ac:dyDescent="0.2">
      <c r="A26" s="102"/>
    </row>
    <row r="27" spans="1:12" x14ac:dyDescent="0.2">
      <c r="A27" s="101"/>
    </row>
    <row r="28" spans="1:12" x14ac:dyDescent="0.2">
      <c r="A28" s="102"/>
    </row>
    <row r="29" spans="1:12" x14ac:dyDescent="0.2">
      <c r="A29" s="101"/>
    </row>
    <row r="30" spans="1:12" x14ac:dyDescent="0.2">
      <c r="A30" s="102"/>
    </row>
    <row r="31" spans="1:12" x14ac:dyDescent="0.2">
      <c r="A31" s="101"/>
    </row>
    <row r="32" spans="1:12" x14ac:dyDescent="0.2">
      <c r="A32" s="102"/>
    </row>
    <row r="38" spans="1:11" ht="15" x14ac:dyDescent="0.25">
      <c r="B38"/>
      <c r="C38"/>
    </row>
    <row r="39" spans="1:11" ht="15" x14ac:dyDescent="0.25">
      <c r="B39"/>
      <c r="C39"/>
    </row>
    <row r="40" spans="1:11" ht="15" x14ac:dyDescent="0.25">
      <c r="B40"/>
      <c r="C40"/>
    </row>
    <row r="41" spans="1:11" ht="15" x14ac:dyDescent="0.25">
      <c r="B41"/>
      <c r="C41"/>
    </row>
    <row r="42" spans="1:11" ht="15" x14ac:dyDescent="0.25">
      <c r="B42"/>
      <c r="C42"/>
      <c r="K42" s="34"/>
    </row>
    <row r="43" spans="1:11" ht="15" x14ac:dyDescent="0.25">
      <c r="B43"/>
      <c r="C43"/>
    </row>
    <row r="44" spans="1:11" ht="15" x14ac:dyDescent="0.25">
      <c r="B44"/>
      <c r="C44"/>
    </row>
    <row r="45" spans="1:11" ht="15" x14ac:dyDescent="0.25">
      <c r="B45"/>
      <c r="C45"/>
    </row>
    <row r="46" spans="1:11" ht="15" x14ac:dyDescent="0.25">
      <c r="B46"/>
      <c r="C46"/>
    </row>
    <row r="47" spans="1:11" ht="15" x14ac:dyDescent="0.25">
      <c r="A47"/>
      <c r="B47"/>
      <c r="C47"/>
    </row>
    <row r="48" spans="1:11" ht="15" x14ac:dyDescent="0.25">
      <c r="A48"/>
      <c r="B48"/>
      <c r="C48"/>
    </row>
    <row r="72" spans="1:1" x14ac:dyDescent="0.2">
      <c r="A72" s="4" t="s">
        <v>30</v>
      </c>
    </row>
  </sheetData>
  <mergeCells count="5">
    <mergeCell ref="A2:K2"/>
    <mergeCell ref="A12:K12"/>
    <mergeCell ref="A13:K13"/>
    <mergeCell ref="A15:K15"/>
    <mergeCell ref="A16:K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Soortaanbesteding2 xmlns="c2f4420b-237a-4342-b8ea-610b45c57968" xsi:nil="true"/>
    <inkoopadviseur xmlns="c2f4420b-237a-4342-b8ea-610b45c57968">
      <UserInfo>
        <DisplayName/>
        <AccountId xsi:nil="true"/>
        <AccountType/>
      </UserInfo>
    </inkoopadviseu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20" ma:contentTypeDescription="Een nieuw document maken." ma:contentTypeScope="" ma:versionID="f2fbee7a92b6abf86d2e8a9f10103da7">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1416eb6bcdc60caa140d3d444f4dfc53"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element ref="ns2:Soortaanbesteding2" minOccurs="0"/>
                <xsd:element ref="ns2: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Soortaanbesteding2" ma:index="23" nillable="true" ma:displayName="Soort aanbesteding 2" ma:format="Dropdown" ma:internalName="Soortaanbesteding2">
      <xsd:simpleType>
        <xsd:restriction base="dms:Choice">
          <xsd:enumeration value="EUA"/>
          <xsd:enumeration value="EOA"/>
          <xsd:enumeration value="MOA"/>
          <xsd:enumeration value="Vrijwillige transparantie"/>
          <xsd:enumeration value="Onderhandelingsprocedure"/>
        </xsd:restriction>
      </xsd:simpleType>
    </xsd:element>
    <xsd:element name="inkoopadviseur" ma:index="24" nillable="true" ma:displayName="inkoopadviseur" ma:format="Dropdown" ma:list="UserInfo" ma:SharePointGroup="0" ma:internalName="inkoopadvis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B49A71-B26A-4A03-9879-6AC2ED1CA9F8}">
  <ds:schemaRefs>
    <ds:schemaRef ds:uri="http://schemas.microsoft.com/sharepoint/v3/contenttype/forms"/>
  </ds:schemaRefs>
</ds:datastoreItem>
</file>

<file path=customXml/itemProps2.xml><?xml version="1.0" encoding="utf-8"?>
<ds:datastoreItem xmlns:ds="http://schemas.openxmlformats.org/officeDocument/2006/customXml" ds:itemID="{C4B5FEEB-2598-4036-8C75-7EB85A93919F}">
  <ds:schemaRefs>
    <ds:schemaRef ds:uri="http://www.w3.org/XML/1998/namespace"/>
    <ds:schemaRef ds:uri="http://purl.org/dc/elements/1.1/"/>
    <ds:schemaRef ds:uri="http://schemas.microsoft.com/office/2006/documentManagement/types"/>
    <ds:schemaRef ds:uri="c2f4420b-237a-4342-b8ea-610b45c57968"/>
    <ds:schemaRef ds:uri="http://purl.org/dc/dcmitype/"/>
    <ds:schemaRef ds:uri="2e78e2b2-9583-4240-96db-b18d9de776f5"/>
    <ds:schemaRef ds:uri="http://schemas.microsoft.com/office/2006/metadata/properties"/>
    <ds:schemaRef ds:uri="http://purl.org/dc/terms/"/>
    <ds:schemaRef ds:uri="http://schemas.microsoft.com/office/infopath/2007/PartnerControls"/>
    <ds:schemaRef ds:uri="http://schemas.openxmlformats.org/package/2006/metadata/core-properties"/>
    <ds:schemaRef ds:uri="eefdb646-f233-4c17-9b42-f985290b7f7d"/>
  </ds:schemaRefs>
</ds:datastoreItem>
</file>

<file path=customXml/itemProps3.xml><?xml version="1.0" encoding="utf-8"?>
<ds:datastoreItem xmlns:ds="http://schemas.openxmlformats.org/officeDocument/2006/customXml" ds:itemID="{093C80FD-1D12-4259-BFF5-F17DE7266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85c1167-02a1-4d9b-8289-7c738745b7c3}" enabled="0" method="" siteId="{285c1167-02a1-4d9b-8289-7c738745b7c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Totaal inschrijfprijs</vt:lpstr>
      <vt:lpstr>Prijsformulier Perceel 1</vt:lpstr>
      <vt:lpstr>Prijsformulier Perceel 2</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Berg, Evelien van den</cp:lastModifiedBy>
  <cp:revision/>
  <dcterms:created xsi:type="dcterms:W3CDTF">2017-09-14T13:04:20Z</dcterms:created>
  <dcterms:modified xsi:type="dcterms:W3CDTF">2025-10-17T07:59:03Z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Order">
    <vt:r8>2693200</vt:r8>
  </property>
  <property fmtid="{D5CDD505-2E9C-101B-9397-08002B2CF9AE}" pid="4" name="MediaServiceImageTags">
    <vt:lpwstr/>
  </property>
</Properties>
</file>