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alkmaar-my.sharepoint.com/personal/soosterling_alkmaar_nl/Documents/Bureaublad/prijzenblad/"/>
    </mc:Choice>
  </mc:AlternateContent>
  <xr:revisionPtr revIDLastSave="2" documentId="13_ncr:1_{73D6C8F8-27DB-4370-92A3-8237FA1E88E7}" xr6:coauthVersionLast="47" xr6:coauthVersionMax="47" xr10:uidLastSave="{EC334734-8745-42A5-A240-75845D4A8D3F}"/>
  <bookViews>
    <workbookView xWindow="-108" yWindow="-108" windowWidth="23256" windowHeight="12456" activeTab="2" xr2:uid="{00000000-000D-0000-FFFF-FFFF00000000}"/>
  </bookViews>
  <sheets>
    <sheet name="Locaties Perceel B" sheetId="1" r:id="rId1"/>
    <sheet name="Invulinstructie" sheetId="123" r:id="rId2"/>
    <sheet name="Prijsformulier totaal" sheetId="122" r:id="rId3"/>
    <sheet name="Contractprijzen Preventief" sheetId="112" r:id="rId4"/>
    <sheet name="Contractprijzen Correctief" sheetId="118" r:id="rId5"/>
    <sheet name="Contractprijzen Projecten" sheetId="119" r:id="rId6"/>
    <sheet name="Nulmeting" sheetId="120" r:id="rId7"/>
    <sheet name="220111 Stadskantoor bouwdeel C " sheetId="134" r:id="rId8"/>
    <sheet name="220057 Stadskantoor" sheetId="124" r:id="rId9"/>
    <sheet name="220113 De Kazerne" sheetId="125" r:id="rId10"/>
    <sheet name="230029 Wijkcentrum Rietschoot" sheetId="126" r:id="rId11"/>
    <sheet name="230034 KDV Rapsodie" sheetId="127" r:id="rId12"/>
    <sheet name="290001 Kofschip" sheetId="128" r:id="rId13"/>
    <sheet name="290031 Daalmeer" sheetId="129" r:id="rId14"/>
    <sheet name="220094 Leger des Heils" sheetId="130" r:id="rId15"/>
    <sheet name="240803 Gymlokaal " sheetId="131" r:id="rId16"/>
    <sheet name="240811 240821 Gymlokaal" sheetId="132" r:id="rId17"/>
    <sheet name="230034 Complex Beethovensingel" sheetId="133" r:id="rId18"/>
  </sheets>
  <definedNames>
    <definedName name="_xlnm._FilterDatabase" localSheetId="4" hidden="1">'Contractprijzen Correctief'!$B$3:$J$15</definedName>
    <definedName name="_xlnm._FilterDatabase" localSheetId="3" hidden="1">'Contractprijzen Preventief'!$B$3:$J$14</definedName>
    <definedName name="_xlnm._FilterDatabase" localSheetId="5" hidden="1">'Contractprijzen Projecten'!$B$3:$J$15</definedName>
    <definedName name="_xlnm._FilterDatabase" localSheetId="1" hidden="1">Invulinstructie!#REF!</definedName>
    <definedName name="_xlnm._FilterDatabase" localSheetId="0" hidden="1">'Locaties Perceel B'!$A$1:$M$11</definedName>
    <definedName name="_xlnm._FilterDatabase" localSheetId="6" hidden="1">Nulmeting!$B$3:$J$14</definedName>
    <definedName name="_xlnm._FilterDatabase" localSheetId="2" hidden="1">'Prijsformulier totaal'!$B$8:$H$27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6" i="122" l="1"/>
  <c r="H28" i="122"/>
  <c r="H25" i="122"/>
  <c r="H24" i="122"/>
  <c r="N9" i="134"/>
  <c r="N10" i="134"/>
  <c r="N11" i="134"/>
  <c r="N8" i="134"/>
  <c r="N7" i="134"/>
  <c r="N6" i="134"/>
  <c r="N5" i="134"/>
  <c r="N4" i="134"/>
  <c r="N3" i="134"/>
  <c r="N2" i="134"/>
  <c r="I11" i="112"/>
  <c r="I10" i="112"/>
  <c r="I9" i="112"/>
  <c r="I8" i="112"/>
  <c r="I7" i="112"/>
  <c r="I6" i="112"/>
  <c r="I5" i="112"/>
  <c r="I4" i="112"/>
  <c r="N2" i="133"/>
  <c r="N3" i="133"/>
  <c r="N4" i="133"/>
  <c r="N5" i="133"/>
  <c r="N6" i="133"/>
  <c r="N7" i="133"/>
  <c r="N8" i="133"/>
  <c r="N16" i="132"/>
  <c r="N15" i="132"/>
  <c r="N14" i="132"/>
  <c r="N13" i="132"/>
  <c r="N12" i="132"/>
  <c r="N11" i="132"/>
  <c r="N10" i="132"/>
  <c r="N9" i="132"/>
  <c r="N8" i="132"/>
  <c r="N7" i="132"/>
  <c r="N6" i="132"/>
  <c r="N5" i="132"/>
  <c r="N4" i="132"/>
  <c r="N3" i="132"/>
  <c r="N2" i="132"/>
  <c r="P2" i="132" s="1"/>
  <c r="I12" i="112" s="1"/>
  <c r="P2" i="131"/>
  <c r="N2" i="129"/>
  <c r="N11" i="131"/>
  <c r="N10" i="131"/>
  <c r="N9" i="131"/>
  <c r="N8" i="131"/>
  <c r="N7" i="131"/>
  <c r="N6" i="131"/>
  <c r="N5" i="131"/>
  <c r="N4" i="131"/>
  <c r="N3" i="131"/>
  <c r="N2" i="131"/>
  <c r="P2" i="130"/>
  <c r="N7" i="130"/>
  <c r="N6" i="130"/>
  <c r="N5" i="130"/>
  <c r="N4" i="130"/>
  <c r="N3" i="130"/>
  <c r="N2" i="130"/>
  <c r="P2" i="129"/>
  <c r="N29" i="129"/>
  <c r="N28" i="129"/>
  <c r="N27" i="129"/>
  <c r="N26" i="129"/>
  <c r="N25" i="129"/>
  <c r="N24" i="129"/>
  <c r="N23" i="129"/>
  <c r="N22" i="129"/>
  <c r="N21" i="129"/>
  <c r="N20" i="129"/>
  <c r="N19" i="129"/>
  <c r="N18" i="129"/>
  <c r="N17" i="129"/>
  <c r="N16" i="129"/>
  <c r="N15" i="129"/>
  <c r="N14" i="129"/>
  <c r="N13" i="129"/>
  <c r="N12" i="129"/>
  <c r="N11" i="129"/>
  <c r="N10" i="129"/>
  <c r="N9" i="129"/>
  <c r="N8" i="129"/>
  <c r="N7" i="129"/>
  <c r="N6" i="129"/>
  <c r="N5" i="129"/>
  <c r="N4" i="129"/>
  <c r="N3" i="129"/>
  <c r="P2" i="128"/>
  <c r="N38" i="128"/>
  <c r="N39" i="128"/>
  <c r="N37" i="128"/>
  <c r="N36" i="128"/>
  <c r="N35" i="128"/>
  <c r="N34" i="128"/>
  <c r="N33" i="128"/>
  <c r="N32" i="128"/>
  <c r="N31" i="128"/>
  <c r="N30" i="128"/>
  <c r="N29" i="128"/>
  <c r="N28" i="128"/>
  <c r="N27" i="128"/>
  <c r="N26" i="128"/>
  <c r="N25" i="128"/>
  <c r="N24" i="128"/>
  <c r="N23" i="128"/>
  <c r="N22" i="128"/>
  <c r="N21" i="128"/>
  <c r="N20" i="128"/>
  <c r="N19" i="128"/>
  <c r="N18" i="128"/>
  <c r="N17" i="128"/>
  <c r="N16" i="128"/>
  <c r="N15" i="128"/>
  <c r="N14" i="128"/>
  <c r="N13" i="128"/>
  <c r="N12" i="128"/>
  <c r="N11" i="128"/>
  <c r="N10" i="128"/>
  <c r="N9" i="128"/>
  <c r="N8" i="128"/>
  <c r="N7" i="128"/>
  <c r="N6" i="128"/>
  <c r="N5" i="128"/>
  <c r="N4" i="128"/>
  <c r="N3" i="128"/>
  <c r="N2" i="128"/>
  <c r="P2" i="127"/>
  <c r="N22" i="127"/>
  <c r="N21" i="127"/>
  <c r="N20" i="127"/>
  <c r="N19" i="127"/>
  <c r="N18" i="127"/>
  <c r="N17" i="127"/>
  <c r="N16" i="127"/>
  <c r="N15" i="127"/>
  <c r="N14" i="127"/>
  <c r="N13" i="127"/>
  <c r="N12" i="127"/>
  <c r="N11" i="127"/>
  <c r="N10" i="127"/>
  <c r="N9" i="127"/>
  <c r="N8" i="127"/>
  <c r="N7" i="127"/>
  <c r="N6" i="127"/>
  <c r="N5" i="127"/>
  <c r="N4" i="127"/>
  <c r="N3" i="127"/>
  <c r="N2" i="127"/>
  <c r="P2" i="126"/>
  <c r="N27" i="126"/>
  <c r="N26" i="126"/>
  <c r="N25" i="126"/>
  <c r="N24" i="126"/>
  <c r="N23" i="126"/>
  <c r="N22" i="126"/>
  <c r="N21" i="126"/>
  <c r="N20" i="126"/>
  <c r="N19" i="126"/>
  <c r="N18" i="126"/>
  <c r="N17" i="126"/>
  <c r="N16" i="126"/>
  <c r="N15" i="126"/>
  <c r="N14" i="126"/>
  <c r="N13" i="126"/>
  <c r="N12" i="126"/>
  <c r="N11" i="126"/>
  <c r="N10" i="126"/>
  <c r="N9" i="126"/>
  <c r="N8" i="126"/>
  <c r="N7" i="126"/>
  <c r="N6" i="126"/>
  <c r="N5" i="126"/>
  <c r="N4" i="126"/>
  <c r="N3" i="126"/>
  <c r="N2" i="126"/>
  <c r="P2" i="125"/>
  <c r="N38" i="125"/>
  <c r="N39" i="125"/>
  <c r="N40" i="125"/>
  <c r="N41" i="125"/>
  <c r="N42" i="125"/>
  <c r="N43" i="125"/>
  <c r="N44" i="125"/>
  <c r="N45" i="125"/>
  <c r="N46" i="125"/>
  <c r="N47" i="125"/>
  <c r="N48" i="125"/>
  <c r="N49" i="125"/>
  <c r="N50" i="125"/>
  <c r="N51" i="125"/>
  <c r="N52" i="125"/>
  <c r="N53" i="125"/>
  <c r="N54" i="125"/>
  <c r="N55" i="125"/>
  <c r="N56" i="125"/>
  <c r="N57" i="125"/>
  <c r="N58" i="125"/>
  <c r="N59" i="125"/>
  <c r="N60" i="125"/>
  <c r="N61" i="125"/>
  <c r="N62" i="125"/>
  <c r="N63" i="125"/>
  <c r="N64" i="125"/>
  <c r="N65" i="125"/>
  <c r="N66" i="125"/>
  <c r="N67" i="125"/>
  <c r="N68" i="125"/>
  <c r="N69" i="125"/>
  <c r="N70" i="125"/>
  <c r="N71" i="125"/>
  <c r="N72" i="125"/>
  <c r="N73" i="125"/>
  <c r="N74" i="125"/>
  <c r="N75" i="125"/>
  <c r="N76" i="125"/>
  <c r="N77" i="125"/>
  <c r="N78" i="125"/>
  <c r="N79" i="125"/>
  <c r="N80" i="125"/>
  <c r="N81" i="125"/>
  <c r="N82" i="125"/>
  <c r="N83" i="125"/>
  <c r="N84" i="125"/>
  <c r="N85" i="125"/>
  <c r="N86" i="125"/>
  <c r="N87" i="125"/>
  <c r="N88" i="125"/>
  <c r="N89" i="125"/>
  <c r="N90" i="125"/>
  <c r="N91" i="125"/>
  <c r="N92" i="125"/>
  <c r="N93" i="125"/>
  <c r="N94" i="125"/>
  <c r="N95" i="125"/>
  <c r="N96" i="125"/>
  <c r="N97" i="125"/>
  <c r="N98" i="125"/>
  <c r="N99" i="125"/>
  <c r="N100" i="125"/>
  <c r="N101" i="125"/>
  <c r="N102" i="125"/>
  <c r="N103" i="125"/>
  <c r="N104" i="125"/>
  <c r="N105" i="125"/>
  <c r="N106" i="125"/>
  <c r="N107" i="125"/>
  <c r="N108" i="125"/>
  <c r="N109" i="125"/>
  <c r="N110" i="125"/>
  <c r="N111" i="125"/>
  <c r="N37" i="125"/>
  <c r="N36" i="125"/>
  <c r="N35" i="125"/>
  <c r="N34" i="125"/>
  <c r="N33" i="125"/>
  <c r="N32" i="125"/>
  <c r="N31" i="125"/>
  <c r="N30" i="125"/>
  <c r="N29" i="125"/>
  <c r="N28" i="125"/>
  <c r="N27" i="125"/>
  <c r="N26" i="125"/>
  <c r="N25" i="125"/>
  <c r="N24" i="125"/>
  <c r="N23" i="125"/>
  <c r="N22" i="125"/>
  <c r="N21" i="125"/>
  <c r="N20" i="125"/>
  <c r="N19" i="125"/>
  <c r="N18" i="125"/>
  <c r="N17" i="125"/>
  <c r="N16" i="125"/>
  <c r="N15" i="125"/>
  <c r="N14" i="125"/>
  <c r="N13" i="125"/>
  <c r="N12" i="125"/>
  <c r="N11" i="125"/>
  <c r="N10" i="125"/>
  <c r="N9" i="125"/>
  <c r="N8" i="125"/>
  <c r="N7" i="125"/>
  <c r="N6" i="125"/>
  <c r="N5" i="125"/>
  <c r="N4" i="125"/>
  <c r="N3" i="125"/>
  <c r="N2" i="125"/>
  <c r="P3" i="124"/>
  <c r="N38" i="124"/>
  <c r="N40" i="124"/>
  <c r="N41" i="124"/>
  <c r="N42" i="124"/>
  <c r="N43" i="124"/>
  <c r="N44" i="124"/>
  <c r="N45" i="124"/>
  <c r="N46" i="124"/>
  <c r="N47" i="124"/>
  <c r="N48" i="124"/>
  <c r="N49" i="124"/>
  <c r="N50" i="124"/>
  <c r="N51" i="124"/>
  <c r="N52" i="124"/>
  <c r="N53" i="124"/>
  <c r="N54" i="124"/>
  <c r="N55" i="124"/>
  <c r="N56" i="124"/>
  <c r="N57" i="124"/>
  <c r="N58" i="124"/>
  <c r="N59" i="124"/>
  <c r="N60" i="124"/>
  <c r="N61" i="124"/>
  <c r="N62" i="124"/>
  <c r="N63" i="124"/>
  <c r="N64" i="124"/>
  <c r="N65" i="124"/>
  <c r="N66" i="124"/>
  <c r="N67" i="124"/>
  <c r="N68" i="124"/>
  <c r="N69" i="124"/>
  <c r="N70" i="124"/>
  <c r="N71" i="124"/>
  <c r="N72" i="124"/>
  <c r="N73" i="124"/>
  <c r="N74" i="124"/>
  <c r="N75" i="124"/>
  <c r="N76" i="124"/>
  <c r="N77" i="124"/>
  <c r="N37" i="124"/>
  <c r="N36" i="124"/>
  <c r="N35" i="124"/>
  <c r="N34" i="124"/>
  <c r="N33" i="124"/>
  <c r="N32" i="124"/>
  <c r="N31" i="124"/>
  <c r="N30" i="124"/>
  <c r="N29" i="124"/>
  <c r="N28" i="124"/>
  <c r="N27" i="124"/>
  <c r="N26" i="124"/>
  <c r="N25" i="124"/>
  <c r="N24" i="124"/>
  <c r="N23" i="124"/>
  <c r="N22" i="124"/>
  <c r="N21" i="124"/>
  <c r="N20" i="124"/>
  <c r="N19" i="124"/>
  <c r="N18" i="124"/>
  <c r="N17" i="124"/>
  <c r="N16" i="124"/>
  <c r="N15" i="124"/>
  <c r="N14" i="124"/>
  <c r="N13" i="124"/>
  <c r="N12" i="124"/>
  <c r="N11" i="124"/>
  <c r="N10" i="124"/>
  <c r="N9" i="124"/>
  <c r="N8" i="124"/>
  <c r="N7" i="124"/>
  <c r="N6" i="124"/>
  <c r="N5" i="124"/>
  <c r="N4" i="124"/>
  <c r="N3" i="124"/>
  <c r="H8" i="118"/>
  <c r="H7" i="118"/>
  <c r="H15" i="118"/>
  <c r="H16" i="118"/>
  <c r="H17" i="118"/>
  <c r="H14" i="118"/>
  <c r="H15" i="119"/>
  <c r="H17" i="119"/>
  <c r="H18" i="119"/>
  <c r="H19" i="119"/>
  <c r="H20" i="119"/>
  <c r="H21" i="119"/>
  <c r="H14" i="119"/>
  <c r="H16" i="119"/>
  <c r="D20" i="118"/>
  <c r="H20" i="118" s="1"/>
  <c r="D21" i="118"/>
  <c r="H21" i="118" s="1"/>
  <c r="D22" i="118"/>
  <c r="H22" i="118" s="1"/>
  <c r="F23" i="122"/>
  <c r="H23" i="122" s="1"/>
  <c r="H11" i="118"/>
  <c r="I15" i="120"/>
  <c r="E20" i="122"/>
  <c r="H20" i="122" s="1"/>
  <c r="H7" i="119"/>
  <c r="H8" i="119"/>
  <c r="H11" i="119"/>
  <c r="I22" i="119" l="1"/>
  <c r="I12" i="119"/>
  <c r="I12" i="118"/>
  <c r="D13" i="122" s="1"/>
  <c r="I23" i="118"/>
  <c r="D15" i="122" s="1"/>
  <c r="I18" i="118"/>
  <c r="D14" i="122" s="1"/>
  <c r="P2" i="133"/>
  <c r="I13" i="112" s="1"/>
  <c r="P2" i="134"/>
  <c r="I14" i="112" s="1"/>
  <c r="I23" i="119" l="1"/>
  <c r="E18" i="122" s="1"/>
  <c r="H18" i="122" s="1"/>
  <c r="E16" i="122"/>
  <c r="H15" i="122" s="1"/>
  <c r="I15" i="112"/>
  <c r="E10" i="122" s="1"/>
  <c r="H10" i="12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Bo Geurts | Kusch B.V.</author>
  </authors>
  <commentList>
    <comment ref="I5" authorId="0" shapeId="0" xr:uid="{05BAAFFA-4A6C-4B2C-93A2-F7A8EEE70B74}">
      <text>
        <r>
          <rPr>
            <sz val="11"/>
            <color theme="1"/>
            <rFont val="Calibri"/>
            <family val="2"/>
            <scheme val="minor"/>
          </rPr>
          <t>Bo Geurts | Kusch B.V.:
Leger des Heils</t>
        </r>
      </text>
    </comment>
    <comment ref="I6" authorId="0" shapeId="0" xr:uid="{CA4AD939-3535-4921-A6B8-65F11C8C8C8B}">
      <text>
        <r>
          <rPr>
            <sz val="11"/>
            <color theme="1"/>
            <rFont val="Calibri"/>
            <family val="2"/>
            <scheme val="minor"/>
          </rPr>
          <t>Bo Geurts | Kusch B.V.:
Voedselbank</t>
        </r>
      </text>
    </comment>
  </commentList>
</comments>
</file>

<file path=xl/sharedStrings.xml><?xml version="1.0" encoding="utf-8"?>
<sst xmlns="http://schemas.openxmlformats.org/spreadsheetml/2006/main" count="2381" uniqueCount="750">
  <si>
    <t>🏛️ Object</t>
  </si>
  <si>
    <t>🔗 Link</t>
  </si>
  <si>
    <t>Locatiecode</t>
  </si>
  <si>
    <t>Kostenplaats</t>
  </si>
  <si>
    <t>Adres</t>
  </si>
  <si>
    <t>Nr.</t>
  </si>
  <si>
    <t>Postcode</t>
  </si>
  <si>
    <t>Bouwjaar</t>
  </si>
  <si>
    <t>BVO (m2)</t>
  </si>
  <si>
    <t>Functie</t>
  </si>
  <si>
    <t>WTB groot/klein</t>
  </si>
  <si>
    <t>Perceel pandenlijst</t>
  </si>
  <si>
    <t>Perceel</t>
  </si>
  <si>
    <t>220057 Stadskantoor</t>
  </si>
  <si>
    <t>Ga naar tabblad</t>
  </si>
  <si>
    <t>L070025</t>
  </si>
  <si>
    <t>Mallegatsplein</t>
  </si>
  <si>
    <t>1815 AG</t>
  </si>
  <si>
    <t>Dienstgebouw</t>
  </si>
  <si>
    <t>WTB groot</t>
  </si>
  <si>
    <t>B</t>
  </si>
  <si>
    <t>220113 De Kazerne</t>
  </si>
  <si>
    <t>L070012</t>
  </si>
  <si>
    <t>Helderseweg</t>
  </si>
  <si>
    <t>1815 AB</t>
  </si>
  <si>
    <t>Bedrijfspand</t>
  </si>
  <si>
    <t>230029 Wijkcentrum Rietschoot</t>
  </si>
  <si>
    <t>L040011</t>
  </si>
  <si>
    <t>Saskerstraat</t>
  </si>
  <si>
    <t>1831 CR</t>
  </si>
  <si>
    <t>Welzijnspand</t>
  </si>
  <si>
    <t>230034 KDV Rapsodie</t>
  </si>
  <si>
    <t>L040012 en L180002</t>
  </si>
  <si>
    <t>Beethovensingel</t>
  </si>
  <si>
    <t xml:space="preserve">1814 HJ </t>
  </si>
  <si>
    <t>290001 Kofschip</t>
  </si>
  <si>
    <t>L180007</t>
  </si>
  <si>
    <t>Kofschipstraat</t>
  </si>
  <si>
    <t>10</t>
  </si>
  <si>
    <t>1826 CG</t>
  </si>
  <si>
    <t>School</t>
  </si>
  <si>
    <t>290031 Daalmeer</t>
  </si>
  <si>
    <t>L0170013</t>
  </si>
  <si>
    <t>Toscanestraat / lombardijeweg</t>
  </si>
  <si>
    <t>1827 DM</t>
  </si>
  <si>
    <t>Schoolcomplex</t>
  </si>
  <si>
    <t>220094 Leger des Heils</t>
  </si>
  <si>
    <t>L060046</t>
  </si>
  <si>
    <t>Pettemerstraat</t>
  </si>
  <si>
    <t>1823 CW</t>
  </si>
  <si>
    <t>onbekend</t>
  </si>
  <si>
    <t>Tijdelijk beheer</t>
  </si>
  <si>
    <t xml:space="preserve">240803 Gymlokaal </t>
  </si>
  <si>
    <t>L170003</t>
  </si>
  <si>
    <t>Amalia van Solmstraat</t>
  </si>
  <si>
    <t>1814 NS</t>
  </si>
  <si>
    <t>Gymlokaal</t>
  </si>
  <si>
    <t>240811/240821 Gymlokaal</t>
  </si>
  <si>
    <t>240811/240821</t>
  </si>
  <si>
    <t>L170010&amp;L170019</t>
  </si>
  <si>
    <t>13+14</t>
  </si>
  <si>
    <t>Gymzalen</t>
  </si>
  <si>
    <t>230034 Complex Beethovensingel</t>
  </si>
  <si>
    <t>L180002</t>
  </si>
  <si>
    <t>220111 Stadskantoor bouwdeel C - handhaving</t>
  </si>
  <si>
    <t>L070010</t>
  </si>
  <si>
    <t>8a</t>
  </si>
  <si>
    <t>Brandweer</t>
  </si>
  <si>
    <t>EUROPESE NIET-OPENBARE AANBESTEDING VAN WERKTUIGBOUWKUNDIG ONDERHOUD</t>
  </si>
  <si>
    <t>BIJLAGE 9b INSCHRIJFBESTAND PERCEEL B versie 1 d.d. 28-1-2026</t>
  </si>
  <si>
    <t>Invulinstructie</t>
  </si>
  <si>
    <t>Algemeen: het is niet toegstaan om celeigenschappen te wijzigen</t>
  </si>
  <si>
    <r>
      <rPr>
        <b/>
        <sz val="11"/>
        <color theme="1"/>
        <rFont val="Calibri"/>
        <family val="2"/>
        <scheme val="minor"/>
      </rPr>
      <t>Advies</t>
    </r>
    <r>
      <rPr>
        <sz val="11"/>
        <color theme="1"/>
        <rFont val="Calibri"/>
        <family val="2"/>
        <scheme val="minor"/>
      </rPr>
      <t xml:space="preserve"> Lees eerst deze invulinstructie in zijn geheel door.</t>
    </r>
  </si>
  <si>
    <t>U dient alleen de blauwe gearceerde velden in te vullen, indien een cel niet ingevuld wordt of met een 'nul' geldt deze als inschrijfwaarde.</t>
  </si>
  <si>
    <t>In kolom B van deze invulinstructie zijn de stappen (inclusief link naar het desbetreffende tabblad) opgenomen.</t>
  </si>
  <si>
    <t>Onderdeel 1 contractprijzen preventief onderhoud</t>
  </si>
  <si>
    <t>Stap 1:</t>
  </si>
  <si>
    <t>U dient in alle (11) tabbladen met het zgn. objectnummer in de blauw gearceerde cellen de "onderhoudsprijs per stuk per jaar"(kolom M) en "Wettelijk verplicht onderhoud/keuringen" (kolom O) in te vullen.</t>
  </si>
  <si>
    <t>Onderdeel 2 Contractprijzen</t>
  </si>
  <si>
    <t>Stap 2:</t>
  </si>
  <si>
    <t xml:space="preserve">In tabblad "Contractprijzen Preventief" worden de contractprijzen preventief onderhoud per object en de totale contractprijs onderhoud WTB Perceel B weergegeven. </t>
  </si>
  <si>
    <t>Onderdeel 3 Contractprijzen correctief</t>
  </si>
  <si>
    <t>Stap 3:</t>
  </si>
  <si>
    <t>U dient in tabblad "Contractprijzen Correctief" in de blauw gearceerde cellen de bedragen en percentages in te vullen (kolom D en E).</t>
  </si>
  <si>
    <t>Het inschrijfbestand rekent automatisch door. In kolom I ontstaan fictieve totaal bedragen, welke meewegen met uw gewogen inschrijfprijs.</t>
  </si>
  <si>
    <t>Onderdeel 4 Contractprijzen projecten</t>
  </si>
  <si>
    <t>Stap 4:</t>
  </si>
  <si>
    <t>U dient in tabblad "Contractprijzen projecten" in de blauw gearceerde cellen de bedragen en condities in te vullen (kolom D).</t>
  </si>
  <si>
    <t>Onderdeel 5 Nulmeting</t>
  </si>
  <si>
    <t>Stap 5:</t>
  </si>
  <si>
    <t>U dient in tabblad "Nulmeting" in de blauw gearceerde cellen de bedragen per object in te vullen (kolom I).</t>
  </si>
  <si>
    <t>Het inschrijfbestand rekent automatisch door. In kolom I, regel 15 ontstaat een fictief totaal bedrag, welke meeweegt met uw gewogen inschrijfprijs.</t>
  </si>
  <si>
    <t>Onderdeel 6 Totaal gewogen inschrijfprijs</t>
  </si>
  <si>
    <t>Stap 6:</t>
  </si>
  <si>
    <t xml:space="preserve">In tabblad "Totaal gewogen inschrijfprijs" vind u de doorrekening en wegingsfactoren voor de gewogen inschrijfprijs. </t>
  </si>
  <si>
    <t>U dient boven in dit blad uw bedrijfsnaam te vermelden.</t>
  </si>
  <si>
    <t>U dient de blauw gearceerde cel nog eventueel uw jaarprijs voor het technisch beheer in te vullen (kolom D).</t>
  </si>
  <si>
    <t xml:space="preserve">Het inschrijfbestand rekent automatisch door. </t>
  </si>
  <si>
    <t>In kolom H ziet u de totaal gewogen inschrijfprijs.</t>
  </si>
  <si>
    <t>U print dit tabblad als PDF, deze dient rechtsgeldig te worden ondertekend en dus ondertekend in PDF te worden ingediend bij uw inschrijving in CTM. Ook het gehele Excelbestand wordt ingediend in CTM.</t>
  </si>
  <si>
    <t>Rekenblad wegingsfactor bepaling gewogen inschrijfprijs Perceel B - versie 1 d.d. 28-1-2026</t>
  </si>
  <si>
    <t>Inschrijver</t>
  </si>
  <si>
    <t>Onderdeel</t>
  </si>
  <si>
    <t>Weging</t>
  </si>
  <si>
    <t>Inschrijfprijs</t>
  </si>
  <si>
    <t>1)</t>
  </si>
  <si>
    <t>Contractprijzen preventief onderhoud</t>
  </si>
  <si>
    <t>2)</t>
  </si>
  <si>
    <t>Calculatieschema en uurtarieven voor correctief onderhoud</t>
  </si>
  <si>
    <t>Fictief bedrag materiaal en werk derden</t>
  </si>
  <si>
    <t>Fictief bedrag uurtarieven regulier</t>
  </si>
  <si>
    <t>Fictief bedrag uurtarieven buiten werktijden</t>
  </si>
  <si>
    <t>Totaalbedrag</t>
  </si>
  <si>
    <t>3)</t>
  </si>
  <si>
    <t>Calculatieschema en uurtarieven voor werken en kleine projecten e.d.</t>
  </si>
  <si>
    <t>4)</t>
  </si>
  <si>
    <t>Nulmeting</t>
  </si>
  <si>
    <t>Jaarprijs Technisch beheer</t>
  </si>
  <si>
    <t>Jaarprijs</t>
  </si>
  <si>
    <t>Contractduur in jaren</t>
  </si>
  <si>
    <t>Prijs totale contractduur</t>
  </si>
  <si>
    <t>5)</t>
  </si>
  <si>
    <t>O.a. overleg, verslaglegging,  onderhoudsplanning, advies, input MJOP, rapportages.</t>
  </si>
  <si>
    <t>Totaal gewogen inschrijfprijs</t>
  </si>
  <si>
    <t>Datum</t>
  </si>
  <si>
    <t>Naam ondertekenaar</t>
  </si>
  <si>
    <t>Handtekening</t>
  </si>
  <si>
    <t>Contractprijzen voor preventief onderhoud - versie 1 d.d. 28-1-2026</t>
  </si>
  <si>
    <t>Contractprijs exc. Btw</t>
  </si>
  <si>
    <t>Totaal contractprijs perceel B exc. Btw:</t>
  </si>
  <si>
    <t>Calculatieschema en uurtarieven voor onderhoud - versie 1 d.d. 28-1-2026</t>
  </si>
  <si>
    <t>Voor verrekenbaar correctief onderhoud en regie werkzaamheden op afroep</t>
  </si>
  <si>
    <t>Calculatieschema materiaal / werk derden</t>
  </si>
  <si>
    <t>Percentage</t>
  </si>
  <si>
    <t>Fictief bedrag  per jaar</t>
  </si>
  <si>
    <t>Fictief bedrag</t>
  </si>
  <si>
    <t>Fictief totaal bedrag</t>
  </si>
  <si>
    <t>Netto materiaalprijs</t>
  </si>
  <si>
    <t>Toeslag op klein materiaal: &lt; € 1.000,00</t>
  </si>
  <si>
    <t>Toeslag op groot materiaal: &gt; € 1.000,00</t>
  </si>
  <si>
    <t>Werk derden</t>
  </si>
  <si>
    <t>Toeslag op werk derden:</t>
  </si>
  <si>
    <t>Uurtarieven voor onderhoud, regiewerk- en storingen</t>
  </si>
  <si>
    <t>Uurloon</t>
  </si>
  <si>
    <t>Fictief aantal uren per jaar</t>
  </si>
  <si>
    <t>Servicetechnicus / technicus ET en WT</t>
  </si>
  <si>
    <t>Monteur ET en WT</t>
  </si>
  <si>
    <t>Specialist (bijv. IBS/M&amp;R)</t>
  </si>
  <si>
    <t>Begeleiding / werkvoorbereiding</t>
  </si>
  <si>
    <t>Percentage buiten werktijden (obv servicetechnicus):</t>
  </si>
  <si>
    <t>Fictief aantal uren</t>
  </si>
  <si>
    <t>Maandag t/m vrijdag 17PM-8AM</t>
  </si>
  <si>
    <t>Zaterdag</t>
  </si>
  <si>
    <t>Zon- en feestdagen</t>
  </si>
  <si>
    <t>Alle bedragen zijn exclusief BTW.</t>
  </si>
  <si>
    <t>Tarieven zijn allemaal all-in. Onder andere voorrijkosten, reisuren en reiskosten zijn niet seperaat verrekenbaar en zitten dus in het uurtarief verwerkt.</t>
  </si>
  <si>
    <r>
      <t>Calculatieschema en uurtarieven voor werken en kleine projecten e.d. tot</t>
    </r>
    <r>
      <rPr>
        <b/>
        <sz val="16"/>
        <color theme="0"/>
        <rFont val="Calibri"/>
        <family val="2"/>
      </rPr>
      <t xml:space="preserve"> € 150.000 </t>
    </r>
    <r>
      <rPr>
        <b/>
        <sz val="16"/>
        <color rgb="FFFFFFFF"/>
        <rFont val="Calibri"/>
        <family val="2"/>
      </rPr>
      <t>- versie 1 d.d. 28-1-2026</t>
    </r>
  </si>
  <si>
    <t>Voor kleine werken, projecten, uitbreidingen en wijzigingen</t>
  </si>
  <si>
    <t>Fictief bedrag per jaar</t>
  </si>
  <si>
    <t>Monteur WT</t>
  </si>
  <si>
    <t>Hulpmonteur</t>
  </si>
  <si>
    <t>Monteur STEK</t>
  </si>
  <si>
    <t>Werkvoorbereider</t>
  </si>
  <si>
    <t>Projectleider / Technisch beheerder</t>
  </si>
  <si>
    <t>Engineer</t>
  </si>
  <si>
    <t>Tekenaar</t>
  </si>
  <si>
    <t>Winst- en risico bij offertewerk</t>
  </si>
  <si>
    <t>%</t>
  </si>
  <si>
    <t>Gewogen inschrijfprijs</t>
  </si>
  <si>
    <t>Contractprijzen voor nulmeting - versie 1 d.d. 28-1-2026</t>
  </si>
  <si>
    <t>🏷️ Locatiecode</t>
  </si>
  <si>
    <t>🏢 Naam</t>
  </si>
  <si>
    <t>📍 Adres</t>
  </si>
  <si>
    <t>🗺️ Plaats</t>
  </si>
  <si>
    <t>🔧 Naam component</t>
  </si>
  <si>
    <t>🏭 Merk</t>
  </si>
  <si>
    <t>🧩 Model</t>
  </si>
  <si>
    <t>📅 Bouwjaar</t>
  </si>
  <si>
    <t>🔢 Aantal</t>
  </si>
  <si>
    <t>Aantal preventieve onderhoudsbeurten per jaar</t>
  </si>
  <si>
    <t>Preventief onderhoud totaal exc. Btw</t>
  </si>
  <si>
    <t>Wettelijk verplicht onderhoud/ keuringen</t>
  </si>
  <si>
    <t>Contractprijs Preventief en wettelijk onderhoud totaal exc. Btw</t>
  </si>
  <si>
    <t xml:space="preserve"> Stadskantoor bouwdeel C - handhaving</t>
  </si>
  <si>
    <t>Helderseweg 8a</t>
  </si>
  <si>
    <t>Alkmaar</t>
  </si>
  <si>
    <t>Koelmachine</t>
  </si>
  <si>
    <t>Carrier</t>
  </si>
  <si>
    <t>300RBS-060-0156</t>
  </si>
  <si>
    <t>circulatiepomp 1-links</t>
  </si>
  <si>
    <t>Wilo</t>
  </si>
  <si>
    <t>Stratos 80/1-12</t>
  </si>
  <si>
    <t>circulatiepomp 2-rechts</t>
  </si>
  <si>
    <t>circulatiepomp</t>
  </si>
  <si>
    <t>TOP-S 80/7</t>
  </si>
  <si>
    <t>buffervat</t>
  </si>
  <si>
    <t>Pacetti</t>
  </si>
  <si>
    <t>INT-VT-VGAPBF/0800</t>
  </si>
  <si>
    <t>tweewegklep</t>
  </si>
  <si>
    <t>Schneider</t>
  </si>
  <si>
    <t>M400CMVF54P</t>
  </si>
  <si>
    <t>Electric</t>
  </si>
  <si>
    <t>S45</t>
  </si>
  <si>
    <t>Koelwater - Leidingnet</t>
  </si>
  <si>
    <t>Regelkast</t>
  </si>
  <si>
    <t>⭐ Conditiescore</t>
  </si>
  <si>
    <t>BOUWDEEL A</t>
  </si>
  <si>
    <t>Stadskantoor</t>
  </si>
  <si>
    <t>SER-Splitsysteem ruimte A 4.78</t>
  </si>
  <si>
    <t>Toshiba</t>
  </si>
  <si>
    <t>RAV-SP564AT-E</t>
  </si>
  <si>
    <t>SER-Splitsysteem ruimte A 4.16</t>
  </si>
  <si>
    <t>Splitsysteem SER ruimte A2.06</t>
  </si>
  <si>
    <t>Mitsubishi</t>
  </si>
  <si>
    <t>PKA-RP50HAL / PUHZ-RP50VKA</t>
  </si>
  <si>
    <t>Splitsysteem SER ruimte A2.64</t>
  </si>
  <si>
    <t>Splitsysteem Servicedesk 5e verdieping</t>
  </si>
  <si>
    <t>Daikin</t>
  </si>
  <si>
    <t>RZASG71</t>
  </si>
  <si>
    <t>Verdeler verzamelaar verwarmen Bouwdeel A, Noord</t>
  </si>
  <si>
    <t>3 groepen</t>
  </si>
  <si>
    <t>Verdeler verzamelaar verwarmen Bouwdeel A, Zuid</t>
  </si>
  <si>
    <t>2 groepen</t>
  </si>
  <si>
    <t>Verdeler verzamelaar koelen</t>
  </si>
  <si>
    <t>Overdrukventilator trappenhuis</t>
  </si>
  <si>
    <t>Systemair</t>
  </si>
  <si>
    <t>MUB062 630D6-A2 IE2</t>
  </si>
  <si>
    <t>Dakafzuigventilator tbv toilet</t>
  </si>
  <si>
    <t>Inatherm / TLT</t>
  </si>
  <si>
    <t>DRH 355/30-6E</t>
  </si>
  <si>
    <t>Duo circulatiepomp GKW toerengeregeld</t>
  </si>
  <si>
    <t>AF 100L/4R 12</t>
  </si>
  <si>
    <t>Circulatiepompen verwarming bwd. A en B, div. vast+toerengeregeld</t>
  </si>
  <si>
    <t>Wilo+Grundfos</t>
  </si>
  <si>
    <t>Drukverhoginginstallatie nr: 2</t>
  </si>
  <si>
    <t>SiBoost Smart 2HELIX VE603</t>
  </si>
  <si>
    <t>Expansievat 200 liter/0,5 bar</t>
  </si>
  <si>
    <t>Flamco</t>
  </si>
  <si>
    <t>Flexcon 200</t>
  </si>
  <si>
    <t>RVS buffervat</t>
  </si>
  <si>
    <t>Fancoilunits publiekshal</t>
  </si>
  <si>
    <t>Navos</t>
  </si>
  <si>
    <t>Inductieunits 2e etage publieksgebied</t>
  </si>
  <si>
    <t>Solid-Air</t>
  </si>
  <si>
    <t>LBK Zuid (op lbk staat Noord)</t>
  </si>
  <si>
    <t>Holland Heating</t>
  </si>
  <si>
    <t>HHWBC 2225D (LBK B)</t>
  </si>
  <si>
    <t>LBK Noord (op lbk staat Zuid)</t>
  </si>
  <si>
    <t>HHWBC 2450D (LBK A)</t>
  </si>
  <si>
    <t>LBK 2e etage publieksgebied; UWV en Haltewerk</t>
  </si>
  <si>
    <t>HHflex 08.06 no.0003703342</t>
  </si>
  <si>
    <t>Koudwatermachine Trane Bouwdeel A</t>
  </si>
  <si>
    <t>Trane</t>
  </si>
  <si>
    <t>RTAB-210/HFC404A 2x29kg</t>
  </si>
  <si>
    <t>Stoombevochtiger LBK 2e etage</t>
  </si>
  <si>
    <t>Condair</t>
  </si>
  <si>
    <t>RS40 400v3</t>
  </si>
  <si>
    <t>Stoombevochtiger bouwdeel A Noord</t>
  </si>
  <si>
    <t>Geveke</t>
  </si>
  <si>
    <t>GS-E80-RS</t>
  </si>
  <si>
    <t>Stoombevochtiger 1 bouwdeel A zuid</t>
  </si>
  <si>
    <t>GS-E40-RS</t>
  </si>
  <si>
    <t>Naverwarmer</t>
  </si>
  <si>
    <t>Verdeler GKW gebouwdeel A</t>
  </si>
  <si>
    <t>3 groeps</t>
  </si>
  <si>
    <t>Omgekeerde osmose stoomvormers</t>
  </si>
  <si>
    <t>Pure Mini 20</t>
  </si>
  <si>
    <t>Electrische boiler</t>
  </si>
  <si>
    <t>Daalderop</t>
  </si>
  <si>
    <t>15lit., 2,5kW</t>
  </si>
  <si>
    <t>Klimaatplafond bwd. A</t>
  </si>
  <si>
    <t>Verwol</t>
  </si>
  <si>
    <t>Inductie unit 3e verdieping bouwdeel A</t>
  </si>
  <si>
    <t>Expansievat nr: 2</t>
  </si>
  <si>
    <t>Flexcon</t>
  </si>
  <si>
    <t>Regelkast 6RK08</t>
  </si>
  <si>
    <t>Schneider / TAC</t>
  </si>
  <si>
    <t>SXW AS-P met Xenta I/O</t>
  </si>
  <si>
    <t>Regelkast 6RK09</t>
  </si>
  <si>
    <t>Regelkast 6RK10</t>
  </si>
  <si>
    <t>Regelkast 6RK11</t>
  </si>
  <si>
    <t>Naregelaars</t>
  </si>
  <si>
    <t>SmartX AS-B 36 SXW</t>
  </si>
  <si>
    <t>BOUWDEEL B</t>
  </si>
  <si>
    <t>MER-Blusgasinstallaties BG</t>
  </si>
  <si>
    <t>AF-X</t>
  </si>
  <si>
    <t>fireblocker</t>
  </si>
  <si>
    <t>MER-Brandmeldinstallaties FirePro BG</t>
  </si>
  <si>
    <t>FirePro</t>
  </si>
  <si>
    <t>MER-Computair 1 stadskantoor</t>
  </si>
  <si>
    <t>Emerson</t>
  </si>
  <si>
    <t>M25UA000V</t>
  </si>
  <si>
    <t>MER-Condensor tbv computair 1 stadskantoor</t>
  </si>
  <si>
    <t>Emerson / Luve</t>
  </si>
  <si>
    <t>HCE 33 (LH) CU/AL
S/N40563000011/412007</t>
  </si>
  <si>
    <t>MER-Computair 2 stadskantoor</t>
  </si>
  <si>
    <t>MER-Condensor tbv computair 2 stadskantoor</t>
  </si>
  <si>
    <t>MER-Blusgasinstallaties MER4.06</t>
  </si>
  <si>
    <t>Inergen</t>
  </si>
  <si>
    <t>8 cilinders á 80 l</t>
  </si>
  <si>
    <t>MER-Brandmeldinstallaties VESDA MER4.06</t>
  </si>
  <si>
    <t>VESDA</t>
  </si>
  <si>
    <t>VLC- ; aspiratiemelder</t>
  </si>
  <si>
    <t>Penta</t>
  </si>
  <si>
    <t>ExtingUO</t>
  </si>
  <si>
    <t>MER-Wateroverlast melders MER4.06</t>
  </si>
  <si>
    <t>Wolter &amp; Dros</t>
  </si>
  <si>
    <t>CAVIA</t>
  </si>
  <si>
    <t>noodstroom aggregaten</t>
  </si>
  <si>
    <t>SDMO</t>
  </si>
  <si>
    <t>JS100K</t>
  </si>
  <si>
    <t>nobreak-installaties</t>
  </si>
  <si>
    <t>MGE</t>
  </si>
  <si>
    <t>Galaxy 5000</t>
  </si>
  <si>
    <t>Gasmagneetafsluiter</t>
  </si>
  <si>
    <t>Verdeler verzamelaar verwarmen Bouwdeel B</t>
  </si>
  <si>
    <t>7 groepen</t>
  </si>
  <si>
    <t>Expansieautomaat</t>
  </si>
  <si>
    <t>Flexcon M-K/U IC 800L</t>
  </si>
  <si>
    <t>Kanaalventilator</t>
  </si>
  <si>
    <t>KD315XL</t>
  </si>
  <si>
    <t>Dakafzuigventilator TR kelder</t>
  </si>
  <si>
    <t>J.E. Storkair</t>
  </si>
  <si>
    <t>VDA 280/6 EC+WS</t>
  </si>
  <si>
    <t>Warmwater tappomp</t>
  </si>
  <si>
    <t>Star Z nova C</t>
  </si>
  <si>
    <t>CV ketel warmwater</t>
  </si>
  <si>
    <t>Remeha</t>
  </si>
  <si>
    <t>Calenta 35S</t>
  </si>
  <si>
    <t>Drukverhoginginstallatie nr: 1</t>
  </si>
  <si>
    <t>Gasdetectiesysteem kelder</t>
  </si>
  <si>
    <t>Sieger</t>
  </si>
  <si>
    <t>BIAS 4</t>
  </si>
  <si>
    <t>Inductieunits Bouwdeel B</t>
  </si>
  <si>
    <t>TAC</t>
  </si>
  <si>
    <t>Xenta 121</t>
  </si>
  <si>
    <t>Xenta 102</t>
  </si>
  <si>
    <t>LBK Restaurant, toevoer+retour</t>
  </si>
  <si>
    <t>GEA</t>
  </si>
  <si>
    <t>Cairplus 096 064 IVVV</t>
  </si>
  <si>
    <t>LBK Kantoren gebouw B (UWV en Haltewerk), toevoer+retour</t>
  </si>
  <si>
    <t>Cairplus 160 160 IVVV</t>
  </si>
  <si>
    <t>Stoombevochtiger bouwdeel B tbv LBK restaurant</t>
  </si>
  <si>
    <t>MK 5 defensor visual 30</t>
  </si>
  <si>
    <t>Stoombevochtiger bouwdeel B tbv LBK kantoren</t>
  </si>
  <si>
    <t>MK 5 defensor visual 60</t>
  </si>
  <si>
    <t>Groepsverdeler CV B</t>
  </si>
  <si>
    <t>MOMO-PLUS KOPER</t>
  </si>
  <si>
    <t>Warmwatervat</t>
  </si>
  <si>
    <t>Aqua Pro 300L</t>
  </si>
  <si>
    <t>Sprinklerinstallatie</t>
  </si>
  <si>
    <t>Vuilwaterput</t>
  </si>
  <si>
    <t>Regelset GKW distributie van WKO</t>
  </si>
  <si>
    <t>Pompput kelder naast NSA</t>
  </si>
  <si>
    <t>Sterling SIHI</t>
  </si>
  <si>
    <t>DP 15/1 125-4-02</t>
  </si>
  <si>
    <t>1991 /2015</t>
  </si>
  <si>
    <t>Regelkast 01RK06</t>
  </si>
  <si>
    <t>Regelkast 01RK07</t>
  </si>
  <si>
    <t>De Kazerne</t>
  </si>
  <si>
    <t>MER-Splitunit ruimte B 2.035</t>
  </si>
  <si>
    <t>Dakkap</t>
  </si>
  <si>
    <t>Airosonic</t>
  </si>
  <si>
    <t>Tapwaterpomp warm</t>
  </si>
  <si>
    <t>Star Z-25-6</t>
  </si>
  <si>
    <t>Hydrofoor</t>
  </si>
  <si>
    <t>Duijvelaar</t>
  </si>
  <si>
    <t>HU2/3 DPVE2/4</t>
  </si>
  <si>
    <t>Drycooler</t>
  </si>
  <si>
    <t>Guntner</t>
  </si>
  <si>
    <t>GFH080.3A/2x4-N(S)-G6/4P</t>
  </si>
  <si>
    <t>Koelmachine 1</t>
  </si>
  <si>
    <t>30RBS060-0156-PEE</t>
  </si>
  <si>
    <t>Koelmachine 2</t>
  </si>
  <si>
    <t>Circulatiepomp (1) LT GKW meldkamer (LBK's en PIU's)</t>
  </si>
  <si>
    <t>Circulatiepomp (2) LT GKW meldkamer (LBK's en PIU's)</t>
  </si>
  <si>
    <t>Circulatiepomp HT GKW PIU meldkamer</t>
  </si>
  <si>
    <t>Circulatiepomp HT GKW meldkamer</t>
  </si>
  <si>
    <t>Circulatiepomp CV meldkamer, PIU's</t>
  </si>
  <si>
    <t>Circulatiepomp CV meldkamer, LBK</t>
  </si>
  <si>
    <t>Vuilwaterpomp in putje</t>
  </si>
  <si>
    <t>ACO</t>
  </si>
  <si>
    <t>Pomp voorraadtank grijswater</t>
  </si>
  <si>
    <t>Voorraadtanks grijswater</t>
  </si>
  <si>
    <t>Bouwkundig</t>
  </si>
  <si>
    <t>Olieafscheider en monsternameput</t>
  </si>
  <si>
    <t>Vetafscheider</t>
  </si>
  <si>
    <t>Lipumax NG4-400 KL-D</t>
  </si>
  <si>
    <t>Vuilwaterpomp fietsenkelder</t>
  </si>
  <si>
    <t>Octoput 130 liter, Pomp Poma2</t>
  </si>
  <si>
    <t>Vuilwaterpomp opslag technische ruimte kelder</t>
  </si>
  <si>
    <t>Gasboiler</t>
  </si>
  <si>
    <t>AO Smith</t>
  </si>
  <si>
    <t>BFC 30        368 liter</t>
  </si>
  <si>
    <t>Voorraadvat tapwater warm</t>
  </si>
  <si>
    <t>ST 600         600 liter</t>
  </si>
  <si>
    <t>Gasdetectie installatie</t>
  </si>
  <si>
    <t>MSA</t>
  </si>
  <si>
    <t>DF-9200 / CO</t>
  </si>
  <si>
    <t>Deelstroomfilter</t>
  </si>
  <si>
    <t>AVF</t>
  </si>
  <si>
    <t>Micro-line Hiflux 5 m3/h</t>
  </si>
  <si>
    <t>Keerkleppen</t>
  </si>
  <si>
    <t>Spoelinstallatie legionella douches</t>
  </si>
  <si>
    <t>Melker Sanitair</t>
  </si>
  <si>
    <t>Recirculatie ventilatoren</t>
  </si>
  <si>
    <t>Inatherm</t>
  </si>
  <si>
    <t>Ecofan W42 en W82</t>
  </si>
  <si>
    <t>Afzuigventilator WKO installatie</t>
  </si>
  <si>
    <t>CK125C</t>
  </si>
  <si>
    <t>Plafondventilator</t>
  </si>
  <si>
    <t>Onbekend</t>
  </si>
  <si>
    <t>Inatherm / Östberg</t>
  </si>
  <si>
    <t>CK100A</t>
  </si>
  <si>
    <t>IRE315B</t>
  </si>
  <si>
    <t>IRE200D</t>
  </si>
  <si>
    <t>DN250</t>
  </si>
  <si>
    <t>Brandslanghaspel</t>
  </si>
  <si>
    <t>Brandkleppen divers</t>
  </si>
  <si>
    <t>Waterloo</t>
  </si>
  <si>
    <t>Buffervat warm</t>
  </si>
  <si>
    <t>Hermans</t>
  </si>
  <si>
    <t>3400 liter - 780 kg</t>
  </si>
  <si>
    <t>Buffervat koud</t>
  </si>
  <si>
    <t>4400 liter - 1030 kg</t>
  </si>
  <si>
    <t>Circulatiepompen CV, primair (1)</t>
  </si>
  <si>
    <t>IP-E 80/115-2,2/2</t>
  </si>
  <si>
    <t>Circulatiepompen CV, primair (2)</t>
  </si>
  <si>
    <t>Circulatiepompen GKW, primair (1)</t>
  </si>
  <si>
    <t>Stratos 100/1-12 CAN</t>
  </si>
  <si>
    <t>Circulatiepompen GKW, primair (2)</t>
  </si>
  <si>
    <t>Circulatiepompen GKW, bwd. B/C (1)</t>
  </si>
  <si>
    <t>Stratos 100/1-12</t>
  </si>
  <si>
    <t>Circulatiepompen GKW, bwd. B/C (2)</t>
  </si>
  <si>
    <t>Circulatiepompen GKW, groep PIU</t>
  </si>
  <si>
    <t>Stratos Eco 25/1-5</t>
  </si>
  <si>
    <t>Stratos 50/1-8</t>
  </si>
  <si>
    <t>Flowsensor</t>
  </si>
  <si>
    <t>Siemens</t>
  </si>
  <si>
    <t>MAG 5100W</t>
  </si>
  <si>
    <t>Circulatiepomp deelstroomfilters CV+GKW</t>
  </si>
  <si>
    <t>Grundfos</t>
  </si>
  <si>
    <t>Luchtverhitters uitrukgarage</t>
  </si>
  <si>
    <t>Mark</t>
  </si>
  <si>
    <t>MDA-321-L</t>
  </si>
  <si>
    <t>Luchtverhitters werkplaats</t>
  </si>
  <si>
    <t>Grijswater installatie</t>
  </si>
  <si>
    <t>GEP Benelux</t>
  </si>
  <si>
    <t>IRM-10-C-Class</t>
  </si>
  <si>
    <t>Vloerverwarmingverdelers parkeerdek</t>
  </si>
  <si>
    <t>Expansievat</t>
  </si>
  <si>
    <t>Flexcon 300L</t>
  </si>
  <si>
    <t>Ontgasser koud</t>
  </si>
  <si>
    <t>ENA 20</t>
  </si>
  <si>
    <t>Ontgasser warm</t>
  </si>
  <si>
    <t>Flexcon 25L / 1,5 bar</t>
  </si>
  <si>
    <t>Expansieautomaat 1 en 2</t>
  </si>
  <si>
    <t>M-K/C 200 liter en 110 liter</t>
  </si>
  <si>
    <t>Goten, kolken en rioleringsinstallatie parkeerdek</t>
  </si>
  <si>
    <t>Hemelwaterafvoer totaal object</t>
  </si>
  <si>
    <t>Geberit</t>
  </si>
  <si>
    <t>Pluvia</t>
  </si>
  <si>
    <t>Waterdetectie installatie</t>
  </si>
  <si>
    <t>Inductie unit</t>
  </si>
  <si>
    <t>Stralingspaneel</t>
  </si>
  <si>
    <t>LBK kantoren 3e verdieping/meldkamer</t>
  </si>
  <si>
    <t>Verhulst</t>
  </si>
  <si>
    <t>VKT 0303 / 0303 orderno. 4508/040</t>
  </si>
  <si>
    <t>Circulatiepomp CV LBK meldkamer</t>
  </si>
  <si>
    <t>Sta R/S</t>
  </si>
  <si>
    <t>LBK kantoren 3e verdieping</t>
  </si>
  <si>
    <t>VKT 0304 / 0303 orderno. 5036/010</t>
  </si>
  <si>
    <t>Circulatiepomp CV LBK 3e verdieping</t>
  </si>
  <si>
    <t>LBK Brijder</t>
  </si>
  <si>
    <t>VKT 0604 / 0604 orderno. 4508/020</t>
  </si>
  <si>
    <t>Circulatiepomp CV LBK breijder</t>
  </si>
  <si>
    <t>Top-S 40/4</t>
  </si>
  <si>
    <t>LBK Brandweer</t>
  </si>
  <si>
    <t>VKT 0806/0806 orderno. 4508/010</t>
  </si>
  <si>
    <t>Circulatiepomp CV LBK brandweer</t>
  </si>
  <si>
    <t>Top-S 50/4</t>
  </si>
  <si>
    <t>LBK Uitrukgarage</t>
  </si>
  <si>
    <t>VKT 0707/0707 orderno. 4508/020</t>
  </si>
  <si>
    <t>Circulatiepomp CV LBK uitrukgarage</t>
  </si>
  <si>
    <t>LBK Archief</t>
  </si>
  <si>
    <t>VKT 0303 orderno. 4508/050</t>
  </si>
  <si>
    <t>Circulatiepomp CV LBK archief</t>
  </si>
  <si>
    <t>Star RS 15/4-130</t>
  </si>
  <si>
    <t>Naverwarmers</t>
  </si>
  <si>
    <t>Splitunit compressorruimte KL.150</t>
  </si>
  <si>
    <t>Regelkast 01RK01-FQ</t>
  </si>
  <si>
    <t>Regelkast 01RK02</t>
  </si>
  <si>
    <t>Xenta</t>
  </si>
  <si>
    <t>Regelinstallatie ten behoeve van bronnen RK 01RK01 WKO</t>
  </si>
  <si>
    <t>regelkast</t>
  </si>
  <si>
    <t>01 RK 01 WKO</t>
  </si>
  <si>
    <t>Regelkast 01RK03</t>
  </si>
  <si>
    <t>Regelkast 01RK03-FQ</t>
  </si>
  <si>
    <t>Regelkast 4RK04</t>
  </si>
  <si>
    <t>Regelkast 4RK05</t>
  </si>
  <si>
    <t>Regelkast 4RK06</t>
  </si>
  <si>
    <t>Xenta 103A</t>
  </si>
  <si>
    <t>Luchtcompressor</t>
  </si>
  <si>
    <t>Stoombevochtiger archief</t>
  </si>
  <si>
    <t>VAPAC</t>
  </si>
  <si>
    <t>LMV 1-4</t>
  </si>
  <si>
    <t>TSA 3  dry-cooler</t>
  </si>
  <si>
    <t>ES techniek</t>
  </si>
  <si>
    <t>N50 MGS-10E/3</t>
  </si>
  <si>
    <t>Circulatiepomp TSA 3 zijde WP</t>
  </si>
  <si>
    <t>Circulatiepomp TSA 4 zijde DK</t>
  </si>
  <si>
    <t>IP-E 80/130-3/2</t>
  </si>
  <si>
    <t>TSA 4  parkeerdak</t>
  </si>
  <si>
    <t>N50 MGS-10E/5</t>
  </si>
  <si>
    <t>Circulatiepomp TSA 4 zijde WP</t>
  </si>
  <si>
    <t>Circulatiepomp TSA 4 zijde dek</t>
  </si>
  <si>
    <t>L100/200-3/4</t>
  </si>
  <si>
    <t>TSA 5 CV levering vanuit gebouw B</t>
  </si>
  <si>
    <t>SR2 MG-16E/1</t>
  </si>
  <si>
    <t>Circulatiepomp TSA 5 zijde bwd. C</t>
  </si>
  <si>
    <t>Stratos 65/1-12 CAN</t>
  </si>
  <si>
    <t>Circulatiepomp TSA 5 zijde bwd. B</t>
  </si>
  <si>
    <t>Top-S 65/13</t>
  </si>
  <si>
    <t>TSA 1   WKO</t>
  </si>
  <si>
    <t>Sondex</t>
  </si>
  <si>
    <t>S86</t>
  </si>
  <si>
    <t>Circulatiepomp TSA 1 (1)</t>
  </si>
  <si>
    <t>Circulatiepomp TSA 1 (2)</t>
  </si>
  <si>
    <t>TSA 2  WKO</t>
  </si>
  <si>
    <t>S47</t>
  </si>
  <si>
    <t>Verdeler verzamelaar verwarmen</t>
  </si>
  <si>
    <t>Warmtepomp WKO</t>
  </si>
  <si>
    <t>RTWB 130 HE</t>
  </si>
  <si>
    <t>Circulatiepomp WP, condensorzijde</t>
  </si>
  <si>
    <t>Top-S 100/10</t>
  </si>
  <si>
    <t>Circulatiepomp WP, verdamperzijde</t>
  </si>
  <si>
    <t>Top-S 80/15</t>
  </si>
  <si>
    <t>WKO installatie (warme + koude bron)</t>
  </si>
  <si>
    <t>Haitjema</t>
  </si>
  <si>
    <t>Wijkcentrum de Rietschoot</t>
  </si>
  <si>
    <t>Saskerstraat 22</t>
  </si>
  <si>
    <t>Koedijk</t>
  </si>
  <si>
    <t>Regelkast RK</t>
  </si>
  <si>
    <t>Priva</t>
  </si>
  <si>
    <t>Blue ID S10</t>
  </si>
  <si>
    <t>Dakafzuigventilator</t>
  </si>
  <si>
    <t>Gebhardt</t>
  </si>
  <si>
    <t>DAE 225-6/6</t>
  </si>
  <si>
    <t>DAE 315-6</t>
  </si>
  <si>
    <t>RGA 31-2528-6ER</t>
  </si>
  <si>
    <t>Dak afzuigventilator</t>
  </si>
  <si>
    <t>J.E. StorkAir</t>
  </si>
  <si>
    <t>VDA 225/4 EC+WS</t>
  </si>
  <si>
    <t>CV ketel</t>
  </si>
  <si>
    <t>Quinta Ace 90</t>
  </si>
  <si>
    <t>Quinta Ace 115</t>
  </si>
  <si>
    <t>diverse</t>
  </si>
  <si>
    <t>Circulatiepomp CV, groep</t>
  </si>
  <si>
    <t>TOP-S30/7</t>
  </si>
  <si>
    <t>Biral</t>
  </si>
  <si>
    <t>Redline LX 503</t>
  </si>
  <si>
    <t>Redline M 13</t>
  </si>
  <si>
    <t>Expansievat systeem</t>
  </si>
  <si>
    <t>Flexcon 200/0,5</t>
  </si>
  <si>
    <t>Expansievat tapwatersysteem</t>
  </si>
  <si>
    <t>Contra flex 18 / 0,5</t>
  </si>
  <si>
    <t>Indirect gestookte boiler</t>
  </si>
  <si>
    <t>Viessman</t>
  </si>
  <si>
    <t>Verticell, 350lit.</t>
  </si>
  <si>
    <t>Platenwisselaar tapwater</t>
  </si>
  <si>
    <t>Alfa Laval</t>
  </si>
  <si>
    <t>Tapwaterpomp</t>
  </si>
  <si>
    <t>UP20-45 N 150</t>
  </si>
  <si>
    <t>Alpja 1 20-45 N 150</t>
  </si>
  <si>
    <t>Douchesysteem</t>
  </si>
  <si>
    <t xml:space="preserve">diverse </t>
  </si>
  <si>
    <t>Toevoerventilator</t>
  </si>
  <si>
    <t>KDV Rapsodie</t>
  </si>
  <si>
    <t>Beethovensingel 3</t>
  </si>
  <si>
    <t>Orcon</t>
  </si>
  <si>
    <t>DVC450-s +REV</t>
  </si>
  <si>
    <t>RDV280 EC+WS</t>
  </si>
  <si>
    <t>Fischbach</t>
  </si>
  <si>
    <t>D 640/E35</t>
  </si>
  <si>
    <t>Circulatiepomp</t>
  </si>
  <si>
    <t>Magna 32-120F</t>
  </si>
  <si>
    <t>Reflex 80</t>
  </si>
  <si>
    <t>Splitunit 1 t.b.v. hydromodule</t>
  </si>
  <si>
    <t>PUHZ-HRP200</t>
  </si>
  <si>
    <t>Hydromule 2</t>
  </si>
  <si>
    <t>Dutch Heatpump Solutions</t>
  </si>
  <si>
    <t>HM1000H (2x)</t>
  </si>
  <si>
    <t>Splitunit 2 t.b.v. hydromodule</t>
  </si>
  <si>
    <t>PUHZ-HRP201</t>
  </si>
  <si>
    <t>Hydromodule 2</t>
  </si>
  <si>
    <t>Buffervat verwarmen/koelen</t>
  </si>
  <si>
    <t>Nibe, 200lit.</t>
  </si>
  <si>
    <t>CV ketel 1 tbv warmwater</t>
  </si>
  <si>
    <t>Celenta 35S</t>
  </si>
  <si>
    <t>CV ketel 2</t>
  </si>
  <si>
    <t>Quinta Pro 90</t>
  </si>
  <si>
    <t>nvt</t>
  </si>
  <si>
    <t>Circulatiepomp CV ketel 2</t>
  </si>
  <si>
    <t>UPS25-70</t>
  </si>
  <si>
    <t>Reflex 35</t>
  </si>
  <si>
    <t>Flexcon 25</t>
  </si>
  <si>
    <t>Regelkast RK1</t>
  </si>
  <si>
    <t>Oudotronic</t>
  </si>
  <si>
    <t>Luchtbehandelingskast Keuken</t>
  </si>
  <si>
    <t>Ventilator: Ruck KVR 60/25
Heater: Systemair 
VBR40-20-2
Filtercassette</t>
  </si>
  <si>
    <t>Haqvoort</t>
  </si>
  <si>
    <t>Boiler electrisch</t>
  </si>
  <si>
    <t>Nibe</t>
  </si>
  <si>
    <t>300 liter</t>
  </si>
  <si>
    <t>Diverse vloerverwarmingsets</t>
  </si>
  <si>
    <t>Schoolcomplex Kofschipstraat</t>
  </si>
  <si>
    <t xml:space="preserve">Kofschipstraat </t>
  </si>
  <si>
    <t>Gasgestookte waterketel 30 tot 130 kw</t>
  </si>
  <si>
    <t>Quinta Pro 115</t>
  </si>
  <si>
    <t>CV ketel 1</t>
  </si>
  <si>
    <t>Gas 3D HR</t>
  </si>
  <si>
    <t>Gas 3D XR</t>
  </si>
  <si>
    <t>Expansievat, ketel</t>
  </si>
  <si>
    <t>Flexcon 18</t>
  </si>
  <si>
    <t>flexvat 18</t>
  </si>
  <si>
    <t>Verdeler verzamelaar CV</t>
  </si>
  <si>
    <t>Expansievat, systeem</t>
  </si>
  <si>
    <t>Flexcon 425</t>
  </si>
  <si>
    <t>L401</t>
  </si>
  <si>
    <t>BZ50-3</t>
  </si>
  <si>
    <t>LX402</t>
  </si>
  <si>
    <t>Yonos maxo 50/0,5-8</t>
  </si>
  <si>
    <t>Dakafzuigventilatoren</t>
  </si>
  <si>
    <t>DAE</t>
  </si>
  <si>
    <t>ZLH-40-0450</t>
  </si>
  <si>
    <t>Zehnder</t>
  </si>
  <si>
    <t>MX 110 + WS</t>
  </si>
  <si>
    <t>J.E. Stork Air</t>
  </si>
  <si>
    <t>boilers (3 stuks)</t>
  </si>
  <si>
    <t>mono-koper 80lit.</t>
  </si>
  <si>
    <t>Close-in boilers (4 stuks)</t>
  </si>
  <si>
    <t>close-up 10</t>
  </si>
  <si>
    <t>Regelkast RK4</t>
  </si>
  <si>
    <t>priva</t>
  </si>
  <si>
    <t>Compri 8 TC</t>
  </si>
  <si>
    <t>Regelkast RK3</t>
  </si>
  <si>
    <t>HX3</t>
  </si>
  <si>
    <t>Regelkast RK2</t>
  </si>
  <si>
    <t>Compri 25 TC</t>
  </si>
  <si>
    <t>Luchtbehandeling</t>
  </si>
  <si>
    <t>GEA Happel</t>
  </si>
  <si>
    <t>Circulatiepomp CV verwamer</t>
  </si>
  <si>
    <t>top-s25/7</t>
  </si>
  <si>
    <t>Pico30</t>
  </si>
  <si>
    <t>LBK Aula</t>
  </si>
  <si>
    <t>Pico 25</t>
  </si>
  <si>
    <t>Radiatorverdeler</t>
  </si>
  <si>
    <t>Condtiescore</t>
  </si>
  <si>
    <t>Schoolcomplex Daalmeer/Liereland</t>
  </si>
  <si>
    <t>Expansievaten</t>
  </si>
  <si>
    <t>Expansievat CV systeem</t>
  </si>
  <si>
    <t>&lt;1983</t>
  </si>
  <si>
    <t>NBZ 58-1</t>
  </si>
  <si>
    <t>Grundfoss</t>
  </si>
  <si>
    <t>Magna1 65-60F 340</t>
  </si>
  <si>
    <t>Magna1 50-60F 240</t>
  </si>
  <si>
    <t>BZ43-4</t>
  </si>
  <si>
    <t>Redline LX 322</t>
  </si>
  <si>
    <t>Redline LX 321</t>
  </si>
  <si>
    <t>?</t>
  </si>
  <si>
    <t>Circulatiepomp, shunt</t>
  </si>
  <si>
    <t>Yonos PICO 30/1-4</t>
  </si>
  <si>
    <t>RGA 31-3545-6ER</t>
  </si>
  <si>
    <t>Dakafzuigventilatoren toiletgroepen</t>
  </si>
  <si>
    <t>VDX 110+WS</t>
  </si>
  <si>
    <t>RGA 2225</t>
  </si>
  <si>
    <t>VDA 160/4-4 EC+BS</t>
  </si>
  <si>
    <t>CV-Pompen</t>
  </si>
  <si>
    <t>UPS 25-60 180</t>
  </si>
  <si>
    <t>CV ketel warmwatervoorziening gymzaal</t>
  </si>
  <si>
    <t>Quinta 45</t>
  </si>
  <si>
    <t>HX</t>
  </si>
  <si>
    <t>Blue ID C34</t>
  </si>
  <si>
    <t>Warmwaterboiler gymzaal, indirect gestookt</t>
  </si>
  <si>
    <t>Itho / van der Beyl</t>
  </si>
  <si>
    <t>OLB 200</t>
  </si>
  <si>
    <t>UP 20-30 N 150</t>
  </si>
  <si>
    <t>L060046 L060039</t>
  </si>
  <si>
    <t>Unieke zaken</t>
  </si>
  <si>
    <t>Pettemerstraat 37</t>
  </si>
  <si>
    <t>Avanta  28c KW31</t>
  </si>
  <si>
    <t>Heater</t>
  </si>
  <si>
    <t>GS+ 40</t>
  </si>
  <si>
    <t>Universum</t>
  </si>
  <si>
    <t>Leger des Heils</t>
  </si>
  <si>
    <t>Pettemerstraat 39 A1</t>
  </si>
  <si>
    <t>Quinta Ace 45</t>
  </si>
  <si>
    <t>Calenta Ace 35 DS</t>
  </si>
  <si>
    <t>L060039 Jongereninloop/Kantoor</t>
  </si>
  <si>
    <t>Pettemerstraat 41</t>
  </si>
  <si>
    <t>Quinta Pro 45S KW45.7</t>
  </si>
  <si>
    <t>Amalia van Solmstraat 89</t>
  </si>
  <si>
    <t>Quinta 85S KW95.5</t>
  </si>
  <si>
    <t>Regeling</t>
  </si>
  <si>
    <t>GBS Compri HX</t>
  </si>
  <si>
    <t>Schakelkast</t>
  </si>
  <si>
    <t>Boiler</t>
  </si>
  <si>
    <t>Aqua Plus 150 liter</t>
  </si>
  <si>
    <t>Calenta Ace 35DS KW38.7</t>
  </si>
  <si>
    <t>WW pomp</t>
  </si>
  <si>
    <t>UP 20-30N</t>
  </si>
  <si>
    <t>TH Ventiel</t>
  </si>
  <si>
    <t>Rada</t>
  </si>
  <si>
    <t>thermostatic 320</t>
  </si>
  <si>
    <t>Flexcon, 80L</t>
  </si>
  <si>
    <t>CV pomp</t>
  </si>
  <si>
    <t>NRB 12T</t>
  </si>
  <si>
    <t>3-weg klep</t>
  </si>
  <si>
    <t>Acvatix SQS65</t>
  </si>
  <si>
    <t>L170010 L170019</t>
  </si>
  <si>
    <t>Gymlokaal, Dubbel gymnastieklokaal</t>
  </si>
  <si>
    <t>Kofschipstraat 13-14</t>
  </si>
  <si>
    <t>Quinta ACE 45</t>
  </si>
  <si>
    <t>Calenta Ace 35DS</t>
  </si>
  <si>
    <t>Quinta ACE 45 (tbv ww)</t>
  </si>
  <si>
    <t>WW Pomp</t>
  </si>
  <si>
    <t>UP 20-30N 150,</t>
  </si>
  <si>
    <t>UP 25-60N 180,</t>
  </si>
  <si>
    <t>Flexcon 35 liter</t>
  </si>
  <si>
    <t>2-weg klep</t>
  </si>
  <si>
    <t>Thermokon</t>
  </si>
  <si>
    <t>AKF1006207</t>
  </si>
  <si>
    <t>Herz</t>
  </si>
  <si>
    <t>B1402.0T50</t>
  </si>
  <si>
    <t>tbv cv-installatie</t>
  </si>
  <si>
    <t>Complex Beethovensingel</t>
  </si>
  <si>
    <t>Nicolaas Beetschool I</t>
  </si>
  <si>
    <t>Beethovensingel 17</t>
  </si>
  <si>
    <t>Quinta Pro 115 KW122.4</t>
  </si>
  <si>
    <t>Quinta Pro 90S</t>
  </si>
  <si>
    <t>Flexcon 50 L</t>
  </si>
  <si>
    <t>Weersafhankelijke regeling</t>
  </si>
  <si>
    <t>De Rank / Piccolo</t>
  </si>
  <si>
    <t>Beethovensingel 23</t>
  </si>
  <si>
    <t>Quinta Pro 65S KW68.8</t>
  </si>
  <si>
    <t>Preventief onderhoud per stuk exc. Btw (Inclusief verbruiksmaterialen)</t>
  </si>
  <si>
    <t>Opslag algemene kosten</t>
  </si>
  <si>
    <t>Opslag CAR</t>
  </si>
  <si>
    <t>subtotaal</t>
  </si>
  <si>
    <t>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</si>
</sst>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24" x14ac:knownFonts="1">
    <font>
      <sz val="11"/>
      <color theme="1"/>
      <name val="Calibri"/>
      <family val="2"/>
      <scheme val="minor"/>
    </font>
    <font>
      <sz val="11"/>
      <color rgb="FF006100"/>
      <name val="Calibri"/>
      <family val="2"/>
      <scheme val="minor"/>
    </font>
    <font>
      <sz val="11"/>
      <color rgb="FF9C5700"/>
      <name val="Calibri"/>
      <family val="2"/>
      <scheme val="minor"/>
    </font>
    <font>
      <sz val="11"/>
      <color rgb="FF000000"/>
      <name val="Calibri"/>
      <family val="2"/>
    </font>
    <font>
      <sz val="11"/>
      <color theme="1"/>
      <name val="Calibri"/>
      <family val="2"/>
      <scheme val="minor"/>
    </font>
    <font>
      <b/>
      <sz val="11"/>
      <color theme="1"/>
      <name val="Calibri"/>
      <family val="2"/>
      <scheme val="minor"/>
    </font>
    <font>
      <b/>
      <sz val="10"/>
      <color theme="1"/>
      <name val="Calibri"/>
      <family val="2"/>
      <scheme val="minor"/>
    </font>
    <font>
      <sz val="12"/>
      <color theme="10"/>
      <name val="Calibri"/>
      <family val="2"/>
      <scheme val="minor"/>
    </font>
    <font>
      <b/>
      <sz val="11"/>
      <color rgb="FFFFFFFF"/>
      <name val="Calibri"/>
      <family val="2"/>
    </font>
    <font>
      <u/>
      <sz val="11"/>
      <color rgb="FF0000FF"/>
      <name val="Calibri"/>
      <family val="2"/>
    </font>
    <font>
      <u/>
      <sz val="11"/>
      <color theme="10"/>
      <name val="Calibri"/>
      <family val="2"/>
      <scheme val="minor"/>
    </font>
    <font>
      <b/>
      <sz val="10"/>
      <color rgb="FF000000"/>
      <name val="Calibri"/>
      <family val="2"/>
    </font>
    <font>
      <b/>
      <sz val="11"/>
      <color rgb="FF000000"/>
      <name val="Calibri"/>
      <family val="2"/>
    </font>
    <font>
      <sz val="11"/>
      <color rgb="FFFF0000"/>
      <name val="Calibri"/>
      <family val="2"/>
      <scheme val="minor"/>
    </font>
    <font>
      <b/>
      <sz val="16"/>
      <color rgb="FFFFFFFF"/>
      <name val="Calibri"/>
      <family val="2"/>
    </font>
    <font>
      <b/>
      <i/>
      <sz val="11"/>
      <color theme="1"/>
      <name val="Calibri"/>
      <family val="2"/>
      <scheme val="minor"/>
    </font>
    <font>
      <b/>
      <sz val="11"/>
      <color theme="4"/>
      <name val="Calibri"/>
      <family val="2"/>
      <scheme val="minor"/>
    </font>
    <font>
      <i/>
      <sz val="11"/>
      <color theme="1"/>
      <name val="Calibri"/>
      <family val="2"/>
      <scheme val="minor"/>
    </font>
    <font>
      <b/>
      <sz val="11"/>
      <name val="Calibri"/>
      <family val="2"/>
    </font>
    <font>
      <b/>
      <sz val="12"/>
      <color theme="1"/>
      <name val="Calibri"/>
      <family val="2"/>
      <scheme val="minor"/>
    </font>
    <font>
      <sz val="11"/>
      <name val="Calibri"/>
      <family val="2"/>
    </font>
    <font>
      <b/>
      <sz val="11"/>
      <name val="Calibri"/>
      <family val="2"/>
      <scheme val="minor"/>
    </font>
    <font>
      <b/>
      <sz val="16"/>
      <color theme="0"/>
      <name val="Calibri"/>
      <family val="2"/>
    </font>
    <font>
      <sz val="11"/>
      <name val="Calibri"/>
      <family val="2"/>
      <scheme val="minor"/>
    </font>
  </fonts>
  <fills count="10">
    <fill>
      <patternFill patternType="none"/>
    </fill>
    <fill>
      <patternFill patternType="gray125"/>
    </fill>
    <fill>
      <patternFill patternType="solid">
        <fgColor rgb="FFC6EFCE"/>
      </patternFill>
    </fill>
    <fill>
      <patternFill patternType="solid">
        <fgColor rgb="FFFFEB9C"/>
      </patternFill>
    </fill>
    <fill>
      <patternFill patternType="solid">
        <fgColor theme="0"/>
      </patternFill>
    </fill>
    <fill>
      <patternFill patternType="solid">
        <fgColor rgb="FF1F4E79"/>
      </patternFill>
    </fill>
    <fill>
      <patternFill patternType="solid">
        <fgColor rgb="FFF7F9FC"/>
      </patternFill>
    </fill>
    <fill>
      <patternFill patternType="solid">
        <fgColor theme="0"/>
        <bgColor indexed="64"/>
      </patternFill>
    </fill>
    <fill>
      <patternFill patternType="solid">
        <fgColor theme="3" tint="0.89999084444715716"/>
        <bgColor indexed="64"/>
      </patternFill>
    </fill>
    <fill>
      <patternFill patternType="solid">
        <fgColor rgb="FFFFF2CC"/>
      </patternFill>
    </fill>
  </fills>
  <borders count="48">
    <border>
      <left/>
      <right/>
      <top/>
      <bottom/>
      <diagonal/>
    </border>
    <border>
      <left style="thin">
        <color rgb="FFA6A6A6"/>
      </left>
      <right style="thin">
        <color rgb="FFA6A6A6"/>
      </right>
      <top style="thin">
        <color rgb="FFA6A6A6"/>
      </top>
      <bottom style="thin">
        <color rgb="FFA6A6A6"/>
      </bottom>
      <diagonal/>
    </border>
    <border>
      <left/>
      <right style="thin">
        <color rgb="FFA6A6A6"/>
      </right>
      <top style="thin">
        <color rgb="FFA6A6A6"/>
      </top>
      <bottom/>
      <diagonal/>
    </border>
    <border>
      <left/>
      <right style="thin">
        <color rgb="FFA6A6A6"/>
      </right>
      <top style="thin">
        <color rgb="FFA6A6A6"/>
      </top>
      <bottom style="thin">
        <color rgb="FFA6A6A6"/>
      </bottom>
      <diagonal/>
    </border>
    <border>
      <left style="thin">
        <color rgb="FFA6A6A6"/>
      </left>
      <right/>
      <top/>
      <bottom/>
      <diagonal/>
    </border>
    <border>
      <left style="thin">
        <color rgb="FFA6A6A6"/>
      </left>
      <right style="thin">
        <color rgb="FFA6A6A6"/>
      </right>
      <top/>
      <bottom/>
      <diagonal/>
    </border>
    <border>
      <left style="thin">
        <color rgb="FFA6A6A6"/>
      </left>
      <right style="thin">
        <color rgb="FFA6A6A6"/>
      </right>
      <top/>
      <bottom style="thin">
        <color rgb="FFA6A6A6"/>
      </bottom>
      <diagonal/>
    </border>
    <border>
      <left/>
      <right style="thin">
        <color rgb="FFA6A6A6"/>
      </right>
      <top/>
      <bottom/>
      <diagonal/>
    </border>
    <border>
      <left style="thin">
        <color rgb="FFA6A6A6"/>
      </left>
      <right/>
      <top/>
      <bottom style="thin">
        <color rgb="FFA6A6A6"/>
      </bottom>
      <diagonal/>
    </border>
    <border>
      <left/>
      <right style="thin">
        <color rgb="FFA6A6A6"/>
      </right>
      <top/>
      <bottom style="thin">
        <color rgb="FFA6A6A6"/>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rgb="FFA6A6A6"/>
      </right>
      <top style="thin">
        <color rgb="FFA6A6A6"/>
      </top>
      <bottom style="thin">
        <color rgb="FFA6A6A6"/>
      </bottom>
      <diagonal/>
    </border>
    <border>
      <left style="thin">
        <color rgb="FFA6A6A6"/>
      </left>
      <right style="thin">
        <color indexed="64"/>
      </right>
      <top style="thin">
        <color rgb="FFA6A6A6"/>
      </top>
      <bottom style="thin">
        <color rgb="FFA6A6A6"/>
      </bottom>
      <diagonal/>
    </border>
    <border>
      <left style="thin">
        <color indexed="64"/>
      </left>
      <right style="thin">
        <color rgb="FFA6A6A6"/>
      </right>
      <top style="thin">
        <color rgb="FFA6A6A6"/>
      </top>
      <bottom style="thin">
        <color indexed="64"/>
      </bottom>
      <diagonal/>
    </border>
    <border>
      <left style="thin">
        <color rgb="FFA6A6A6"/>
      </left>
      <right style="thin">
        <color rgb="FFA6A6A6"/>
      </right>
      <top style="thin">
        <color rgb="FFA6A6A6"/>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rgb="FFA6A6A6"/>
      </right>
      <top/>
      <bottom style="thin">
        <color rgb="FFA6A6A6"/>
      </bottom>
      <diagonal/>
    </border>
    <border>
      <left style="thin">
        <color rgb="FFA6A6A6"/>
      </left>
      <right style="thin">
        <color indexed="64"/>
      </right>
      <top/>
      <bottom style="thin">
        <color rgb="FFA6A6A6"/>
      </bottom>
      <diagonal/>
    </border>
    <border>
      <left style="thin">
        <color indexed="64"/>
      </left>
      <right style="thin">
        <color rgb="FFA6A6A6"/>
      </right>
      <top style="thin">
        <color indexed="64"/>
      </top>
      <bottom style="thin">
        <color indexed="64"/>
      </bottom>
      <diagonal/>
    </border>
    <border>
      <left style="thin">
        <color rgb="FFA6A6A6"/>
      </left>
      <right style="thin">
        <color rgb="FFA6A6A6"/>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rgb="FFA6A6A6"/>
      </right>
      <top style="thin">
        <color indexed="64"/>
      </top>
      <bottom style="thin">
        <color indexed="64"/>
      </bottom>
      <diagonal/>
    </border>
    <border>
      <left/>
      <right style="thin">
        <color rgb="FFA6A6A6"/>
      </right>
      <top style="thin">
        <color indexed="64"/>
      </top>
      <bottom style="thin">
        <color rgb="FFA6A6A6"/>
      </bottom>
      <diagonal/>
    </border>
    <border>
      <left/>
      <right style="thin">
        <color rgb="FFA6A6A6"/>
      </right>
      <top style="thin">
        <color rgb="FFA6A6A6"/>
      </top>
      <bottom style="thin">
        <color indexed="64"/>
      </bottom>
      <diagonal/>
    </border>
    <border>
      <left style="thin">
        <color rgb="FFA6A6A6"/>
      </left>
      <right style="thin">
        <color rgb="FFA6A6A6"/>
      </right>
      <top style="thin">
        <color rgb="FFA6A6A6"/>
      </top>
      <bottom/>
      <diagonal/>
    </border>
    <border>
      <left style="thin">
        <color indexed="64"/>
      </left>
      <right/>
      <top style="thin">
        <color indexed="64"/>
      </top>
      <bottom style="thin">
        <color rgb="FFA6A6A6"/>
      </bottom>
      <diagonal/>
    </border>
    <border>
      <left style="thin">
        <color rgb="FFA6A6A6"/>
      </left>
      <right style="thin">
        <color rgb="FFA6A6A6"/>
      </right>
      <top style="thin">
        <color indexed="64"/>
      </top>
      <bottom style="thin">
        <color rgb="FFA6A6A6"/>
      </bottom>
      <diagonal/>
    </border>
    <border>
      <left style="thin">
        <color rgb="FFA6A6A6"/>
      </left>
      <right style="thin">
        <color indexed="64"/>
      </right>
      <top style="thin">
        <color indexed="64"/>
      </top>
      <bottom style="thin">
        <color rgb="FFA6A6A6"/>
      </bottom>
      <diagonal/>
    </border>
    <border>
      <left style="thin">
        <color indexed="64"/>
      </left>
      <right/>
      <top style="thin">
        <color rgb="FFA6A6A6"/>
      </top>
      <bottom style="thin">
        <color rgb="FFA6A6A6"/>
      </bottom>
      <diagonal/>
    </border>
    <border>
      <left style="thin">
        <color indexed="64"/>
      </left>
      <right/>
      <top style="thin">
        <color rgb="FFA6A6A6"/>
      </top>
      <bottom style="thin">
        <color indexed="64"/>
      </bottom>
      <diagonal/>
    </border>
    <border>
      <left style="thin">
        <color indexed="64"/>
      </left>
      <right/>
      <top style="thin">
        <color rgb="FFA6A6A6"/>
      </top>
      <bottom/>
      <diagonal/>
    </border>
    <border>
      <left style="thin">
        <color rgb="FFA6A6A6"/>
      </left>
      <right/>
      <top style="thin">
        <color indexed="64"/>
      </top>
      <bottom style="thin">
        <color indexed="64"/>
      </bottom>
      <diagonal/>
    </border>
    <border>
      <left style="thin">
        <color indexed="64"/>
      </left>
      <right style="thin">
        <color rgb="FFA6A6A6"/>
      </right>
      <top style="thin">
        <color rgb="FFA6A6A6"/>
      </top>
      <bottom/>
      <diagonal/>
    </border>
    <border>
      <left style="thin">
        <color rgb="FFA6A6A6"/>
      </left>
      <right/>
      <top style="thin">
        <color rgb="FFA6A6A6"/>
      </top>
      <bottom style="thin">
        <color rgb="FFA6A6A6"/>
      </bottom>
      <diagonal/>
    </border>
    <border>
      <left style="thin">
        <color indexed="64"/>
      </left>
      <right style="thin">
        <color rgb="FFA6A6A6"/>
      </right>
      <top style="thin">
        <color indexed="64"/>
      </top>
      <bottom style="thin">
        <color rgb="FFA6A6A6"/>
      </bottom>
      <diagonal/>
    </border>
    <border>
      <left style="thin">
        <color rgb="FFA6A6A6"/>
      </left>
      <right style="thin">
        <color indexed="64"/>
      </right>
      <top style="thin">
        <color rgb="FFA6A6A6"/>
      </top>
      <bottom/>
      <diagonal/>
    </border>
  </borders>
  <cellStyleXfs count="8">
    <xf numFmtId="0" fontId="0" fillId="0" borderId="0"/>
    <xf numFmtId="0" fontId="1" fillId="2" borderId="0"/>
    <xf numFmtId="0" fontId="2" fillId="3" borderId="0"/>
    <xf numFmtId="0" fontId="4" fillId="0" borderId="0"/>
    <xf numFmtId="0" fontId="7" fillId="0" borderId="0"/>
    <xf numFmtId="0" fontId="10" fillId="0" borderId="0" applyNumberFormat="0" applyFill="0" applyBorder="0" applyAlignment="0" applyProtection="0"/>
    <xf numFmtId="44" fontId="4" fillId="0" borderId="0" applyFont="0" applyFill="0" applyBorder="0" applyAlignment="0" applyProtection="0"/>
    <xf numFmtId="9" fontId="4" fillId="0" borderId="0" applyFont="0" applyFill="0" applyBorder="0" applyAlignment="0" applyProtection="0"/>
  </cellStyleXfs>
  <cellXfs count="225">
    <xf numFmtId="0" fontId="0" fillId="0" borderId="0" xfId="0"/>
    <xf numFmtId="0" fontId="0" fillId="0" borderId="0" xfId="0" applyAlignment="1">
      <alignment horizontal="center" vertical="center" wrapText="1"/>
    </xf>
    <xf numFmtId="0" fontId="0" fillId="0" borderId="0" xfId="0" applyAlignment="1">
      <alignment wrapText="1"/>
    </xf>
    <xf numFmtId="0" fontId="8" fillId="5" borderId="1" xfId="0" applyFont="1" applyFill="1" applyBorder="1" applyAlignment="1">
      <alignment horizontal="center" vertical="center" wrapText="1"/>
    </xf>
    <xf numFmtId="0" fontId="9" fillId="6" borderId="1" xfId="4" applyFont="1" applyFill="1" applyBorder="1" applyAlignment="1">
      <alignment horizontal="left" vertical="center" wrapText="1"/>
    </xf>
    <xf numFmtId="0" fontId="9" fillId="0" borderId="1" xfId="4" applyFont="1" applyBorder="1" applyAlignment="1">
      <alignment horizontal="left" vertical="center" wrapText="1"/>
    </xf>
    <xf numFmtId="0" fontId="3" fillId="6" borderId="1" xfId="0" applyFont="1" applyFill="1" applyBorder="1" applyAlignment="1">
      <alignment horizontal="left" vertical="center" wrapText="1"/>
    </xf>
    <xf numFmtId="0" fontId="3" fillId="6" borderId="1" xfId="2" applyFont="1" applyFill="1" applyBorder="1" applyAlignment="1">
      <alignment horizontal="left" vertical="center" wrapText="1"/>
    </xf>
    <xf numFmtId="0" fontId="3" fillId="0" borderId="1" xfId="0" applyFont="1" applyBorder="1" applyAlignment="1">
      <alignment horizontal="left" vertical="center" wrapText="1"/>
    </xf>
    <xf numFmtId="1" fontId="3" fillId="6" borderId="1" xfId="0" applyNumberFormat="1" applyFont="1" applyFill="1" applyBorder="1" applyAlignment="1">
      <alignment horizontal="left" vertical="center" wrapText="1"/>
    </xf>
    <xf numFmtId="1" fontId="3" fillId="0" borderId="1" xfId="0" applyNumberFormat="1" applyFont="1" applyBorder="1" applyAlignment="1">
      <alignment horizontal="left" vertical="center" wrapText="1"/>
    </xf>
    <xf numFmtId="1" fontId="3" fillId="6" borderId="1" xfId="0" applyNumberFormat="1" applyFont="1" applyFill="1" applyBorder="1" applyAlignment="1">
      <alignment horizontal="right" vertical="center"/>
    </xf>
    <xf numFmtId="0" fontId="3" fillId="6" borderId="1" xfId="0" applyFont="1" applyFill="1" applyBorder="1" applyAlignment="1">
      <alignment horizontal="right" vertical="center"/>
    </xf>
    <xf numFmtId="1" fontId="3" fillId="0" borderId="1" xfId="0" applyNumberFormat="1" applyFont="1" applyBorder="1" applyAlignment="1">
      <alignment horizontal="right" vertical="center"/>
    </xf>
    <xf numFmtId="0" fontId="3" fillId="0" borderId="1" xfId="0" applyFont="1" applyBorder="1" applyAlignment="1">
      <alignment horizontal="right" vertical="center"/>
    </xf>
    <xf numFmtId="1" fontId="3" fillId="6" borderId="1" xfId="2" applyNumberFormat="1" applyFont="1" applyFill="1" applyBorder="1" applyAlignment="1">
      <alignment horizontal="right" vertical="center"/>
    </xf>
    <xf numFmtId="0" fontId="3" fillId="6" borderId="1" xfId="2" applyFont="1" applyFill="1" applyBorder="1" applyAlignment="1">
      <alignment horizontal="right" vertical="center"/>
    </xf>
    <xf numFmtId="0" fontId="5" fillId="0" borderId="0" xfId="0" applyFont="1"/>
    <xf numFmtId="1" fontId="3" fillId="6" borderId="1" xfId="2" applyNumberFormat="1" applyFont="1" applyFill="1" applyBorder="1" applyAlignment="1">
      <alignment horizontal="left" vertical="center" wrapText="1"/>
    </xf>
    <xf numFmtId="0" fontId="3" fillId="0" borderId="1" xfId="2" applyFont="1" applyFill="1" applyBorder="1" applyAlignment="1">
      <alignment horizontal="left" vertical="center" wrapText="1"/>
    </xf>
    <xf numFmtId="1" fontId="3" fillId="0" borderId="1" xfId="2" applyNumberFormat="1" applyFont="1" applyFill="1" applyBorder="1" applyAlignment="1">
      <alignment horizontal="right" vertical="center"/>
    </xf>
    <xf numFmtId="1" fontId="3" fillId="0" borderId="1" xfId="2" applyNumberFormat="1" applyFont="1" applyFill="1" applyBorder="1" applyAlignment="1">
      <alignment horizontal="left" vertical="center" wrapText="1"/>
    </xf>
    <xf numFmtId="0" fontId="3" fillId="4" borderId="1" xfId="0" applyFont="1" applyFill="1" applyBorder="1" applyAlignment="1">
      <alignment horizontal="left" vertical="center" wrapText="1"/>
    </xf>
    <xf numFmtId="1" fontId="3" fillId="4" borderId="1" xfId="0" applyNumberFormat="1" applyFont="1" applyFill="1" applyBorder="1" applyAlignment="1">
      <alignment horizontal="right" vertical="center"/>
    </xf>
    <xf numFmtId="1" fontId="3" fillId="4" borderId="1" xfId="0" applyNumberFormat="1" applyFont="1" applyFill="1" applyBorder="1" applyAlignment="1">
      <alignment horizontal="left" vertical="center" wrapText="1"/>
    </xf>
    <xf numFmtId="164" fontId="6" fillId="6" borderId="1" xfId="0" applyNumberFormat="1" applyFont="1" applyFill="1" applyBorder="1" applyAlignment="1">
      <alignment horizontal="right" vertical="center"/>
    </xf>
    <xf numFmtId="164" fontId="11" fillId="6" borderId="1" xfId="0" applyNumberFormat="1" applyFont="1" applyFill="1" applyBorder="1" applyAlignment="1">
      <alignment horizontal="center" vertical="center" wrapText="1"/>
    </xf>
    <xf numFmtId="0" fontId="3" fillId="0" borderId="1" xfId="2" applyFont="1" applyFill="1" applyBorder="1" applyAlignment="1">
      <alignment horizontal="right" vertical="center"/>
    </xf>
    <xf numFmtId="0" fontId="3" fillId="7" borderId="1" xfId="0" applyFont="1" applyFill="1" applyBorder="1" applyAlignment="1">
      <alignment horizontal="left" vertical="center" wrapText="1"/>
    </xf>
    <xf numFmtId="0" fontId="9" fillId="7" borderId="1" xfId="4" applyFont="1" applyFill="1" applyBorder="1" applyAlignment="1">
      <alignment horizontal="left" vertical="center" wrapText="1"/>
    </xf>
    <xf numFmtId="0" fontId="17" fillId="0" borderId="0" xfId="0" applyFont="1"/>
    <xf numFmtId="0" fontId="15" fillId="0" borderId="0" xfId="0" applyFont="1"/>
    <xf numFmtId="0" fontId="8" fillId="5" borderId="0" xfId="0" applyFont="1" applyFill="1" applyAlignment="1">
      <alignment horizontal="left" vertical="center" wrapText="1"/>
    </xf>
    <xf numFmtId="0" fontId="0" fillId="0" borderId="13" xfId="0" applyBorder="1"/>
    <xf numFmtId="0" fontId="0" fillId="0" borderId="14" xfId="0" applyBorder="1"/>
    <xf numFmtId="0" fontId="0" fillId="0" borderId="15" xfId="0" applyBorder="1"/>
    <xf numFmtId="0" fontId="0" fillId="0" borderId="16" xfId="0" applyBorder="1"/>
    <xf numFmtId="0" fontId="15" fillId="0" borderId="0" xfId="0" applyFont="1" applyAlignment="1">
      <alignment vertical="center"/>
    </xf>
    <xf numFmtId="0" fontId="0" fillId="0" borderId="17" xfId="0" applyBorder="1"/>
    <xf numFmtId="0" fontId="0" fillId="0" borderId="18" xfId="0" applyBorder="1"/>
    <xf numFmtId="0" fontId="0" fillId="0" borderId="19" xfId="0" applyBorder="1"/>
    <xf numFmtId="0" fontId="0" fillId="0" borderId="20" xfId="0" applyBorder="1"/>
    <xf numFmtId="0" fontId="3" fillId="7" borderId="21" xfId="0" applyFont="1" applyFill="1" applyBorder="1" applyAlignment="1">
      <alignment horizontal="left" vertical="center" wrapText="1"/>
    </xf>
    <xf numFmtId="164" fontId="3" fillId="7" borderId="22" xfId="0" applyNumberFormat="1" applyFont="1" applyFill="1" applyBorder="1" applyAlignment="1">
      <alignment horizontal="left" vertical="center" wrapText="1"/>
    </xf>
    <xf numFmtId="0" fontId="3" fillId="7" borderId="23" xfId="0" applyFont="1" applyFill="1" applyBorder="1" applyAlignment="1">
      <alignment horizontal="left" vertical="center" wrapText="1"/>
    </xf>
    <xf numFmtId="0" fontId="3" fillId="7" borderId="24" xfId="0" applyFont="1" applyFill="1" applyBorder="1" applyAlignment="1">
      <alignment horizontal="left" vertical="center" wrapText="1"/>
    </xf>
    <xf numFmtId="0" fontId="3" fillId="7" borderId="26" xfId="0" applyFont="1" applyFill="1" applyBorder="1" applyAlignment="1">
      <alignment horizontal="left" vertical="center" wrapText="1"/>
    </xf>
    <xf numFmtId="0" fontId="3" fillId="7" borderId="6" xfId="0" applyFont="1" applyFill="1" applyBorder="1" applyAlignment="1">
      <alignment horizontal="left" vertical="center" wrapText="1"/>
    </xf>
    <xf numFmtId="0" fontId="8" fillId="5" borderId="28" xfId="0" applyFont="1" applyFill="1" applyBorder="1" applyAlignment="1">
      <alignment horizontal="center" vertical="center" wrapText="1"/>
    </xf>
    <xf numFmtId="0" fontId="8" fillId="5" borderId="29" xfId="0" applyFont="1" applyFill="1" applyBorder="1" applyAlignment="1">
      <alignment horizontal="center" vertical="center" wrapText="1"/>
    </xf>
    <xf numFmtId="0" fontId="8" fillId="5" borderId="30" xfId="0" applyFont="1" applyFill="1" applyBorder="1" applyAlignment="1">
      <alignment horizontal="center" vertical="center" wrapText="1"/>
    </xf>
    <xf numFmtId="0" fontId="8" fillId="5" borderId="32" xfId="0" applyFont="1" applyFill="1" applyBorder="1" applyAlignment="1">
      <alignment horizontal="center" vertical="center" wrapText="1"/>
    </xf>
    <xf numFmtId="0" fontId="3" fillId="7" borderId="29" xfId="0" applyFont="1" applyFill="1" applyBorder="1" applyAlignment="1">
      <alignment horizontal="left" vertical="center" wrapText="1"/>
    </xf>
    <xf numFmtId="0" fontId="3" fillId="7" borderId="31" xfId="0" applyFont="1" applyFill="1" applyBorder="1" applyAlignment="1">
      <alignment horizontal="left" vertical="center" wrapText="1"/>
    </xf>
    <xf numFmtId="0" fontId="3" fillId="7" borderId="33" xfId="0" applyFont="1" applyFill="1" applyBorder="1" applyAlignment="1">
      <alignment horizontal="left" vertical="center" wrapText="1"/>
    </xf>
    <xf numFmtId="0" fontId="3" fillId="7" borderId="0" xfId="0" applyFont="1" applyFill="1" applyAlignment="1">
      <alignment horizontal="left" vertical="center" wrapText="1"/>
    </xf>
    <xf numFmtId="0" fontId="8" fillId="5" borderId="31" xfId="0" applyFont="1" applyFill="1" applyBorder="1" applyAlignment="1">
      <alignment horizontal="center" vertical="center" wrapText="1"/>
    </xf>
    <xf numFmtId="0" fontId="3" fillId="7" borderId="3" xfId="0" applyFont="1" applyFill="1" applyBorder="1" applyAlignment="1">
      <alignment horizontal="left" vertical="center" wrapText="1"/>
    </xf>
    <xf numFmtId="9" fontId="3" fillId="7" borderId="1" xfId="7" applyFont="1" applyFill="1" applyBorder="1" applyAlignment="1">
      <alignment horizontal="right" vertical="center" wrapText="1"/>
    </xf>
    <xf numFmtId="44" fontId="3" fillId="7" borderId="1" xfId="6" applyFont="1" applyFill="1" applyBorder="1" applyAlignment="1">
      <alignment horizontal="left" vertical="center" wrapText="1"/>
    </xf>
    <xf numFmtId="0" fontId="8" fillId="5" borderId="30" xfId="0" applyFont="1" applyFill="1" applyBorder="1" applyAlignment="1">
      <alignment horizontal="left" vertical="center" wrapText="1"/>
    </xf>
    <xf numFmtId="0" fontId="3" fillId="7" borderId="19" xfId="0" applyFont="1" applyFill="1" applyBorder="1" applyAlignment="1">
      <alignment horizontal="left" vertical="center" wrapText="1"/>
    </xf>
    <xf numFmtId="0" fontId="3" fillId="7" borderId="14" xfId="0" applyFont="1" applyFill="1" applyBorder="1" applyAlignment="1">
      <alignment horizontal="left" vertical="center" wrapText="1"/>
    </xf>
    <xf numFmtId="0" fontId="3" fillId="7" borderId="15" xfId="0" applyFont="1" applyFill="1" applyBorder="1" applyAlignment="1">
      <alignment horizontal="left" vertical="center" wrapText="1"/>
    </xf>
    <xf numFmtId="0" fontId="3" fillId="7" borderId="17" xfId="0" applyFont="1" applyFill="1" applyBorder="1" applyAlignment="1">
      <alignment horizontal="left" vertical="center" wrapText="1"/>
    </xf>
    <xf numFmtId="0" fontId="3" fillId="7" borderId="18" xfId="0" applyFont="1" applyFill="1" applyBorder="1" applyAlignment="1">
      <alignment horizontal="left" vertical="center" wrapText="1"/>
    </xf>
    <xf numFmtId="0" fontId="3" fillId="7" borderId="20" xfId="0" applyFont="1" applyFill="1" applyBorder="1" applyAlignment="1">
      <alignment horizontal="left" vertical="center" wrapText="1"/>
    </xf>
    <xf numFmtId="9" fontId="3" fillId="8" borderId="1" xfId="7" applyFont="1" applyFill="1" applyBorder="1" applyAlignment="1">
      <alignment horizontal="right" vertical="center" wrapText="1"/>
    </xf>
    <xf numFmtId="44" fontId="3" fillId="8" borderId="1" xfId="6" applyFont="1" applyFill="1" applyBorder="1" applyAlignment="1">
      <alignment horizontal="left" vertical="center" wrapText="1"/>
    </xf>
    <xf numFmtId="44" fontId="3" fillId="7" borderId="1" xfId="0" applyNumberFormat="1" applyFont="1" applyFill="1" applyBorder="1" applyAlignment="1">
      <alignment horizontal="left" vertical="center" wrapText="1"/>
    </xf>
    <xf numFmtId="0" fontId="3" fillId="7" borderId="36" xfId="0" applyFont="1" applyFill="1" applyBorder="1" applyAlignment="1">
      <alignment horizontal="left" vertical="center" wrapText="1"/>
    </xf>
    <xf numFmtId="44" fontId="3" fillId="7" borderId="36" xfId="6" applyFont="1" applyFill="1" applyBorder="1" applyAlignment="1">
      <alignment horizontal="left" vertical="center" wrapText="1"/>
    </xf>
    <xf numFmtId="0" fontId="8" fillId="5" borderId="0" xfId="0" applyFont="1" applyFill="1" applyAlignment="1">
      <alignment horizontal="center" vertical="center" wrapText="1"/>
    </xf>
    <xf numFmtId="0" fontId="8" fillId="5" borderId="32" xfId="0" applyFont="1" applyFill="1" applyBorder="1" applyAlignment="1">
      <alignment horizontal="left" vertical="center" wrapText="1"/>
    </xf>
    <xf numFmtId="0" fontId="3" fillId="7" borderId="38" xfId="0" applyFont="1" applyFill="1" applyBorder="1" applyAlignment="1">
      <alignment horizontal="left" vertical="center" wrapText="1"/>
    </xf>
    <xf numFmtId="0" fontId="3" fillId="7" borderId="39" xfId="0" applyFont="1" applyFill="1" applyBorder="1" applyAlignment="1">
      <alignment horizontal="left" vertical="center" wrapText="1"/>
    </xf>
    <xf numFmtId="0" fontId="3" fillId="7" borderId="40" xfId="0" applyFont="1" applyFill="1" applyBorder="1" applyAlignment="1">
      <alignment horizontal="left" vertical="center" wrapText="1"/>
    </xf>
    <xf numFmtId="0" fontId="3" fillId="7" borderId="22" xfId="0" applyFont="1" applyFill="1" applyBorder="1" applyAlignment="1">
      <alignment horizontal="left" vertical="center" wrapText="1"/>
    </xf>
    <xf numFmtId="44" fontId="12" fillId="7" borderId="25" xfId="6" applyFont="1" applyFill="1" applyBorder="1" applyAlignment="1">
      <alignment horizontal="left" vertical="center" wrapText="1"/>
    </xf>
    <xf numFmtId="44" fontId="3" fillId="8" borderId="38" xfId="6" applyFont="1" applyFill="1" applyBorder="1" applyAlignment="1">
      <alignment horizontal="left" vertical="center" wrapText="1"/>
    </xf>
    <xf numFmtId="44" fontId="3" fillId="7" borderId="38" xfId="6" applyFont="1" applyFill="1" applyBorder="1" applyAlignment="1">
      <alignment horizontal="left" vertical="center" wrapText="1"/>
    </xf>
    <xf numFmtId="9" fontId="3" fillId="8" borderId="38" xfId="7" applyFont="1" applyFill="1" applyBorder="1" applyAlignment="1">
      <alignment horizontal="right" vertical="center" wrapText="1"/>
    </xf>
    <xf numFmtId="9" fontId="3" fillId="7" borderId="38" xfId="7" applyFont="1" applyFill="1" applyBorder="1" applyAlignment="1">
      <alignment horizontal="right" vertical="center" wrapText="1"/>
    </xf>
    <xf numFmtId="44" fontId="3" fillId="7" borderId="24" xfId="6" applyFont="1" applyFill="1" applyBorder="1" applyAlignment="1">
      <alignment horizontal="left" vertical="center" wrapText="1"/>
    </xf>
    <xf numFmtId="44" fontId="3" fillId="7" borderId="1" xfId="6" applyFont="1" applyFill="1" applyBorder="1" applyAlignment="1">
      <alignment horizontal="right" vertical="center" wrapText="1"/>
    </xf>
    <xf numFmtId="0" fontId="3" fillId="7" borderId="38" xfId="6" applyNumberFormat="1" applyFont="1" applyFill="1" applyBorder="1" applyAlignment="1">
      <alignment horizontal="center" vertical="center" wrapText="1"/>
    </xf>
    <xf numFmtId="0" fontId="3" fillId="7" borderId="1" xfId="6" applyNumberFormat="1" applyFont="1" applyFill="1" applyBorder="1" applyAlignment="1">
      <alignment horizontal="center" vertical="center" wrapText="1"/>
    </xf>
    <xf numFmtId="44" fontId="3" fillId="7" borderId="25" xfId="6" applyFont="1" applyFill="1" applyBorder="1" applyAlignment="1">
      <alignment horizontal="left" vertical="center" wrapText="1"/>
    </xf>
    <xf numFmtId="0" fontId="12" fillId="7" borderId="1" xfId="0" applyFont="1" applyFill="1" applyBorder="1" applyAlignment="1">
      <alignment horizontal="left" vertical="center" wrapText="1"/>
    </xf>
    <xf numFmtId="0" fontId="3" fillId="8" borderId="29" xfId="0" applyFont="1" applyFill="1" applyBorder="1" applyAlignment="1">
      <alignment horizontal="left" vertical="center" wrapText="1"/>
    </xf>
    <xf numFmtId="44" fontId="19" fillId="0" borderId="30" xfId="0" applyNumberFormat="1" applyFont="1" applyBorder="1" applyAlignment="1">
      <alignment vertical="center" wrapText="1"/>
    </xf>
    <xf numFmtId="44" fontId="3" fillId="0" borderId="1" xfId="6" applyFont="1" applyFill="1" applyBorder="1" applyAlignment="1">
      <alignment horizontal="left" vertical="center" wrapText="1"/>
    </xf>
    <xf numFmtId="2" fontId="3" fillId="7" borderId="38" xfId="0" applyNumberFormat="1" applyFont="1" applyFill="1" applyBorder="1" applyAlignment="1">
      <alignment horizontal="center" vertical="center" wrapText="1"/>
    </xf>
    <xf numFmtId="2" fontId="3" fillId="7" borderId="1" xfId="0" applyNumberFormat="1" applyFont="1" applyFill="1" applyBorder="1" applyAlignment="1">
      <alignment horizontal="center" vertical="center" wrapText="1"/>
    </xf>
    <xf numFmtId="44" fontId="3" fillId="0" borderId="38" xfId="6" applyFont="1" applyFill="1" applyBorder="1" applyAlignment="1">
      <alignment horizontal="left" vertical="center" wrapText="1"/>
    </xf>
    <xf numFmtId="44" fontId="3" fillId="0" borderId="27" xfId="6" applyFont="1" applyFill="1" applyBorder="1" applyAlignment="1">
      <alignment horizontal="left" vertical="center" wrapText="1"/>
    </xf>
    <xf numFmtId="44" fontId="3" fillId="0" borderId="25" xfId="6" applyFont="1" applyFill="1" applyBorder="1" applyAlignment="1">
      <alignment horizontal="left" vertical="center" wrapText="1"/>
    </xf>
    <xf numFmtId="44" fontId="14" fillId="5" borderId="30" xfId="0" applyNumberFormat="1" applyFont="1" applyFill="1" applyBorder="1" applyAlignment="1">
      <alignment vertical="center" wrapText="1"/>
    </xf>
    <xf numFmtId="0" fontId="3" fillId="7" borderId="44" xfId="0" applyFont="1" applyFill="1" applyBorder="1" applyAlignment="1">
      <alignment horizontal="left" vertical="center" wrapText="1"/>
    </xf>
    <xf numFmtId="44" fontId="12" fillId="0" borderId="22" xfId="6" applyFont="1" applyFill="1" applyBorder="1" applyAlignment="1">
      <alignment horizontal="left" vertical="center" wrapText="1"/>
    </xf>
    <xf numFmtId="0" fontId="12" fillId="7" borderId="36" xfId="0" applyFont="1" applyFill="1" applyBorder="1" applyAlignment="1">
      <alignment horizontal="left" vertical="center" wrapText="1"/>
    </xf>
    <xf numFmtId="44" fontId="3" fillId="8" borderId="36" xfId="6" applyFont="1" applyFill="1" applyBorder="1" applyAlignment="1">
      <alignment horizontal="left" vertical="center" wrapText="1"/>
    </xf>
    <xf numFmtId="44" fontId="20" fillId="7" borderId="1" xfId="0" applyNumberFormat="1" applyFont="1" applyFill="1" applyBorder="1" applyAlignment="1">
      <alignment horizontal="center" vertical="center" wrapText="1"/>
    </xf>
    <xf numFmtId="0" fontId="20" fillId="7" borderId="6" xfId="0" applyFont="1" applyFill="1" applyBorder="1" applyAlignment="1">
      <alignment horizontal="left" vertical="center" wrapText="1"/>
    </xf>
    <xf numFmtId="0" fontId="20" fillId="7" borderId="1" xfId="0" applyFont="1" applyFill="1" applyBorder="1" applyAlignment="1">
      <alignment horizontal="left" vertical="center" wrapText="1"/>
    </xf>
    <xf numFmtId="44" fontId="20" fillId="7" borderId="1" xfId="6" applyFont="1" applyFill="1" applyBorder="1" applyAlignment="1">
      <alignment horizontal="left" vertical="center" wrapText="1"/>
    </xf>
    <xf numFmtId="44" fontId="20" fillId="7" borderId="1" xfId="0" applyNumberFormat="1" applyFont="1" applyFill="1" applyBorder="1" applyAlignment="1">
      <alignment horizontal="left" vertical="center" wrapText="1"/>
    </xf>
    <xf numFmtId="0" fontId="18" fillId="7" borderId="1" xfId="0" applyFont="1" applyFill="1" applyBorder="1" applyAlignment="1">
      <alignment horizontal="left" vertical="center" wrapText="1"/>
    </xf>
    <xf numFmtId="0" fontId="20" fillId="7" borderId="24" xfId="0" applyFont="1" applyFill="1" applyBorder="1" applyAlignment="1">
      <alignment horizontal="left" vertical="center" wrapText="1"/>
    </xf>
    <xf numFmtId="44" fontId="3" fillId="8" borderId="22" xfId="6" applyFont="1" applyFill="1" applyBorder="1" applyAlignment="1">
      <alignment horizontal="left" vertical="center" wrapText="1"/>
    </xf>
    <xf numFmtId="44" fontId="3" fillId="8" borderId="25" xfId="6" applyFont="1" applyFill="1" applyBorder="1" applyAlignment="1">
      <alignment horizontal="left" vertical="center" wrapText="1"/>
    </xf>
    <xf numFmtId="0" fontId="8" fillId="5" borderId="17" xfId="0" applyFont="1" applyFill="1" applyBorder="1" applyAlignment="1">
      <alignment horizontal="left" vertical="center" wrapText="1"/>
    </xf>
    <xf numFmtId="0" fontId="13" fillId="0" borderId="0" xfId="0" applyFont="1"/>
    <xf numFmtId="164" fontId="6" fillId="8" borderId="1" xfId="0" applyNumberFormat="1" applyFont="1" applyFill="1" applyBorder="1" applyAlignment="1">
      <alignment horizontal="right" vertical="center"/>
    </xf>
    <xf numFmtId="0" fontId="9" fillId="7" borderId="0" xfId="4" applyFont="1" applyFill="1" applyAlignment="1">
      <alignment horizontal="left" vertical="center" wrapText="1"/>
    </xf>
    <xf numFmtId="0" fontId="21" fillId="0" borderId="0" xfId="0" applyFont="1"/>
    <xf numFmtId="0" fontId="3" fillId="7" borderId="16" xfId="0" applyFont="1" applyFill="1" applyBorder="1" applyAlignment="1">
      <alignment horizontal="left" vertical="center"/>
    </xf>
    <xf numFmtId="0" fontId="3" fillId="9" borderId="1" xfId="0" applyFont="1" applyFill="1" applyBorder="1" applyAlignment="1">
      <alignment horizontal="left" vertical="center" wrapText="1"/>
    </xf>
    <xf numFmtId="0" fontId="6" fillId="9" borderId="1" xfId="0" applyFont="1" applyFill="1" applyBorder="1" applyAlignment="1">
      <alignment horizontal="left" vertical="center" wrapText="1"/>
    </xf>
    <xf numFmtId="0" fontId="12" fillId="9" borderId="1" xfId="0" applyFont="1" applyFill="1" applyBorder="1" applyAlignment="1">
      <alignment horizontal="left" vertical="center" wrapText="1"/>
    </xf>
    <xf numFmtId="1" fontId="6" fillId="9" borderId="1" xfId="0" applyNumberFormat="1" applyFont="1" applyFill="1" applyBorder="1" applyAlignment="1">
      <alignment horizontal="left" vertical="center" wrapText="1"/>
    </xf>
    <xf numFmtId="0" fontId="3" fillId="6" borderId="1" xfId="3" applyFont="1" applyFill="1" applyBorder="1" applyAlignment="1">
      <alignment horizontal="left" vertical="center" wrapText="1"/>
    </xf>
    <xf numFmtId="1" fontId="3" fillId="6" borderId="1" xfId="3" applyNumberFormat="1" applyFont="1" applyFill="1" applyBorder="1" applyAlignment="1">
      <alignment horizontal="right" vertical="center"/>
    </xf>
    <xf numFmtId="0" fontId="3" fillId="4" borderId="1" xfId="3" applyFont="1" applyFill="1" applyBorder="1" applyAlignment="1">
      <alignment horizontal="left" vertical="center" wrapText="1"/>
    </xf>
    <xf numFmtId="1" fontId="3" fillId="4" borderId="1" xfId="3" applyNumberFormat="1" applyFont="1" applyFill="1" applyBorder="1" applyAlignment="1">
      <alignment horizontal="right" vertical="center"/>
    </xf>
    <xf numFmtId="1" fontId="3" fillId="4" borderId="1" xfId="3" applyNumberFormat="1" applyFont="1" applyFill="1" applyBorder="1" applyAlignment="1">
      <alignment horizontal="left" vertical="center" wrapText="1"/>
    </xf>
    <xf numFmtId="1" fontId="3" fillId="6" borderId="1" xfId="3" applyNumberFormat="1" applyFont="1" applyFill="1" applyBorder="1" applyAlignment="1">
      <alignment horizontal="left" vertical="center" wrapText="1"/>
    </xf>
    <xf numFmtId="0" fontId="3" fillId="4" borderId="1" xfId="0" applyFont="1" applyFill="1" applyBorder="1" applyAlignment="1">
      <alignment horizontal="right" vertical="center"/>
    </xf>
    <xf numFmtId="0" fontId="3" fillId="4" borderId="1" xfId="2" applyFont="1" applyFill="1" applyBorder="1" applyAlignment="1">
      <alignment horizontal="left" vertical="center" wrapText="1"/>
    </xf>
    <xf numFmtId="1" fontId="3" fillId="4" borderId="1" xfId="2" applyNumberFormat="1" applyFont="1" applyFill="1" applyBorder="1" applyAlignment="1">
      <alignment horizontal="right" vertical="center"/>
    </xf>
    <xf numFmtId="0" fontId="3" fillId="4" borderId="1" xfId="2" applyFont="1" applyFill="1" applyBorder="1" applyAlignment="1">
      <alignment horizontal="right" vertical="center"/>
    </xf>
    <xf numFmtId="11" fontId="3" fillId="0" borderId="1" xfId="2" applyNumberFormat="1" applyFont="1" applyFill="1" applyBorder="1" applyAlignment="1">
      <alignment horizontal="left" vertical="center" wrapText="1"/>
    </xf>
    <xf numFmtId="44" fontId="3" fillId="0" borderId="1" xfId="6" applyFont="1" applyBorder="1" applyAlignment="1">
      <alignment horizontal="right" vertical="center"/>
    </xf>
    <xf numFmtId="44" fontId="3" fillId="6" borderId="1" xfId="6" applyFont="1" applyFill="1" applyBorder="1" applyAlignment="1">
      <alignment horizontal="right" vertical="center"/>
    </xf>
    <xf numFmtId="44" fontId="3" fillId="4" borderId="1" xfId="6" applyFont="1" applyFill="1" applyBorder="1" applyAlignment="1">
      <alignment horizontal="right" vertical="center"/>
    </xf>
    <xf numFmtId="44" fontId="3" fillId="4" borderId="1" xfId="6" applyFont="1" applyFill="1" applyBorder="1" applyAlignment="1">
      <alignment horizontal="left" vertical="center" wrapText="1"/>
    </xf>
    <xf numFmtId="44" fontId="3" fillId="6" borderId="1" xfId="6" applyFont="1" applyFill="1" applyBorder="1" applyAlignment="1">
      <alignment horizontal="left" vertical="center" wrapText="1"/>
    </xf>
    <xf numFmtId="0" fontId="8" fillId="5" borderId="18" xfId="0" applyFont="1" applyFill="1" applyBorder="1" applyAlignment="1">
      <alignment horizontal="left" vertical="center"/>
    </xf>
    <xf numFmtId="0" fontId="8" fillId="5" borderId="19" xfId="0" applyFont="1" applyFill="1" applyBorder="1" applyAlignment="1">
      <alignment horizontal="center" vertical="center" wrapText="1"/>
    </xf>
    <xf numFmtId="164" fontId="8" fillId="5" borderId="20" xfId="0" applyNumberFormat="1" applyFont="1" applyFill="1" applyBorder="1" applyAlignment="1">
      <alignment horizontal="left" vertical="center" wrapText="1"/>
    </xf>
    <xf numFmtId="0" fontId="3" fillId="6" borderId="46" xfId="0" applyFont="1" applyFill="1" applyBorder="1" applyAlignment="1">
      <alignment horizontal="left" vertical="center" wrapText="1"/>
    </xf>
    <xf numFmtId="0" fontId="9" fillId="7" borderId="38" xfId="4" applyFont="1" applyFill="1" applyBorder="1" applyAlignment="1">
      <alignment horizontal="left" vertical="center" wrapText="1"/>
    </xf>
    <xf numFmtId="164" fontId="3" fillId="7" borderId="39" xfId="0" applyNumberFormat="1" applyFont="1" applyFill="1" applyBorder="1" applyAlignment="1">
      <alignment horizontal="left" vertical="center" wrapText="1"/>
    </xf>
    <xf numFmtId="0" fontId="3" fillId="0" borderId="21" xfId="0" applyFont="1" applyBorder="1" applyAlignment="1">
      <alignment horizontal="left" vertical="center" wrapText="1"/>
    </xf>
    <xf numFmtId="0" fontId="3" fillId="6" borderId="21" xfId="0" applyFont="1" applyFill="1" applyBorder="1" applyAlignment="1">
      <alignment horizontal="left" vertical="center" wrapText="1"/>
    </xf>
    <xf numFmtId="0" fontId="3" fillId="0" borderId="23" xfId="0" applyFont="1" applyBorder="1" applyAlignment="1">
      <alignment horizontal="left" vertical="center" wrapText="1"/>
    </xf>
    <xf numFmtId="44" fontId="3" fillId="8" borderId="39" xfId="6" applyFont="1" applyFill="1" applyBorder="1" applyAlignment="1">
      <alignment horizontal="left" vertical="center" wrapText="1"/>
    </xf>
    <xf numFmtId="0" fontId="20" fillId="7" borderId="38" xfId="6" applyNumberFormat="1" applyFont="1" applyFill="1" applyBorder="1" applyAlignment="1">
      <alignment horizontal="center" vertical="center" wrapText="1"/>
    </xf>
    <xf numFmtId="0" fontId="20" fillId="7" borderId="1" xfId="6" applyNumberFormat="1" applyFont="1" applyFill="1" applyBorder="1" applyAlignment="1">
      <alignment horizontal="center" vertical="center" wrapText="1"/>
    </xf>
    <xf numFmtId="44" fontId="20" fillId="7" borderId="1" xfId="6" applyFont="1" applyFill="1" applyBorder="1" applyAlignment="1">
      <alignment horizontal="right" vertical="center" wrapText="1"/>
    </xf>
    <xf numFmtId="0" fontId="20" fillId="7" borderId="38" xfId="0" applyFont="1" applyFill="1" applyBorder="1" applyAlignment="1">
      <alignment horizontal="center" vertical="center" wrapText="1"/>
    </xf>
    <xf numFmtId="0" fontId="20" fillId="7" borderId="1" xfId="0" applyFont="1" applyFill="1" applyBorder="1" applyAlignment="1">
      <alignment horizontal="center" vertical="center" wrapText="1"/>
    </xf>
    <xf numFmtId="0" fontId="20" fillId="7" borderId="38" xfId="7" applyNumberFormat="1" applyFont="1" applyFill="1" applyBorder="1" applyAlignment="1">
      <alignment horizontal="center" vertical="center" wrapText="1"/>
    </xf>
    <xf numFmtId="0" fontId="20" fillId="7" borderId="1" xfId="7" applyNumberFormat="1" applyFont="1" applyFill="1" applyBorder="1" applyAlignment="1">
      <alignment horizontal="center" vertical="center" wrapText="1"/>
    </xf>
    <xf numFmtId="0" fontId="3" fillId="0" borderId="44" xfId="0" applyFont="1" applyBorder="1" applyAlignment="1">
      <alignment horizontal="left" vertical="center" wrapText="1"/>
    </xf>
    <xf numFmtId="0" fontId="9" fillId="7" borderId="36" xfId="4" applyFont="1" applyFill="1" applyBorder="1" applyAlignment="1">
      <alignment horizontal="left" vertical="center" wrapText="1"/>
    </xf>
    <xf numFmtId="164" fontId="3" fillId="7" borderId="47" xfId="0" applyNumberFormat="1" applyFont="1" applyFill="1" applyBorder="1" applyAlignment="1">
      <alignment horizontal="left" vertical="center" wrapText="1"/>
    </xf>
    <xf numFmtId="44" fontId="3" fillId="8" borderId="47" xfId="6" applyFont="1" applyFill="1" applyBorder="1" applyAlignment="1">
      <alignment horizontal="left" vertical="center" wrapText="1"/>
    </xf>
    <xf numFmtId="0" fontId="23" fillId="0" borderId="0" xfId="0" applyFont="1"/>
    <xf numFmtId="0" fontId="0" fillId="0" borderId="0" xfId="0" applyAlignment="1">
      <alignment horizontal="center" vertical="center"/>
    </xf>
    <xf numFmtId="0" fontId="20" fillId="7" borderId="36" xfId="0" applyFont="1" applyFill="1" applyBorder="1" applyAlignment="1">
      <alignment horizontal="center" vertical="center" wrapText="1"/>
    </xf>
    <xf numFmtId="44" fontId="20" fillId="7" borderId="36" xfId="0" applyNumberFormat="1" applyFont="1" applyFill="1" applyBorder="1" applyAlignment="1">
      <alignment horizontal="center" vertical="center" wrapText="1"/>
    </xf>
    <xf numFmtId="44" fontId="12" fillId="0" borderId="47" xfId="6" applyFont="1" applyFill="1" applyBorder="1" applyAlignment="1">
      <alignment horizontal="left" vertical="center" wrapText="1"/>
    </xf>
    <xf numFmtId="9" fontId="3" fillId="8" borderId="36" xfId="7" applyFont="1" applyFill="1" applyBorder="1" applyAlignment="1">
      <alignment horizontal="left" vertical="center" wrapText="1"/>
    </xf>
    <xf numFmtId="0" fontId="18" fillId="7" borderId="36" xfId="0" applyFont="1" applyFill="1" applyBorder="1" applyAlignment="1">
      <alignment horizontal="center" vertical="center" wrapText="1"/>
    </xf>
    <xf numFmtId="0" fontId="14" fillId="5" borderId="31" xfId="0" applyFont="1" applyFill="1" applyBorder="1" applyAlignment="1">
      <alignment horizontal="left" vertical="center" wrapText="1"/>
    </xf>
    <xf numFmtId="0" fontId="14" fillId="5" borderId="32" xfId="0" applyFont="1" applyFill="1" applyBorder="1" applyAlignment="1">
      <alignment horizontal="left" vertical="center" wrapText="1"/>
    </xf>
    <xf numFmtId="0" fontId="14" fillId="5" borderId="30" xfId="0" applyFont="1" applyFill="1" applyBorder="1" applyAlignment="1">
      <alignment horizontal="left" vertical="center" wrapText="1"/>
    </xf>
    <xf numFmtId="0" fontId="16" fillId="8" borderId="10" xfId="0" applyFont="1" applyFill="1" applyBorder="1" applyAlignment="1">
      <alignment horizontal="left" vertical="center"/>
    </xf>
    <xf numFmtId="0" fontId="16" fillId="8" borderId="11" xfId="0" applyFont="1" applyFill="1" applyBorder="1" applyAlignment="1">
      <alignment horizontal="left" vertical="center"/>
    </xf>
    <xf numFmtId="0" fontId="16" fillId="8" borderId="12" xfId="0" applyFont="1" applyFill="1" applyBorder="1" applyAlignment="1">
      <alignment horizontal="left" vertical="center"/>
    </xf>
    <xf numFmtId="0" fontId="14" fillId="5" borderId="31" xfId="0" applyFont="1" applyFill="1" applyBorder="1" applyAlignment="1">
      <alignment horizontal="center" vertical="center" wrapText="1"/>
    </xf>
    <xf numFmtId="0" fontId="14" fillId="5" borderId="32" xfId="0" applyFont="1" applyFill="1" applyBorder="1" applyAlignment="1">
      <alignment horizontal="center" vertical="center" wrapText="1"/>
    </xf>
    <xf numFmtId="0" fontId="3" fillId="7" borderId="37" xfId="0" applyFont="1" applyFill="1" applyBorder="1" applyAlignment="1">
      <alignment horizontal="left" vertical="center" wrapText="1"/>
    </xf>
    <xf numFmtId="0" fontId="3" fillId="7" borderId="34" xfId="0" applyFont="1" applyFill="1" applyBorder="1" applyAlignment="1">
      <alignment horizontal="left" vertical="center" wrapText="1"/>
    </xf>
    <xf numFmtId="0" fontId="14" fillId="5" borderId="13" xfId="0" applyFont="1" applyFill="1" applyBorder="1" applyAlignment="1">
      <alignment horizontal="left" vertical="center" wrapText="1"/>
    </xf>
    <xf numFmtId="0" fontId="14" fillId="5" borderId="14" xfId="0" applyFont="1" applyFill="1" applyBorder="1" applyAlignment="1">
      <alignment horizontal="left" vertical="center" wrapText="1"/>
    </xf>
    <xf numFmtId="0" fontId="14" fillId="5" borderId="15" xfId="0" applyFont="1" applyFill="1" applyBorder="1" applyAlignment="1">
      <alignment horizontal="left" vertical="center" wrapText="1"/>
    </xf>
    <xf numFmtId="0" fontId="14" fillId="5" borderId="18" xfId="0" applyFont="1" applyFill="1" applyBorder="1" applyAlignment="1">
      <alignment horizontal="left" vertical="center" wrapText="1"/>
    </xf>
    <xf numFmtId="0" fontId="14" fillId="5" borderId="19" xfId="0" applyFont="1" applyFill="1" applyBorder="1" applyAlignment="1">
      <alignment horizontal="left" vertical="center" wrapText="1"/>
    </xf>
    <xf numFmtId="0" fontId="14" fillId="5" borderId="20" xfId="0" applyFont="1" applyFill="1" applyBorder="1" applyAlignment="1">
      <alignment horizontal="left" vertical="center" wrapText="1"/>
    </xf>
    <xf numFmtId="0" fontId="8" fillId="5" borderId="16" xfId="0" applyFont="1" applyFill="1" applyBorder="1" applyAlignment="1">
      <alignment horizontal="left" vertical="center" wrapText="1"/>
    </xf>
    <xf numFmtId="0" fontId="8" fillId="5" borderId="0" xfId="0" applyFont="1" applyFill="1" applyAlignment="1">
      <alignment horizontal="left" vertical="center" wrapText="1"/>
    </xf>
    <xf numFmtId="0" fontId="3" fillId="7" borderId="40" xfId="0" applyFont="1" applyFill="1" applyBorder="1" applyAlignment="1">
      <alignment horizontal="left" vertical="center" wrapText="1"/>
    </xf>
    <xf numFmtId="0" fontId="3" fillId="7" borderId="3" xfId="0" applyFont="1" applyFill="1" applyBorder="1" applyAlignment="1">
      <alignment horizontal="left" vertical="center" wrapText="1"/>
    </xf>
    <xf numFmtId="0" fontId="3" fillId="7" borderId="41" xfId="0" applyFont="1" applyFill="1" applyBorder="1" applyAlignment="1">
      <alignment horizontal="left" vertical="center" wrapText="1"/>
    </xf>
    <xf numFmtId="0" fontId="3" fillId="7" borderId="35" xfId="0" applyFont="1" applyFill="1" applyBorder="1" applyAlignment="1">
      <alignment horizontal="left" vertical="center" wrapText="1"/>
    </xf>
    <xf numFmtId="0" fontId="8" fillId="5" borderId="31" xfId="0" applyFont="1" applyFill="1" applyBorder="1" applyAlignment="1">
      <alignment horizontal="left" vertical="center" wrapText="1"/>
    </xf>
    <xf numFmtId="0" fontId="8" fillId="5" borderId="32" xfId="0" applyFont="1" applyFill="1" applyBorder="1" applyAlignment="1">
      <alignment horizontal="left" vertical="center" wrapText="1"/>
    </xf>
    <xf numFmtId="0" fontId="3" fillId="7" borderId="42" xfId="0" applyFont="1" applyFill="1" applyBorder="1" applyAlignment="1">
      <alignment horizontal="left" vertical="center" wrapText="1"/>
    </xf>
    <xf numFmtId="0" fontId="3" fillId="7" borderId="2" xfId="0" applyFont="1" applyFill="1" applyBorder="1" applyAlignment="1">
      <alignment horizontal="left" vertical="center" wrapText="1"/>
    </xf>
    <xf numFmtId="0" fontId="3" fillId="7" borderId="16" xfId="0" applyFont="1" applyFill="1" applyBorder="1" applyAlignment="1">
      <alignment horizontal="left" vertical="center" wrapText="1"/>
    </xf>
    <xf numFmtId="0" fontId="3" fillId="7" borderId="0" xfId="0" applyFont="1" applyFill="1" applyAlignment="1">
      <alignment horizontal="left" vertical="center" wrapText="1"/>
    </xf>
    <xf numFmtId="0" fontId="3" fillId="7" borderId="17" xfId="0" applyFont="1" applyFill="1" applyBorder="1" applyAlignment="1">
      <alignment horizontal="left" vertical="center" wrapText="1"/>
    </xf>
    <xf numFmtId="0" fontId="8" fillId="5" borderId="31" xfId="0" applyFont="1" applyFill="1" applyBorder="1" applyAlignment="1">
      <alignment horizontal="center" vertical="center" wrapText="1"/>
    </xf>
    <xf numFmtId="0" fontId="8" fillId="5" borderId="32" xfId="0" applyFont="1" applyFill="1" applyBorder="1" applyAlignment="1">
      <alignment horizontal="center" vertical="center" wrapText="1"/>
    </xf>
    <xf numFmtId="0" fontId="8" fillId="5" borderId="30" xfId="0" applyFont="1" applyFill="1" applyBorder="1" applyAlignment="1">
      <alignment horizontal="center" vertical="center" wrapText="1"/>
    </xf>
    <xf numFmtId="0" fontId="3" fillId="7" borderId="31" xfId="0" applyFont="1" applyFill="1" applyBorder="1" applyAlignment="1">
      <alignment horizontal="center" vertical="center" wrapText="1"/>
    </xf>
    <xf numFmtId="0" fontId="3" fillId="7" borderId="32" xfId="0" applyFont="1" applyFill="1" applyBorder="1" applyAlignment="1">
      <alignment horizontal="center" vertical="center" wrapText="1"/>
    </xf>
    <xf numFmtId="0" fontId="3" fillId="7" borderId="30" xfId="0" applyFont="1" applyFill="1" applyBorder="1" applyAlignment="1">
      <alignment horizontal="center" vertical="center" wrapText="1"/>
    </xf>
    <xf numFmtId="0" fontId="12" fillId="7" borderId="43" xfId="0" applyFont="1" applyFill="1" applyBorder="1" applyAlignment="1">
      <alignment horizontal="right" vertical="center" wrapText="1"/>
    </xf>
    <xf numFmtId="0" fontId="12" fillId="7" borderId="32" xfId="0" applyFont="1" applyFill="1" applyBorder="1" applyAlignment="1">
      <alignment horizontal="right" vertical="center" wrapText="1"/>
    </xf>
    <xf numFmtId="0" fontId="12" fillId="7" borderId="33" xfId="0" applyFont="1" applyFill="1" applyBorder="1" applyAlignment="1">
      <alignment horizontal="right" vertical="center" wrapText="1"/>
    </xf>
    <xf numFmtId="0" fontId="3" fillId="7" borderId="13" xfId="0" applyFont="1" applyFill="1" applyBorder="1" applyAlignment="1">
      <alignment horizontal="left" vertical="center" wrapText="1"/>
    </xf>
    <xf numFmtId="0" fontId="3" fillId="7" borderId="14" xfId="0" applyFont="1" applyFill="1" applyBorder="1" applyAlignment="1">
      <alignment horizontal="left" vertical="center" wrapText="1"/>
    </xf>
    <xf numFmtId="0" fontId="3" fillId="6" borderId="1" xfId="2" applyFont="1" applyFill="1" applyBorder="1" applyAlignment="1">
      <alignment horizontal="left" vertical="center" wrapText="1"/>
    </xf>
    <xf numFmtId="0" fontId="0" fillId="0" borderId="3" xfId="0" applyBorder="1"/>
    <xf numFmtId="0" fontId="8" fillId="5" borderId="1" xfId="0" applyFont="1" applyFill="1" applyBorder="1" applyAlignment="1">
      <alignment horizontal="center" vertical="center" wrapText="1"/>
    </xf>
    <xf numFmtId="0" fontId="3" fillId="6" borderId="45"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0" borderId="1" xfId="0" applyFont="1" applyBorder="1" applyAlignment="1">
      <alignment horizontal="left" vertical="center" wrapText="1"/>
    </xf>
    <xf numFmtId="0" fontId="3" fillId="6" borderId="1" xfId="0" applyFont="1" applyFill="1" applyBorder="1" applyAlignment="1">
      <alignment horizontal="left" vertical="center" wrapText="1"/>
    </xf>
    <xf numFmtId="0" fontId="3" fillId="9" borderId="1" xfId="0" applyFont="1" applyFill="1" applyBorder="1" applyAlignment="1">
      <alignment horizontal="left" vertical="center" wrapText="1"/>
    </xf>
    <xf numFmtId="0" fontId="3" fillId="6" borderId="45" xfId="0" applyFont="1" applyFill="1" applyBorder="1" applyAlignment="1">
      <alignment horizontal="left" vertical="center" wrapText="1"/>
    </xf>
    <xf numFmtId="0" fontId="3" fillId="6" borderId="3" xfId="0" applyFont="1" applyFill="1" applyBorder="1" applyAlignment="1">
      <alignment horizontal="left" vertical="center" wrapText="1"/>
    </xf>
    <xf numFmtId="0" fontId="3" fillId="0" borderId="45" xfId="0" applyFont="1" applyBorder="1" applyAlignment="1">
      <alignment horizontal="left" vertical="center" wrapText="1"/>
    </xf>
    <xf numFmtId="0" fontId="3" fillId="0" borderId="3" xfId="0" applyFont="1" applyBorder="1" applyAlignment="1">
      <alignment horizontal="left" vertical="center" wrapText="1"/>
    </xf>
    <xf numFmtId="0" fontId="0" fillId="0" borderId="5" xfId="0" applyBorder="1"/>
    <xf numFmtId="0" fontId="0" fillId="0" borderId="6" xfId="0" applyBorder="1"/>
    <xf numFmtId="0" fontId="3" fillId="4" borderId="1" xfId="0" applyFont="1" applyFill="1" applyBorder="1" applyAlignment="1">
      <alignment horizontal="left" vertical="center" wrapText="1"/>
    </xf>
    <xf numFmtId="0" fontId="0" fillId="0" borderId="2" xfId="0" applyBorder="1"/>
    <xf numFmtId="0" fontId="0" fillId="0" borderId="8" xfId="0" applyBorder="1"/>
    <xf numFmtId="0" fontId="0" fillId="0" borderId="9" xfId="0" applyBorder="1"/>
    <xf numFmtId="0" fontId="0" fillId="0" borderId="4" xfId="0" applyBorder="1"/>
    <xf numFmtId="0" fontId="0" fillId="0" borderId="7" xfId="0" applyBorder="1"/>
  </cellXfs>
  <cellStyles count="8">
    <cellStyle name="Goed" xfId="1" xr:uid="{00000000-0005-0000-0000-000001000000}"/>
    <cellStyle name="Hyperlink" xfId="4" xr:uid="{00000000-0005-0000-0000-000004000000}"/>
    <cellStyle name="Hyperlink 2" xfId="5" xr:uid="{8D671AF3-95EC-45D4-A46C-B81763383CDD}"/>
    <cellStyle name="Neutraal" xfId="2" xr:uid="{00000000-0005-0000-0000-000002000000}"/>
    <cellStyle name="Procent" xfId="7" builtinId="5"/>
    <cellStyle name="Standaard" xfId="0" builtinId="0"/>
    <cellStyle name="Standaard 3" xfId="3" xr:uid="{00000000-0005-0000-0000-000003000000}"/>
    <cellStyle name="Valuta" xfId="6" builtinId="4"/>
  </cellStyles>
  <dxfs count="36">
    <dxf>
      <fill>
        <patternFill>
          <bgColor rgb="FF00CC00"/>
        </patternFill>
      </fill>
    </dxf>
    <dxf>
      <fill>
        <patternFill>
          <bgColor rgb="FF92D050"/>
        </patternFill>
      </fill>
    </dxf>
    <dxf>
      <fill>
        <patternFill>
          <bgColor rgb="FFCCFF33"/>
        </patternFill>
      </fill>
    </dxf>
    <dxf>
      <fill>
        <patternFill>
          <bgColor theme="7" tint="0.39994506668294322"/>
        </patternFill>
      </fill>
    </dxf>
    <dxf>
      <fill>
        <patternFill>
          <bgColor rgb="FFFF6600"/>
        </patternFill>
      </fill>
    </dxf>
    <dxf>
      <fill>
        <patternFill>
          <bgColor rgb="FFFF0000"/>
        </patternFill>
      </fill>
    </dxf>
    <dxf>
      <fill>
        <patternFill>
          <bgColor rgb="FF00CC00"/>
        </patternFill>
      </fill>
    </dxf>
    <dxf>
      <fill>
        <patternFill>
          <bgColor rgb="FF92D050"/>
        </patternFill>
      </fill>
    </dxf>
    <dxf>
      <fill>
        <patternFill>
          <bgColor rgb="FFCCFF33"/>
        </patternFill>
      </fill>
    </dxf>
    <dxf>
      <fill>
        <patternFill>
          <bgColor theme="7" tint="0.39994506668294322"/>
        </patternFill>
      </fill>
    </dxf>
    <dxf>
      <fill>
        <patternFill>
          <bgColor rgb="FFFF6600"/>
        </patternFill>
      </fill>
    </dxf>
    <dxf>
      <fill>
        <patternFill>
          <bgColor rgb="FFFF0000"/>
        </patternFill>
      </fill>
    </dxf>
    <dxf>
      <fill>
        <patternFill>
          <bgColor rgb="FF00CC00"/>
        </patternFill>
      </fill>
    </dxf>
    <dxf>
      <fill>
        <patternFill>
          <bgColor rgb="FF92D050"/>
        </patternFill>
      </fill>
    </dxf>
    <dxf>
      <fill>
        <patternFill>
          <bgColor rgb="FFCCFF33"/>
        </patternFill>
      </fill>
    </dxf>
    <dxf>
      <fill>
        <patternFill>
          <bgColor theme="7" tint="0.39994506668294322"/>
        </patternFill>
      </fill>
    </dxf>
    <dxf>
      <fill>
        <patternFill>
          <bgColor rgb="FFFF6600"/>
        </patternFill>
      </fill>
    </dxf>
    <dxf>
      <fill>
        <patternFill>
          <bgColor rgb="FFFF0000"/>
        </patternFill>
      </fill>
    </dxf>
    <dxf>
      <fill>
        <patternFill>
          <bgColor rgb="FF00CC00"/>
        </patternFill>
      </fill>
    </dxf>
    <dxf>
      <fill>
        <patternFill>
          <bgColor rgb="FF92D050"/>
        </patternFill>
      </fill>
    </dxf>
    <dxf>
      <fill>
        <patternFill>
          <bgColor rgb="FFCCFF33"/>
        </patternFill>
      </fill>
    </dxf>
    <dxf>
      <fill>
        <patternFill>
          <bgColor theme="7" tint="0.39994506668294322"/>
        </patternFill>
      </fill>
    </dxf>
    <dxf>
      <fill>
        <patternFill>
          <bgColor rgb="FFFF6600"/>
        </patternFill>
      </fill>
    </dxf>
    <dxf>
      <fill>
        <patternFill>
          <bgColor rgb="FFFF0000"/>
        </patternFill>
      </fill>
    </dxf>
    <dxf>
      <fill>
        <patternFill>
          <bgColor rgb="FF00CC00"/>
        </patternFill>
      </fill>
    </dxf>
    <dxf>
      <fill>
        <patternFill>
          <bgColor rgb="FF92D050"/>
        </patternFill>
      </fill>
    </dxf>
    <dxf>
      <fill>
        <patternFill>
          <bgColor rgb="FFCCFF33"/>
        </patternFill>
      </fill>
    </dxf>
    <dxf>
      <fill>
        <patternFill>
          <bgColor theme="7" tint="0.39994506668294322"/>
        </patternFill>
      </fill>
    </dxf>
    <dxf>
      <fill>
        <patternFill>
          <bgColor rgb="FFFF6600"/>
        </patternFill>
      </fill>
    </dxf>
    <dxf>
      <fill>
        <patternFill>
          <bgColor rgb="FFFF0000"/>
        </patternFill>
      </fill>
    </dxf>
    <dxf>
      <fill>
        <patternFill>
          <bgColor rgb="FF00CC00"/>
        </patternFill>
      </fill>
    </dxf>
    <dxf>
      <fill>
        <patternFill>
          <bgColor rgb="FF92D050"/>
        </patternFill>
      </fill>
    </dxf>
    <dxf>
      <fill>
        <patternFill>
          <bgColor rgb="FFCCFF33"/>
        </patternFill>
      </fill>
    </dxf>
    <dxf>
      <fill>
        <patternFill>
          <bgColor theme="7" tint="0.39994506668294322"/>
        </patternFill>
      </fill>
    </dxf>
    <dxf>
      <fill>
        <patternFill>
          <bgColor rgb="FFFF66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Office">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499984740745262"/>
    <pageSetUpPr fitToPage="1"/>
  </sheetPr>
  <dimension ref="A1:M15"/>
  <sheetViews>
    <sheetView showGridLines="0" zoomScaleNormal="100" workbookViewId="0">
      <selection activeCell="B2" sqref="B2"/>
    </sheetView>
  </sheetViews>
  <sheetFormatPr defaultRowHeight="14.4" x14ac:dyDescent="0.3"/>
  <cols>
    <col min="1" max="1" width="33" customWidth="1"/>
    <col min="2" max="2" width="17" customWidth="1"/>
    <col min="3" max="3" width="18.5546875" bestFit="1" customWidth="1"/>
    <col min="4" max="4" width="20.6640625" bestFit="1" customWidth="1"/>
    <col min="5" max="7" width="20.6640625" customWidth="1"/>
    <col min="8" max="8" width="9.33203125" bestFit="1" customWidth="1"/>
    <col min="9" max="9" width="10" bestFit="1" customWidth="1"/>
    <col min="10" max="10" width="16" customWidth="1"/>
    <col min="11" max="13" width="13.44140625" customWidth="1"/>
  </cols>
  <sheetData>
    <row r="1" spans="1:13" ht="28.8" x14ac:dyDescent="0.3">
      <c r="A1" s="3" t="s">
        <v>0</v>
      </c>
      <c r="B1" s="3" t="s">
        <v>1</v>
      </c>
      <c r="C1" s="3" t="s">
        <v>2</v>
      </c>
      <c r="D1" s="3" t="s">
        <v>3</v>
      </c>
      <c r="E1" s="3" t="s">
        <v>4</v>
      </c>
      <c r="F1" s="3" t="s">
        <v>5</v>
      </c>
      <c r="G1" s="3" t="s">
        <v>6</v>
      </c>
      <c r="H1" s="3" t="s">
        <v>7</v>
      </c>
      <c r="I1" s="3" t="s">
        <v>8</v>
      </c>
      <c r="J1" s="3" t="s">
        <v>9</v>
      </c>
      <c r="K1" s="3" t="s">
        <v>10</v>
      </c>
      <c r="L1" s="3" t="s">
        <v>11</v>
      </c>
      <c r="M1" s="3" t="s">
        <v>12</v>
      </c>
    </row>
    <row r="2" spans="1:13" x14ac:dyDescent="0.3">
      <c r="A2" s="6" t="s">
        <v>13</v>
      </c>
      <c r="B2" s="4" t="s">
        <v>14</v>
      </c>
      <c r="C2" s="6">
        <v>220057</v>
      </c>
      <c r="D2" s="6" t="s">
        <v>15</v>
      </c>
      <c r="E2" s="6" t="s">
        <v>16</v>
      </c>
      <c r="F2" s="6">
        <v>10</v>
      </c>
      <c r="G2" s="6" t="s">
        <v>17</v>
      </c>
      <c r="H2" s="6">
        <v>2000</v>
      </c>
      <c r="I2" s="6">
        <v>12938</v>
      </c>
      <c r="J2" s="6" t="s">
        <v>18</v>
      </c>
      <c r="K2" s="6" t="s">
        <v>19</v>
      </c>
      <c r="L2" s="6">
        <v>2</v>
      </c>
      <c r="M2" s="6" t="s">
        <v>20</v>
      </c>
    </row>
    <row r="3" spans="1:13" x14ac:dyDescent="0.3">
      <c r="A3" s="8" t="s">
        <v>21</v>
      </c>
      <c r="B3" s="5" t="s">
        <v>14</v>
      </c>
      <c r="C3" s="8">
        <v>220113</v>
      </c>
      <c r="D3" s="8" t="s">
        <v>22</v>
      </c>
      <c r="E3" s="8" t="s">
        <v>23</v>
      </c>
      <c r="F3" s="8">
        <v>8</v>
      </c>
      <c r="G3" s="8" t="s">
        <v>24</v>
      </c>
      <c r="H3" s="8">
        <v>2010</v>
      </c>
      <c r="I3" s="8">
        <v>6491</v>
      </c>
      <c r="J3" s="8" t="s">
        <v>25</v>
      </c>
      <c r="K3" s="8" t="s">
        <v>19</v>
      </c>
      <c r="L3" s="6">
        <v>2</v>
      </c>
      <c r="M3" s="8" t="s">
        <v>20</v>
      </c>
    </row>
    <row r="4" spans="1:13" x14ac:dyDescent="0.3">
      <c r="A4" s="6" t="s">
        <v>26</v>
      </c>
      <c r="B4" s="4" t="s">
        <v>14</v>
      </c>
      <c r="C4" s="6">
        <v>230029</v>
      </c>
      <c r="D4" s="6" t="s">
        <v>27</v>
      </c>
      <c r="E4" s="6" t="s">
        <v>28</v>
      </c>
      <c r="F4" s="6">
        <v>22</v>
      </c>
      <c r="G4" s="6" t="s">
        <v>29</v>
      </c>
      <c r="H4" s="6">
        <v>1980</v>
      </c>
      <c r="I4" s="6">
        <v>1634</v>
      </c>
      <c r="J4" s="6" t="s">
        <v>30</v>
      </c>
      <c r="K4" s="6" t="s">
        <v>19</v>
      </c>
      <c r="L4" s="6">
        <v>2</v>
      </c>
      <c r="M4" s="6" t="s">
        <v>20</v>
      </c>
    </row>
    <row r="5" spans="1:13" x14ac:dyDescent="0.3">
      <c r="A5" s="8" t="s">
        <v>31</v>
      </c>
      <c r="B5" s="5" t="s">
        <v>14</v>
      </c>
      <c r="C5" s="8">
        <v>230034</v>
      </c>
      <c r="D5" s="8" t="s">
        <v>32</v>
      </c>
      <c r="E5" s="8" t="s">
        <v>33</v>
      </c>
      <c r="F5" s="8">
        <v>3</v>
      </c>
      <c r="G5" s="8" t="s">
        <v>34</v>
      </c>
      <c r="H5" s="8">
        <v>0</v>
      </c>
      <c r="I5" s="8">
        <v>1399</v>
      </c>
      <c r="J5" s="8" t="s">
        <v>30</v>
      </c>
      <c r="K5" s="8" t="s">
        <v>19</v>
      </c>
      <c r="L5" s="6">
        <v>2</v>
      </c>
      <c r="M5" s="8" t="s">
        <v>20</v>
      </c>
    </row>
    <row r="6" spans="1:13" x14ac:dyDescent="0.3">
      <c r="A6" s="8" t="s">
        <v>35</v>
      </c>
      <c r="B6" s="5" t="s">
        <v>14</v>
      </c>
      <c r="C6" s="8">
        <v>290001</v>
      </c>
      <c r="D6" s="8" t="s">
        <v>36</v>
      </c>
      <c r="E6" s="8" t="s">
        <v>37</v>
      </c>
      <c r="F6" s="8" t="s">
        <v>38</v>
      </c>
      <c r="G6" s="8" t="s">
        <v>39</v>
      </c>
      <c r="H6" s="8">
        <v>1979</v>
      </c>
      <c r="I6" s="8">
        <v>1278</v>
      </c>
      <c r="J6" s="8" t="s">
        <v>40</v>
      </c>
      <c r="K6" s="8" t="s">
        <v>19</v>
      </c>
      <c r="L6" s="6">
        <v>2</v>
      </c>
      <c r="M6" s="8" t="s">
        <v>20</v>
      </c>
    </row>
    <row r="7" spans="1:13" ht="28.8" x14ac:dyDescent="0.3">
      <c r="A7" s="8" t="s">
        <v>41</v>
      </c>
      <c r="B7" s="5" t="s">
        <v>14</v>
      </c>
      <c r="C7" s="8">
        <v>290031</v>
      </c>
      <c r="D7" s="8" t="s">
        <v>42</v>
      </c>
      <c r="E7" s="8" t="s">
        <v>43</v>
      </c>
      <c r="F7" s="8">
        <v>4</v>
      </c>
      <c r="G7" s="8" t="s">
        <v>44</v>
      </c>
      <c r="H7" s="8">
        <v>1983</v>
      </c>
      <c r="I7" s="8">
        <v>1232</v>
      </c>
      <c r="J7" s="8" t="s">
        <v>45</v>
      </c>
      <c r="K7" s="8" t="s">
        <v>19</v>
      </c>
      <c r="L7" s="6">
        <v>2</v>
      </c>
      <c r="M7" s="8" t="s">
        <v>20</v>
      </c>
    </row>
    <row r="8" spans="1:13" x14ac:dyDescent="0.3">
      <c r="A8" s="8" t="s">
        <v>46</v>
      </c>
      <c r="B8" s="5" t="s">
        <v>14</v>
      </c>
      <c r="C8" s="8">
        <v>220094</v>
      </c>
      <c r="D8" s="8" t="s">
        <v>47</v>
      </c>
      <c r="E8" s="8" t="s">
        <v>48</v>
      </c>
      <c r="F8" s="8">
        <v>37</v>
      </c>
      <c r="G8" s="8" t="s">
        <v>49</v>
      </c>
      <c r="H8" s="8"/>
      <c r="I8" s="8" t="s">
        <v>50</v>
      </c>
      <c r="J8" s="8" t="s">
        <v>51</v>
      </c>
      <c r="K8" s="8" t="s">
        <v>19</v>
      </c>
      <c r="L8" s="6">
        <v>2</v>
      </c>
      <c r="M8" s="8" t="s">
        <v>20</v>
      </c>
    </row>
    <row r="9" spans="1:13" x14ac:dyDescent="0.3">
      <c r="A9" s="6" t="s">
        <v>52</v>
      </c>
      <c r="B9" s="5" t="s">
        <v>14</v>
      </c>
      <c r="C9" s="6">
        <v>240803</v>
      </c>
      <c r="D9" s="6" t="s">
        <v>53</v>
      </c>
      <c r="E9" s="6" t="s">
        <v>54</v>
      </c>
      <c r="F9" s="6">
        <v>89</v>
      </c>
      <c r="G9" s="6" t="s">
        <v>55</v>
      </c>
      <c r="H9" s="6">
        <v>1969</v>
      </c>
      <c r="I9" s="6">
        <v>450</v>
      </c>
      <c r="J9" s="6" t="s">
        <v>56</v>
      </c>
      <c r="K9" s="6" t="s">
        <v>19</v>
      </c>
      <c r="L9" s="6">
        <v>2</v>
      </c>
      <c r="M9" s="6" t="s">
        <v>20</v>
      </c>
    </row>
    <row r="10" spans="1:13" x14ac:dyDescent="0.3">
      <c r="A10" s="8" t="s">
        <v>57</v>
      </c>
      <c r="B10" s="5" t="s">
        <v>14</v>
      </c>
      <c r="C10" s="8" t="s">
        <v>58</v>
      </c>
      <c r="D10" s="8" t="s">
        <v>59</v>
      </c>
      <c r="E10" s="8" t="s">
        <v>37</v>
      </c>
      <c r="F10" s="8" t="s">
        <v>60</v>
      </c>
      <c r="G10" s="8" t="s">
        <v>39</v>
      </c>
      <c r="H10" s="8">
        <v>1979</v>
      </c>
      <c r="I10" s="8">
        <v>443</v>
      </c>
      <c r="J10" s="8" t="s">
        <v>61</v>
      </c>
      <c r="K10" s="8" t="s">
        <v>19</v>
      </c>
      <c r="L10" s="6">
        <v>2</v>
      </c>
      <c r="M10" s="8" t="s">
        <v>20</v>
      </c>
    </row>
    <row r="11" spans="1:13" x14ac:dyDescent="0.3">
      <c r="A11" s="8" t="s">
        <v>62</v>
      </c>
      <c r="B11" s="5" t="s">
        <v>14</v>
      </c>
      <c r="C11" s="8">
        <v>230034</v>
      </c>
      <c r="D11" s="8" t="s">
        <v>63</v>
      </c>
      <c r="E11" s="8" t="s">
        <v>33</v>
      </c>
      <c r="F11" s="8">
        <v>3</v>
      </c>
      <c r="G11" s="8" t="s">
        <v>34</v>
      </c>
      <c r="H11" s="8"/>
      <c r="I11" s="8">
        <v>1399</v>
      </c>
      <c r="J11" s="8" t="s">
        <v>45</v>
      </c>
      <c r="K11" s="8" t="s">
        <v>19</v>
      </c>
      <c r="L11" s="6">
        <v>2</v>
      </c>
      <c r="M11" s="8" t="s">
        <v>20</v>
      </c>
    </row>
    <row r="12" spans="1:13" ht="28.8" x14ac:dyDescent="0.3">
      <c r="A12" s="8" t="s">
        <v>64</v>
      </c>
      <c r="B12" s="5" t="s">
        <v>14</v>
      </c>
      <c r="C12" s="8">
        <v>220111</v>
      </c>
      <c r="D12" s="8" t="s">
        <v>65</v>
      </c>
      <c r="E12" s="8" t="s">
        <v>23</v>
      </c>
      <c r="F12" s="8" t="s">
        <v>66</v>
      </c>
      <c r="G12" s="8" t="s">
        <v>24</v>
      </c>
      <c r="H12" s="8">
        <v>2011</v>
      </c>
      <c r="I12" s="8">
        <v>600</v>
      </c>
      <c r="J12" s="8" t="s">
        <v>67</v>
      </c>
      <c r="K12" s="8" t="s">
        <v>19</v>
      </c>
      <c r="L12" s="6">
        <v>2</v>
      </c>
      <c r="M12" s="8" t="s">
        <v>20</v>
      </c>
    </row>
    <row r="15" spans="1:13" x14ac:dyDescent="0.3">
      <c r="A15" s="17"/>
    </row>
  </sheetData>
  <autoFilter ref="A1:M11" xr:uid="{00000000-0001-0000-0000-000000000000}">
    <sortState xmlns:xlrd2="http://schemas.microsoft.com/office/spreadsheetml/2017/richdata2" ref="A2:M11">
      <sortCondition ref="C1:C11"/>
    </sortState>
  </autoFilter>
  <hyperlinks>
    <hyperlink ref="B2" location="'220057 Stadskantoor'!A1" display="Ga naar tabblad" xr:uid="{3A16B0C6-6ED2-4E1B-B6D5-D706308CD8C6}"/>
    <hyperlink ref="B3" location="'220113 De Kazerne'!A1" display="Ga naar tabblad" xr:uid="{561FD671-8C0E-4155-A326-68E88C7EC3A9}"/>
    <hyperlink ref="B4" location="'230029 Wijkcentrum Rietschoot'!A1" display="Ga naar tabblad" xr:uid="{793A8308-30B5-4945-A470-C35E1F464243}"/>
    <hyperlink ref="B5" location="'230034 KDV Rapsodie'!A1" display="Ga naar tabblad" xr:uid="{38AD577B-35EF-4B88-BF5E-681C33AA1A14}"/>
    <hyperlink ref="B6" location="'290001 Kofschip'!A1" display="Ga naar tabblad" xr:uid="{7E365373-37C2-45AA-AAEA-05E48CDADC88}"/>
    <hyperlink ref="B7" location="'290031 Daalmeer'!A1" display="Ga naar tabblad" xr:uid="{EEA139CE-948F-47AF-B768-FD1DA4AEE7E0}"/>
    <hyperlink ref="B8" location="'220094 Leger des Heils'!A1" display="Ga naar tabblad" xr:uid="{F576802F-2FE5-4645-8DC0-5DD1D43A6AEF}"/>
    <hyperlink ref="B9" location="'240803 Gymlokaal '!A1" display="Ga naar tabblad" xr:uid="{15E19754-C848-46D4-9532-5A2840EB3118}"/>
    <hyperlink ref="B10" location="'240811 240821 Gymlokaal'!A1" display="Ga naar tabblad" xr:uid="{7A4A2DD4-5C9E-4C23-B9A0-B5151EA8DDC2}"/>
    <hyperlink ref="B12" location="'220111 Stadskantoor bouwdeel C '!A1" display="Ga naar tabblad" xr:uid="{DF19822E-1ADC-4CC8-932B-B74FF4A56144}"/>
    <hyperlink ref="B11" location="'230034 Complex Beethovensingel'!A1" display="Ga naar tabblad" xr:uid="{A3DB1B4C-A491-434B-B4E6-AFD9C0952D1C}"/>
  </hyperlinks>
  <pageMargins left="0.7" right="0.7" top="0.75" bottom="0.75" header="0.3" footer="0.3"/>
  <pageSetup paperSize="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B19B1-54F2-48BD-B850-316641EFDB98}">
  <sheetPr>
    <tabColor rgb="FF548235"/>
  </sheetPr>
  <dimension ref="A1:P115"/>
  <sheetViews>
    <sheetView showGridLines="0" zoomScale="70" zoomScaleNormal="70" workbookViewId="0">
      <selection sqref="A1:XFD1"/>
    </sheetView>
  </sheetViews>
  <sheetFormatPr defaultRowHeight="14.4" x14ac:dyDescent="0.3"/>
  <cols>
    <col min="1" max="1" width="18.6640625" bestFit="1" customWidth="1"/>
    <col min="2" max="2" width="18.6640625" customWidth="1"/>
    <col min="3" max="3" width="12" customWidth="1"/>
    <col min="4" max="5" width="10" customWidth="1"/>
    <col min="6" max="6" width="12" customWidth="1"/>
    <col min="7" max="7" width="56" customWidth="1"/>
    <col min="8" max="8" width="20" customWidth="1"/>
    <col min="9" max="9" width="35" customWidth="1"/>
    <col min="10" max="10" width="13" customWidth="1"/>
    <col min="11" max="12" width="11" customWidth="1"/>
    <col min="13" max="13" width="17" customWidth="1"/>
    <col min="14" max="14" width="11" customWidth="1"/>
    <col min="15" max="15" width="18.44140625" bestFit="1" customWidth="1"/>
    <col min="16" max="16" width="28" customWidth="1"/>
  </cols>
  <sheetData>
    <row r="1" spans="1:16" ht="93.75" customHeight="1" x14ac:dyDescent="0.3">
      <c r="A1" s="3" t="s">
        <v>170</v>
      </c>
      <c r="B1" s="3" t="s">
        <v>3</v>
      </c>
      <c r="C1" s="207" t="s">
        <v>171</v>
      </c>
      <c r="D1" s="206"/>
      <c r="E1" s="3" t="s">
        <v>172</v>
      </c>
      <c r="F1" s="3" t="s">
        <v>173</v>
      </c>
      <c r="G1" s="3" t="s">
        <v>174</v>
      </c>
      <c r="H1" s="3" t="s">
        <v>175</v>
      </c>
      <c r="I1" s="3" t="s">
        <v>176</v>
      </c>
      <c r="J1" s="3" t="s">
        <v>177</v>
      </c>
      <c r="K1" s="3" t="s">
        <v>178</v>
      </c>
      <c r="L1" s="3" t="s">
        <v>205</v>
      </c>
      <c r="M1" s="3" t="s">
        <v>745</v>
      </c>
      <c r="N1" s="3" t="s">
        <v>180</v>
      </c>
      <c r="O1" s="3" t="s">
        <v>181</v>
      </c>
      <c r="P1" s="3" t="s">
        <v>182</v>
      </c>
    </row>
    <row r="2" spans="1:16" ht="30.75" customHeight="1" x14ac:dyDescent="0.3">
      <c r="A2" s="12">
        <v>220113</v>
      </c>
      <c r="B2" s="12"/>
      <c r="C2" s="211" t="s">
        <v>359</v>
      </c>
      <c r="D2" s="206"/>
      <c r="E2" s="6"/>
      <c r="F2" s="6" t="s">
        <v>185</v>
      </c>
      <c r="G2" s="121" t="s">
        <v>360</v>
      </c>
      <c r="H2" s="121" t="s">
        <v>209</v>
      </c>
      <c r="I2" s="121" t="s">
        <v>210</v>
      </c>
      <c r="J2" s="122">
        <v>2010</v>
      </c>
      <c r="K2" s="122">
        <v>1</v>
      </c>
      <c r="L2" s="122">
        <v>3</v>
      </c>
      <c r="M2" s="113"/>
      <c r="N2" s="133">
        <f>SUM(M2)*K2</f>
        <v>0</v>
      </c>
      <c r="O2" s="113"/>
      <c r="P2" s="26">
        <f>SUM(N2:O111)</f>
        <v>0</v>
      </c>
    </row>
    <row r="3" spans="1:16" ht="30.75" customHeight="1" x14ac:dyDescent="0.3">
      <c r="A3" s="14">
        <v>220113</v>
      </c>
      <c r="B3" s="14"/>
      <c r="C3" s="210" t="s">
        <v>359</v>
      </c>
      <c r="D3" s="206"/>
      <c r="E3" s="8"/>
      <c r="F3" s="8" t="s">
        <v>185</v>
      </c>
      <c r="G3" s="123" t="s">
        <v>361</v>
      </c>
      <c r="H3" s="123" t="s">
        <v>362</v>
      </c>
      <c r="I3" s="123"/>
      <c r="J3" s="124">
        <v>2010</v>
      </c>
      <c r="K3" s="124">
        <v>1</v>
      </c>
      <c r="L3" s="124">
        <v>3</v>
      </c>
      <c r="M3" s="113"/>
      <c r="N3" s="134">
        <f t="shared" ref="N3:N37" si="0">SUM(M3)*K3</f>
        <v>0</v>
      </c>
      <c r="O3" s="113"/>
      <c r="P3" s="8"/>
    </row>
    <row r="4" spans="1:16" ht="15.75" customHeight="1" x14ac:dyDescent="0.3">
      <c r="A4" s="12">
        <v>220113</v>
      </c>
      <c r="B4" s="12"/>
      <c r="C4" s="211" t="s">
        <v>359</v>
      </c>
      <c r="D4" s="206"/>
      <c r="E4" s="6"/>
      <c r="F4" s="6" t="s">
        <v>185</v>
      </c>
      <c r="G4" s="121" t="s">
        <v>363</v>
      </c>
      <c r="H4" s="121" t="s">
        <v>190</v>
      </c>
      <c r="I4" s="121" t="s">
        <v>364</v>
      </c>
      <c r="J4" s="122">
        <v>2010</v>
      </c>
      <c r="K4" s="122">
        <v>2</v>
      </c>
      <c r="L4" s="122">
        <v>3</v>
      </c>
      <c r="M4" s="113"/>
      <c r="N4" s="133">
        <f t="shared" si="0"/>
        <v>0</v>
      </c>
      <c r="O4" s="113"/>
      <c r="P4" s="6"/>
    </row>
    <row r="5" spans="1:16" ht="30.75" customHeight="1" x14ac:dyDescent="0.3">
      <c r="A5" s="14">
        <v>220113</v>
      </c>
      <c r="B5" s="14"/>
      <c r="C5" s="210" t="s">
        <v>359</v>
      </c>
      <c r="D5" s="206"/>
      <c r="E5" s="8"/>
      <c r="F5" s="8" t="s">
        <v>185</v>
      </c>
      <c r="G5" s="123" t="s">
        <v>365</v>
      </c>
      <c r="H5" s="123" t="s">
        <v>366</v>
      </c>
      <c r="I5" s="123" t="s">
        <v>367</v>
      </c>
      <c r="J5" s="124">
        <v>2010</v>
      </c>
      <c r="K5" s="124">
        <v>1</v>
      </c>
      <c r="L5" s="124">
        <v>3</v>
      </c>
      <c r="M5" s="113"/>
      <c r="N5" s="134">
        <f t="shared" si="0"/>
        <v>0</v>
      </c>
      <c r="O5" s="113"/>
      <c r="P5" s="8"/>
    </row>
    <row r="6" spans="1:16" ht="15.75" customHeight="1" x14ac:dyDescent="0.3">
      <c r="A6" s="12">
        <v>220113</v>
      </c>
      <c r="B6" s="12"/>
      <c r="C6" s="211" t="s">
        <v>359</v>
      </c>
      <c r="D6" s="206"/>
      <c r="E6" s="6"/>
      <c r="F6" s="6" t="s">
        <v>185</v>
      </c>
      <c r="G6" s="121" t="s">
        <v>368</v>
      </c>
      <c r="H6" s="121" t="s">
        <v>369</v>
      </c>
      <c r="I6" s="121" t="s">
        <v>370</v>
      </c>
      <c r="J6" s="122">
        <v>2010</v>
      </c>
      <c r="K6" s="122">
        <v>1</v>
      </c>
      <c r="L6" s="122">
        <v>3</v>
      </c>
      <c r="M6" s="113"/>
      <c r="N6" s="133">
        <f t="shared" si="0"/>
        <v>0</v>
      </c>
      <c r="O6" s="113"/>
      <c r="P6" s="6"/>
    </row>
    <row r="7" spans="1:16" ht="15.75" customHeight="1" x14ac:dyDescent="0.3">
      <c r="A7" s="14">
        <v>220113</v>
      </c>
      <c r="B7" s="14"/>
      <c r="C7" s="210" t="s">
        <v>359</v>
      </c>
      <c r="D7" s="206"/>
      <c r="E7" s="8"/>
      <c r="F7" s="8" t="s">
        <v>185</v>
      </c>
      <c r="G7" s="123" t="s">
        <v>371</v>
      </c>
      <c r="H7" s="123" t="s">
        <v>187</v>
      </c>
      <c r="I7" s="123" t="s">
        <v>372</v>
      </c>
      <c r="J7" s="125"/>
      <c r="K7" s="124">
        <v>1</v>
      </c>
      <c r="L7" s="124"/>
      <c r="M7" s="113"/>
      <c r="N7" s="134">
        <f t="shared" si="0"/>
        <v>0</v>
      </c>
      <c r="O7" s="113"/>
      <c r="P7" s="8"/>
    </row>
    <row r="8" spans="1:16" ht="15.75" customHeight="1" x14ac:dyDescent="0.3">
      <c r="A8" s="12">
        <v>220113</v>
      </c>
      <c r="B8" s="12"/>
      <c r="C8" s="211" t="s">
        <v>359</v>
      </c>
      <c r="D8" s="206"/>
      <c r="E8" s="6"/>
      <c r="F8" s="6" t="s">
        <v>185</v>
      </c>
      <c r="G8" s="121" t="s">
        <v>373</v>
      </c>
      <c r="H8" s="121" t="s">
        <v>187</v>
      </c>
      <c r="I8" s="121" t="s">
        <v>372</v>
      </c>
      <c r="J8" s="126"/>
      <c r="K8" s="122">
        <v>1</v>
      </c>
      <c r="L8" s="122"/>
      <c r="M8" s="113"/>
      <c r="N8" s="133">
        <f t="shared" si="0"/>
        <v>0</v>
      </c>
      <c r="O8" s="113"/>
      <c r="P8" s="6"/>
    </row>
    <row r="9" spans="1:16" ht="45.75" customHeight="1" x14ac:dyDescent="0.3">
      <c r="A9" s="14">
        <v>220113</v>
      </c>
      <c r="B9" s="14"/>
      <c r="C9" s="210" t="s">
        <v>359</v>
      </c>
      <c r="D9" s="206"/>
      <c r="E9" s="8"/>
      <c r="F9" s="8" t="s">
        <v>185</v>
      </c>
      <c r="G9" s="123" t="s">
        <v>374</v>
      </c>
      <c r="H9" s="123"/>
      <c r="I9" s="123"/>
      <c r="J9" s="125"/>
      <c r="K9" s="124">
        <v>1</v>
      </c>
      <c r="L9" s="124"/>
      <c r="M9" s="113"/>
      <c r="N9" s="134">
        <f t="shared" si="0"/>
        <v>0</v>
      </c>
      <c r="O9" s="113"/>
      <c r="P9" s="8"/>
    </row>
    <row r="10" spans="1:16" ht="27.9" customHeight="1" x14ac:dyDescent="0.3">
      <c r="A10" s="12">
        <v>220113</v>
      </c>
      <c r="B10" s="12"/>
      <c r="C10" s="211" t="s">
        <v>359</v>
      </c>
      <c r="D10" s="206"/>
      <c r="E10" s="6"/>
      <c r="F10" s="6" t="s">
        <v>185</v>
      </c>
      <c r="G10" s="121" t="s">
        <v>375</v>
      </c>
      <c r="H10" s="121"/>
      <c r="I10" s="121"/>
      <c r="J10" s="126"/>
      <c r="K10" s="122">
        <v>1</v>
      </c>
      <c r="L10" s="122"/>
      <c r="M10" s="113"/>
      <c r="N10" s="133">
        <f t="shared" si="0"/>
        <v>0</v>
      </c>
      <c r="O10" s="113"/>
      <c r="P10" s="6"/>
    </row>
    <row r="11" spans="1:16" ht="30.75" customHeight="1" x14ac:dyDescent="0.3">
      <c r="A11" s="14">
        <v>220113</v>
      </c>
      <c r="B11" s="14"/>
      <c r="C11" s="210" t="s">
        <v>359</v>
      </c>
      <c r="D11" s="206"/>
      <c r="E11" s="8"/>
      <c r="F11" s="8" t="s">
        <v>185</v>
      </c>
      <c r="G11" s="123" t="s">
        <v>376</v>
      </c>
      <c r="H11" s="123"/>
      <c r="I11" s="123"/>
      <c r="J11" s="125"/>
      <c r="K11" s="124">
        <v>1</v>
      </c>
      <c r="L11" s="124"/>
      <c r="M11" s="113"/>
      <c r="N11" s="134">
        <f t="shared" si="0"/>
        <v>0</v>
      </c>
      <c r="O11" s="113"/>
      <c r="P11" s="8"/>
    </row>
    <row r="12" spans="1:16" ht="30.75" customHeight="1" x14ac:dyDescent="0.3">
      <c r="A12" s="12">
        <v>220113</v>
      </c>
      <c r="B12" s="12"/>
      <c r="C12" s="211" t="s">
        <v>359</v>
      </c>
      <c r="D12" s="206"/>
      <c r="E12" s="6"/>
      <c r="F12" s="6" t="s">
        <v>185</v>
      </c>
      <c r="G12" s="121" t="s">
        <v>377</v>
      </c>
      <c r="H12" s="121"/>
      <c r="I12" s="121"/>
      <c r="J12" s="126"/>
      <c r="K12" s="122">
        <v>1</v>
      </c>
      <c r="L12" s="122"/>
      <c r="M12" s="113"/>
      <c r="N12" s="133">
        <f t="shared" si="0"/>
        <v>0</v>
      </c>
      <c r="O12" s="113"/>
      <c r="P12" s="6"/>
    </row>
    <row r="13" spans="1:16" ht="30.75" customHeight="1" x14ac:dyDescent="0.3">
      <c r="A13" s="14">
        <v>220113</v>
      </c>
      <c r="B13" s="14"/>
      <c r="C13" s="210" t="s">
        <v>359</v>
      </c>
      <c r="D13" s="206"/>
      <c r="E13" s="8"/>
      <c r="F13" s="8" t="s">
        <v>185</v>
      </c>
      <c r="G13" s="123" t="s">
        <v>378</v>
      </c>
      <c r="H13" s="123"/>
      <c r="I13" s="123"/>
      <c r="J13" s="125"/>
      <c r="K13" s="124">
        <v>1</v>
      </c>
      <c r="L13" s="124"/>
      <c r="M13" s="113"/>
      <c r="N13" s="134">
        <f t="shared" si="0"/>
        <v>0</v>
      </c>
      <c r="O13" s="113"/>
      <c r="P13" s="8"/>
    </row>
    <row r="14" spans="1:16" ht="30.75" customHeight="1" x14ac:dyDescent="0.3">
      <c r="A14" s="12">
        <v>220113</v>
      </c>
      <c r="B14" s="12"/>
      <c r="C14" s="211" t="s">
        <v>359</v>
      </c>
      <c r="D14" s="206"/>
      <c r="E14" s="6"/>
      <c r="F14" s="6" t="s">
        <v>185</v>
      </c>
      <c r="G14" s="121" t="s">
        <v>379</v>
      </c>
      <c r="H14" s="121"/>
      <c r="I14" s="121"/>
      <c r="J14" s="126"/>
      <c r="K14" s="122">
        <v>1</v>
      </c>
      <c r="L14" s="122"/>
      <c r="M14" s="113"/>
      <c r="N14" s="133">
        <f t="shared" si="0"/>
        <v>0</v>
      </c>
      <c r="O14" s="113"/>
      <c r="P14" s="6"/>
    </row>
    <row r="15" spans="1:16" ht="15.75" customHeight="1" x14ac:dyDescent="0.3">
      <c r="A15" s="14">
        <v>220113</v>
      </c>
      <c r="B15" s="14"/>
      <c r="C15" s="210" t="s">
        <v>359</v>
      </c>
      <c r="D15" s="206"/>
      <c r="E15" s="8"/>
      <c r="F15" s="8" t="s">
        <v>185</v>
      </c>
      <c r="G15" s="123" t="s">
        <v>380</v>
      </c>
      <c r="H15" s="123" t="s">
        <v>381</v>
      </c>
      <c r="I15" s="123"/>
      <c r="J15" s="125"/>
      <c r="K15" s="124">
        <v>2</v>
      </c>
      <c r="L15" s="124"/>
      <c r="M15" s="113"/>
      <c r="N15" s="134">
        <f t="shared" si="0"/>
        <v>0</v>
      </c>
      <c r="O15" s="113"/>
      <c r="P15" s="8"/>
    </row>
    <row r="16" spans="1:16" ht="30.75" customHeight="1" x14ac:dyDescent="0.3">
      <c r="A16" s="12">
        <v>220113</v>
      </c>
      <c r="B16" s="12"/>
      <c r="C16" s="211" t="s">
        <v>359</v>
      </c>
      <c r="D16" s="206"/>
      <c r="E16" s="6"/>
      <c r="F16" s="6" t="s">
        <v>185</v>
      </c>
      <c r="G16" s="121" t="s">
        <v>382</v>
      </c>
      <c r="H16" s="121" t="s">
        <v>381</v>
      </c>
      <c r="I16" s="121"/>
      <c r="J16" s="122">
        <v>2010</v>
      </c>
      <c r="K16" s="122">
        <v>2</v>
      </c>
      <c r="L16" s="122">
        <v>3</v>
      </c>
      <c r="M16" s="113"/>
      <c r="N16" s="133">
        <f t="shared" si="0"/>
        <v>0</v>
      </c>
      <c r="O16" s="113"/>
      <c r="P16" s="6"/>
    </row>
    <row r="17" spans="1:16" ht="30.75" customHeight="1" x14ac:dyDescent="0.3">
      <c r="A17" s="14">
        <v>220113</v>
      </c>
      <c r="B17" s="14"/>
      <c r="C17" s="210" t="s">
        <v>359</v>
      </c>
      <c r="D17" s="206"/>
      <c r="E17" s="8"/>
      <c r="F17" s="8" t="s">
        <v>185</v>
      </c>
      <c r="G17" s="123" t="s">
        <v>383</v>
      </c>
      <c r="H17" s="123" t="s">
        <v>384</v>
      </c>
      <c r="I17" s="123"/>
      <c r="J17" s="124">
        <v>2010</v>
      </c>
      <c r="K17" s="124">
        <v>3</v>
      </c>
      <c r="L17" s="124">
        <v>3</v>
      </c>
      <c r="M17" s="113"/>
      <c r="N17" s="134">
        <f t="shared" si="0"/>
        <v>0</v>
      </c>
      <c r="O17" s="113"/>
      <c r="P17" s="8"/>
    </row>
    <row r="18" spans="1:16" ht="30.75" customHeight="1" x14ac:dyDescent="0.3">
      <c r="A18" s="12">
        <v>220113</v>
      </c>
      <c r="B18" s="12"/>
      <c r="C18" s="211" t="s">
        <v>359</v>
      </c>
      <c r="D18" s="206"/>
      <c r="E18" s="6"/>
      <c r="F18" s="6" t="s">
        <v>185</v>
      </c>
      <c r="G18" s="121" t="s">
        <v>385</v>
      </c>
      <c r="H18" s="121"/>
      <c r="I18" s="121"/>
      <c r="J18" s="122">
        <v>2010</v>
      </c>
      <c r="K18" s="122">
        <v>1</v>
      </c>
      <c r="L18" s="122">
        <v>3</v>
      </c>
      <c r="M18" s="113"/>
      <c r="N18" s="133">
        <f t="shared" si="0"/>
        <v>0</v>
      </c>
      <c r="O18" s="113"/>
      <c r="P18" s="6"/>
    </row>
    <row r="19" spans="1:16" ht="15.75" customHeight="1" x14ac:dyDescent="0.3">
      <c r="A19" s="14">
        <v>220113</v>
      </c>
      <c r="B19" s="14"/>
      <c r="C19" s="210" t="s">
        <v>359</v>
      </c>
      <c r="D19" s="206"/>
      <c r="E19" s="8"/>
      <c r="F19" s="8" t="s">
        <v>185</v>
      </c>
      <c r="G19" s="123" t="s">
        <v>386</v>
      </c>
      <c r="H19" s="123" t="s">
        <v>381</v>
      </c>
      <c r="I19" s="123" t="s">
        <v>387</v>
      </c>
      <c r="J19" s="124">
        <v>2010</v>
      </c>
      <c r="K19" s="124">
        <v>1</v>
      </c>
      <c r="L19" s="124">
        <v>3</v>
      </c>
      <c r="M19" s="113"/>
      <c r="N19" s="134">
        <f t="shared" si="0"/>
        <v>0</v>
      </c>
      <c r="O19" s="113"/>
      <c r="P19" s="8"/>
    </row>
    <row r="20" spans="1:16" ht="30.75" customHeight="1" x14ac:dyDescent="0.3">
      <c r="A20" s="12">
        <v>220113</v>
      </c>
      <c r="B20" s="12"/>
      <c r="C20" s="211" t="s">
        <v>359</v>
      </c>
      <c r="D20" s="206"/>
      <c r="E20" s="6"/>
      <c r="F20" s="6" t="s">
        <v>185</v>
      </c>
      <c r="G20" s="121" t="s">
        <v>388</v>
      </c>
      <c r="H20" s="121" t="s">
        <v>381</v>
      </c>
      <c r="I20" s="121" t="s">
        <v>389</v>
      </c>
      <c r="J20" s="122">
        <v>2010</v>
      </c>
      <c r="K20" s="122">
        <v>1</v>
      </c>
      <c r="L20" s="122">
        <v>3</v>
      </c>
      <c r="M20" s="113"/>
      <c r="N20" s="133">
        <f>SUM(M20)*K20</f>
        <v>0</v>
      </c>
      <c r="O20" s="113"/>
      <c r="P20" s="6"/>
    </row>
    <row r="21" spans="1:16" ht="30.75" customHeight="1" x14ac:dyDescent="0.3">
      <c r="A21" s="14">
        <v>220113</v>
      </c>
      <c r="B21" s="14"/>
      <c r="C21" s="210" t="s">
        <v>359</v>
      </c>
      <c r="D21" s="206"/>
      <c r="E21" s="8"/>
      <c r="F21" s="8" t="s">
        <v>185</v>
      </c>
      <c r="G21" s="123" t="s">
        <v>390</v>
      </c>
      <c r="H21" s="123" t="s">
        <v>381</v>
      </c>
      <c r="I21" s="123" t="s">
        <v>389</v>
      </c>
      <c r="J21" s="124">
        <v>2010</v>
      </c>
      <c r="K21" s="124">
        <v>1</v>
      </c>
      <c r="L21" s="124">
        <v>3</v>
      </c>
      <c r="M21" s="113"/>
      <c r="N21" s="134">
        <f t="shared" si="0"/>
        <v>0</v>
      </c>
      <c r="O21" s="113"/>
      <c r="P21" s="8"/>
    </row>
    <row r="22" spans="1:16" ht="15.75" customHeight="1" x14ac:dyDescent="0.3">
      <c r="A22" s="12">
        <v>220113</v>
      </c>
      <c r="B22" s="12"/>
      <c r="C22" s="211" t="s">
        <v>359</v>
      </c>
      <c r="D22" s="206"/>
      <c r="E22" s="6"/>
      <c r="F22" s="6" t="s">
        <v>185</v>
      </c>
      <c r="G22" s="121" t="s">
        <v>391</v>
      </c>
      <c r="H22" s="121" t="s">
        <v>392</v>
      </c>
      <c r="I22" s="121" t="s">
        <v>393</v>
      </c>
      <c r="J22" s="122">
        <v>2016</v>
      </c>
      <c r="K22" s="122">
        <v>1</v>
      </c>
      <c r="L22" s="122">
        <v>3</v>
      </c>
      <c r="M22" s="113"/>
      <c r="N22" s="133">
        <f t="shared" si="0"/>
        <v>0</v>
      </c>
      <c r="O22" s="113"/>
      <c r="P22" s="6"/>
    </row>
    <row r="23" spans="1:16" ht="30.75" customHeight="1" x14ac:dyDescent="0.3">
      <c r="A23" s="14">
        <v>220113</v>
      </c>
      <c r="B23" s="14"/>
      <c r="C23" s="210" t="s">
        <v>359</v>
      </c>
      <c r="D23" s="206"/>
      <c r="E23" s="8"/>
      <c r="F23" s="8" t="s">
        <v>185</v>
      </c>
      <c r="G23" s="123" t="s">
        <v>394</v>
      </c>
      <c r="H23" s="123" t="s">
        <v>392</v>
      </c>
      <c r="I23" s="123" t="s">
        <v>395</v>
      </c>
      <c r="J23" s="124">
        <v>2010</v>
      </c>
      <c r="K23" s="124">
        <v>1</v>
      </c>
      <c r="L23" s="124">
        <v>3</v>
      </c>
      <c r="M23" s="113"/>
      <c r="N23" s="134">
        <f t="shared" si="0"/>
        <v>0</v>
      </c>
      <c r="O23" s="113"/>
      <c r="P23" s="8"/>
    </row>
    <row r="24" spans="1:16" ht="15.75" customHeight="1" x14ac:dyDescent="0.3">
      <c r="A24" s="12">
        <v>220113</v>
      </c>
      <c r="B24" s="12"/>
      <c r="C24" s="211" t="s">
        <v>359</v>
      </c>
      <c r="D24" s="206"/>
      <c r="E24" s="6"/>
      <c r="F24" s="6" t="s">
        <v>185</v>
      </c>
      <c r="G24" s="121" t="s">
        <v>396</v>
      </c>
      <c r="H24" s="121" t="s">
        <v>397</v>
      </c>
      <c r="I24" s="121" t="s">
        <v>398</v>
      </c>
      <c r="J24" s="122">
        <v>2010</v>
      </c>
      <c r="K24" s="122">
        <v>1</v>
      </c>
      <c r="L24" s="122">
        <v>3</v>
      </c>
      <c r="M24" s="113"/>
      <c r="N24" s="133">
        <f t="shared" si="0"/>
        <v>0</v>
      </c>
      <c r="O24" s="113"/>
      <c r="P24" s="6"/>
    </row>
    <row r="25" spans="1:16" ht="15.75" customHeight="1" x14ac:dyDescent="0.3">
      <c r="A25" s="14">
        <v>220113</v>
      </c>
      <c r="B25" s="14"/>
      <c r="C25" s="210" t="s">
        <v>359</v>
      </c>
      <c r="D25" s="206"/>
      <c r="E25" s="8"/>
      <c r="F25" s="8" t="s">
        <v>185</v>
      </c>
      <c r="G25" s="123" t="s">
        <v>399</v>
      </c>
      <c r="H25" s="123" t="s">
        <v>400</v>
      </c>
      <c r="I25" s="123" t="s">
        <v>401</v>
      </c>
      <c r="J25" s="124">
        <v>2010</v>
      </c>
      <c r="K25" s="124">
        <v>2</v>
      </c>
      <c r="L25" s="124">
        <v>3</v>
      </c>
      <c r="M25" s="113"/>
      <c r="N25" s="134">
        <f t="shared" si="0"/>
        <v>0</v>
      </c>
      <c r="O25" s="113"/>
      <c r="P25" s="8"/>
    </row>
    <row r="26" spans="1:16" ht="15.75" customHeight="1" x14ac:dyDescent="0.3">
      <c r="A26" s="12">
        <v>220113</v>
      </c>
      <c r="B26" s="12"/>
      <c r="C26" s="211" t="s">
        <v>359</v>
      </c>
      <c r="D26" s="206"/>
      <c r="E26" s="6"/>
      <c r="F26" s="6" t="s">
        <v>185</v>
      </c>
      <c r="G26" s="121" t="s">
        <v>402</v>
      </c>
      <c r="H26" s="121"/>
      <c r="I26" s="121"/>
      <c r="J26" s="122">
        <v>2010</v>
      </c>
      <c r="K26" s="122">
        <v>48</v>
      </c>
      <c r="L26" s="122">
        <v>3</v>
      </c>
      <c r="M26" s="113"/>
      <c r="N26" s="133">
        <f t="shared" si="0"/>
        <v>0</v>
      </c>
      <c r="O26" s="113"/>
      <c r="P26" s="6"/>
    </row>
    <row r="27" spans="1:16" ht="30.75" customHeight="1" x14ac:dyDescent="0.3">
      <c r="A27" s="14">
        <v>220113</v>
      </c>
      <c r="B27" s="14"/>
      <c r="C27" s="210" t="s">
        <v>359</v>
      </c>
      <c r="D27" s="206"/>
      <c r="E27" s="8"/>
      <c r="F27" s="8" t="s">
        <v>185</v>
      </c>
      <c r="G27" s="123" t="s">
        <v>403</v>
      </c>
      <c r="H27" s="123" t="s">
        <v>404</v>
      </c>
      <c r="I27" s="123"/>
      <c r="J27" s="124">
        <v>2010</v>
      </c>
      <c r="K27" s="124">
        <v>1</v>
      </c>
      <c r="L27" s="124">
        <v>3</v>
      </c>
      <c r="M27" s="113"/>
      <c r="N27" s="134">
        <f t="shared" si="0"/>
        <v>0</v>
      </c>
      <c r="O27" s="113"/>
      <c r="P27" s="8"/>
    </row>
    <row r="28" spans="1:16" ht="15.75" customHeight="1" x14ac:dyDescent="0.3">
      <c r="A28" s="12">
        <v>220113</v>
      </c>
      <c r="B28" s="12"/>
      <c r="C28" s="211" t="s">
        <v>359</v>
      </c>
      <c r="D28" s="206"/>
      <c r="E28" s="6"/>
      <c r="F28" s="6" t="s">
        <v>185</v>
      </c>
      <c r="G28" s="121" t="s">
        <v>405</v>
      </c>
      <c r="H28" s="121" t="s">
        <v>406</v>
      </c>
      <c r="I28" s="121" t="s">
        <v>407</v>
      </c>
      <c r="J28" s="122">
        <v>2010</v>
      </c>
      <c r="K28" s="122">
        <v>3</v>
      </c>
      <c r="L28" s="122">
        <v>3</v>
      </c>
      <c r="M28" s="113"/>
      <c r="N28" s="133">
        <f t="shared" si="0"/>
        <v>0</v>
      </c>
      <c r="O28" s="113"/>
      <c r="P28" s="6"/>
    </row>
    <row r="29" spans="1:16" ht="15.75" customHeight="1" x14ac:dyDescent="0.3">
      <c r="A29" s="14">
        <v>220113</v>
      </c>
      <c r="B29" s="14"/>
      <c r="C29" s="210" t="s">
        <v>359</v>
      </c>
      <c r="D29" s="206"/>
      <c r="E29" s="8"/>
      <c r="F29" s="8" t="s">
        <v>185</v>
      </c>
      <c r="G29" s="123" t="s">
        <v>405</v>
      </c>
      <c r="H29" s="123" t="s">
        <v>406</v>
      </c>
      <c r="I29" s="123" t="s">
        <v>407</v>
      </c>
      <c r="J29" s="124">
        <v>2010</v>
      </c>
      <c r="K29" s="124">
        <v>1</v>
      </c>
      <c r="L29" s="124">
        <v>3</v>
      </c>
      <c r="M29" s="113"/>
      <c r="N29" s="134">
        <f t="shared" si="0"/>
        <v>0</v>
      </c>
      <c r="O29" s="113"/>
      <c r="P29" s="8"/>
    </row>
    <row r="30" spans="1:16" ht="15.75" customHeight="1" x14ac:dyDescent="0.3">
      <c r="A30" s="12">
        <v>220113</v>
      </c>
      <c r="B30" s="12"/>
      <c r="C30" s="211" t="s">
        <v>359</v>
      </c>
      <c r="D30" s="206"/>
      <c r="E30" s="6"/>
      <c r="F30" s="6" t="s">
        <v>185</v>
      </c>
      <c r="G30" s="121" t="s">
        <v>405</v>
      </c>
      <c r="H30" s="121" t="s">
        <v>406</v>
      </c>
      <c r="I30" s="121" t="s">
        <v>407</v>
      </c>
      <c r="J30" s="122">
        <v>2010</v>
      </c>
      <c r="K30" s="122">
        <v>1</v>
      </c>
      <c r="L30" s="122">
        <v>3</v>
      </c>
      <c r="M30" s="113"/>
      <c r="N30" s="133">
        <f t="shared" si="0"/>
        <v>0</v>
      </c>
      <c r="O30" s="113"/>
      <c r="P30" s="6"/>
    </row>
    <row r="31" spans="1:16" ht="30.75" customHeight="1" x14ac:dyDescent="0.3">
      <c r="A31" s="14">
        <v>220113</v>
      </c>
      <c r="B31" s="14"/>
      <c r="C31" s="210" t="s">
        <v>359</v>
      </c>
      <c r="D31" s="206"/>
      <c r="E31" s="8"/>
      <c r="F31" s="8" t="s">
        <v>185</v>
      </c>
      <c r="G31" s="123" t="s">
        <v>408</v>
      </c>
      <c r="H31" s="123" t="s">
        <v>406</v>
      </c>
      <c r="I31" s="123" t="s">
        <v>409</v>
      </c>
      <c r="J31" s="124">
        <v>2010</v>
      </c>
      <c r="K31" s="124">
        <v>2</v>
      </c>
      <c r="L31" s="124">
        <v>3</v>
      </c>
      <c r="M31" s="113"/>
      <c r="N31" s="134">
        <f t="shared" si="0"/>
        <v>0</v>
      </c>
      <c r="O31" s="113"/>
      <c r="P31" s="8"/>
    </row>
    <row r="32" spans="1:16" ht="30.75" customHeight="1" x14ac:dyDescent="0.3">
      <c r="A32" s="12">
        <v>220113</v>
      </c>
      <c r="B32" s="12"/>
      <c r="C32" s="211" t="s">
        <v>359</v>
      </c>
      <c r="D32" s="206"/>
      <c r="E32" s="6"/>
      <c r="F32" s="6" t="s">
        <v>185</v>
      </c>
      <c r="G32" s="121" t="s">
        <v>410</v>
      </c>
      <c r="H32" s="121" t="s">
        <v>411</v>
      </c>
      <c r="I32" s="121"/>
      <c r="J32" s="122">
        <v>2010</v>
      </c>
      <c r="K32" s="122">
        <v>5</v>
      </c>
      <c r="L32" s="122">
        <v>3</v>
      </c>
      <c r="M32" s="113"/>
      <c r="N32" s="133">
        <f t="shared" si="0"/>
        <v>0</v>
      </c>
      <c r="O32" s="113"/>
      <c r="P32" s="6"/>
    </row>
    <row r="33" spans="1:16" ht="30.75" customHeight="1" x14ac:dyDescent="0.3">
      <c r="A33" s="14">
        <v>220113</v>
      </c>
      <c r="B33" s="14"/>
      <c r="C33" s="210" t="s">
        <v>359</v>
      </c>
      <c r="D33" s="206"/>
      <c r="E33" s="8"/>
      <c r="F33" s="8" t="s">
        <v>185</v>
      </c>
      <c r="G33" s="123" t="s">
        <v>319</v>
      </c>
      <c r="H33" s="123" t="s">
        <v>412</v>
      </c>
      <c r="I33" s="123" t="s">
        <v>413</v>
      </c>
      <c r="J33" s="124">
        <v>2010</v>
      </c>
      <c r="K33" s="124">
        <v>1</v>
      </c>
      <c r="L33" s="124">
        <v>3</v>
      </c>
      <c r="M33" s="113"/>
      <c r="N33" s="134">
        <f t="shared" si="0"/>
        <v>0</v>
      </c>
      <c r="O33" s="113"/>
      <c r="P33" s="8"/>
    </row>
    <row r="34" spans="1:16" ht="30.75" customHeight="1" x14ac:dyDescent="0.3">
      <c r="A34" s="12">
        <v>220113</v>
      </c>
      <c r="B34" s="12"/>
      <c r="C34" s="211" t="s">
        <v>359</v>
      </c>
      <c r="D34" s="206"/>
      <c r="E34" s="6"/>
      <c r="F34" s="6" t="s">
        <v>185</v>
      </c>
      <c r="G34" s="121" t="s">
        <v>319</v>
      </c>
      <c r="H34" s="121" t="s">
        <v>412</v>
      </c>
      <c r="I34" s="121" t="s">
        <v>413</v>
      </c>
      <c r="J34" s="122">
        <v>2010</v>
      </c>
      <c r="K34" s="122">
        <v>1</v>
      </c>
      <c r="L34" s="122">
        <v>3</v>
      </c>
      <c r="M34" s="113"/>
      <c r="N34" s="133">
        <f t="shared" si="0"/>
        <v>0</v>
      </c>
      <c r="O34" s="113"/>
      <c r="P34" s="6"/>
    </row>
    <row r="35" spans="1:16" ht="30.75" customHeight="1" x14ac:dyDescent="0.3">
      <c r="A35" s="14">
        <v>220113</v>
      </c>
      <c r="B35" s="14"/>
      <c r="C35" s="210" t="s">
        <v>359</v>
      </c>
      <c r="D35" s="206"/>
      <c r="E35" s="8"/>
      <c r="F35" s="8" t="s">
        <v>185</v>
      </c>
      <c r="G35" s="123" t="s">
        <v>319</v>
      </c>
      <c r="H35" s="123" t="s">
        <v>412</v>
      </c>
      <c r="I35" s="123" t="s">
        <v>414</v>
      </c>
      <c r="J35" s="124">
        <v>2010</v>
      </c>
      <c r="K35" s="124">
        <v>1</v>
      </c>
      <c r="L35" s="124">
        <v>3</v>
      </c>
      <c r="M35" s="113"/>
      <c r="N35" s="134">
        <f t="shared" si="0"/>
        <v>0</v>
      </c>
      <c r="O35" s="113"/>
      <c r="P35" s="8"/>
    </row>
    <row r="36" spans="1:16" ht="30.75" customHeight="1" x14ac:dyDescent="0.3">
      <c r="A36" s="12">
        <v>220113</v>
      </c>
      <c r="B36" s="12"/>
      <c r="C36" s="211" t="s">
        <v>359</v>
      </c>
      <c r="D36" s="206"/>
      <c r="E36" s="6"/>
      <c r="F36" s="6" t="s">
        <v>185</v>
      </c>
      <c r="G36" s="121" t="s">
        <v>319</v>
      </c>
      <c r="H36" s="121" t="s">
        <v>412</v>
      </c>
      <c r="I36" s="121" t="s">
        <v>414</v>
      </c>
      <c r="J36" s="122">
        <v>2010</v>
      </c>
      <c r="K36" s="122">
        <v>1</v>
      </c>
      <c r="L36" s="122">
        <v>3</v>
      </c>
      <c r="M36" s="113"/>
      <c r="N36" s="133">
        <f t="shared" si="0"/>
        <v>0</v>
      </c>
      <c r="O36" s="113"/>
      <c r="P36" s="6"/>
    </row>
    <row r="37" spans="1:16" ht="30.75" customHeight="1" x14ac:dyDescent="0.3">
      <c r="A37" s="14">
        <v>220113</v>
      </c>
      <c r="B37" s="14"/>
      <c r="C37" s="210" t="s">
        <v>359</v>
      </c>
      <c r="D37" s="206"/>
      <c r="E37" s="8"/>
      <c r="F37" s="8" t="s">
        <v>185</v>
      </c>
      <c r="G37" s="123" t="s">
        <v>319</v>
      </c>
      <c r="H37" s="123" t="s">
        <v>412</v>
      </c>
      <c r="I37" s="123" t="s">
        <v>415</v>
      </c>
      <c r="J37" s="124">
        <v>2010</v>
      </c>
      <c r="K37" s="124">
        <v>1</v>
      </c>
      <c r="L37" s="124">
        <v>3</v>
      </c>
      <c r="M37" s="113"/>
      <c r="N37" s="134">
        <f t="shared" si="0"/>
        <v>0</v>
      </c>
      <c r="O37" s="113"/>
      <c r="P37" s="8"/>
    </row>
    <row r="38" spans="1:16" ht="30.75" customHeight="1" x14ac:dyDescent="0.3">
      <c r="A38" s="12">
        <v>220113</v>
      </c>
      <c r="B38" s="12"/>
      <c r="C38" s="211" t="s">
        <v>359</v>
      </c>
      <c r="D38" s="206"/>
      <c r="E38" s="6"/>
      <c r="F38" s="6" t="s">
        <v>185</v>
      </c>
      <c r="G38" s="121" t="s">
        <v>319</v>
      </c>
      <c r="H38" s="121" t="s">
        <v>412</v>
      </c>
      <c r="I38" s="121" t="s">
        <v>416</v>
      </c>
      <c r="J38" s="122">
        <v>2010</v>
      </c>
      <c r="K38" s="122">
        <v>1</v>
      </c>
      <c r="L38" s="122">
        <v>3</v>
      </c>
      <c r="M38" s="113"/>
      <c r="N38" s="133">
        <f t="shared" ref="N38:N101" si="1">SUM(M38)*K38</f>
        <v>0</v>
      </c>
      <c r="O38" s="113"/>
      <c r="P38" s="6"/>
    </row>
    <row r="39" spans="1:16" ht="30.75" customHeight="1" x14ac:dyDescent="0.3">
      <c r="A39" s="14">
        <v>220113</v>
      </c>
      <c r="B39" s="14"/>
      <c r="C39" s="210" t="s">
        <v>359</v>
      </c>
      <c r="D39" s="206"/>
      <c r="E39" s="8"/>
      <c r="F39" s="8" t="s">
        <v>185</v>
      </c>
      <c r="G39" s="123" t="s">
        <v>417</v>
      </c>
      <c r="H39" s="123" t="s">
        <v>411</v>
      </c>
      <c r="I39" s="123"/>
      <c r="J39" s="124">
        <v>2010</v>
      </c>
      <c r="K39" s="124">
        <v>14</v>
      </c>
      <c r="L39" s="124">
        <v>3</v>
      </c>
      <c r="M39" s="113"/>
      <c r="N39" s="134">
        <f t="shared" si="1"/>
        <v>0</v>
      </c>
      <c r="O39" s="113"/>
      <c r="P39" s="8"/>
    </row>
    <row r="40" spans="1:16" ht="15.75" customHeight="1" x14ac:dyDescent="0.3">
      <c r="A40" s="12">
        <v>220113</v>
      </c>
      <c r="B40" s="12"/>
      <c r="C40" s="211" t="s">
        <v>359</v>
      </c>
      <c r="D40" s="206"/>
      <c r="E40" s="6"/>
      <c r="F40" s="6" t="s">
        <v>185</v>
      </c>
      <c r="G40" s="121" t="s">
        <v>418</v>
      </c>
      <c r="H40" s="121" t="s">
        <v>419</v>
      </c>
      <c r="I40" s="121"/>
      <c r="J40" s="122">
        <v>2010</v>
      </c>
      <c r="K40" s="122">
        <v>97</v>
      </c>
      <c r="L40" s="122">
        <v>3</v>
      </c>
      <c r="M40" s="113"/>
      <c r="N40" s="133">
        <f t="shared" si="1"/>
        <v>0</v>
      </c>
      <c r="O40" s="113"/>
      <c r="P40" s="6"/>
    </row>
    <row r="41" spans="1:16" ht="15.75" customHeight="1" x14ac:dyDescent="0.3">
      <c r="A41" s="14">
        <v>220113</v>
      </c>
      <c r="B41" s="14"/>
      <c r="C41" s="210" t="s">
        <v>359</v>
      </c>
      <c r="D41" s="206"/>
      <c r="E41" s="8"/>
      <c r="F41" s="8" t="s">
        <v>185</v>
      </c>
      <c r="G41" s="123" t="s">
        <v>420</v>
      </c>
      <c r="H41" s="123" t="s">
        <v>421</v>
      </c>
      <c r="I41" s="123" t="s">
        <v>422</v>
      </c>
      <c r="J41" s="124">
        <v>2010</v>
      </c>
      <c r="K41" s="124">
        <v>1</v>
      </c>
      <c r="L41" s="124">
        <v>3</v>
      </c>
      <c r="M41" s="113"/>
      <c r="N41" s="134">
        <f t="shared" si="1"/>
        <v>0</v>
      </c>
      <c r="O41" s="113"/>
      <c r="P41" s="8"/>
    </row>
    <row r="42" spans="1:16" ht="15.75" customHeight="1" x14ac:dyDescent="0.3">
      <c r="A42" s="12">
        <v>220113</v>
      </c>
      <c r="B42" s="12"/>
      <c r="C42" s="211" t="s">
        <v>359</v>
      </c>
      <c r="D42" s="206"/>
      <c r="E42" s="6"/>
      <c r="F42" s="6" t="s">
        <v>185</v>
      </c>
      <c r="G42" s="121" t="s">
        <v>423</v>
      </c>
      <c r="H42" s="121" t="s">
        <v>421</v>
      </c>
      <c r="I42" s="121" t="s">
        <v>424</v>
      </c>
      <c r="J42" s="122">
        <v>2010</v>
      </c>
      <c r="K42" s="122">
        <v>1</v>
      </c>
      <c r="L42" s="122">
        <v>3</v>
      </c>
      <c r="M42" s="113"/>
      <c r="N42" s="133">
        <f t="shared" si="1"/>
        <v>0</v>
      </c>
      <c r="O42" s="113"/>
      <c r="P42" s="6"/>
    </row>
    <row r="43" spans="1:16" ht="30.75" customHeight="1" x14ac:dyDescent="0.3">
      <c r="A43" s="14">
        <v>220113</v>
      </c>
      <c r="B43" s="14"/>
      <c r="C43" s="210" t="s">
        <v>359</v>
      </c>
      <c r="D43" s="206"/>
      <c r="E43" s="8"/>
      <c r="F43" s="8" t="s">
        <v>185</v>
      </c>
      <c r="G43" s="123" t="s">
        <v>361</v>
      </c>
      <c r="H43" s="123" t="s">
        <v>362</v>
      </c>
      <c r="I43" s="123"/>
      <c r="J43" s="124">
        <v>2010</v>
      </c>
      <c r="K43" s="124">
        <v>3</v>
      </c>
      <c r="L43" s="124">
        <v>3</v>
      </c>
      <c r="M43" s="113"/>
      <c r="N43" s="134">
        <f t="shared" si="1"/>
        <v>0</v>
      </c>
      <c r="O43" s="113"/>
      <c r="P43" s="8"/>
    </row>
    <row r="44" spans="1:16" ht="30.75" customHeight="1" x14ac:dyDescent="0.3">
      <c r="A44" s="12">
        <v>220113</v>
      </c>
      <c r="B44" s="12"/>
      <c r="C44" s="211" t="s">
        <v>359</v>
      </c>
      <c r="D44" s="206"/>
      <c r="E44" s="6"/>
      <c r="F44" s="6" t="s">
        <v>185</v>
      </c>
      <c r="G44" s="121" t="s">
        <v>425</v>
      </c>
      <c r="H44" s="121" t="s">
        <v>190</v>
      </c>
      <c r="I44" s="121" t="s">
        <v>426</v>
      </c>
      <c r="J44" s="122">
        <v>2010</v>
      </c>
      <c r="K44" s="122">
        <v>1</v>
      </c>
      <c r="L44" s="122">
        <v>3</v>
      </c>
      <c r="M44" s="113"/>
      <c r="N44" s="133">
        <f t="shared" si="1"/>
        <v>0</v>
      </c>
      <c r="O44" s="113"/>
      <c r="P44" s="6"/>
    </row>
    <row r="45" spans="1:16" ht="30.75" customHeight="1" x14ac:dyDescent="0.3">
      <c r="A45" s="14">
        <v>220113</v>
      </c>
      <c r="B45" s="14"/>
      <c r="C45" s="210" t="s">
        <v>359</v>
      </c>
      <c r="D45" s="206"/>
      <c r="E45" s="8"/>
      <c r="F45" s="8" t="s">
        <v>185</v>
      </c>
      <c r="G45" s="123" t="s">
        <v>427</v>
      </c>
      <c r="H45" s="123" t="s">
        <v>190</v>
      </c>
      <c r="I45" s="123" t="s">
        <v>426</v>
      </c>
      <c r="J45" s="124">
        <v>2010</v>
      </c>
      <c r="K45" s="124">
        <v>1</v>
      </c>
      <c r="L45" s="124">
        <v>3</v>
      </c>
      <c r="M45" s="113"/>
      <c r="N45" s="134">
        <f t="shared" si="1"/>
        <v>0</v>
      </c>
      <c r="O45" s="113"/>
      <c r="P45" s="8"/>
    </row>
    <row r="46" spans="1:16" ht="30.75" customHeight="1" x14ac:dyDescent="0.3">
      <c r="A46" s="12">
        <v>220113</v>
      </c>
      <c r="B46" s="12"/>
      <c r="C46" s="211" t="s">
        <v>359</v>
      </c>
      <c r="D46" s="206"/>
      <c r="E46" s="6"/>
      <c r="F46" s="6" t="s">
        <v>185</v>
      </c>
      <c r="G46" s="121" t="s">
        <v>428</v>
      </c>
      <c r="H46" s="121" t="s">
        <v>190</v>
      </c>
      <c r="I46" s="121" t="s">
        <v>429</v>
      </c>
      <c r="J46" s="122">
        <v>2010</v>
      </c>
      <c r="K46" s="122">
        <v>1</v>
      </c>
      <c r="L46" s="122">
        <v>3</v>
      </c>
      <c r="M46" s="113"/>
      <c r="N46" s="133">
        <f t="shared" si="1"/>
        <v>0</v>
      </c>
      <c r="O46" s="113"/>
      <c r="P46" s="6"/>
    </row>
    <row r="47" spans="1:16" ht="30.75" customHeight="1" x14ac:dyDescent="0.3">
      <c r="A47" s="14">
        <v>220113</v>
      </c>
      <c r="B47" s="14"/>
      <c r="C47" s="210" t="s">
        <v>359</v>
      </c>
      <c r="D47" s="206"/>
      <c r="E47" s="8"/>
      <c r="F47" s="8" t="s">
        <v>185</v>
      </c>
      <c r="G47" s="123" t="s">
        <v>430</v>
      </c>
      <c r="H47" s="123" t="s">
        <v>190</v>
      </c>
      <c r="I47" s="123" t="s">
        <v>429</v>
      </c>
      <c r="J47" s="124">
        <v>2010</v>
      </c>
      <c r="K47" s="124">
        <v>1</v>
      </c>
      <c r="L47" s="124">
        <v>3</v>
      </c>
      <c r="M47" s="113"/>
      <c r="N47" s="134">
        <f t="shared" si="1"/>
        <v>0</v>
      </c>
      <c r="O47" s="113"/>
      <c r="P47" s="8"/>
    </row>
    <row r="48" spans="1:16" ht="30.75" customHeight="1" x14ac:dyDescent="0.3">
      <c r="A48" s="12">
        <v>220113</v>
      </c>
      <c r="B48" s="12"/>
      <c r="C48" s="211" t="s">
        <v>359</v>
      </c>
      <c r="D48" s="206"/>
      <c r="E48" s="6"/>
      <c r="F48" s="6" t="s">
        <v>185</v>
      </c>
      <c r="G48" s="121" t="s">
        <v>431</v>
      </c>
      <c r="H48" s="121" t="s">
        <v>190</v>
      </c>
      <c r="I48" s="121" t="s">
        <v>432</v>
      </c>
      <c r="J48" s="122">
        <v>2010</v>
      </c>
      <c r="K48" s="122">
        <v>1</v>
      </c>
      <c r="L48" s="122">
        <v>3</v>
      </c>
      <c r="M48" s="113"/>
      <c r="N48" s="133">
        <f t="shared" si="1"/>
        <v>0</v>
      </c>
      <c r="O48" s="113"/>
      <c r="P48" s="6"/>
    </row>
    <row r="49" spans="1:16" ht="30.75" customHeight="1" x14ac:dyDescent="0.3">
      <c r="A49" s="14">
        <v>220113</v>
      </c>
      <c r="B49" s="14"/>
      <c r="C49" s="210" t="s">
        <v>359</v>
      </c>
      <c r="D49" s="206"/>
      <c r="E49" s="8"/>
      <c r="F49" s="8" t="s">
        <v>185</v>
      </c>
      <c r="G49" s="123" t="s">
        <v>433</v>
      </c>
      <c r="H49" s="123" t="s">
        <v>190</v>
      </c>
      <c r="I49" s="123" t="s">
        <v>432</v>
      </c>
      <c r="J49" s="124">
        <v>2015</v>
      </c>
      <c r="K49" s="124">
        <v>1</v>
      </c>
      <c r="L49" s="124">
        <v>3</v>
      </c>
      <c r="M49" s="113"/>
      <c r="N49" s="134">
        <f t="shared" si="1"/>
        <v>0</v>
      </c>
      <c r="O49" s="113"/>
      <c r="P49" s="8"/>
    </row>
    <row r="50" spans="1:16" ht="30.75" customHeight="1" x14ac:dyDescent="0.3">
      <c r="A50" s="12">
        <v>220113</v>
      </c>
      <c r="B50" s="12"/>
      <c r="C50" s="211" t="s">
        <v>359</v>
      </c>
      <c r="D50" s="206"/>
      <c r="E50" s="6"/>
      <c r="F50" s="6" t="s">
        <v>185</v>
      </c>
      <c r="G50" s="121" t="s">
        <v>434</v>
      </c>
      <c r="H50" s="121" t="s">
        <v>190</v>
      </c>
      <c r="I50" s="121" t="s">
        <v>435</v>
      </c>
      <c r="J50" s="122">
        <v>2010</v>
      </c>
      <c r="K50" s="122">
        <v>1</v>
      </c>
      <c r="L50" s="122">
        <v>3</v>
      </c>
      <c r="M50" s="113"/>
      <c r="N50" s="133">
        <f t="shared" si="1"/>
        <v>0</v>
      </c>
      <c r="O50" s="113"/>
      <c r="P50" s="6"/>
    </row>
    <row r="51" spans="1:16" ht="30.75" customHeight="1" x14ac:dyDescent="0.3">
      <c r="A51" s="14">
        <v>220113</v>
      </c>
      <c r="B51" s="14"/>
      <c r="C51" s="210" t="s">
        <v>359</v>
      </c>
      <c r="D51" s="206"/>
      <c r="E51" s="8"/>
      <c r="F51" s="8" t="s">
        <v>185</v>
      </c>
      <c r="G51" s="123" t="s">
        <v>434</v>
      </c>
      <c r="H51" s="123" t="s">
        <v>190</v>
      </c>
      <c r="I51" s="123" t="s">
        <v>436</v>
      </c>
      <c r="J51" s="124">
        <v>2010</v>
      </c>
      <c r="K51" s="124">
        <v>1</v>
      </c>
      <c r="L51" s="124">
        <v>3</v>
      </c>
      <c r="M51" s="113"/>
      <c r="N51" s="134">
        <f t="shared" si="1"/>
        <v>0</v>
      </c>
      <c r="O51" s="113"/>
      <c r="P51" s="8"/>
    </row>
    <row r="52" spans="1:16" ht="15.75" customHeight="1" x14ac:dyDescent="0.3">
      <c r="A52" s="12">
        <v>220113</v>
      </c>
      <c r="B52" s="12"/>
      <c r="C52" s="211" t="s">
        <v>359</v>
      </c>
      <c r="D52" s="206"/>
      <c r="E52" s="6"/>
      <c r="F52" s="6" t="s">
        <v>185</v>
      </c>
      <c r="G52" s="121" t="s">
        <v>437</v>
      </c>
      <c r="H52" s="121" t="s">
        <v>438</v>
      </c>
      <c r="I52" s="121" t="s">
        <v>439</v>
      </c>
      <c r="J52" s="122">
        <v>2018</v>
      </c>
      <c r="K52" s="122">
        <v>1</v>
      </c>
      <c r="L52" s="122">
        <v>2</v>
      </c>
      <c r="M52" s="113"/>
      <c r="N52" s="133">
        <f t="shared" si="1"/>
        <v>0</v>
      </c>
      <c r="O52" s="113"/>
      <c r="P52" s="6"/>
    </row>
    <row r="53" spans="1:16" ht="45.75" customHeight="1" x14ac:dyDescent="0.3">
      <c r="A53" s="14">
        <v>220113</v>
      </c>
      <c r="B53" s="14"/>
      <c r="C53" s="210" t="s">
        <v>359</v>
      </c>
      <c r="D53" s="206"/>
      <c r="E53" s="8"/>
      <c r="F53" s="8" t="s">
        <v>185</v>
      </c>
      <c r="G53" s="123" t="s">
        <v>440</v>
      </c>
      <c r="H53" s="123" t="s">
        <v>441</v>
      </c>
      <c r="I53" s="123"/>
      <c r="J53" s="124">
        <v>2010</v>
      </c>
      <c r="K53" s="124">
        <v>2</v>
      </c>
      <c r="L53" s="124">
        <v>3</v>
      </c>
      <c r="M53" s="113"/>
      <c r="N53" s="134">
        <f t="shared" si="1"/>
        <v>0</v>
      </c>
      <c r="O53" s="113"/>
      <c r="P53" s="8"/>
    </row>
    <row r="54" spans="1:16" ht="30.75" customHeight="1" x14ac:dyDescent="0.3">
      <c r="A54" s="12">
        <v>220113</v>
      </c>
      <c r="B54" s="12"/>
      <c r="C54" s="211" t="s">
        <v>359</v>
      </c>
      <c r="D54" s="206"/>
      <c r="E54" s="6"/>
      <c r="F54" s="6" t="s">
        <v>185</v>
      </c>
      <c r="G54" s="121" t="s">
        <v>442</v>
      </c>
      <c r="H54" s="121" t="s">
        <v>443</v>
      </c>
      <c r="I54" s="121" t="s">
        <v>444</v>
      </c>
      <c r="J54" s="122">
        <v>2010</v>
      </c>
      <c r="K54" s="122">
        <v>5</v>
      </c>
      <c r="L54" s="122">
        <v>3</v>
      </c>
      <c r="M54" s="113"/>
      <c r="N54" s="133">
        <f t="shared" si="1"/>
        <v>0</v>
      </c>
      <c r="O54" s="113"/>
      <c r="P54" s="6"/>
    </row>
    <row r="55" spans="1:16" ht="30.75" customHeight="1" x14ac:dyDescent="0.3">
      <c r="A55" s="14">
        <v>220113</v>
      </c>
      <c r="B55" s="14"/>
      <c r="C55" s="210" t="s">
        <v>359</v>
      </c>
      <c r="D55" s="206"/>
      <c r="E55" s="8"/>
      <c r="F55" s="8" t="s">
        <v>185</v>
      </c>
      <c r="G55" s="123" t="s">
        <v>445</v>
      </c>
      <c r="H55" s="123" t="s">
        <v>443</v>
      </c>
      <c r="I55" s="123" t="s">
        <v>444</v>
      </c>
      <c r="J55" s="124">
        <v>2010</v>
      </c>
      <c r="K55" s="124">
        <v>2</v>
      </c>
      <c r="L55" s="124">
        <v>3</v>
      </c>
      <c r="M55" s="113"/>
      <c r="N55" s="134">
        <f t="shared" si="1"/>
        <v>0</v>
      </c>
      <c r="O55" s="113"/>
      <c r="P55" s="8"/>
    </row>
    <row r="56" spans="1:16" ht="30.75" customHeight="1" x14ac:dyDescent="0.3">
      <c r="A56" s="12">
        <v>220113</v>
      </c>
      <c r="B56" s="12"/>
      <c r="C56" s="211" t="s">
        <v>359</v>
      </c>
      <c r="D56" s="206"/>
      <c r="E56" s="6"/>
      <c r="F56" s="6" t="s">
        <v>185</v>
      </c>
      <c r="G56" s="121" t="s">
        <v>446</v>
      </c>
      <c r="H56" s="121" t="s">
        <v>447</v>
      </c>
      <c r="I56" s="121" t="s">
        <v>448</v>
      </c>
      <c r="J56" s="122">
        <v>2010</v>
      </c>
      <c r="K56" s="122">
        <v>1</v>
      </c>
      <c r="L56" s="122">
        <v>5</v>
      </c>
      <c r="M56" s="113"/>
      <c r="N56" s="133">
        <f t="shared" si="1"/>
        <v>0</v>
      </c>
      <c r="O56" s="113"/>
      <c r="P56" s="6"/>
    </row>
    <row r="57" spans="1:16" ht="30.75" customHeight="1" x14ac:dyDescent="0.3">
      <c r="A57" s="14">
        <v>220113</v>
      </c>
      <c r="B57" s="14"/>
      <c r="C57" s="210" t="s">
        <v>359</v>
      </c>
      <c r="D57" s="206"/>
      <c r="E57" s="8"/>
      <c r="F57" s="8" t="s">
        <v>185</v>
      </c>
      <c r="G57" s="123" t="s">
        <v>449</v>
      </c>
      <c r="H57" s="123" t="s">
        <v>411</v>
      </c>
      <c r="I57" s="123"/>
      <c r="J57" s="125"/>
      <c r="K57" s="124">
        <v>12</v>
      </c>
      <c r="L57" s="124">
        <v>3</v>
      </c>
      <c r="M57" s="113"/>
      <c r="N57" s="134">
        <f t="shared" si="1"/>
        <v>0</v>
      </c>
      <c r="O57" s="113"/>
      <c r="P57" s="8"/>
    </row>
    <row r="58" spans="1:16" ht="15.75" customHeight="1" x14ac:dyDescent="0.3">
      <c r="A58" s="12">
        <v>220113</v>
      </c>
      <c r="B58" s="12"/>
      <c r="C58" s="211" t="s">
        <v>359</v>
      </c>
      <c r="D58" s="206"/>
      <c r="E58" s="6"/>
      <c r="F58" s="6" t="s">
        <v>185</v>
      </c>
      <c r="G58" s="121" t="s">
        <v>450</v>
      </c>
      <c r="H58" s="121" t="s">
        <v>237</v>
      </c>
      <c r="I58" s="121" t="s">
        <v>451</v>
      </c>
      <c r="J58" s="122">
        <v>2010</v>
      </c>
      <c r="K58" s="122">
        <v>2</v>
      </c>
      <c r="L58" s="122">
        <v>3</v>
      </c>
      <c r="M58" s="113"/>
      <c r="N58" s="133">
        <f t="shared" si="1"/>
        <v>0</v>
      </c>
      <c r="O58" s="113"/>
      <c r="P58" s="6"/>
    </row>
    <row r="59" spans="1:16" ht="15.75" customHeight="1" x14ac:dyDescent="0.3">
      <c r="A59" s="14">
        <v>220113</v>
      </c>
      <c r="B59" s="14"/>
      <c r="C59" s="210" t="s">
        <v>359</v>
      </c>
      <c r="D59" s="206"/>
      <c r="E59" s="8"/>
      <c r="F59" s="8" t="s">
        <v>185</v>
      </c>
      <c r="G59" s="123" t="s">
        <v>452</v>
      </c>
      <c r="H59" s="123" t="s">
        <v>237</v>
      </c>
      <c r="I59" s="123" t="s">
        <v>453</v>
      </c>
      <c r="J59" s="124">
        <v>2010</v>
      </c>
      <c r="K59" s="124">
        <v>1</v>
      </c>
      <c r="L59" s="124">
        <v>3</v>
      </c>
      <c r="M59" s="113"/>
      <c r="N59" s="134">
        <f t="shared" si="1"/>
        <v>0</v>
      </c>
      <c r="O59" s="113"/>
      <c r="P59" s="8"/>
    </row>
    <row r="60" spans="1:16" ht="15.75" customHeight="1" x14ac:dyDescent="0.3">
      <c r="A60" s="12">
        <v>220113</v>
      </c>
      <c r="B60" s="12"/>
      <c r="C60" s="211" t="s">
        <v>359</v>
      </c>
      <c r="D60" s="206"/>
      <c r="E60" s="6"/>
      <c r="F60" s="6" t="s">
        <v>185</v>
      </c>
      <c r="G60" s="121" t="s">
        <v>454</v>
      </c>
      <c r="H60" s="121" t="s">
        <v>237</v>
      </c>
      <c r="I60" s="121" t="s">
        <v>453</v>
      </c>
      <c r="J60" s="122">
        <v>2010</v>
      </c>
      <c r="K60" s="122">
        <v>1</v>
      </c>
      <c r="L60" s="122">
        <v>3</v>
      </c>
      <c r="M60" s="113"/>
      <c r="N60" s="133">
        <f t="shared" si="1"/>
        <v>0</v>
      </c>
      <c r="O60" s="113"/>
      <c r="P60" s="6"/>
    </row>
    <row r="61" spans="1:16" ht="15.75" customHeight="1" x14ac:dyDescent="0.3">
      <c r="A61" s="14">
        <v>220113</v>
      </c>
      <c r="B61" s="14"/>
      <c r="C61" s="210" t="s">
        <v>359</v>
      </c>
      <c r="D61" s="206"/>
      <c r="E61" s="8"/>
      <c r="F61" s="8" t="s">
        <v>185</v>
      </c>
      <c r="G61" s="123" t="s">
        <v>450</v>
      </c>
      <c r="H61" s="123" t="s">
        <v>237</v>
      </c>
      <c r="I61" s="123" t="s">
        <v>455</v>
      </c>
      <c r="J61" s="124">
        <v>2019</v>
      </c>
      <c r="K61" s="124">
        <v>2</v>
      </c>
      <c r="L61" s="124">
        <v>3</v>
      </c>
      <c r="M61" s="113"/>
      <c r="N61" s="134">
        <f t="shared" si="1"/>
        <v>0</v>
      </c>
      <c r="O61" s="113"/>
      <c r="P61" s="8"/>
    </row>
    <row r="62" spans="1:16" ht="15.75" customHeight="1" x14ac:dyDescent="0.3">
      <c r="A62" s="12">
        <v>220113</v>
      </c>
      <c r="B62" s="12"/>
      <c r="C62" s="211" t="s">
        <v>359</v>
      </c>
      <c r="D62" s="206"/>
      <c r="E62" s="6"/>
      <c r="F62" s="6" t="s">
        <v>185</v>
      </c>
      <c r="G62" s="121" t="s">
        <v>456</v>
      </c>
      <c r="H62" s="121" t="s">
        <v>237</v>
      </c>
      <c r="I62" s="121" t="s">
        <v>457</v>
      </c>
      <c r="J62" s="122">
        <v>2010</v>
      </c>
      <c r="K62" s="122">
        <v>2</v>
      </c>
      <c r="L62" s="122">
        <v>3</v>
      </c>
      <c r="M62" s="113"/>
      <c r="N62" s="133">
        <f t="shared" si="1"/>
        <v>0</v>
      </c>
      <c r="O62" s="113"/>
      <c r="P62" s="6"/>
    </row>
    <row r="63" spans="1:16" ht="45.75" customHeight="1" x14ac:dyDescent="0.3">
      <c r="A63" s="14">
        <v>220113</v>
      </c>
      <c r="B63" s="14"/>
      <c r="C63" s="210" t="s">
        <v>359</v>
      </c>
      <c r="D63" s="206"/>
      <c r="E63" s="8"/>
      <c r="F63" s="8" t="s">
        <v>185</v>
      </c>
      <c r="G63" s="123" t="s">
        <v>458</v>
      </c>
      <c r="H63" s="123" t="s">
        <v>411</v>
      </c>
      <c r="I63" s="123"/>
      <c r="J63" s="124">
        <v>2010</v>
      </c>
      <c r="K63" s="124">
        <v>1</v>
      </c>
      <c r="L63" s="124">
        <v>3</v>
      </c>
      <c r="M63" s="113"/>
      <c r="N63" s="134">
        <f t="shared" si="1"/>
        <v>0</v>
      </c>
      <c r="O63" s="113"/>
      <c r="P63" s="8"/>
    </row>
    <row r="64" spans="1:16" ht="30.75" customHeight="1" x14ac:dyDescent="0.3">
      <c r="A64" s="12">
        <v>220113</v>
      </c>
      <c r="B64" s="12"/>
      <c r="C64" s="211" t="s">
        <v>359</v>
      </c>
      <c r="D64" s="206"/>
      <c r="E64" s="6"/>
      <c r="F64" s="6" t="s">
        <v>185</v>
      </c>
      <c r="G64" s="121" t="s">
        <v>459</v>
      </c>
      <c r="H64" s="121" t="s">
        <v>460</v>
      </c>
      <c r="I64" s="121" t="s">
        <v>461</v>
      </c>
      <c r="J64" s="122">
        <v>2010</v>
      </c>
      <c r="K64" s="122">
        <v>1</v>
      </c>
      <c r="L64" s="122">
        <v>3</v>
      </c>
      <c r="M64" s="113"/>
      <c r="N64" s="133">
        <f t="shared" si="1"/>
        <v>0</v>
      </c>
      <c r="O64" s="113"/>
      <c r="P64" s="6"/>
    </row>
    <row r="65" spans="1:16" ht="15.75" customHeight="1" x14ac:dyDescent="0.3">
      <c r="A65" s="14">
        <v>220113</v>
      </c>
      <c r="B65" s="14"/>
      <c r="C65" s="210" t="s">
        <v>359</v>
      </c>
      <c r="D65" s="206"/>
      <c r="E65" s="8"/>
      <c r="F65" s="8" t="s">
        <v>185</v>
      </c>
      <c r="G65" s="123" t="s">
        <v>462</v>
      </c>
      <c r="H65" s="123" t="s">
        <v>307</v>
      </c>
      <c r="I65" s="123"/>
      <c r="J65" s="124">
        <v>2010</v>
      </c>
      <c r="K65" s="124">
        <v>1</v>
      </c>
      <c r="L65" s="124">
        <v>3</v>
      </c>
      <c r="M65" s="113"/>
      <c r="N65" s="134">
        <f t="shared" si="1"/>
        <v>0</v>
      </c>
      <c r="O65" s="113"/>
      <c r="P65" s="8"/>
    </row>
    <row r="66" spans="1:16" ht="15.75" customHeight="1" x14ac:dyDescent="0.3">
      <c r="A66" s="12">
        <v>220113</v>
      </c>
      <c r="B66" s="12"/>
      <c r="C66" s="211" t="s">
        <v>359</v>
      </c>
      <c r="D66" s="206"/>
      <c r="E66" s="6"/>
      <c r="F66" s="6" t="s">
        <v>185</v>
      </c>
      <c r="G66" s="121" t="s">
        <v>463</v>
      </c>
      <c r="H66" s="121" t="s">
        <v>419</v>
      </c>
      <c r="I66" s="121"/>
      <c r="J66" s="122">
        <v>2010</v>
      </c>
      <c r="K66" s="122">
        <v>72</v>
      </c>
      <c r="L66" s="122">
        <v>3</v>
      </c>
      <c r="M66" s="113"/>
      <c r="N66" s="133">
        <f t="shared" si="1"/>
        <v>0</v>
      </c>
      <c r="O66" s="113"/>
      <c r="P66" s="6"/>
    </row>
    <row r="67" spans="1:16" ht="15.75" customHeight="1" x14ac:dyDescent="0.3">
      <c r="A67" s="14">
        <v>220113</v>
      </c>
      <c r="B67" s="14"/>
      <c r="C67" s="210" t="s">
        <v>359</v>
      </c>
      <c r="D67" s="206"/>
      <c r="E67" s="8"/>
      <c r="F67" s="8" t="s">
        <v>185</v>
      </c>
      <c r="G67" s="123" t="s">
        <v>464</v>
      </c>
      <c r="H67" s="123" t="s">
        <v>443</v>
      </c>
      <c r="I67" s="123"/>
      <c r="J67" s="124">
        <v>2010</v>
      </c>
      <c r="K67" s="124">
        <v>7</v>
      </c>
      <c r="L67" s="124">
        <v>3</v>
      </c>
      <c r="M67" s="113"/>
      <c r="N67" s="134">
        <f t="shared" si="1"/>
        <v>0</v>
      </c>
      <c r="O67" s="113"/>
      <c r="P67" s="8"/>
    </row>
    <row r="68" spans="1:16" ht="30.75" customHeight="1" x14ac:dyDescent="0.3">
      <c r="A68" s="12">
        <v>220113</v>
      </c>
      <c r="B68" s="12"/>
      <c r="C68" s="211" t="s">
        <v>359</v>
      </c>
      <c r="D68" s="206"/>
      <c r="E68" s="6"/>
      <c r="F68" s="6" t="s">
        <v>185</v>
      </c>
      <c r="G68" s="121" t="s">
        <v>465</v>
      </c>
      <c r="H68" s="121" t="s">
        <v>466</v>
      </c>
      <c r="I68" s="121" t="s">
        <v>467</v>
      </c>
      <c r="J68" s="122">
        <v>2009</v>
      </c>
      <c r="K68" s="122">
        <v>1</v>
      </c>
      <c r="L68" s="122">
        <v>3</v>
      </c>
      <c r="M68" s="113"/>
      <c r="N68" s="133">
        <f t="shared" si="1"/>
        <v>0</v>
      </c>
      <c r="O68" s="113"/>
      <c r="P68" s="6"/>
    </row>
    <row r="69" spans="1:16" ht="30.75" customHeight="1" x14ac:dyDescent="0.3">
      <c r="A69" s="14">
        <v>220113</v>
      </c>
      <c r="B69" s="14"/>
      <c r="C69" s="210" t="s">
        <v>359</v>
      </c>
      <c r="D69" s="206"/>
      <c r="E69" s="8"/>
      <c r="F69" s="8" t="s">
        <v>185</v>
      </c>
      <c r="G69" s="123" t="s">
        <v>468</v>
      </c>
      <c r="H69" s="123" t="s">
        <v>190</v>
      </c>
      <c r="I69" s="123" t="s">
        <v>469</v>
      </c>
      <c r="J69" s="124">
        <v>2009</v>
      </c>
      <c r="K69" s="124">
        <v>1</v>
      </c>
      <c r="L69" s="124">
        <v>3</v>
      </c>
      <c r="M69" s="113"/>
      <c r="N69" s="134">
        <f t="shared" si="1"/>
        <v>0</v>
      </c>
      <c r="O69" s="113"/>
      <c r="P69" s="8"/>
    </row>
    <row r="70" spans="1:16" ht="30.75" customHeight="1" x14ac:dyDescent="0.3">
      <c r="A70" s="12">
        <v>220113</v>
      </c>
      <c r="B70" s="12"/>
      <c r="C70" s="211" t="s">
        <v>359</v>
      </c>
      <c r="D70" s="206"/>
      <c r="E70" s="6"/>
      <c r="F70" s="6" t="s">
        <v>185</v>
      </c>
      <c r="G70" s="121" t="s">
        <v>470</v>
      </c>
      <c r="H70" s="121" t="s">
        <v>466</v>
      </c>
      <c r="I70" s="121" t="s">
        <v>471</v>
      </c>
      <c r="J70" s="122">
        <v>2011</v>
      </c>
      <c r="K70" s="122">
        <v>1</v>
      </c>
      <c r="L70" s="122">
        <v>3</v>
      </c>
      <c r="M70" s="113"/>
      <c r="N70" s="133">
        <f t="shared" si="1"/>
        <v>0</v>
      </c>
      <c r="O70" s="113"/>
      <c r="P70" s="6"/>
    </row>
    <row r="71" spans="1:16" ht="30.75" customHeight="1" x14ac:dyDescent="0.3">
      <c r="A71" s="14">
        <v>220113</v>
      </c>
      <c r="B71" s="14"/>
      <c r="C71" s="210" t="s">
        <v>359</v>
      </c>
      <c r="D71" s="206"/>
      <c r="E71" s="8"/>
      <c r="F71" s="8" t="s">
        <v>185</v>
      </c>
      <c r="G71" s="123" t="s">
        <v>472</v>
      </c>
      <c r="H71" s="123" t="s">
        <v>190</v>
      </c>
      <c r="I71" s="123"/>
      <c r="J71" s="124">
        <v>2011</v>
      </c>
      <c r="K71" s="125"/>
      <c r="L71" s="125">
        <v>3</v>
      </c>
      <c r="M71" s="113"/>
      <c r="N71" s="135">
        <f t="shared" si="1"/>
        <v>0</v>
      </c>
      <c r="O71" s="113"/>
      <c r="P71" s="8"/>
    </row>
    <row r="72" spans="1:16" ht="30.75" customHeight="1" x14ac:dyDescent="0.3">
      <c r="A72" s="12">
        <v>220113</v>
      </c>
      <c r="B72" s="12"/>
      <c r="C72" s="211" t="s">
        <v>359</v>
      </c>
      <c r="D72" s="206"/>
      <c r="E72" s="6"/>
      <c r="F72" s="6" t="s">
        <v>185</v>
      </c>
      <c r="G72" s="121" t="s">
        <v>473</v>
      </c>
      <c r="H72" s="121" t="s">
        <v>466</v>
      </c>
      <c r="I72" s="121" t="s">
        <v>474</v>
      </c>
      <c r="J72" s="122">
        <v>2009</v>
      </c>
      <c r="K72" s="122">
        <v>1</v>
      </c>
      <c r="L72" s="122">
        <v>3</v>
      </c>
      <c r="M72" s="113"/>
      <c r="N72" s="133">
        <f t="shared" si="1"/>
        <v>0</v>
      </c>
      <c r="O72" s="113"/>
      <c r="P72" s="6"/>
    </row>
    <row r="73" spans="1:16" ht="30.75" customHeight="1" x14ac:dyDescent="0.3">
      <c r="A73" s="14">
        <v>220113</v>
      </c>
      <c r="B73" s="14"/>
      <c r="C73" s="210" t="s">
        <v>359</v>
      </c>
      <c r="D73" s="206"/>
      <c r="E73" s="8"/>
      <c r="F73" s="8" t="s">
        <v>185</v>
      </c>
      <c r="G73" s="123" t="s">
        <v>475</v>
      </c>
      <c r="H73" s="123" t="s">
        <v>190</v>
      </c>
      <c r="I73" s="123" t="s">
        <v>476</v>
      </c>
      <c r="J73" s="124">
        <v>2009</v>
      </c>
      <c r="K73" s="124">
        <v>1</v>
      </c>
      <c r="L73" s="124">
        <v>3</v>
      </c>
      <c r="M73" s="113"/>
      <c r="N73" s="134">
        <f t="shared" si="1"/>
        <v>0</v>
      </c>
      <c r="O73" s="113"/>
      <c r="P73" s="8"/>
    </row>
    <row r="74" spans="1:16" ht="30.75" customHeight="1" x14ac:dyDescent="0.3">
      <c r="A74" s="12">
        <v>220113</v>
      </c>
      <c r="B74" s="12"/>
      <c r="C74" s="211" t="s">
        <v>359</v>
      </c>
      <c r="D74" s="206"/>
      <c r="E74" s="6"/>
      <c r="F74" s="6" t="s">
        <v>185</v>
      </c>
      <c r="G74" s="121" t="s">
        <v>477</v>
      </c>
      <c r="H74" s="121" t="s">
        <v>466</v>
      </c>
      <c r="I74" s="121" t="s">
        <v>478</v>
      </c>
      <c r="J74" s="122">
        <v>2009</v>
      </c>
      <c r="K74" s="122">
        <v>1</v>
      </c>
      <c r="L74" s="122">
        <v>3</v>
      </c>
      <c r="M74" s="113"/>
      <c r="N74" s="133">
        <f t="shared" si="1"/>
        <v>0</v>
      </c>
      <c r="O74" s="113"/>
      <c r="P74" s="6"/>
    </row>
    <row r="75" spans="1:16" ht="30.75" customHeight="1" x14ac:dyDescent="0.3">
      <c r="A75" s="14">
        <v>220113</v>
      </c>
      <c r="B75" s="14"/>
      <c r="C75" s="210" t="s">
        <v>359</v>
      </c>
      <c r="D75" s="206"/>
      <c r="E75" s="8"/>
      <c r="F75" s="8" t="s">
        <v>185</v>
      </c>
      <c r="G75" s="123" t="s">
        <v>479</v>
      </c>
      <c r="H75" s="123" t="s">
        <v>190</v>
      </c>
      <c r="I75" s="123" t="s">
        <v>480</v>
      </c>
      <c r="J75" s="124">
        <v>2009</v>
      </c>
      <c r="K75" s="124">
        <v>1</v>
      </c>
      <c r="L75" s="124">
        <v>3</v>
      </c>
      <c r="M75" s="113"/>
      <c r="N75" s="134">
        <f t="shared" si="1"/>
        <v>0</v>
      </c>
      <c r="O75" s="113"/>
      <c r="P75" s="8"/>
    </row>
    <row r="76" spans="1:16" ht="30.75" customHeight="1" x14ac:dyDescent="0.3">
      <c r="A76" s="12">
        <v>220113</v>
      </c>
      <c r="B76" s="12"/>
      <c r="C76" s="211" t="s">
        <v>359</v>
      </c>
      <c r="D76" s="206"/>
      <c r="E76" s="6"/>
      <c r="F76" s="6" t="s">
        <v>185</v>
      </c>
      <c r="G76" s="121" t="s">
        <v>481</v>
      </c>
      <c r="H76" s="121" t="s">
        <v>466</v>
      </c>
      <c r="I76" s="121" t="s">
        <v>482</v>
      </c>
      <c r="J76" s="122">
        <v>2009</v>
      </c>
      <c r="K76" s="122">
        <v>1</v>
      </c>
      <c r="L76" s="122">
        <v>3</v>
      </c>
      <c r="M76" s="113"/>
      <c r="N76" s="133">
        <f t="shared" si="1"/>
        <v>0</v>
      </c>
      <c r="O76" s="113"/>
      <c r="P76" s="6"/>
    </row>
    <row r="77" spans="1:16" ht="30.75" customHeight="1" x14ac:dyDescent="0.3">
      <c r="A77" s="14">
        <v>220113</v>
      </c>
      <c r="B77" s="14"/>
      <c r="C77" s="210" t="s">
        <v>359</v>
      </c>
      <c r="D77" s="206"/>
      <c r="E77" s="8"/>
      <c r="F77" s="8" t="s">
        <v>185</v>
      </c>
      <c r="G77" s="123" t="s">
        <v>483</v>
      </c>
      <c r="H77" s="123" t="s">
        <v>190</v>
      </c>
      <c r="I77" s="123" t="s">
        <v>480</v>
      </c>
      <c r="J77" s="124">
        <v>2009</v>
      </c>
      <c r="K77" s="124">
        <v>1</v>
      </c>
      <c r="L77" s="124">
        <v>3</v>
      </c>
      <c r="M77" s="113"/>
      <c r="N77" s="134">
        <f t="shared" si="1"/>
        <v>0</v>
      </c>
      <c r="O77" s="113"/>
      <c r="P77" s="8"/>
    </row>
    <row r="78" spans="1:16" ht="30.75" customHeight="1" x14ac:dyDescent="0.3">
      <c r="A78" s="12">
        <v>220113</v>
      </c>
      <c r="B78" s="12"/>
      <c r="C78" s="211" t="s">
        <v>359</v>
      </c>
      <c r="D78" s="206"/>
      <c r="E78" s="6"/>
      <c r="F78" s="6" t="s">
        <v>185</v>
      </c>
      <c r="G78" s="121" t="s">
        <v>484</v>
      </c>
      <c r="H78" s="121" t="s">
        <v>466</v>
      </c>
      <c r="I78" s="121" t="s">
        <v>485</v>
      </c>
      <c r="J78" s="122">
        <v>2009</v>
      </c>
      <c r="K78" s="122">
        <v>1</v>
      </c>
      <c r="L78" s="122">
        <v>3</v>
      </c>
      <c r="M78" s="113"/>
      <c r="N78" s="133">
        <f t="shared" si="1"/>
        <v>0</v>
      </c>
      <c r="O78" s="113"/>
      <c r="P78" s="6"/>
    </row>
    <row r="79" spans="1:16" ht="30.75" customHeight="1" x14ac:dyDescent="0.3">
      <c r="A79" s="14">
        <v>220113</v>
      </c>
      <c r="B79" s="14"/>
      <c r="C79" s="210" t="s">
        <v>359</v>
      </c>
      <c r="D79" s="206"/>
      <c r="E79" s="8"/>
      <c r="F79" s="8" t="s">
        <v>185</v>
      </c>
      <c r="G79" s="123" t="s">
        <v>486</v>
      </c>
      <c r="H79" s="123" t="s">
        <v>190</v>
      </c>
      <c r="I79" s="123" t="s">
        <v>487</v>
      </c>
      <c r="J79" s="124">
        <v>2009</v>
      </c>
      <c r="K79" s="124">
        <v>1</v>
      </c>
      <c r="L79" s="124">
        <v>3</v>
      </c>
      <c r="M79" s="113"/>
      <c r="N79" s="134">
        <f t="shared" si="1"/>
        <v>0</v>
      </c>
      <c r="O79" s="113"/>
      <c r="P79" s="8"/>
    </row>
    <row r="80" spans="1:16" ht="15.75" customHeight="1" x14ac:dyDescent="0.3">
      <c r="A80" s="12">
        <v>220113</v>
      </c>
      <c r="B80" s="12"/>
      <c r="C80" s="211" t="s">
        <v>359</v>
      </c>
      <c r="D80" s="206"/>
      <c r="E80" s="6"/>
      <c r="F80" s="6" t="s">
        <v>185</v>
      </c>
      <c r="G80" s="121" t="s">
        <v>488</v>
      </c>
      <c r="H80" s="121" t="s">
        <v>406</v>
      </c>
      <c r="I80" s="121"/>
      <c r="J80" s="122">
        <v>2010</v>
      </c>
      <c r="K80" s="122">
        <v>5</v>
      </c>
      <c r="L80" s="122">
        <v>3</v>
      </c>
      <c r="M80" s="113"/>
      <c r="N80" s="133">
        <f t="shared" si="1"/>
        <v>0</v>
      </c>
      <c r="O80" s="113"/>
      <c r="P80" s="6"/>
    </row>
    <row r="81" spans="1:16" ht="30.75" customHeight="1" x14ac:dyDescent="0.3">
      <c r="A81" s="14">
        <v>220113</v>
      </c>
      <c r="B81" s="14"/>
      <c r="C81" s="210" t="s">
        <v>359</v>
      </c>
      <c r="D81" s="206"/>
      <c r="E81" s="8"/>
      <c r="F81" s="8" t="s">
        <v>185</v>
      </c>
      <c r="G81" s="123" t="s">
        <v>489</v>
      </c>
      <c r="H81" s="123" t="s">
        <v>209</v>
      </c>
      <c r="I81" s="123" t="s">
        <v>210</v>
      </c>
      <c r="J81" s="124">
        <v>2010</v>
      </c>
      <c r="K81" s="124">
        <v>1</v>
      </c>
      <c r="L81" s="124">
        <v>3</v>
      </c>
      <c r="M81" s="113"/>
      <c r="N81" s="134">
        <f t="shared" si="1"/>
        <v>0</v>
      </c>
      <c r="O81" s="113"/>
      <c r="P81" s="8"/>
    </row>
    <row r="82" spans="1:16" ht="30.75" customHeight="1" x14ac:dyDescent="0.3">
      <c r="A82" s="12">
        <v>220113</v>
      </c>
      <c r="B82" s="12"/>
      <c r="C82" s="211" t="s">
        <v>359</v>
      </c>
      <c r="D82" s="206"/>
      <c r="E82" s="6"/>
      <c r="F82" s="6" t="s">
        <v>185</v>
      </c>
      <c r="G82" s="121" t="s">
        <v>490</v>
      </c>
      <c r="H82" s="121" t="s">
        <v>276</v>
      </c>
      <c r="I82" s="121" t="s">
        <v>277</v>
      </c>
      <c r="J82" s="122">
        <v>2010</v>
      </c>
      <c r="K82" s="122">
        <v>1</v>
      </c>
      <c r="L82" s="122">
        <v>3</v>
      </c>
      <c r="M82" s="113"/>
      <c r="N82" s="133">
        <f t="shared" si="1"/>
        <v>0</v>
      </c>
      <c r="O82" s="113"/>
      <c r="P82" s="6"/>
    </row>
    <row r="83" spans="1:16" ht="15.75" customHeight="1" x14ac:dyDescent="0.3">
      <c r="A83" s="14">
        <v>220113</v>
      </c>
      <c r="B83" s="14"/>
      <c r="C83" s="210" t="s">
        <v>359</v>
      </c>
      <c r="D83" s="206"/>
      <c r="E83" s="8"/>
      <c r="F83" s="8" t="s">
        <v>185</v>
      </c>
      <c r="G83" s="123" t="s">
        <v>491</v>
      </c>
      <c r="H83" s="123" t="s">
        <v>334</v>
      </c>
      <c r="I83" s="123" t="s">
        <v>492</v>
      </c>
      <c r="J83" s="124">
        <v>2010</v>
      </c>
      <c r="K83" s="124">
        <v>1</v>
      </c>
      <c r="L83" s="124">
        <v>3</v>
      </c>
      <c r="M83" s="113"/>
      <c r="N83" s="134">
        <f t="shared" si="1"/>
        <v>0</v>
      </c>
      <c r="O83" s="113"/>
      <c r="P83" s="8"/>
    </row>
    <row r="84" spans="1:16" ht="45.75" customHeight="1" x14ac:dyDescent="0.3">
      <c r="A84" s="12">
        <v>220113</v>
      </c>
      <c r="B84" s="12"/>
      <c r="C84" s="211" t="s">
        <v>359</v>
      </c>
      <c r="D84" s="206"/>
      <c r="E84" s="6"/>
      <c r="F84" s="6" t="s">
        <v>185</v>
      </c>
      <c r="G84" s="121" t="s">
        <v>493</v>
      </c>
      <c r="H84" s="121" t="s">
        <v>494</v>
      </c>
      <c r="I84" s="121" t="s">
        <v>495</v>
      </c>
      <c r="J84" s="122">
        <v>2010</v>
      </c>
      <c r="K84" s="122">
        <v>1</v>
      </c>
      <c r="L84" s="122">
        <v>3</v>
      </c>
      <c r="M84" s="113"/>
      <c r="N84" s="133">
        <f t="shared" si="1"/>
        <v>0</v>
      </c>
      <c r="O84" s="113"/>
      <c r="P84" s="6"/>
    </row>
    <row r="85" spans="1:16" ht="30.75" customHeight="1" x14ac:dyDescent="0.3">
      <c r="A85" s="14">
        <v>220113</v>
      </c>
      <c r="B85" s="14"/>
      <c r="C85" s="210" t="s">
        <v>359</v>
      </c>
      <c r="D85" s="206"/>
      <c r="E85" s="8"/>
      <c r="F85" s="8" t="s">
        <v>185</v>
      </c>
      <c r="G85" s="123" t="s">
        <v>496</v>
      </c>
      <c r="H85" s="123" t="s">
        <v>276</v>
      </c>
      <c r="I85" s="123" t="s">
        <v>277</v>
      </c>
      <c r="J85" s="124">
        <v>2010</v>
      </c>
      <c r="K85" s="124">
        <v>1</v>
      </c>
      <c r="L85" s="124">
        <v>3</v>
      </c>
      <c r="M85" s="113"/>
      <c r="N85" s="134">
        <f t="shared" si="1"/>
        <v>0</v>
      </c>
      <c r="O85" s="113"/>
      <c r="P85" s="8"/>
    </row>
    <row r="86" spans="1:16" ht="30.75" customHeight="1" x14ac:dyDescent="0.3">
      <c r="A86" s="12">
        <v>220113</v>
      </c>
      <c r="B86" s="12"/>
      <c r="C86" s="211" t="s">
        <v>359</v>
      </c>
      <c r="D86" s="206"/>
      <c r="E86" s="6"/>
      <c r="F86" s="6" t="s">
        <v>185</v>
      </c>
      <c r="G86" s="121" t="s">
        <v>497</v>
      </c>
      <c r="H86" s="121" t="s">
        <v>276</v>
      </c>
      <c r="I86" s="121" t="s">
        <v>277</v>
      </c>
      <c r="J86" s="122">
        <v>2010</v>
      </c>
      <c r="K86" s="122">
        <v>1</v>
      </c>
      <c r="L86" s="122">
        <v>3</v>
      </c>
      <c r="M86" s="113"/>
      <c r="N86" s="133">
        <f t="shared" si="1"/>
        <v>0</v>
      </c>
      <c r="O86" s="113"/>
      <c r="P86" s="6"/>
    </row>
    <row r="87" spans="1:16" ht="30.75" customHeight="1" x14ac:dyDescent="0.3">
      <c r="A87" s="14">
        <v>220113</v>
      </c>
      <c r="B87" s="14"/>
      <c r="C87" s="210" t="s">
        <v>359</v>
      </c>
      <c r="D87" s="206"/>
      <c r="E87" s="8"/>
      <c r="F87" s="8" t="s">
        <v>185</v>
      </c>
      <c r="G87" s="123" t="s">
        <v>498</v>
      </c>
      <c r="H87" s="123" t="s">
        <v>276</v>
      </c>
      <c r="I87" s="123" t="s">
        <v>277</v>
      </c>
      <c r="J87" s="124">
        <v>2010</v>
      </c>
      <c r="K87" s="124">
        <v>1</v>
      </c>
      <c r="L87" s="124">
        <v>3</v>
      </c>
      <c r="M87" s="113"/>
      <c r="N87" s="134">
        <f t="shared" si="1"/>
        <v>0</v>
      </c>
      <c r="O87" s="113"/>
      <c r="P87" s="8"/>
    </row>
    <row r="88" spans="1:16" ht="30.75" customHeight="1" x14ac:dyDescent="0.3">
      <c r="A88" s="12">
        <v>220113</v>
      </c>
      <c r="B88" s="12"/>
      <c r="C88" s="211" t="s">
        <v>359</v>
      </c>
      <c r="D88" s="206"/>
      <c r="E88" s="6"/>
      <c r="F88" s="6" t="s">
        <v>185</v>
      </c>
      <c r="G88" s="121" t="s">
        <v>499</v>
      </c>
      <c r="H88" s="121" t="s">
        <v>276</v>
      </c>
      <c r="I88" s="121" t="s">
        <v>277</v>
      </c>
      <c r="J88" s="122">
        <v>2010</v>
      </c>
      <c r="K88" s="122">
        <v>1</v>
      </c>
      <c r="L88" s="122">
        <v>3</v>
      </c>
      <c r="M88" s="113"/>
      <c r="N88" s="133">
        <f t="shared" si="1"/>
        <v>0</v>
      </c>
      <c r="O88" s="113"/>
      <c r="P88" s="6"/>
    </row>
    <row r="89" spans="1:16" ht="30.75" customHeight="1" x14ac:dyDescent="0.3">
      <c r="A89" s="14">
        <v>220113</v>
      </c>
      <c r="B89" s="14"/>
      <c r="C89" s="210" t="s">
        <v>359</v>
      </c>
      <c r="D89" s="206"/>
      <c r="E89" s="8"/>
      <c r="F89" s="8" t="s">
        <v>185</v>
      </c>
      <c r="G89" s="123" t="s">
        <v>500</v>
      </c>
      <c r="H89" s="123" t="s">
        <v>276</v>
      </c>
      <c r="I89" s="123" t="s">
        <v>277</v>
      </c>
      <c r="J89" s="124">
        <v>2011</v>
      </c>
      <c r="K89" s="124">
        <v>1</v>
      </c>
      <c r="L89" s="124">
        <v>3</v>
      </c>
      <c r="M89" s="113"/>
      <c r="N89" s="134">
        <f t="shared" si="1"/>
        <v>0</v>
      </c>
      <c r="O89" s="113"/>
      <c r="P89" s="8"/>
    </row>
    <row r="90" spans="1:16" ht="15.75" customHeight="1" x14ac:dyDescent="0.3">
      <c r="A90" s="12">
        <v>220113</v>
      </c>
      <c r="B90" s="12"/>
      <c r="C90" s="211" t="s">
        <v>359</v>
      </c>
      <c r="D90" s="206"/>
      <c r="E90" s="6"/>
      <c r="F90" s="6" t="s">
        <v>185</v>
      </c>
      <c r="G90" s="121" t="s">
        <v>281</v>
      </c>
      <c r="H90" s="121" t="s">
        <v>334</v>
      </c>
      <c r="I90" s="121" t="s">
        <v>501</v>
      </c>
      <c r="J90" s="122">
        <v>2010</v>
      </c>
      <c r="K90" s="126"/>
      <c r="L90" s="126">
        <v>3</v>
      </c>
      <c r="M90" s="113"/>
      <c r="N90" s="136">
        <f t="shared" si="1"/>
        <v>0</v>
      </c>
      <c r="O90" s="113"/>
      <c r="P90" s="6"/>
    </row>
    <row r="91" spans="1:16" ht="15.75" customHeight="1" x14ac:dyDescent="0.3">
      <c r="A91" s="14">
        <v>220113</v>
      </c>
      <c r="B91" s="14"/>
      <c r="C91" s="210" t="s">
        <v>359</v>
      </c>
      <c r="D91" s="206"/>
      <c r="E91" s="8"/>
      <c r="F91" s="8" t="s">
        <v>185</v>
      </c>
      <c r="G91" s="123" t="s">
        <v>502</v>
      </c>
      <c r="H91" s="123"/>
      <c r="I91" s="123"/>
      <c r="J91" s="124">
        <v>2010</v>
      </c>
      <c r="K91" s="124">
        <v>1</v>
      </c>
      <c r="L91" s="124">
        <v>3</v>
      </c>
      <c r="M91" s="113"/>
      <c r="N91" s="134">
        <f t="shared" si="1"/>
        <v>0</v>
      </c>
      <c r="O91" s="113"/>
      <c r="P91" s="8"/>
    </row>
    <row r="92" spans="1:16" ht="15.75" customHeight="1" x14ac:dyDescent="0.3">
      <c r="A92" s="12">
        <v>220113</v>
      </c>
      <c r="B92" s="12"/>
      <c r="C92" s="211" t="s">
        <v>359</v>
      </c>
      <c r="D92" s="206"/>
      <c r="E92" s="6"/>
      <c r="F92" s="6" t="s">
        <v>185</v>
      </c>
      <c r="G92" s="121" t="s">
        <v>503</v>
      </c>
      <c r="H92" s="121" t="s">
        <v>504</v>
      </c>
      <c r="I92" s="121" t="s">
        <v>505</v>
      </c>
      <c r="J92" s="122">
        <v>2010</v>
      </c>
      <c r="K92" s="122">
        <v>1</v>
      </c>
      <c r="L92" s="122">
        <v>3</v>
      </c>
      <c r="M92" s="113"/>
      <c r="N92" s="133">
        <f t="shared" si="1"/>
        <v>0</v>
      </c>
      <c r="O92" s="113"/>
      <c r="P92" s="6"/>
    </row>
    <row r="93" spans="1:16" ht="30.75" customHeight="1" x14ac:dyDescent="0.3">
      <c r="A93" s="14">
        <v>220113</v>
      </c>
      <c r="B93" s="14"/>
      <c r="C93" s="210" t="s">
        <v>359</v>
      </c>
      <c r="D93" s="206"/>
      <c r="E93" s="8"/>
      <c r="F93" s="8" t="s">
        <v>185</v>
      </c>
      <c r="G93" s="123" t="s">
        <v>506</v>
      </c>
      <c r="H93" s="123" t="s">
        <v>507</v>
      </c>
      <c r="I93" s="123" t="s">
        <v>508</v>
      </c>
      <c r="J93" s="124">
        <v>2010</v>
      </c>
      <c r="K93" s="124">
        <v>1</v>
      </c>
      <c r="L93" s="124">
        <v>3</v>
      </c>
      <c r="M93" s="113"/>
      <c r="N93" s="134">
        <f t="shared" si="1"/>
        <v>0</v>
      </c>
      <c r="O93" s="113"/>
      <c r="P93" s="8"/>
    </row>
    <row r="94" spans="1:16" ht="30.75" customHeight="1" x14ac:dyDescent="0.3">
      <c r="A94" s="12">
        <v>220113</v>
      </c>
      <c r="B94" s="12"/>
      <c r="C94" s="211" t="s">
        <v>359</v>
      </c>
      <c r="D94" s="206"/>
      <c r="E94" s="6"/>
      <c r="F94" s="6" t="s">
        <v>185</v>
      </c>
      <c r="G94" s="121" t="s">
        <v>509</v>
      </c>
      <c r="H94" s="121" t="s">
        <v>190</v>
      </c>
      <c r="I94" s="121" t="s">
        <v>429</v>
      </c>
      <c r="J94" s="122">
        <v>2010</v>
      </c>
      <c r="K94" s="122">
        <v>1</v>
      </c>
      <c r="L94" s="122">
        <v>3</v>
      </c>
      <c r="M94" s="113"/>
      <c r="N94" s="133">
        <f t="shared" si="1"/>
        <v>0</v>
      </c>
      <c r="O94" s="113"/>
      <c r="P94" s="6"/>
    </row>
    <row r="95" spans="1:16" ht="30.75" customHeight="1" x14ac:dyDescent="0.3">
      <c r="A95" s="14">
        <v>220113</v>
      </c>
      <c r="B95" s="14"/>
      <c r="C95" s="210" t="s">
        <v>359</v>
      </c>
      <c r="D95" s="206"/>
      <c r="E95" s="8"/>
      <c r="F95" s="8" t="s">
        <v>185</v>
      </c>
      <c r="G95" s="123" t="s">
        <v>510</v>
      </c>
      <c r="H95" s="123" t="s">
        <v>190</v>
      </c>
      <c r="I95" s="123" t="s">
        <v>511</v>
      </c>
      <c r="J95" s="124">
        <v>2010</v>
      </c>
      <c r="K95" s="124">
        <v>1</v>
      </c>
      <c r="L95" s="124">
        <v>3</v>
      </c>
      <c r="M95" s="113"/>
      <c r="N95" s="134">
        <f t="shared" si="1"/>
        <v>0</v>
      </c>
      <c r="O95" s="113"/>
      <c r="P95" s="8"/>
    </row>
    <row r="96" spans="1:16" ht="30.75" customHeight="1" x14ac:dyDescent="0.3">
      <c r="A96" s="12">
        <v>220113</v>
      </c>
      <c r="B96" s="12"/>
      <c r="C96" s="211" t="s">
        <v>359</v>
      </c>
      <c r="D96" s="206"/>
      <c r="E96" s="6"/>
      <c r="F96" s="6" t="s">
        <v>185</v>
      </c>
      <c r="G96" s="121" t="s">
        <v>512</v>
      </c>
      <c r="H96" s="121" t="s">
        <v>507</v>
      </c>
      <c r="I96" s="121" t="s">
        <v>513</v>
      </c>
      <c r="J96" s="122">
        <v>2010</v>
      </c>
      <c r="K96" s="122">
        <v>1</v>
      </c>
      <c r="L96" s="122">
        <v>3</v>
      </c>
      <c r="M96" s="113"/>
      <c r="N96" s="133">
        <f t="shared" si="1"/>
        <v>0</v>
      </c>
      <c r="O96" s="113"/>
      <c r="P96" s="6"/>
    </row>
    <row r="97" spans="1:16" ht="30.75" customHeight="1" x14ac:dyDescent="0.3">
      <c r="A97" s="14">
        <v>220113</v>
      </c>
      <c r="B97" s="14"/>
      <c r="C97" s="210" t="s">
        <v>359</v>
      </c>
      <c r="D97" s="206"/>
      <c r="E97" s="8"/>
      <c r="F97" s="8" t="s">
        <v>185</v>
      </c>
      <c r="G97" s="123" t="s">
        <v>514</v>
      </c>
      <c r="H97" s="123" t="s">
        <v>190</v>
      </c>
      <c r="I97" s="123" t="s">
        <v>426</v>
      </c>
      <c r="J97" s="124">
        <v>2010</v>
      </c>
      <c r="K97" s="124">
        <v>1</v>
      </c>
      <c r="L97" s="124">
        <v>3</v>
      </c>
      <c r="M97" s="113"/>
      <c r="N97" s="134">
        <f t="shared" si="1"/>
        <v>0</v>
      </c>
      <c r="O97" s="113"/>
      <c r="P97" s="8"/>
    </row>
    <row r="98" spans="1:16" ht="30.75" customHeight="1" x14ac:dyDescent="0.3">
      <c r="A98" s="12">
        <v>220113</v>
      </c>
      <c r="B98" s="12"/>
      <c r="C98" s="211" t="s">
        <v>359</v>
      </c>
      <c r="D98" s="206"/>
      <c r="E98" s="6"/>
      <c r="F98" s="6" t="s">
        <v>185</v>
      </c>
      <c r="G98" s="121" t="s">
        <v>515</v>
      </c>
      <c r="H98" s="121" t="s">
        <v>190</v>
      </c>
      <c r="I98" s="121" t="s">
        <v>516</v>
      </c>
      <c r="J98" s="122">
        <v>2010</v>
      </c>
      <c r="K98" s="122">
        <v>1</v>
      </c>
      <c r="L98" s="122">
        <v>3</v>
      </c>
      <c r="M98" s="113"/>
      <c r="N98" s="133">
        <f t="shared" si="1"/>
        <v>0</v>
      </c>
      <c r="O98" s="113"/>
      <c r="P98" s="6"/>
    </row>
    <row r="99" spans="1:16" ht="30.75" customHeight="1" x14ac:dyDescent="0.3">
      <c r="A99" s="14">
        <v>220113</v>
      </c>
      <c r="B99" s="14"/>
      <c r="C99" s="210" t="s">
        <v>359</v>
      </c>
      <c r="D99" s="206"/>
      <c r="E99" s="8"/>
      <c r="F99" s="8" t="s">
        <v>185</v>
      </c>
      <c r="G99" s="123" t="s">
        <v>517</v>
      </c>
      <c r="H99" s="123" t="s">
        <v>507</v>
      </c>
      <c r="I99" s="123" t="s">
        <v>518</v>
      </c>
      <c r="J99" s="124">
        <v>2010</v>
      </c>
      <c r="K99" s="124">
        <v>1</v>
      </c>
      <c r="L99" s="124">
        <v>3</v>
      </c>
      <c r="M99" s="113"/>
      <c r="N99" s="134">
        <f t="shared" si="1"/>
        <v>0</v>
      </c>
      <c r="O99" s="113"/>
      <c r="P99" s="8"/>
    </row>
    <row r="100" spans="1:16" ht="30.75" customHeight="1" x14ac:dyDescent="0.3">
      <c r="A100" s="12">
        <v>220113</v>
      </c>
      <c r="B100" s="12"/>
      <c r="C100" s="211" t="s">
        <v>359</v>
      </c>
      <c r="D100" s="206"/>
      <c r="E100" s="6"/>
      <c r="F100" s="6" t="s">
        <v>185</v>
      </c>
      <c r="G100" s="121" t="s">
        <v>519</v>
      </c>
      <c r="H100" s="121" t="s">
        <v>190</v>
      </c>
      <c r="I100" s="121" t="s">
        <v>520</v>
      </c>
      <c r="J100" s="122">
        <v>2010</v>
      </c>
      <c r="K100" s="122">
        <v>1</v>
      </c>
      <c r="L100" s="122">
        <v>3</v>
      </c>
      <c r="M100" s="113"/>
      <c r="N100" s="133">
        <f t="shared" si="1"/>
        <v>0</v>
      </c>
      <c r="O100" s="113"/>
      <c r="P100" s="6"/>
    </row>
    <row r="101" spans="1:16" ht="30.75" customHeight="1" x14ac:dyDescent="0.3">
      <c r="A101" s="14">
        <v>220113</v>
      </c>
      <c r="B101" s="14"/>
      <c r="C101" s="210" t="s">
        <v>359</v>
      </c>
      <c r="D101" s="206"/>
      <c r="E101" s="8"/>
      <c r="F101" s="8" t="s">
        <v>185</v>
      </c>
      <c r="G101" s="123" t="s">
        <v>521</v>
      </c>
      <c r="H101" s="123" t="s">
        <v>190</v>
      </c>
      <c r="I101" s="123" t="s">
        <v>522</v>
      </c>
      <c r="J101" s="124">
        <v>2010</v>
      </c>
      <c r="K101" s="124">
        <v>1</v>
      </c>
      <c r="L101" s="124">
        <v>3</v>
      </c>
      <c r="M101" s="113"/>
      <c r="N101" s="134">
        <f t="shared" si="1"/>
        <v>0</v>
      </c>
      <c r="O101" s="113"/>
      <c r="P101" s="8"/>
    </row>
    <row r="102" spans="1:16" ht="15.75" customHeight="1" x14ac:dyDescent="0.3">
      <c r="A102" s="12">
        <v>220113</v>
      </c>
      <c r="B102" s="12"/>
      <c r="C102" s="211" t="s">
        <v>359</v>
      </c>
      <c r="D102" s="206"/>
      <c r="E102" s="6"/>
      <c r="F102" s="6" t="s">
        <v>185</v>
      </c>
      <c r="G102" s="121" t="s">
        <v>523</v>
      </c>
      <c r="H102" s="121" t="s">
        <v>524</v>
      </c>
      <c r="I102" s="121" t="s">
        <v>525</v>
      </c>
      <c r="J102" s="122">
        <v>2010</v>
      </c>
      <c r="K102" s="122">
        <v>1</v>
      </c>
      <c r="L102" s="122">
        <v>3</v>
      </c>
      <c r="M102" s="113"/>
      <c r="N102" s="133">
        <f t="shared" ref="N102:N111" si="2">SUM(M102)*K102</f>
        <v>0</v>
      </c>
      <c r="O102" s="113"/>
      <c r="P102" s="6"/>
    </row>
    <row r="103" spans="1:16" ht="15.75" customHeight="1" x14ac:dyDescent="0.3">
      <c r="A103" s="14">
        <v>220113</v>
      </c>
      <c r="B103" s="14"/>
      <c r="C103" s="210" t="s">
        <v>359</v>
      </c>
      <c r="D103" s="206"/>
      <c r="E103" s="8"/>
      <c r="F103" s="8" t="s">
        <v>185</v>
      </c>
      <c r="G103" s="123" t="s">
        <v>526</v>
      </c>
      <c r="H103" s="123" t="s">
        <v>190</v>
      </c>
      <c r="I103" s="123" t="s">
        <v>429</v>
      </c>
      <c r="J103" s="124">
        <v>2010</v>
      </c>
      <c r="K103" s="124">
        <v>1</v>
      </c>
      <c r="L103" s="124">
        <v>3</v>
      </c>
      <c r="M103" s="113"/>
      <c r="N103" s="134">
        <f t="shared" si="2"/>
        <v>0</v>
      </c>
      <c r="O103" s="113"/>
      <c r="P103" s="8"/>
    </row>
    <row r="104" spans="1:16" ht="15.75" customHeight="1" x14ac:dyDescent="0.3">
      <c r="A104" s="12">
        <v>220113</v>
      </c>
      <c r="B104" s="12"/>
      <c r="C104" s="211" t="s">
        <v>359</v>
      </c>
      <c r="D104" s="206"/>
      <c r="E104" s="6"/>
      <c r="F104" s="6" t="s">
        <v>185</v>
      </c>
      <c r="G104" s="121" t="s">
        <v>527</v>
      </c>
      <c r="H104" s="121" t="s">
        <v>190</v>
      </c>
      <c r="I104" s="121" t="s">
        <v>429</v>
      </c>
      <c r="J104" s="122">
        <v>2010</v>
      </c>
      <c r="K104" s="122">
        <v>1</v>
      </c>
      <c r="L104" s="122">
        <v>3</v>
      </c>
      <c r="M104" s="113"/>
      <c r="N104" s="133">
        <f t="shared" si="2"/>
        <v>0</v>
      </c>
      <c r="O104" s="113"/>
      <c r="P104" s="6"/>
    </row>
    <row r="105" spans="1:16" ht="15.75" customHeight="1" x14ac:dyDescent="0.3">
      <c r="A105" s="14">
        <v>220113</v>
      </c>
      <c r="B105" s="14"/>
      <c r="C105" s="210" t="s">
        <v>359</v>
      </c>
      <c r="D105" s="206"/>
      <c r="E105" s="8"/>
      <c r="F105" s="8" t="s">
        <v>185</v>
      </c>
      <c r="G105" s="123" t="s">
        <v>528</v>
      </c>
      <c r="H105" s="123" t="s">
        <v>524</v>
      </c>
      <c r="I105" s="123" t="s">
        <v>529</v>
      </c>
      <c r="J105" s="124">
        <v>2010</v>
      </c>
      <c r="K105" s="124">
        <v>1</v>
      </c>
      <c r="L105" s="124">
        <v>3</v>
      </c>
      <c r="M105" s="113"/>
      <c r="N105" s="134">
        <f t="shared" si="2"/>
        <v>0</v>
      </c>
      <c r="O105" s="113"/>
      <c r="P105" s="8"/>
    </row>
    <row r="106" spans="1:16" ht="30.75" customHeight="1" x14ac:dyDescent="0.3">
      <c r="A106" s="12">
        <v>220113</v>
      </c>
      <c r="B106" s="12"/>
      <c r="C106" s="211" t="s">
        <v>359</v>
      </c>
      <c r="D106" s="206"/>
      <c r="E106" s="6"/>
      <c r="F106" s="6" t="s">
        <v>185</v>
      </c>
      <c r="G106" s="121" t="s">
        <v>223</v>
      </c>
      <c r="H106" s="121"/>
      <c r="I106" s="121"/>
      <c r="J106" s="122">
        <v>2010</v>
      </c>
      <c r="K106" s="122">
        <v>1</v>
      </c>
      <c r="L106" s="122">
        <v>3</v>
      </c>
      <c r="M106" s="113"/>
      <c r="N106" s="133">
        <f t="shared" si="2"/>
        <v>0</v>
      </c>
      <c r="O106" s="113"/>
      <c r="P106" s="6"/>
    </row>
    <row r="107" spans="1:16" ht="30.75" customHeight="1" x14ac:dyDescent="0.3">
      <c r="A107" s="14">
        <v>220113</v>
      </c>
      <c r="B107" s="14"/>
      <c r="C107" s="210" t="s">
        <v>359</v>
      </c>
      <c r="D107" s="206"/>
      <c r="E107" s="8"/>
      <c r="F107" s="8" t="s">
        <v>185</v>
      </c>
      <c r="G107" s="123" t="s">
        <v>530</v>
      </c>
      <c r="H107" s="123"/>
      <c r="I107" s="123"/>
      <c r="J107" s="124">
        <v>2010</v>
      </c>
      <c r="K107" s="124">
        <v>1</v>
      </c>
      <c r="L107" s="124">
        <v>3</v>
      </c>
      <c r="M107" s="113"/>
      <c r="N107" s="134">
        <f t="shared" si="2"/>
        <v>0</v>
      </c>
      <c r="O107" s="113"/>
      <c r="P107" s="8"/>
    </row>
    <row r="108" spans="1:16" ht="15.75" customHeight="1" x14ac:dyDescent="0.3">
      <c r="A108" s="12">
        <v>220113</v>
      </c>
      <c r="B108" s="12"/>
      <c r="C108" s="211" t="s">
        <v>359</v>
      </c>
      <c r="D108" s="206"/>
      <c r="E108" s="6"/>
      <c r="F108" s="6" t="s">
        <v>185</v>
      </c>
      <c r="G108" s="121" t="s">
        <v>531</v>
      </c>
      <c r="H108" s="121" t="s">
        <v>252</v>
      </c>
      <c r="I108" s="121" t="s">
        <v>532</v>
      </c>
      <c r="J108" s="122">
        <v>2019</v>
      </c>
      <c r="K108" s="122">
        <v>1</v>
      </c>
      <c r="L108" s="122">
        <v>2</v>
      </c>
      <c r="M108" s="113"/>
      <c r="N108" s="133">
        <f t="shared" si="2"/>
        <v>0</v>
      </c>
      <c r="O108" s="113"/>
      <c r="P108" s="6"/>
    </row>
    <row r="109" spans="1:16" ht="30.75" customHeight="1" x14ac:dyDescent="0.3">
      <c r="A109" s="14">
        <v>220113</v>
      </c>
      <c r="B109" s="14"/>
      <c r="C109" s="210" t="s">
        <v>359</v>
      </c>
      <c r="D109" s="206"/>
      <c r="E109" s="8"/>
      <c r="F109" s="8" t="s">
        <v>185</v>
      </c>
      <c r="G109" s="123" t="s">
        <v>533</v>
      </c>
      <c r="H109" s="123" t="s">
        <v>190</v>
      </c>
      <c r="I109" s="123" t="s">
        <v>534</v>
      </c>
      <c r="J109" s="124">
        <v>2010</v>
      </c>
      <c r="K109" s="124">
        <v>1</v>
      </c>
      <c r="L109" s="124">
        <v>3</v>
      </c>
      <c r="M109" s="113"/>
      <c r="N109" s="134">
        <f t="shared" si="2"/>
        <v>0</v>
      </c>
      <c r="O109" s="113"/>
      <c r="P109" s="8"/>
    </row>
    <row r="110" spans="1:16" ht="30.75" customHeight="1" x14ac:dyDescent="0.3">
      <c r="A110" s="12">
        <v>220113</v>
      </c>
      <c r="B110" s="12"/>
      <c r="C110" s="211" t="s">
        <v>359</v>
      </c>
      <c r="D110" s="206"/>
      <c r="E110" s="6"/>
      <c r="F110" s="6" t="s">
        <v>185</v>
      </c>
      <c r="G110" s="121" t="s">
        <v>535</v>
      </c>
      <c r="H110" s="121" t="s">
        <v>190</v>
      </c>
      <c r="I110" s="121" t="s">
        <v>536</v>
      </c>
      <c r="J110" s="122">
        <v>2010</v>
      </c>
      <c r="K110" s="122">
        <v>1</v>
      </c>
      <c r="L110" s="122">
        <v>3</v>
      </c>
      <c r="M110" s="113"/>
      <c r="N110" s="133">
        <f t="shared" si="2"/>
        <v>0</v>
      </c>
      <c r="O110" s="113"/>
      <c r="P110" s="6"/>
    </row>
    <row r="111" spans="1:16" ht="30.75" customHeight="1" x14ac:dyDescent="0.3">
      <c r="A111" s="14">
        <v>220113</v>
      </c>
      <c r="B111" s="14"/>
      <c r="C111" s="210" t="s">
        <v>359</v>
      </c>
      <c r="D111" s="206"/>
      <c r="E111" s="8"/>
      <c r="F111" s="8" t="s">
        <v>185</v>
      </c>
      <c r="G111" s="123" t="s">
        <v>537</v>
      </c>
      <c r="H111" s="123" t="s">
        <v>538</v>
      </c>
      <c r="I111" s="123"/>
      <c r="J111" s="124">
        <v>2010</v>
      </c>
      <c r="K111" s="124">
        <v>1</v>
      </c>
      <c r="L111" s="124">
        <v>5</v>
      </c>
      <c r="M111" s="113"/>
      <c r="N111" s="134">
        <f t="shared" si="2"/>
        <v>0</v>
      </c>
      <c r="O111" s="113"/>
      <c r="P111" s="8"/>
    </row>
    <row r="112" spans="1:16" x14ac:dyDescent="0.3">
      <c r="A112" s="6"/>
      <c r="B112" s="6"/>
      <c r="C112" s="6"/>
      <c r="D112" s="6"/>
      <c r="E112" s="6"/>
      <c r="F112" s="6"/>
      <c r="G112" s="6"/>
      <c r="H112" s="6"/>
      <c r="I112" s="6"/>
      <c r="J112" s="9"/>
      <c r="K112" s="9"/>
      <c r="L112" s="9"/>
      <c r="M112" s="9"/>
      <c r="N112" s="9"/>
      <c r="O112" s="9"/>
      <c r="P112" s="6"/>
    </row>
    <row r="113" spans="1:16" x14ac:dyDescent="0.3">
      <c r="A113" s="8"/>
      <c r="B113" s="8"/>
      <c r="C113" s="8"/>
      <c r="D113" s="8"/>
      <c r="E113" s="8"/>
      <c r="F113" s="8"/>
      <c r="G113" s="8"/>
      <c r="H113" s="8"/>
      <c r="I113" s="8"/>
      <c r="J113" s="10"/>
      <c r="K113" s="10"/>
      <c r="L113" s="10"/>
      <c r="M113" s="10"/>
      <c r="N113" s="10"/>
      <c r="O113" s="10"/>
      <c r="P113" s="8"/>
    </row>
    <row r="114" spans="1:16" x14ac:dyDescent="0.3">
      <c r="A114" s="6"/>
      <c r="B114" s="6"/>
      <c r="C114" s="6"/>
      <c r="D114" s="6"/>
      <c r="E114" s="6"/>
      <c r="F114" s="6"/>
      <c r="G114" s="6"/>
      <c r="H114" s="6"/>
      <c r="I114" s="6"/>
      <c r="J114" s="9"/>
      <c r="K114" s="9"/>
      <c r="L114" s="9"/>
      <c r="M114" s="9"/>
      <c r="N114" s="9"/>
      <c r="O114" s="9"/>
      <c r="P114" s="6"/>
    </row>
    <row r="115" spans="1:16" x14ac:dyDescent="0.3">
      <c r="A115" s="8"/>
      <c r="B115" s="8"/>
      <c r="C115" s="8"/>
      <c r="D115" s="8"/>
      <c r="E115" s="8"/>
      <c r="F115" s="8"/>
      <c r="G115" s="8"/>
      <c r="H115" s="8"/>
      <c r="I115" s="8"/>
      <c r="J115" s="10"/>
      <c r="K115" s="10"/>
      <c r="L115" s="10"/>
      <c r="M115" s="10"/>
      <c r="N115" s="10"/>
      <c r="O115" s="10"/>
      <c r="P115" s="8"/>
    </row>
  </sheetData>
  <mergeCells count="111">
    <mergeCell ref="C109:D109"/>
    <mergeCell ref="C110:D110"/>
    <mergeCell ref="C111:D111"/>
    <mergeCell ref="C103:D103"/>
    <mergeCell ref="C104:D104"/>
    <mergeCell ref="C105:D105"/>
    <mergeCell ref="C106:D106"/>
    <mergeCell ref="C107:D107"/>
    <mergeCell ref="C108:D108"/>
    <mergeCell ref="C97:D97"/>
    <mergeCell ref="C98:D98"/>
    <mergeCell ref="C99:D99"/>
    <mergeCell ref="C100:D100"/>
    <mergeCell ref="C101:D101"/>
    <mergeCell ref="C102:D102"/>
    <mergeCell ref="C91:D91"/>
    <mergeCell ref="C92:D92"/>
    <mergeCell ref="C93:D93"/>
    <mergeCell ref="C94:D94"/>
    <mergeCell ref="C95:D95"/>
    <mergeCell ref="C96:D96"/>
    <mergeCell ref="C85:D85"/>
    <mergeCell ref="C86:D86"/>
    <mergeCell ref="C87:D87"/>
    <mergeCell ref="C88:D88"/>
    <mergeCell ref="C89:D89"/>
    <mergeCell ref="C90:D90"/>
    <mergeCell ref="C79:D79"/>
    <mergeCell ref="C80:D80"/>
    <mergeCell ref="C81:D81"/>
    <mergeCell ref="C82:D82"/>
    <mergeCell ref="C83:D83"/>
    <mergeCell ref="C84:D84"/>
    <mergeCell ref="C73:D73"/>
    <mergeCell ref="C74:D74"/>
    <mergeCell ref="C75:D75"/>
    <mergeCell ref="C76:D76"/>
    <mergeCell ref="C77:D77"/>
    <mergeCell ref="C78:D78"/>
    <mergeCell ref="C67:D67"/>
    <mergeCell ref="C68:D68"/>
    <mergeCell ref="C69:D69"/>
    <mergeCell ref="C70:D70"/>
    <mergeCell ref="C71:D71"/>
    <mergeCell ref="C72:D72"/>
    <mergeCell ref="C61:D61"/>
    <mergeCell ref="C62:D62"/>
    <mergeCell ref="C63:D63"/>
    <mergeCell ref="C64:D64"/>
    <mergeCell ref="C65:D65"/>
    <mergeCell ref="C66:D66"/>
    <mergeCell ref="C55:D55"/>
    <mergeCell ref="C56:D56"/>
    <mergeCell ref="C57:D57"/>
    <mergeCell ref="C58:D58"/>
    <mergeCell ref="C59:D59"/>
    <mergeCell ref="C60:D60"/>
    <mergeCell ref="C49:D49"/>
    <mergeCell ref="C50:D50"/>
    <mergeCell ref="C51:D51"/>
    <mergeCell ref="C52:D52"/>
    <mergeCell ref="C53:D53"/>
    <mergeCell ref="C54:D54"/>
    <mergeCell ref="C43:D43"/>
    <mergeCell ref="C44:D44"/>
    <mergeCell ref="C45:D45"/>
    <mergeCell ref="C46:D46"/>
    <mergeCell ref="C47:D47"/>
    <mergeCell ref="C48:D48"/>
    <mergeCell ref="C37:D37"/>
    <mergeCell ref="C38:D38"/>
    <mergeCell ref="C39:D39"/>
    <mergeCell ref="C40:D40"/>
    <mergeCell ref="C41:D41"/>
    <mergeCell ref="C42:D42"/>
    <mergeCell ref="C31:D31"/>
    <mergeCell ref="C32:D32"/>
    <mergeCell ref="C33:D33"/>
    <mergeCell ref="C34:D34"/>
    <mergeCell ref="C35:D35"/>
    <mergeCell ref="C36:D36"/>
    <mergeCell ref="C25:D25"/>
    <mergeCell ref="C26:D26"/>
    <mergeCell ref="C27:D27"/>
    <mergeCell ref="C28:D28"/>
    <mergeCell ref="C29:D29"/>
    <mergeCell ref="C30:D30"/>
    <mergeCell ref="C19:D19"/>
    <mergeCell ref="C20:D20"/>
    <mergeCell ref="C21:D21"/>
    <mergeCell ref="C22:D22"/>
    <mergeCell ref="C23:D23"/>
    <mergeCell ref="C24:D24"/>
    <mergeCell ref="C16:D16"/>
    <mergeCell ref="C17:D17"/>
    <mergeCell ref="C18:D18"/>
    <mergeCell ref="C7:D7"/>
    <mergeCell ref="C8:D8"/>
    <mergeCell ref="C9:D9"/>
    <mergeCell ref="C10:D10"/>
    <mergeCell ref="C11:D11"/>
    <mergeCell ref="C12:D12"/>
    <mergeCell ref="C1:D1"/>
    <mergeCell ref="C2:D2"/>
    <mergeCell ref="C3:D3"/>
    <mergeCell ref="C4:D4"/>
    <mergeCell ref="C5:D5"/>
    <mergeCell ref="C6:D6"/>
    <mergeCell ref="C13:D13"/>
    <mergeCell ref="C14:D14"/>
    <mergeCell ref="C15:D15"/>
  </mergeCells>
  <conditionalFormatting sqref="M2:M111 O2:O111">
    <cfRule type="cellIs" dxfId="29" priority="1" operator="equal">
      <formula>6</formula>
    </cfRule>
    <cfRule type="cellIs" dxfId="28" priority="2" operator="equal">
      <formula>5</formula>
    </cfRule>
    <cfRule type="cellIs" dxfId="27" priority="3" operator="equal">
      <formula>4</formula>
    </cfRule>
    <cfRule type="cellIs" dxfId="26" priority="4" operator="equal">
      <formula>3</formula>
    </cfRule>
    <cfRule type="cellIs" dxfId="25" priority="5" operator="equal">
      <formula>2</formula>
    </cfRule>
    <cfRule type="cellIs" dxfId="24" priority="6" operator="equal">
      <formula>1</formula>
    </cfRule>
  </conditionalFormatting>
  <conditionalFormatting sqref="M2:M115 O2:O115">
    <cfRule type="colorScale" priority="7">
      <colorScale>
        <cfvo type="num" val="1"/>
        <cfvo type="num" val="3"/>
        <cfvo type="num" val="6"/>
        <color rgb="FF63BE7B"/>
        <color rgb="FFFFEB84"/>
        <color rgb="FFF8696B"/>
      </colorScale>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7AC7C-B15C-4711-BA9F-341E27F1EF81}">
  <sheetPr>
    <tabColor rgb="FF4BACC6"/>
  </sheetPr>
  <dimension ref="A1:P39"/>
  <sheetViews>
    <sheetView showGridLines="0" topLeftCell="E1" workbookViewId="0">
      <selection activeCell="E1" sqref="A1:XFD1"/>
    </sheetView>
  </sheetViews>
  <sheetFormatPr defaultRowHeight="14.4" x14ac:dyDescent="0.3"/>
  <cols>
    <col min="1" max="1" width="18.6640625" bestFit="1" customWidth="1"/>
    <col min="2" max="2" width="18" customWidth="1"/>
    <col min="3" max="3" width="27" customWidth="1"/>
    <col min="4" max="4" width="10" customWidth="1"/>
    <col min="5" max="5" width="17" customWidth="1"/>
    <col min="6" max="6" width="12" customWidth="1"/>
    <col min="7" max="7" width="32" customWidth="1"/>
    <col min="8" max="8" width="17" customWidth="1"/>
    <col min="9" max="9" width="22" customWidth="1"/>
    <col min="10" max="10" width="13" customWidth="1"/>
    <col min="11" max="12" width="11" customWidth="1"/>
    <col min="13" max="13" width="17" customWidth="1"/>
    <col min="14" max="14" width="11" customWidth="1"/>
    <col min="15" max="15" width="18.44140625" bestFit="1" customWidth="1"/>
    <col min="16" max="16" width="28" customWidth="1"/>
  </cols>
  <sheetData>
    <row r="1" spans="1:16" ht="93.75" customHeight="1" x14ac:dyDescent="0.3">
      <c r="A1" s="3" t="s">
        <v>170</v>
      </c>
      <c r="B1" s="3" t="s">
        <v>3</v>
      </c>
      <c r="C1" s="207" t="s">
        <v>171</v>
      </c>
      <c r="D1" s="206"/>
      <c r="E1" s="3" t="s">
        <v>172</v>
      </c>
      <c r="F1" s="3" t="s">
        <v>173</v>
      </c>
      <c r="G1" s="3" t="s">
        <v>174</v>
      </c>
      <c r="H1" s="3" t="s">
        <v>175</v>
      </c>
      <c r="I1" s="3" t="s">
        <v>176</v>
      </c>
      <c r="J1" s="3" t="s">
        <v>177</v>
      </c>
      <c r="K1" s="3" t="s">
        <v>178</v>
      </c>
      <c r="L1" s="3" t="s">
        <v>205</v>
      </c>
      <c r="M1" s="3" t="s">
        <v>745</v>
      </c>
      <c r="N1" s="3" t="s">
        <v>180</v>
      </c>
      <c r="O1" s="3" t="s">
        <v>181</v>
      </c>
      <c r="P1" s="3" t="s">
        <v>182</v>
      </c>
    </row>
    <row r="2" spans="1:16" ht="15.75" customHeight="1" x14ac:dyDescent="0.3">
      <c r="A2" s="12">
        <v>230029</v>
      </c>
      <c r="B2" s="12" t="s">
        <v>27</v>
      </c>
      <c r="C2" s="211" t="s">
        <v>539</v>
      </c>
      <c r="D2" s="206"/>
      <c r="E2" s="6" t="s">
        <v>540</v>
      </c>
      <c r="F2" s="6" t="s">
        <v>541</v>
      </c>
      <c r="G2" s="6" t="s">
        <v>542</v>
      </c>
      <c r="H2" s="6" t="s">
        <v>543</v>
      </c>
      <c r="I2" s="6" t="s">
        <v>544</v>
      </c>
      <c r="J2" s="11">
        <v>2016</v>
      </c>
      <c r="K2" s="11">
        <v>1</v>
      </c>
      <c r="L2" s="11">
        <v>2</v>
      </c>
      <c r="M2" s="113"/>
      <c r="N2" s="133">
        <f>SUM(M2)*K2</f>
        <v>0</v>
      </c>
      <c r="O2" s="113"/>
      <c r="P2" s="26">
        <f>SUM(N2:O27)</f>
        <v>0</v>
      </c>
    </row>
    <row r="3" spans="1:16" ht="15.75" customHeight="1" x14ac:dyDescent="0.3">
      <c r="A3" s="14">
        <v>230029</v>
      </c>
      <c r="B3" s="14" t="s">
        <v>27</v>
      </c>
      <c r="C3" s="210" t="s">
        <v>539</v>
      </c>
      <c r="D3" s="206"/>
      <c r="E3" s="8" t="s">
        <v>540</v>
      </c>
      <c r="F3" s="8" t="s">
        <v>541</v>
      </c>
      <c r="G3" s="8" t="s">
        <v>545</v>
      </c>
      <c r="H3" s="8" t="s">
        <v>546</v>
      </c>
      <c r="I3" s="8" t="s">
        <v>547</v>
      </c>
      <c r="J3" s="13">
        <v>2000</v>
      </c>
      <c r="K3" s="13">
        <v>1</v>
      </c>
      <c r="L3" s="13">
        <v>4</v>
      </c>
      <c r="M3" s="113"/>
      <c r="N3" s="132">
        <f t="shared" ref="N3:N27" si="0">SUM(M3)*K3</f>
        <v>0</v>
      </c>
      <c r="O3" s="113"/>
      <c r="P3" s="8"/>
    </row>
    <row r="4" spans="1:16" ht="15.75" customHeight="1" x14ac:dyDescent="0.3">
      <c r="A4" s="12">
        <v>230029</v>
      </c>
      <c r="B4" s="12" t="s">
        <v>27</v>
      </c>
      <c r="C4" s="211" t="s">
        <v>539</v>
      </c>
      <c r="D4" s="206"/>
      <c r="E4" s="6" t="s">
        <v>540</v>
      </c>
      <c r="F4" s="6" t="s">
        <v>541</v>
      </c>
      <c r="G4" s="6" t="s">
        <v>545</v>
      </c>
      <c r="H4" s="6" t="s">
        <v>546</v>
      </c>
      <c r="I4" s="6" t="s">
        <v>547</v>
      </c>
      <c r="J4" s="11">
        <v>2000</v>
      </c>
      <c r="K4" s="11">
        <v>1</v>
      </c>
      <c r="L4" s="11">
        <v>4</v>
      </c>
      <c r="M4" s="113"/>
      <c r="N4" s="133">
        <f t="shared" si="0"/>
        <v>0</v>
      </c>
      <c r="O4" s="113"/>
      <c r="P4" s="6"/>
    </row>
    <row r="5" spans="1:16" ht="15.75" customHeight="1" x14ac:dyDescent="0.3">
      <c r="A5" s="14">
        <v>230029</v>
      </c>
      <c r="B5" s="14" t="s">
        <v>27</v>
      </c>
      <c r="C5" s="210" t="s">
        <v>539</v>
      </c>
      <c r="D5" s="206"/>
      <c r="E5" s="8" t="s">
        <v>540</v>
      </c>
      <c r="F5" s="8" t="s">
        <v>541</v>
      </c>
      <c r="G5" s="8" t="s">
        <v>545</v>
      </c>
      <c r="H5" s="8" t="s">
        <v>546</v>
      </c>
      <c r="I5" s="8" t="s">
        <v>547</v>
      </c>
      <c r="J5" s="13">
        <v>2000</v>
      </c>
      <c r="K5" s="13">
        <v>1</v>
      </c>
      <c r="L5" s="13">
        <v>4</v>
      </c>
      <c r="M5" s="113"/>
      <c r="N5" s="132">
        <f t="shared" si="0"/>
        <v>0</v>
      </c>
      <c r="O5" s="113"/>
      <c r="P5" s="8"/>
    </row>
    <row r="6" spans="1:16" ht="15.75" customHeight="1" x14ac:dyDescent="0.3">
      <c r="A6" s="12">
        <v>230029</v>
      </c>
      <c r="B6" s="12" t="s">
        <v>27</v>
      </c>
      <c r="C6" s="211" t="s">
        <v>539</v>
      </c>
      <c r="D6" s="206"/>
      <c r="E6" s="6" t="s">
        <v>540</v>
      </c>
      <c r="F6" s="6" t="s">
        <v>541</v>
      </c>
      <c r="G6" s="6" t="s">
        <v>545</v>
      </c>
      <c r="H6" s="6" t="s">
        <v>546</v>
      </c>
      <c r="I6" s="6" t="s">
        <v>548</v>
      </c>
      <c r="J6" s="11">
        <v>2000</v>
      </c>
      <c r="K6" s="11">
        <v>1</v>
      </c>
      <c r="L6" s="11">
        <v>4</v>
      </c>
      <c r="M6" s="113"/>
      <c r="N6" s="133">
        <f t="shared" si="0"/>
        <v>0</v>
      </c>
      <c r="O6" s="113"/>
      <c r="P6" s="6"/>
    </row>
    <row r="7" spans="1:16" ht="15.75" customHeight="1" x14ac:dyDescent="0.3">
      <c r="A7" s="14">
        <v>230029</v>
      </c>
      <c r="B7" s="14" t="s">
        <v>27</v>
      </c>
      <c r="C7" s="210" t="s">
        <v>539</v>
      </c>
      <c r="D7" s="206"/>
      <c r="E7" s="8" t="s">
        <v>540</v>
      </c>
      <c r="F7" s="8" t="s">
        <v>541</v>
      </c>
      <c r="G7" s="8" t="s">
        <v>545</v>
      </c>
      <c r="H7" s="8" t="s">
        <v>546</v>
      </c>
      <c r="I7" s="8" t="s">
        <v>549</v>
      </c>
      <c r="J7" s="13">
        <v>2012</v>
      </c>
      <c r="K7" s="13">
        <v>1</v>
      </c>
      <c r="L7" s="13">
        <v>3</v>
      </c>
      <c r="M7" s="113"/>
      <c r="N7" s="132">
        <f t="shared" si="0"/>
        <v>0</v>
      </c>
      <c r="O7" s="113"/>
      <c r="P7" s="8"/>
    </row>
    <row r="8" spans="1:16" ht="15.75" customHeight="1" x14ac:dyDescent="0.3">
      <c r="A8" s="12">
        <v>230029</v>
      </c>
      <c r="B8" s="12" t="s">
        <v>27</v>
      </c>
      <c r="C8" s="211" t="s">
        <v>539</v>
      </c>
      <c r="D8" s="206"/>
      <c r="E8" s="6" t="s">
        <v>540</v>
      </c>
      <c r="F8" s="6" t="s">
        <v>541</v>
      </c>
      <c r="G8" s="6" t="s">
        <v>545</v>
      </c>
      <c r="H8" s="6" t="s">
        <v>546</v>
      </c>
      <c r="I8" s="6" t="s">
        <v>549</v>
      </c>
      <c r="J8" s="11">
        <v>2012</v>
      </c>
      <c r="K8" s="11">
        <v>1</v>
      </c>
      <c r="L8" s="11">
        <v>3</v>
      </c>
      <c r="M8" s="113"/>
      <c r="N8" s="133">
        <f t="shared" si="0"/>
        <v>0</v>
      </c>
      <c r="O8" s="113"/>
      <c r="P8" s="6"/>
    </row>
    <row r="9" spans="1:16" ht="30.75" customHeight="1" x14ac:dyDescent="0.3">
      <c r="A9" s="14">
        <v>230029</v>
      </c>
      <c r="B9" s="14" t="s">
        <v>27</v>
      </c>
      <c r="C9" s="210" t="s">
        <v>539</v>
      </c>
      <c r="D9" s="206"/>
      <c r="E9" s="8" t="s">
        <v>540</v>
      </c>
      <c r="F9" s="8" t="s">
        <v>541</v>
      </c>
      <c r="G9" s="8" t="s">
        <v>550</v>
      </c>
      <c r="H9" s="8" t="s">
        <v>551</v>
      </c>
      <c r="I9" s="8"/>
      <c r="J9" s="13">
        <v>2009</v>
      </c>
      <c r="K9" s="13">
        <v>1</v>
      </c>
      <c r="L9" s="13">
        <v>4</v>
      </c>
      <c r="M9" s="113"/>
      <c r="N9" s="132">
        <f t="shared" si="0"/>
        <v>0</v>
      </c>
      <c r="O9" s="113"/>
      <c r="P9" s="8"/>
    </row>
    <row r="10" spans="1:16" ht="27.9" customHeight="1" x14ac:dyDescent="0.3">
      <c r="A10" s="12">
        <v>230029</v>
      </c>
      <c r="B10" s="12" t="s">
        <v>27</v>
      </c>
      <c r="C10" s="211" t="s">
        <v>539</v>
      </c>
      <c r="D10" s="206"/>
      <c r="E10" s="6" t="s">
        <v>540</v>
      </c>
      <c r="F10" s="6" t="s">
        <v>541</v>
      </c>
      <c r="G10" s="6" t="s">
        <v>550</v>
      </c>
      <c r="H10" s="6" t="s">
        <v>551</v>
      </c>
      <c r="I10" s="6" t="s">
        <v>552</v>
      </c>
      <c r="J10" s="11">
        <v>2009</v>
      </c>
      <c r="K10" s="11">
        <v>1</v>
      </c>
      <c r="L10" s="11">
        <v>4</v>
      </c>
      <c r="M10" s="113"/>
      <c r="N10" s="133">
        <f t="shared" si="0"/>
        <v>0</v>
      </c>
      <c r="O10" s="113"/>
      <c r="P10" s="6"/>
    </row>
    <row r="11" spans="1:16" ht="15.75" customHeight="1" x14ac:dyDescent="0.3">
      <c r="A11" s="14">
        <v>230029</v>
      </c>
      <c r="B11" s="14" t="s">
        <v>27</v>
      </c>
      <c r="C11" s="210" t="s">
        <v>539</v>
      </c>
      <c r="D11" s="206"/>
      <c r="E11" s="8" t="s">
        <v>540</v>
      </c>
      <c r="F11" s="8" t="s">
        <v>541</v>
      </c>
      <c r="G11" s="8" t="s">
        <v>553</v>
      </c>
      <c r="H11" s="8" t="s">
        <v>327</v>
      </c>
      <c r="I11" s="8" t="s">
        <v>554</v>
      </c>
      <c r="J11" s="13">
        <v>2019</v>
      </c>
      <c r="K11" s="13">
        <v>1</v>
      </c>
      <c r="L11" s="13">
        <v>2</v>
      </c>
      <c r="M11" s="113"/>
      <c r="N11" s="132">
        <f t="shared" si="0"/>
        <v>0</v>
      </c>
      <c r="O11" s="113"/>
      <c r="P11" s="8"/>
    </row>
    <row r="12" spans="1:16" ht="15.75" customHeight="1" x14ac:dyDescent="0.3">
      <c r="A12" s="12">
        <v>230029</v>
      </c>
      <c r="B12" s="12" t="s">
        <v>27</v>
      </c>
      <c r="C12" s="211" t="s">
        <v>539</v>
      </c>
      <c r="D12" s="206"/>
      <c r="E12" s="6" t="s">
        <v>540</v>
      </c>
      <c r="F12" s="6" t="s">
        <v>541</v>
      </c>
      <c r="G12" s="6" t="s">
        <v>553</v>
      </c>
      <c r="H12" s="6" t="s">
        <v>327</v>
      </c>
      <c r="I12" s="6" t="s">
        <v>555</v>
      </c>
      <c r="J12" s="11">
        <v>2019</v>
      </c>
      <c r="K12" s="11">
        <v>1</v>
      </c>
      <c r="L12" s="11">
        <v>2</v>
      </c>
      <c r="M12" s="113"/>
      <c r="N12" s="133">
        <f t="shared" si="0"/>
        <v>0</v>
      </c>
      <c r="O12" s="113"/>
      <c r="P12" s="6"/>
    </row>
    <row r="13" spans="1:16" ht="15.75" customHeight="1" x14ac:dyDescent="0.3">
      <c r="A13" s="14">
        <v>230029</v>
      </c>
      <c r="B13" s="14" t="s">
        <v>27</v>
      </c>
      <c r="C13" s="210" t="s">
        <v>539</v>
      </c>
      <c r="D13" s="206"/>
      <c r="E13" s="8" t="s">
        <v>540</v>
      </c>
      <c r="F13" s="8" t="s">
        <v>541</v>
      </c>
      <c r="G13" s="8" t="s">
        <v>553</v>
      </c>
      <c r="H13" s="8" t="s">
        <v>327</v>
      </c>
      <c r="I13" s="8" t="s">
        <v>555</v>
      </c>
      <c r="J13" s="13">
        <v>2019</v>
      </c>
      <c r="K13" s="13">
        <v>1</v>
      </c>
      <c r="L13" s="13">
        <v>2</v>
      </c>
      <c r="M13" s="113"/>
      <c r="N13" s="132">
        <f t="shared" si="0"/>
        <v>0</v>
      </c>
      <c r="O13" s="113"/>
      <c r="P13" s="8"/>
    </row>
    <row r="14" spans="1:16" ht="30.75" customHeight="1" x14ac:dyDescent="0.3">
      <c r="A14" s="12">
        <v>230029</v>
      </c>
      <c r="B14" s="12" t="s">
        <v>27</v>
      </c>
      <c r="C14" s="211" t="s">
        <v>539</v>
      </c>
      <c r="D14" s="206"/>
      <c r="E14" s="6" t="s">
        <v>540</v>
      </c>
      <c r="F14" s="6" t="s">
        <v>541</v>
      </c>
      <c r="G14" s="6" t="s">
        <v>530</v>
      </c>
      <c r="H14" s="6" t="s">
        <v>556</v>
      </c>
      <c r="I14" s="6"/>
      <c r="J14" s="11">
        <v>1986</v>
      </c>
      <c r="K14" s="11">
        <v>1</v>
      </c>
      <c r="L14" s="11">
        <v>4</v>
      </c>
      <c r="M14" s="113"/>
      <c r="N14" s="133">
        <f t="shared" si="0"/>
        <v>0</v>
      </c>
      <c r="O14" s="113"/>
      <c r="P14" s="6"/>
    </row>
    <row r="15" spans="1:16" ht="15.75" customHeight="1" x14ac:dyDescent="0.3">
      <c r="A15" s="14">
        <v>230029</v>
      </c>
      <c r="B15" s="14" t="s">
        <v>27</v>
      </c>
      <c r="C15" s="210" t="s">
        <v>539</v>
      </c>
      <c r="D15" s="206"/>
      <c r="E15" s="8" t="s">
        <v>540</v>
      </c>
      <c r="F15" s="8" t="s">
        <v>541</v>
      </c>
      <c r="G15" s="8" t="s">
        <v>557</v>
      </c>
      <c r="H15" s="8" t="s">
        <v>190</v>
      </c>
      <c r="I15" s="8" t="s">
        <v>558</v>
      </c>
      <c r="J15" s="13">
        <v>2006</v>
      </c>
      <c r="K15" s="13">
        <v>1</v>
      </c>
      <c r="L15" s="13">
        <v>3</v>
      </c>
      <c r="M15" s="113"/>
      <c r="N15" s="132">
        <f t="shared" si="0"/>
        <v>0</v>
      </c>
      <c r="O15" s="113"/>
      <c r="P15" s="8"/>
    </row>
    <row r="16" spans="1:16" ht="15.75" customHeight="1" x14ac:dyDescent="0.3">
      <c r="A16" s="12">
        <v>230029</v>
      </c>
      <c r="B16" s="12" t="s">
        <v>27</v>
      </c>
      <c r="C16" s="211" t="s">
        <v>539</v>
      </c>
      <c r="D16" s="206"/>
      <c r="E16" s="6" t="s">
        <v>540</v>
      </c>
      <c r="F16" s="6" t="s">
        <v>541</v>
      </c>
      <c r="G16" s="6" t="s">
        <v>557</v>
      </c>
      <c r="H16" s="6" t="s">
        <v>190</v>
      </c>
      <c r="I16" s="6" t="s">
        <v>558</v>
      </c>
      <c r="J16" s="11">
        <v>2006</v>
      </c>
      <c r="K16" s="11">
        <v>1</v>
      </c>
      <c r="L16" s="11">
        <v>3</v>
      </c>
      <c r="M16" s="113"/>
      <c r="N16" s="133">
        <f t="shared" si="0"/>
        <v>0</v>
      </c>
      <c r="O16" s="113"/>
      <c r="P16" s="6"/>
    </row>
    <row r="17" spans="1:16" ht="15.75" customHeight="1" x14ac:dyDescent="0.3">
      <c r="A17" s="14">
        <v>230029</v>
      </c>
      <c r="B17" s="14" t="s">
        <v>27</v>
      </c>
      <c r="C17" s="210" t="s">
        <v>539</v>
      </c>
      <c r="D17" s="206"/>
      <c r="E17" s="8" t="s">
        <v>540</v>
      </c>
      <c r="F17" s="8" t="s">
        <v>541</v>
      </c>
      <c r="G17" s="8" t="s">
        <v>557</v>
      </c>
      <c r="H17" s="8" t="s">
        <v>559</v>
      </c>
      <c r="I17" s="8" t="s">
        <v>560</v>
      </c>
      <c r="J17" s="13">
        <v>2010</v>
      </c>
      <c r="K17" s="13">
        <v>1</v>
      </c>
      <c r="L17" s="13">
        <v>3</v>
      </c>
      <c r="M17" s="113"/>
      <c r="N17" s="132">
        <f t="shared" si="0"/>
        <v>0</v>
      </c>
      <c r="O17" s="113"/>
      <c r="P17" s="8"/>
    </row>
    <row r="18" spans="1:16" ht="15.75" customHeight="1" x14ac:dyDescent="0.3">
      <c r="A18" s="12">
        <v>230029</v>
      </c>
      <c r="B18" s="12" t="s">
        <v>27</v>
      </c>
      <c r="C18" s="211" t="s">
        <v>539</v>
      </c>
      <c r="D18" s="206"/>
      <c r="E18" s="6" t="s">
        <v>540</v>
      </c>
      <c r="F18" s="6" t="s">
        <v>541</v>
      </c>
      <c r="G18" s="6" t="s">
        <v>557</v>
      </c>
      <c r="H18" s="6" t="s">
        <v>559</v>
      </c>
      <c r="I18" s="6" t="s">
        <v>561</v>
      </c>
      <c r="J18" s="11">
        <v>1999</v>
      </c>
      <c r="K18" s="11">
        <v>1</v>
      </c>
      <c r="L18" s="11">
        <v>3</v>
      </c>
      <c r="M18" s="113"/>
      <c r="N18" s="133">
        <f t="shared" si="0"/>
        <v>0</v>
      </c>
      <c r="O18" s="113"/>
      <c r="P18" s="6"/>
    </row>
    <row r="19" spans="1:16" ht="15.75" customHeight="1" x14ac:dyDescent="0.3">
      <c r="A19" s="14">
        <v>230029</v>
      </c>
      <c r="B19" s="14" t="s">
        <v>27</v>
      </c>
      <c r="C19" s="210" t="s">
        <v>539</v>
      </c>
      <c r="D19" s="206"/>
      <c r="E19" s="8" t="s">
        <v>540</v>
      </c>
      <c r="F19" s="8" t="s">
        <v>541</v>
      </c>
      <c r="G19" s="8" t="s">
        <v>562</v>
      </c>
      <c r="H19" s="8" t="s">
        <v>237</v>
      </c>
      <c r="I19" s="8" t="s">
        <v>563</v>
      </c>
      <c r="J19" s="13">
        <v>2017</v>
      </c>
      <c r="K19" s="13">
        <v>1</v>
      </c>
      <c r="L19" s="13">
        <v>3</v>
      </c>
      <c r="M19" s="113"/>
      <c r="N19" s="132">
        <f t="shared" si="0"/>
        <v>0</v>
      </c>
      <c r="O19" s="113"/>
      <c r="P19" s="8"/>
    </row>
    <row r="20" spans="1:16" ht="30.75" customHeight="1" x14ac:dyDescent="0.3">
      <c r="A20" s="12">
        <v>230029</v>
      </c>
      <c r="B20" s="12" t="s">
        <v>27</v>
      </c>
      <c r="C20" s="211" t="s">
        <v>539</v>
      </c>
      <c r="D20" s="206"/>
      <c r="E20" s="6" t="s">
        <v>540</v>
      </c>
      <c r="F20" s="6" t="s">
        <v>541</v>
      </c>
      <c r="G20" s="6" t="s">
        <v>564</v>
      </c>
      <c r="H20" s="6" t="s">
        <v>237</v>
      </c>
      <c r="I20" s="6" t="s">
        <v>565</v>
      </c>
      <c r="J20" s="11">
        <v>2018</v>
      </c>
      <c r="K20" s="11">
        <v>1</v>
      </c>
      <c r="L20" s="11">
        <v>3</v>
      </c>
      <c r="M20" s="113"/>
      <c r="N20" s="133">
        <f>SUM(M20)*K20</f>
        <v>0</v>
      </c>
      <c r="O20" s="113"/>
      <c r="P20" s="6"/>
    </row>
    <row r="21" spans="1:16" ht="30.75" customHeight="1" x14ac:dyDescent="0.3">
      <c r="A21" s="14">
        <v>230029</v>
      </c>
      <c r="B21" s="14" t="s">
        <v>27</v>
      </c>
      <c r="C21" s="210" t="s">
        <v>539</v>
      </c>
      <c r="D21" s="206"/>
      <c r="E21" s="8" t="s">
        <v>540</v>
      </c>
      <c r="F21" s="8" t="s">
        <v>541</v>
      </c>
      <c r="G21" s="8" t="s">
        <v>566</v>
      </c>
      <c r="H21" s="8" t="s">
        <v>567</v>
      </c>
      <c r="I21" s="8" t="s">
        <v>568</v>
      </c>
      <c r="J21" s="13">
        <v>2010</v>
      </c>
      <c r="K21" s="13">
        <v>1</v>
      </c>
      <c r="L21" s="13">
        <v>3</v>
      </c>
      <c r="M21" s="113"/>
      <c r="N21" s="132">
        <f t="shared" si="0"/>
        <v>0</v>
      </c>
      <c r="O21" s="113"/>
      <c r="P21" s="8"/>
    </row>
    <row r="22" spans="1:16" ht="30.75" customHeight="1" x14ac:dyDescent="0.3">
      <c r="A22" s="12">
        <v>230029</v>
      </c>
      <c r="B22" s="12" t="s">
        <v>27</v>
      </c>
      <c r="C22" s="211" t="s">
        <v>539</v>
      </c>
      <c r="D22" s="206"/>
      <c r="E22" s="6" t="s">
        <v>540</v>
      </c>
      <c r="F22" s="6" t="s">
        <v>541</v>
      </c>
      <c r="G22" s="6" t="s">
        <v>566</v>
      </c>
      <c r="H22" s="6" t="s">
        <v>567</v>
      </c>
      <c r="I22" s="6" t="s">
        <v>568</v>
      </c>
      <c r="J22" s="11">
        <v>2010</v>
      </c>
      <c r="K22" s="11">
        <v>1</v>
      </c>
      <c r="L22" s="11">
        <v>3</v>
      </c>
      <c r="M22" s="113"/>
      <c r="N22" s="133">
        <f t="shared" si="0"/>
        <v>0</v>
      </c>
      <c r="O22" s="113"/>
      <c r="P22" s="6"/>
    </row>
    <row r="23" spans="1:16" ht="30.75" customHeight="1" x14ac:dyDescent="0.3">
      <c r="A23" s="14">
        <v>230029</v>
      </c>
      <c r="B23" s="14" t="s">
        <v>27</v>
      </c>
      <c r="C23" s="210" t="s">
        <v>539</v>
      </c>
      <c r="D23" s="206"/>
      <c r="E23" s="8" t="s">
        <v>540</v>
      </c>
      <c r="F23" s="8" t="s">
        <v>541</v>
      </c>
      <c r="G23" s="8" t="s">
        <v>569</v>
      </c>
      <c r="H23" s="8" t="s">
        <v>570</v>
      </c>
      <c r="I23" s="8"/>
      <c r="J23" s="13">
        <v>2010</v>
      </c>
      <c r="K23" s="13">
        <v>1</v>
      </c>
      <c r="L23" s="13">
        <v>3</v>
      </c>
      <c r="M23" s="113"/>
      <c r="N23" s="132">
        <f t="shared" si="0"/>
        <v>0</v>
      </c>
      <c r="O23" s="113"/>
      <c r="P23" s="8"/>
    </row>
    <row r="24" spans="1:16" ht="15.75" customHeight="1" x14ac:dyDescent="0.3">
      <c r="A24" s="12">
        <v>230029</v>
      </c>
      <c r="B24" s="12" t="s">
        <v>27</v>
      </c>
      <c r="C24" s="211" t="s">
        <v>539</v>
      </c>
      <c r="D24" s="206"/>
      <c r="E24" s="6" t="s">
        <v>540</v>
      </c>
      <c r="F24" s="6" t="s">
        <v>541</v>
      </c>
      <c r="G24" s="6" t="s">
        <v>571</v>
      </c>
      <c r="H24" s="6" t="s">
        <v>441</v>
      </c>
      <c r="I24" s="6" t="s">
        <v>572</v>
      </c>
      <c r="J24" s="11">
        <v>2003</v>
      </c>
      <c r="K24" s="11">
        <v>1</v>
      </c>
      <c r="L24" s="11">
        <v>3</v>
      </c>
      <c r="M24" s="113"/>
      <c r="N24" s="133">
        <f t="shared" si="0"/>
        <v>0</v>
      </c>
      <c r="O24" s="113"/>
      <c r="P24" s="6"/>
    </row>
    <row r="25" spans="1:16" ht="15.75" customHeight="1" x14ac:dyDescent="0.3">
      <c r="A25" s="14">
        <v>230029</v>
      </c>
      <c r="B25" s="14" t="s">
        <v>27</v>
      </c>
      <c r="C25" s="210" t="s">
        <v>539</v>
      </c>
      <c r="D25" s="206"/>
      <c r="E25" s="8" t="s">
        <v>540</v>
      </c>
      <c r="F25" s="8" t="s">
        <v>541</v>
      </c>
      <c r="G25" s="8" t="s">
        <v>571</v>
      </c>
      <c r="H25" s="8" t="s">
        <v>441</v>
      </c>
      <c r="I25" s="8" t="s">
        <v>573</v>
      </c>
      <c r="J25" s="10"/>
      <c r="K25" s="13">
        <v>1</v>
      </c>
      <c r="L25" s="13">
        <v>3</v>
      </c>
      <c r="M25" s="113"/>
      <c r="N25" s="132">
        <f t="shared" si="0"/>
        <v>0</v>
      </c>
      <c r="O25" s="113"/>
      <c r="P25" s="8"/>
    </row>
    <row r="26" spans="1:16" ht="15.75" customHeight="1" x14ac:dyDescent="0.3">
      <c r="A26" s="12">
        <v>230029</v>
      </c>
      <c r="B26" s="12" t="s">
        <v>27</v>
      </c>
      <c r="C26" s="211" t="s">
        <v>539</v>
      </c>
      <c r="D26" s="206"/>
      <c r="E26" s="6" t="s">
        <v>540</v>
      </c>
      <c r="F26" s="6" t="s">
        <v>541</v>
      </c>
      <c r="G26" s="6" t="s">
        <v>574</v>
      </c>
      <c r="H26" s="6"/>
      <c r="I26" s="6" t="s">
        <v>575</v>
      </c>
      <c r="J26" s="9"/>
      <c r="K26" s="11">
        <v>1</v>
      </c>
      <c r="L26" s="11">
        <v>4</v>
      </c>
      <c r="M26" s="113"/>
      <c r="N26" s="133">
        <f t="shared" si="0"/>
        <v>0</v>
      </c>
      <c r="O26" s="113"/>
      <c r="P26" s="6"/>
    </row>
    <row r="27" spans="1:16" ht="30.75" customHeight="1" x14ac:dyDescent="0.3">
      <c r="A27" s="14">
        <v>230029</v>
      </c>
      <c r="B27" s="14" t="s">
        <v>27</v>
      </c>
      <c r="C27" s="210" t="s">
        <v>539</v>
      </c>
      <c r="D27" s="206"/>
      <c r="E27" s="8" t="s">
        <v>540</v>
      </c>
      <c r="F27" s="8" t="s">
        <v>541</v>
      </c>
      <c r="G27" s="8" t="s">
        <v>576</v>
      </c>
      <c r="H27" s="8" t="s">
        <v>245</v>
      </c>
      <c r="I27" s="8"/>
      <c r="J27" s="10"/>
      <c r="K27" s="13">
        <v>1</v>
      </c>
      <c r="L27" s="13"/>
      <c r="M27" s="113"/>
      <c r="N27" s="132">
        <f t="shared" si="0"/>
        <v>0</v>
      </c>
      <c r="O27" s="113"/>
      <c r="P27" s="8"/>
    </row>
    <row r="28" spans="1:16" x14ac:dyDescent="0.3">
      <c r="A28" s="6"/>
      <c r="B28" s="6"/>
      <c r="C28" s="6"/>
      <c r="D28" s="7"/>
      <c r="E28" s="6"/>
      <c r="F28" s="6"/>
      <c r="G28" s="6"/>
      <c r="H28" s="6"/>
      <c r="I28" s="6"/>
      <c r="J28" s="9"/>
      <c r="K28" s="9"/>
      <c r="L28" s="9"/>
      <c r="M28" s="6"/>
      <c r="N28" s="6"/>
      <c r="O28" s="7"/>
      <c r="P28" s="6"/>
    </row>
    <row r="29" spans="1:16" x14ac:dyDescent="0.3">
      <c r="A29" s="8"/>
      <c r="B29" s="8"/>
      <c r="C29" s="8"/>
      <c r="D29" s="19"/>
      <c r="E29" s="8"/>
      <c r="F29" s="8"/>
      <c r="G29" s="8"/>
      <c r="H29" s="8"/>
      <c r="I29" s="8"/>
      <c r="J29" s="10"/>
      <c r="K29" s="10"/>
      <c r="L29" s="10"/>
      <c r="M29" s="8"/>
      <c r="N29" s="8"/>
      <c r="O29" s="19"/>
      <c r="P29" s="8"/>
    </row>
    <row r="30" spans="1:16" x14ac:dyDescent="0.3">
      <c r="A30" s="6"/>
      <c r="B30" s="6"/>
      <c r="C30" s="6"/>
      <c r="D30" s="7"/>
      <c r="E30" s="6"/>
      <c r="F30" s="6"/>
      <c r="G30" s="6"/>
      <c r="H30" s="6"/>
      <c r="I30" s="6"/>
      <c r="J30" s="9"/>
      <c r="K30" s="9"/>
      <c r="L30" s="9"/>
      <c r="M30" s="6"/>
      <c r="N30" s="6"/>
      <c r="O30" s="7"/>
      <c r="P30" s="6"/>
    </row>
    <row r="31" spans="1:16" x14ac:dyDescent="0.3">
      <c r="A31" s="8"/>
      <c r="B31" s="8"/>
      <c r="C31" s="8"/>
      <c r="D31" s="19"/>
      <c r="E31" s="8"/>
      <c r="F31" s="8"/>
      <c r="G31" s="8"/>
      <c r="H31" s="8"/>
      <c r="I31" s="8"/>
      <c r="J31" s="10"/>
      <c r="K31" s="10"/>
      <c r="L31" s="10"/>
      <c r="M31" s="8"/>
      <c r="N31" s="8"/>
      <c r="O31" s="19"/>
      <c r="P31" s="8"/>
    </row>
    <row r="32" spans="1:16" x14ac:dyDescent="0.3">
      <c r="A32" s="6"/>
      <c r="B32" s="6"/>
      <c r="C32" s="6"/>
      <c r="D32" s="7"/>
      <c r="E32" s="6"/>
      <c r="F32" s="6"/>
      <c r="G32" s="6"/>
      <c r="H32" s="6"/>
      <c r="I32" s="6"/>
      <c r="J32" s="9"/>
      <c r="K32" s="9"/>
      <c r="L32" s="9"/>
      <c r="M32" s="6"/>
      <c r="N32" s="6"/>
      <c r="O32" s="7"/>
      <c r="P32" s="6"/>
    </row>
    <row r="33" spans="1:16" x14ac:dyDescent="0.3">
      <c r="A33" s="8"/>
      <c r="B33" s="8"/>
      <c r="C33" s="8"/>
      <c r="D33" s="19"/>
      <c r="E33" s="8"/>
      <c r="F33" s="8"/>
      <c r="G33" s="8"/>
      <c r="H33" s="8"/>
      <c r="I33" s="8"/>
      <c r="J33" s="10"/>
      <c r="K33" s="10"/>
      <c r="L33" s="10"/>
      <c r="M33" s="8"/>
      <c r="N33" s="8"/>
      <c r="O33" s="19"/>
      <c r="P33" s="8"/>
    </row>
    <row r="34" spans="1:16" x14ac:dyDescent="0.3">
      <c r="A34" s="6"/>
      <c r="B34" s="6"/>
      <c r="C34" s="6"/>
      <c r="D34" s="7"/>
      <c r="E34" s="6"/>
      <c r="F34" s="6"/>
      <c r="G34" s="6"/>
      <c r="H34" s="6"/>
      <c r="I34" s="6"/>
      <c r="J34" s="9"/>
      <c r="K34" s="9"/>
      <c r="L34" s="9"/>
      <c r="M34" s="6"/>
      <c r="N34" s="6"/>
      <c r="O34" s="7"/>
      <c r="P34" s="6"/>
    </row>
    <row r="35" spans="1:16" x14ac:dyDescent="0.3">
      <c r="A35" s="8"/>
      <c r="B35" s="8"/>
      <c r="C35" s="8"/>
      <c r="D35" s="19"/>
      <c r="E35" s="8"/>
      <c r="F35" s="8"/>
      <c r="G35" s="8"/>
      <c r="H35" s="8"/>
      <c r="I35" s="8"/>
      <c r="J35" s="10"/>
      <c r="K35" s="10"/>
      <c r="L35" s="10"/>
      <c r="M35" s="8"/>
      <c r="N35" s="8"/>
      <c r="O35" s="19"/>
      <c r="P35" s="8"/>
    </row>
    <row r="36" spans="1:16" x14ac:dyDescent="0.3">
      <c r="A36" s="6"/>
      <c r="B36" s="6"/>
      <c r="C36" s="6"/>
      <c r="D36" s="7"/>
      <c r="E36" s="6"/>
      <c r="F36" s="6"/>
      <c r="G36" s="6"/>
      <c r="H36" s="6"/>
      <c r="I36" s="6"/>
      <c r="J36" s="9"/>
      <c r="K36" s="9"/>
      <c r="L36" s="9"/>
      <c r="M36" s="6"/>
      <c r="N36" s="6"/>
      <c r="O36" s="7"/>
      <c r="P36" s="6"/>
    </row>
    <row r="37" spans="1:16" x14ac:dyDescent="0.3">
      <c r="A37" s="8"/>
      <c r="B37" s="8"/>
      <c r="C37" s="8"/>
      <c r="D37" s="19"/>
      <c r="E37" s="8"/>
      <c r="F37" s="8"/>
      <c r="G37" s="8"/>
      <c r="H37" s="8"/>
      <c r="I37" s="8"/>
      <c r="J37" s="10"/>
      <c r="K37" s="10"/>
      <c r="L37" s="10"/>
      <c r="M37" s="8"/>
      <c r="N37" s="8"/>
      <c r="O37" s="19"/>
      <c r="P37" s="8"/>
    </row>
    <row r="38" spans="1:16" x14ac:dyDescent="0.3">
      <c r="A38" s="6"/>
      <c r="B38" s="6"/>
      <c r="C38" s="6"/>
      <c r="D38" s="7"/>
      <c r="E38" s="6"/>
      <c r="F38" s="6"/>
      <c r="G38" s="6"/>
      <c r="H38" s="6"/>
      <c r="I38" s="6"/>
      <c r="J38" s="9"/>
      <c r="K38" s="9"/>
      <c r="L38" s="9"/>
      <c r="M38" s="6"/>
      <c r="N38" s="6"/>
      <c r="O38" s="7"/>
      <c r="P38" s="6"/>
    </row>
    <row r="39" spans="1:16" x14ac:dyDescent="0.3">
      <c r="A39" s="8"/>
      <c r="B39" s="8"/>
      <c r="C39" s="8"/>
      <c r="D39" s="19"/>
      <c r="E39" s="8"/>
      <c r="F39" s="8"/>
      <c r="G39" s="8"/>
      <c r="H39" s="8"/>
      <c r="I39" s="8"/>
      <c r="J39" s="10"/>
      <c r="K39" s="10"/>
      <c r="L39" s="10"/>
      <c r="M39" s="8"/>
      <c r="N39" s="8"/>
      <c r="O39" s="19"/>
      <c r="P39" s="8"/>
    </row>
  </sheetData>
  <mergeCells count="27">
    <mergeCell ref="C25:D25"/>
    <mergeCell ref="C26:D26"/>
    <mergeCell ref="C27:D27"/>
    <mergeCell ref="C19:D19"/>
    <mergeCell ref="C20:D20"/>
    <mergeCell ref="C21:D21"/>
    <mergeCell ref="C22:D22"/>
    <mergeCell ref="C23:D23"/>
    <mergeCell ref="C24:D24"/>
    <mergeCell ref="C18:D18"/>
    <mergeCell ref="C7:D7"/>
    <mergeCell ref="C8:D8"/>
    <mergeCell ref="C9:D9"/>
    <mergeCell ref="C10:D10"/>
    <mergeCell ref="C11:D11"/>
    <mergeCell ref="C12:D12"/>
    <mergeCell ref="C13:D13"/>
    <mergeCell ref="C14:D14"/>
    <mergeCell ref="C15:D15"/>
    <mergeCell ref="C16:D16"/>
    <mergeCell ref="C17:D17"/>
    <mergeCell ref="C6:D6"/>
    <mergeCell ref="C1:D1"/>
    <mergeCell ref="C2:D2"/>
    <mergeCell ref="C3:D3"/>
    <mergeCell ref="C4:D4"/>
    <mergeCell ref="C5:D5"/>
  </mergeCells>
  <conditionalFormatting sqref="M2:M27 O2:O27">
    <cfRule type="cellIs" dxfId="23" priority="1" operator="equal">
      <formula>6</formula>
    </cfRule>
    <cfRule type="cellIs" dxfId="22" priority="2" operator="equal">
      <formula>5</formula>
    </cfRule>
    <cfRule type="cellIs" dxfId="21" priority="3" operator="equal">
      <formula>4</formula>
    </cfRule>
    <cfRule type="cellIs" dxfId="20" priority="4" operator="equal">
      <formula>3</formula>
    </cfRule>
    <cfRule type="cellIs" dxfId="19" priority="5" operator="equal">
      <formula>2</formula>
    </cfRule>
    <cfRule type="cellIs" dxfId="18" priority="6" operator="equal">
      <formula>1</formula>
    </cfRule>
    <cfRule type="colorScale" priority="7">
      <colorScale>
        <cfvo type="num" val="1"/>
        <cfvo type="num" val="3"/>
        <cfvo type="num" val="6"/>
        <color rgb="FF63BE7B"/>
        <color rgb="FFFFEB84"/>
        <color rgb="FFF8696B"/>
      </colorScale>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FD121-0542-4AD0-A321-C03C5F78F792}">
  <sheetPr>
    <tabColor rgb="FF8064A2"/>
  </sheetPr>
  <dimension ref="A1:P108"/>
  <sheetViews>
    <sheetView showGridLines="0" zoomScaleNormal="100" workbookViewId="0">
      <selection activeCell="G1" sqref="A1:XFD1"/>
    </sheetView>
  </sheetViews>
  <sheetFormatPr defaultColWidth="28" defaultRowHeight="14.4" x14ac:dyDescent="0.3"/>
  <cols>
    <col min="1" max="1" width="18.6640625" style="2" bestFit="1" customWidth="1"/>
    <col min="2" max="2" width="18" style="2" customWidth="1"/>
    <col min="3" max="3" width="14" style="2" customWidth="1"/>
    <col min="4" max="4" width="10" style="2" customWidth="1"/>
    <col min="5" max="5" width="19" style="2" customWidth="1"/>
    <col min="6" max="6" width="12" style="2" customWidth="1"/>
    <col min="7" max="7" width="32" style="2" customWidth="1"/>
    <col min="8" max="8" width="60" style="2" customWidth="1"/>
    <col min="9" max="9" width="15" style="2" customWidth="1"/>
    <col min="10" max="10" width="13" style="2" customWidth="1"/>
    <col min="11" max="12" width="11" style="2" customWidth="1"/>
    <col min="13" max="13" width="17" customWidth="1"/>
    <col min="14" max="14" width="11" style="2" customWidth="1"/>
    <col min="15" max="15" width="18.44140625" bestFit="1" customWidth="1"/>
    <col min="16" max="17" width="28" style="2" customWidth="1"/>
    <col min="18" max="16384" width="28" style="2"/>
  </cols>
  <sheetData>
    <row r="1" spans="1:16" customFormat="1" ht="93.75" customHeight="1" x14ac:dyDescent="0.3">
      <c r="A1" s="3" t="s">
        <v>170</v>
      </c>
      <c r="B1" s="3" t="s">
        <v>3</v>
      </c>
      <c r="C1" s="207" t="s">
        <v>171</v>
      </c>
      <c r="D1" s="206"/>
      <c r="E1" s="3" t="s">
        <v>172</v>
      </c>
      <c r="F1" s="3" t="s">
        <v>173</v>
      </c>
      <c r="G1" s="3" t="s">
        <v>174</v>
      </c>
      <c r="H1" s="3" t="s">
        <v>175</v>
      </c>
      <c r="I1" s="3" t="s">
        <v>176</v>
      </c>
      <c r="J1" s="3" t="s">
        <v>177</v>
      </c>
      <c r="K1" s="3" t="s">
        <v>178</v>
      </c>
      <c r="L1" s="3" t="s">
        <v>205</v>
      </c>
      <c r="M1" s="3" t="s">
        <v>745</v>
      </c>
      <c r="N1" s="3" t="s">
        <v>180</v>
      </c>
      <c r="O1" s="3" t="s">
        <v>181</v>
      </c>
      <c r="P1" s="3" t="s">
        <v>182</v>
      </c>
    </row>
    <row r="2" spans="1:16" ht="15.75" customHeight="1" x14ac:dyDescent="0.3">
      <c r="A2" s="12">
        <v>230034</v>
      </c>
      <c r="B2" s="12" t="s">
        <v>32</v>
      </c>
      <c r="C2" s="213" t="s">
        <v>577</v>
      </c>
      <c r="D2" s="214"/>
      <c r="E2" s="6" t="s">
        <v>578</v>
      </c>
      <c r="F2" s="6" t="s">
        <v>185</v>
      </c>
      <c r="G2" s="6" t="s">
        <v>545</v>
      </c>
      <c r="H2" s="6" t="s">
        <v>579</v>
      </c>
      <c r="I2" s="6" t="s">
        <v>580</v>
      </c>
      <c r="J2" s="11">
        <v>2010</v>
      </c>
      <c r="K2" s="11">
        <v>2</v>
      </c>
      <c r="L2" s="11">
        <v>3</v>
      </c>
      <c r="M2" s="113"/>
      <c r="N2" s="133">
        <f>SUM(M2)*K2</f>
        <v>0</v>
      </c>
      <c r="O2" s="113"/>
      <c r="P2" s="26">
        <f>SUM(N2:O22)</f>
        <v>0</v>
      </c>
    </row>
    <row r="3" spans="1:16" ht="15.75" customHeight="1" x14ac:dyDescent="0.3">
      <c r="A3" s="14">
        <v>230034</v>
      </c>
      <c r="B3" s="14" t="s">
        <v>32</v>
      </c>
      <c r="C3" s="215" t="s">
        <v>577</v>
      </c>
      <c r="D3" s="216"/>
      <c r="E3" s="8" t="s">
        <v>578</v>
      </c>
      <c r="F3" s="8" t="s">
        <v>185</v>
      </c>
      <c r="G3" s="8" t="s">
        <v>545</v>
      </c>
      <c r="H3" s="8" t="s">
        <v>579</v>
      </c>
      <c r="I3" s="8" t="s">
        <v>581</v>
      </c>
      <c r="J3" s="13">
        <v>2010</v>
      </c>
      <c r="K3" s="13">
        <v>2</v>
      </c>
      <c r="L3" s="13">
        <v>3</v>
      </c>
      <c r="M3" s="113"/>
      <c r="N3" s="132">
        <f t="shared" ref="N3:N22" si="0">SUM(M3)*K3</f>
        <v>0</v>
      </c>
      <c r="O3" s="113"/>
      <c r="P3" s="8"/>
    </row>
    <row r="4" spans="1:16" ht="30.75" customHeight="1" x14ac:dyDescent="0.3">
      <c r="A4" s="12">
        <v>230034</v>
      </c>
      <c r="B4" s="12" t="s">
        <v>32</v>
      </c>
      <c r="C4" s="211" t="s">
        <v>577</v>
      </c>
      <c r="D4" s="206"/>
      <c r="E4" s="6" t="s">
        <v>578</v>
      </c>
      <c r="F4" s="6" t="s">
        <v>185</v>
      </c>
      <c r="G4" s="6" t="s">
        <v>545</v>
      </c>
      <c r="H4" s="6" t="s">
        <v>582</v>
      </c>
      <c r="I4" s="6" t="s">
        <v>583</v>
      </c>
      <c r="J4" s="11">
        <v>2010</v>
      </c>
      <c r="K4" s="11">
        <v>1</v>
      </c>
      <c r="L4" s="11">
        <v>3</v>
      </c>
      <c r="M4" s="113"/>
      <c r="N4" s="133">
        <f t="shared" si="0"/>
        <v>0</v>
      </c>
      <c r="O4" s="113"/>
      <c r="P4" s="6"/>
    </row>
    <row r="5" spans="1:16" ht="15.75" customHeight="1" x14ac:dyDescent="0.3">
      <c r="A5" s="14">
        <v>230034</v>
      </c>
      <c r="B5" s="14" t="s">
        <v>32</v>
      </c>
      <c r="C5" s="210" t="s">
        <v>577</v>
      </c>
      <c r="D5" s="206"/>
      <c r="E5" s="8" t="s">
        <v>578</v>
      </c>
      <c r="F5" s="8" t="s">
        <v>185</v>
      </c>
      <c r="G5" s="8" t="s">
        <v>584</v>
      </c>
      <c r="H5" s="8" t="s">
        <v>441</v>
      </c>
      <c r="I5" s="8" t="s">
        <v>585</v>
      </c>
      <c r="J5" s="13">
        <v>2011</v>
      </c>
      <c r="K5" s="13">
        <v>1</v>
      </c>
      <c r="L5" s="13">
        <v>3</v>
      </c>
      <c r="M5" s="113"/>
      <c r="N5" s="132">
        <f t="shared" si="0"/>
        <v>0</v>
      </c>
      <c r="O5" s="113"/>
      <c r="P5" s="8"/>
    </row>
    <row r="6" spans="1:16" ht="15.75" customHeight="1" x14ac:dyDescent="0.3">
      <c r="A6" s="12">
        <v>230034</v>
      </c>
      <c r="B6" s="12" t="s">
        <v>32</v>
      </c>
      <c r="C6" s="211" t="s">
        <v>577</v>
      </c>
      <c r="D6" s="206"/>
      <c r="E6" s="6" t="s">
        <v>578</v>
      </c>
      <c r="F6" s="6" t="s">
        <v>185</v>
      </c>
      <c r="G6" s="6" t="s">
        <v>450</v>
      </c>
      <c r="H6" s="6" t="s">
        <v>237</v>
      </c>
      <c r="I6" s="6" t="s">
        <v>586</v>
      </c>
      <c r="J6" s="11">
        <v>2010</v>
      </c>
      <c r="K6" s="11">
        <v>1</v>
      </c>
      <c r="L6" s="11">
        <v>3</v>
      </c>
      <c r="M6" s="113"/>
      <c r="N6" s="133">
        <f t="shared" si="0"/>
        <v>0</v>
      </c>
      <c r="O6" s="113"/>
      <c r="P6" s="6"/>
    </row>
    <row r="7" spans="1:16" ht="30.75" customHeight="1" x14ac:dyDescent="0.3">
      <c r="A7" s="14">
        <v>230034</v>
      </c>
      <c r="B7" s="14" t="s">
        <v>32</v>
      </c>
      <c r="C7" s="210" t="s">
        <v>577</v>
      </c>
      <c r="D7" s="206"/>
      <c r="E7" s="8" t="s">
        <v>578</v>
      </c>
      <c r="F7" s="8" t="s">
        <v>185</v>
      </c>
      <c r="G7" s="8" t="s">
        <v>587</v>
      </c>
      <c r="H7" s="8" t="s">
        <v>213</v>
      </c>
      <c r="I7" s="8" t="s">
        <v>588</v>
      </c>
      <c r="J7" s="13">
        <v>2011</v>
      </c>
      <c r="K7" s="13">
        <v>1</v>
      </c>
      <c r="L7" s="13">
        <v>3</v>
      </c>
      <c r="M7" s="113"/>
      <c r="N7" s="132">
        <f t="shared" si="0"/>
        <v>0</v>
      </c>
      <c r="O7" s="113"/>
      <c r="P7" s="8"/>
    </row>
    <row r="8" spans="1:16" ht="75.75" customHeight="1" x14ac:dyDescent="0.3">
      <c r="A8" s="12">
        <v>230034</v>
      </c>
      <c r="B8" s="12" t="s">
        <v>32</v>
      </c>
      <c r="C8" s="211" t="s">
        <v>577</v>
      </c>
      <c r="D8" s="206"/>
      <c r="E8" s="6" t="s">
        <v>578</v>
      </c>
      <c r="F8" s="6" t="s">
        <v>185</v>
      </c>
      <c r="G8" s="6" t="s">
        <v>589</v>
      </c>
      <c r="H8" s="6" t="s">
        <v>590</v>
      </c>
      <c r="I8" s="6" t="s">
        <v>591</v>
      </c>
      <c r="J8" s="11">
        <v>2011</v>
      </c>
      <c r="K8" s="11">
        <v>1</v>
      </c>
      <c r="L8" s="11">
        <v>3</v>
      </c>
      <c r="M8" s="113"/>
      <c r="N8" s="133">
        <f t="shared" si="0"/>
        <v>0</v>
      </c>
      <c r="O8" s="113"/>
      <c r="P8" s="6"/>
    </row>
    <row r="9" spans="1:16" ht="30.75" customHeight="1" x14ac:dyDescent="0.3">
      <c r="A9" s="14">
        <v>230034</v>
      </c>
      <c r="B9" s="14" t="s">
        <v>32</v>
      </c>
      <c r="C9" s="210" t="s">
        <v>577</v>
      </c>
      <c r="D9" s="206"/>
      <c r="E9" s="8" t="s">
        <v>578</v>
      </c>
      <c r="F9" s="8" t="s">
        <v>185</v>
      </c>
      <c r="G9" s="8" t="s">
        <v>592</v>
      </c>
      <c r="H9" s="8" t="s">
        <v>213</v>
      </c>
      <c r="I9" s="8" t="s">
        <v>593</v>
      </c>
      <c r="J9" s="13">
        <v>2011</v>
      </c>
      <c r="K9" s="13">
        <v>1</v>
      </c>
      <c r="L9" s="13">
        <v>3</v>
      </c>
      <c r="M9" s="113"/>
      <c r="N9" s="132">
        <f t="shared" si="0"/>
        <v>0</v>
      </c>
      <c r="O9" s="113"/>
      <c r="P9" s="8"/>
    </row>
    <row r="10" spans="1:16" ht="27.9" customHeight="1" x14ac:dyDescent="0.3">
      <c r="A10" s="12">
        <v>230034</v>
      </c>
      <c r="B10" s="12" t="s">
        <v>32</v>
      </c>
      <c r="C10" s="211" t="s">
        <v>577</v>
      </c>
      <c r="D10" s="206"/>
      <c r="E10" s="6" t="s">
        <v>578</v>
      </c>
      <c r="F10" s="6" t="s">
        <v>185</v>
      </c>
      <c r="G10" s="6" t="s">
        <v>594</v>
      </c>
      <c r="H10" s="6" t="s">
        <v>590</v>
      </c>
      <c r="I10" s="6" t="s">
        <v>591</v>
      </c>
      <c r="J10" s="11">
        <v>2011</v>
      </c>
      <c r="K10" s="11">
        <v>2</v>
      </c>
      <c r="L10" s="11">
        <v>3</v>
      </c>
      <c r="M10" s="113"/>
      <c r="N10" s="133">
        <f t="shared" si="0"/>
        <v>0</v>
      </c>
      <c r="O10" s="113"/>
      <c r="P10" s="6"/>
    </row>
    <row r="11" spans="1:16" ht="30.75" customHeight="1" x14ac:dyDescent="0.3">
      <c r="A11" s="14">
        <v>230034</v>
      </c>
      <c r="B11" s="14" t="s">
        <v>32</v>
      </c>
      <c r="C11" s="210" t="s">
        <v>577</v>
      </c>
      <c r="D11" s="206"/>
      <c r="E11" s="8" t="s">
        <v>578</v>
      </c>
      <c r="F11" s="8" t="s">
        <v>185</v>
      </c>
      <c r="G11" s="8" t="s">
        <v>595</v>
      </c>
      <c r="H11" s="8" t="s">
        <v>596</v>
      </c>
      <c r="I11" s="8"/>
      <c r="J11" s="10"/>
      <c r="K11" s="13">
        <v>1</v>
      </c>
      <c r="L11" s="13">
        <v>3</v>
      </c>
      <c r="M11" s="113"/>
      <c r="N11" s="132">
        <f t="shared" si="0"/>
        <v>0</v>
      </c>
      <c r="O11" s="113"/>
      <c r="P11" s="8"/>
    </row>
    <row r="12" spans="1:16" ht="15.75" customHeight="1" x14ac:dyDescent="0.3">
      <c r="A12" s="12">
        <v>230034</v>
      </c>
      <c r="B12" s="12" t="s">
        <v>32</v>
      </c>
      <c r="C12" s="211" t="s">
        <v>577</v>
      </c>
      <c r="D12" s="206"/>
      <c r="E12" s="6" t="s">
        <v>578</v>
      </c>
      <c r="F12" s="6" t="s">
        <v>185</v>
      </c>
      <c r="G12" s="6" t="s">
        <v>597</v>
      </c>
      <c r="H12" s="6" t="s">
        <v>327</v>
      </c>
      <c r="I12" s="6" t="s">
        <v>598</v>
      </c>
      <c r="J12" s="11">
        <v>2011</v>
      </c>
      <c r="K12" s="11">
        <v>1</v>
      </c>
      <c r="L12" s="11">
        <v>3</v>
      </c>
      <c r="M12" s="113"/>
      <c r="N12" s="133">
        <f t="shared" si="0"/>
        <v>0</v>
      </c>
      <c r="O12" s="113"/>
      <c r="P12" s="6"/>
    </row>
    <row r="13" spans="1:16" ht="15.75" customHeight="1" x14ac:dyDescent="0.3">
      <c r="A13" s="14">
        <v>230034</v>
      </c>
      <c r="B13" s="14" t="s">
        <v>32</v>
      </c>
      <c r="C13" s="210" t="s">
        <v>577</v>
      </c>
      <c r="D13" s="206"/>
      <c r="E13" s="8" t="s">
        <v>578</v>
      </c>
      <c r="F13" s="8" t="s">
        <v>185</v>
      </c>
      <c r="G13" s="22" t="s">
        <v>599</v>
      </c>
      <c r="H13" s="22" t="s">
        <v>327</v>
      </c>
      <c r="I13" s="22" t="s">
        <v>600</v>
      </c>
      <c r="J13" s="24" t="s">
        <v>601</v>
      </c>
      <c r="K13" s="23">
        <v>1</v>
      </c>
      <c r="L13" s="23" t="s">
        <v>601</v>
      </c>
      <c r="M13" s="113"/>
      <c r="N13" s="134">
        <f t="shared" si="0"/>
        <v>0</v>
      </c>
      <c r="O13" s="113"/>
      <c r="P13" s="8"/>
    </row>
    <row r="14" spans="1:16" ht="15.75" customHeight="1" x14ac:dyDescent="0.3">
      <c r="A14" s="12">
        <v>230034</v>
      </c>
      <c r="B14" s="12" t="s">
        <v>32</v>
      </c>
      <c r="C14" s="211" t="s">
        <v>577</v>
      </c>
      <c r="D14" s="206"/>
      <c r="E14" s="6" t="s">
        <v>578</v>
      </c>
      <c r="F14" s="6" t="s">
        <v>185</v>
      </c>
      <c r="G14" s="6" t="s">
        <v>602</v>
      </c>
      <c r="H14" s="6" t="s">
        <v>441</v>
      </c>
      <c r="I14" s="6" t="s">
        <v>603</v>
      </c>
      <c r="J14" s="11">
        <v>2010</v>
      </c>
      <c r="K14" s="11">
        <v>1</v>
      </c>
      <c r="L14" s="11" t="s">
        <v>601</v>
      </c>
      <c r="M14" s="113"/>
      <c r="N14" s="133">
        <f t="shared" si="0"/>
        <v>0</v>
      </c>
      <c r="O14" s="113"/>
      <c r="P14" s="6"/>
    </row>
    <row r="15" spans="1:16" ht="15.75" customHeight="1" x14ac:dyDescent="0.3">
      <c r="A15" s="14">
        <v>230034</v>
      </c>
      <c r="B15" s="14" t="s">
        <v>32</v>
      </c>
      <c r="C15" s="210" t="s">
        <v>577</v>
      </c>
      <c r="D15" s="206"/>
      <c r="E15" s="8" t="s">
        <v>578</v>
      </c>
      <c r="F15" s="8" t="s">
        <v>185</v>
      </c>
      <c r="G15" s="22" t="s">
        <v>450</v>
      </c>
      <c r="H15" s="22" t="s">
        <v>237</v>
      </c>
      <c r="I15" s="22" t="s">
        <v>604</v>
      </c>
      <c r="J15" s="23">
        <v>2011</v>
      </c>
      <c r="K15" s="23">
        <v>2</v>
      </c>
      <c r="L15" s="23">
        <v>3</v>
      </c>
      <c r="M15" s="113"/>
      <c r="N15" s="134">
        <f t="shared" si="0"/>
        <v>0</v>
      </c>
      <c r="O15" s="113"/>
      <c r="P15" s="8"/>
    </row>
    <row r="16" spans="1:16" ht="15.75" customHeight="1" x14ac:dyDescent="0.3">
      <c r="A16" s="12">
        <v>230034</v>
      </c>
      <c r="B16" s="12" t="s">
        <v>32</v>
      </c>
      <c r="C16" s="211" t="s">
        <v>577</v>
      </c>
      <c r="D16" s="206"/>
      <c r="E16" s="6" t="s">
        <v>578</v>
      </c>
      <c r="F16" s="6" t="s">
        <v>185</v>
      </c>
      <c r="G16" s="6" t="s">
        <v>450</v>
      </c>
      <c r="H16" s="6" t="s">
        <v>237</v>
      </c>
      <c r="I16" s="6" t="s">
        <v>605</v>
      </c>
      <c r="J16" s="11">
        <v>2020</v>
      </c>
      <c r="K16" s="11">
        <v>1</v>
      </c>
      <c r="L16" s="11">
        <v>3</v>
      </c>
      <c r="M16" s="113"/>
      <c r="N16" s="133">
        <f t="shared" si="0"/>
        <v>0</v>
      </c>
      <c r="O16" s="113"/>
      <c r="P16" s="6"/>
    </row>
    <row r="17" spans="1:16" ht="30.75" customHeight="1" x14ac:dyDescent="0.3">
      <c r="A17" s="14">
        <v>230034</v>
      </c>
      <c r="B17" s="14" t="s">
        <v>32</v>
      </c>
      <c r="C17" s="210" t="s">
        <v>577</v>
      </c>
      <c r="D17" s="206"/>
      <c r="E17" s="8" t="s">
        <v>578</v>
      </c>
      <c r="F17" s="8" t="s">
        <v>185</v>
      </c>
      <c r="G17" s="8" t="s">
        <v>606</v>
      </c>
      <c r="H17" s="8" t="s">
        <v>607</v>
      </c>
      <c r="I17" s="8"/>
      <c r="J17" s="13">
        <v>2011</v>
      </c>
      <c r="K17" s="13">
        <v>1</v>
      </c>
      <c r="L17" s="13">
        <v>3</v>
      </c>
      <c r="M17" s="113"/>
      <c r="N17" s="132">
        <f t="shared" si="0"/>
        <v>0</v>
      </c>
      <c r="O17" s="113"/>
      <c r="P17" s="8"/>
    </row>
    <row r="18" spans="1:16" ht="165.75" customHeight="1" x14ac:dyDescent="0.3">
      <c r="A18" s="12">
        <v>230034</v>
      </c>
      <c r="B18" s="12" t="s">
        <v>32</v>
      </c>
      <c r="C18" s="211" t="s">
        <v>577</v>
      </c>
      <c r="D18" s="206"/>
      <c r="E18" s="6" t="s">
        <v>578</v>
      </c>
      <c r="F18" s="6" t="s">
        <v>185</v>
      </c>
      <c r="G18" s="6" t="s">
        <v>608</v>
      </c>
      <c r="H18" s="6" t="s">
        <v>609</v>
      </c>
      <c r="I18" s="6"/>
      <c r="J18" s="11">
        <v>2010</v>
      </c>
      <c r="K18" s="11">
        <v>1</v>
      </c>
      <c r="L18" s="11">
        <v>3</v>
      </c>
      <c r="M18" s="113"/>
      <c r="N18" s="133">
        <f t="shared" si="0"/>
        <v>0</v>
      </c>
      <c r="O18" s="113"/>
      <c r="P18" s="6"/>
    </row>
    <row r="19" spans="1:16" ht="15.75" customHeight="1" x14ac:dyDescent="0.3">
      <c r="A19" s="14">
        <v>230034</v>
      </c>
      <c r="B19" s="14" t="s">
        <v>32</v>
      </c>
      <c r="C19" s="210" t="s">
        <v>577</v>
      </c>
      <c r="D19" s="206"/>
      <c r="E19" s="8" t="s">
        <v>578</v>
      </c>
      <c r="F19" s="8" t="s">
        <v>185</v>
      </c>
      <c r="G19" s="8" t="s">
        <v>576</v>
      </c>
      <c r="H19" s="8" t="s">
        <v>610</v>
      </c>
      <c r="I19" s="8"/>
      <c r="J19" s="13">
        <v>2010</v>
      </c>
      <c r="K19" s="13">
        <v>1</v>
      </c>
      <c r="L19" s="13">
        <v>3</v>
      </c>
      <c r="M19" s="113"/>
      <c r="N19" s="132">
        <f t="shared" si="0"/>
        <v>0</v>
      </c>
      <c r="O19" s="113"/>
      <c r="P19" s="8"/>
    </row>
    <row r="20" spans="1:16" ht="15.75" customHeight="1" x14ac:dyDescent="0.3">
      <c r="A20" s="12">
        <v>230034</v>
      </c>
      <c r="B20" s="12" t="s">
        <v>32</v>
      </c>
      <c r="C20" s="211" t="s">
        <v>577</v>
      </c>
      <c r="D20" s="206"/>
      <c r="E20" s="6" t="s">
        <v>578</v>
      </c>
      <c r="F20" s="6" t="s">
        <v>185</v>
      </c>
      <c r="G20" s="6" t="s">
        <v>611</v>
      </c>
      <c r="H20" s="6" t="s">
        <v>612</v>
      </c>
      <c r="I20" s="6" t="s">
        <v>613</v>
      </c>
      <c r="J20" s="11">
        <v>2010</v>
      </c>
      <c r="K20" s="11">
        <v>1</v>
      </c>
      <c r="L20" s="11">
        <v>3</v>
      </c>
      <c r="M20" s="113"/>
      <c r="N20" s="133">
        <f>SUM(M20)*K20</f>
        <v>0</v>
      </c>
      <c r="O20" s="113"/>
      <c r="P20" s="6"/>
    </row>
    <row r="21" spans="1:16" ht="30.75" customHeight="1" x14ac:dyDescent="0.3">
      <c r="A21" s="14">
        <v>230034</v>
      </c>
      <c r="B21" s="14" t="s">
        <v>32</v>
      </c>
      <c r="C21" s="210" t="s">
        <v>577</v>
      </c>
      <c r="D21" s="206"/>
      <c r="E21" s="8" t="s">
        <v>578</v>
      </c>
      <c r="F21" s="8" t="s">
        <v>185</v>
      </c>
      <c r="G21" s="8" t="s">
        <v>614</v>
      </c>
      <c r="H21" s="8"/>
      <c r="I21" s="8"/>
      <c r="J21" s="13">
        <v>2010</v>
      </c>
      <c r="K21" s="13">
        <v>5</v>
      </c>
      <c r="L21" s="13">
        <v>3</v>
      </c>
      <c r="M21" s="113"/>
      <c r="N21" s="132">
        <f t="shared" si="0"/>
        <v>0</v>
      </c>
      <c r="O21" s="113"/>
      <c r="P21" s="8"/>
    </row>
    <row r="22" spans="1:16" ht="30.75" customHeight="1" x14ac:dyDescent="0.3">
      <c r="A22" s="12">
        <v>230034</v>
      </c>
      <c r="B22" s="12" t="s">
        <v>32</v>
      </c>
      <c r="C22" s="211" t="s">
        <v>577</v>
      </c>
      <c r="D22" s="206"/>
      <c r="E22" s="6" t="s">
        <v>578</v>
      </c>
      <c r="F22" s="6" t="s">
        <v>185</v>
      </c>
      <c r="G22" s="6" t="s">
        <v>614</v>
      </c>
      <c r="H22" s="6"/>
      <c r="I22" s="6"/>
      <c r="J22" s="11">
        <v>2010</v>
      </c>
      <c r="K22" s="11">
        <v>3</v>
      </c>
      <c r="L22" s="11">
        <v>3</v>
      </c>
      <c r="M22" s="113"/>
      <c r="N22" s="133">
        <f t="shared" si="0"/>
        <v>0</v>
      </c>
      <c r="O22" s="113"/>
      <c r="P22" s="6"/>
    </row>
    <row r="23" spans="1:16" x14ac:dyDescent="0.3">
      <c r="A23" s="8"/>
      <c r="B23" s="8"/>
      <c r="C23" s="8"/>
      <c r="D23" s="19"/>
      <c r="E23" s="8"/>
      <c r="F23" s="8"/>
      <c r="G23" s="8"/>
      <c r="H23" s="8"/>
      <c r="I23" s="8"/>
      <c r="J23" s="10"/>
      <c r="K23" s="10"/>
      <c r="L23" s="10"/>
      <c r="M23" s="10"/>
      <c r="N23" s="10"/>
      <c r="O23" s="10"/>
      <c r="P23" s="8"/>
    </row>
    <row r="24" spans="1:16" x14ac:dyDescent="0.3">
      <c r="A24" s="6"/>
      <c r="B24" s="6"/>
      <c r="C24" s="6"/>
      <c r="D24" s="7"/>
      <c r="E24" s="6"/>
      <c r="F24" s="6"/>
      <c r="G24" s="6"/>
      <c r="H24" s="6"/>
      <c r="I24" s="6"/>
      <c r="J24" s="9"/>
      <c r="K24" s="9"/>
      <c r="L24" s="9"/>
      <c r="M24" s="9"/>
      <c r="N24" s="9"/>
      <c r="O24" s="9"/>
      <c r="P24" s="6"/>
    </row>
    <row r="25" spans="1:16" x14ac:dyDescent="0.3">
      <c r="A25" s="8"/>
      <c r="B25" s="8"/>
      <c r="C25" s="8"/>
      <c r="D25" s="19"/>
      <c r="E25" s="8"/>
      <c r="F25" s="8"/>
      <c r="G25" s="8"/>
      <c r="H25" s="8"/>
      <c r="I25" s="8"/>
      <c r="J25" s="10"/>
      <c r="K25" s="10"/>
      <c r="L25" s="10"/>
      <c r="M25" s="10"/>
      <c r="N25" s="10"/>
      <c r="O25" s="10"/>
      <c r="P25" s="8"/>
    </row>
    <row r="26" spans="1:16" x14ac:dyDescent="0.3">
      <c r="A26" s="6"/>
      <c r="B26" s="6"/>
      <c r="C26" s="6"/>
      <c r="D26" s="7"/>
      <c r="E26" s="6"/>
      <c r="F26" s="6"/>
      <c r="G26" s="6"/>
      <c r="H26" s="6"/>
      <c r="I26" s="6"/>
      <c r="J26" s="9"/>
      <c r="K26" s="9"/>
      <c r="L26" s="9"/>
      <c r="M26" s="9"/>
      <c r="N26" s="9"/>
      <c r="O26" s="9"/>
      <c r="P26" s="6"/>
    </row>
    <row r="27" spans="1:16" x14ac:dyDescent="0.3">
      <c r="A27" s="8"/>
      <c r="B27" s="8"/>
      <c r="C27" s="8"/>
      <c r="D27" s="19"/>
      <c r="E27" s="8"/>
      <c r="F27" s="8"/>
      <c r="G27" s="8"/>
      <c r="H27" s="8"/>
      <c r="I27" s="8"/>
      <c r="J27" s="10"/>
      <c r="K27" s="10"/>
      <c r="L27" s="10"/>
      <c r="M27" s="10"/>
      <c r="N27" s="10"/>
      <c r="O27" s="10"/>
      <c r="P27" s="8"/>
    </row>
    <row r="28" spans="1:16" x14ac:dyDescent="0.3">
      <c r="A28" s="6"/>
      <c r="B28" s="6"/>
      <c r="C28" s="6"/>
      <c r="D28" s="7"/>
      <c r="E28" s="6"/>
      <c r="F28" s="6"/>
      <c r="G28" s="6"/>
      <c r="H28" s="6"/>
      <c r="I28" s="6"/>
      <c r="J28" s="9"/>
      <c r="K28" s="9"/>
      <c r="L28" s="9"/>
      <c r="M28" s="9"/>
      <c r="N28" s="9"/>
      <c r="O28" s="9"/>
      <c r="P28" s="6"/>
    </row>
    <row r="29" spans="1:16" x14ac:dyDescent="0.3">
      <c r="A29" s="8"/>
      <c r="B29" s="8"/>
      <c r="C29" s="8"/>
      <c r="D29" s="19"/>
      <c r="E29" s="8"/>
      <c r="F29" s="8"/>
      <c r="G29" s="8"/>
      <c r="H29" s="8"/>
      <c r="I29" s="8"/>
      <c r="J29" s="10"/>
      <c r="K29" s="10"/>
      <c r="L29" s="10"/>
      <c r="M29" s="10"/>
      <c r="N29" s="10"/>
      <c r="O29" s="10"/>
      <c r="P29" s="8"/>
    </row>
    <row r="30" spans="1:16" x14ac:dyDescent="0.3">
      <c r="A30" s="6"/>
      <c r="B30" s="6"/>
      <c r="C30" s="6"/>
      <c r="D30" s="7"/>
      <c r="E30" s="6"/>
      <c r="F30" s="6"/>
      <c r="G30" s="6"/>
      <c r="H30" s="6"/>
      <c r="I30" s="6"/>
      <c r="J30" s="9"/>
      <c r="K30" s="9"/>
      <c r="L30" s="9"/>
      <c r="M30" s="9"/>
      <c r="N30" s="9"/>
      <c r="O30" s="9"/>
      <c r="P30" s="6"/>
    </row>
    <row r="31" spans="1:16" x14ac:dyDescent="0.3">
      <c r="A31" s="8"/>
      <c r="B31" s="8"/>
      <c r="C31" s="8"/>
      <c r="D31" s="19"/>
      <c r="E31" s="8"/>
      <c r="F31" s="8"/>
      <c r="G31" s="8"/>
      <c r="H31" s="8"/>
      <c r="I31" s="8"/>
      <c r="J31" s="10"/>
      <c r="K31" s="10"/>
      <c r="L31" s="10"/>
      <c r="M31" s="10"/>
      <c r="N31" s="10"/>
      <c r="O31" s="10"/>
      <c r="P31" s="8"/>
    </row>
    <row r="32" spans="1:16" x14ac:dyDescent="0.3">
      <c r="A32" s="6"/>
      <c r="B32" s="6"/>
      <c r="C32" s="6"/>
      <c r="D32" s="7"/>
      <c r="E32" s="6"/>
      <c r="F32" s="6"/>
      <c r="G32" s="6"/>
      <c r="H32" s="6"/>
      <c r="I32" s="6"/>
      <c r="J32" s="9"/>
      <c r="K32" s="9"/>
      <c r="L32" s="9"/>
      <c r="M32" s="9"/>
      <c r="N32" s="9"/>
      <c r="O32" s="9"/>
      <c r="P32" s="6"/>
    </row>
    <row r="33" spans="1:16" x14ac:dyDescent="0.3">
      <c r="A33" s="8"/>
      <c r="B33" s="8"/>
      <c r="C33" s="8"/>
      <c r="D33" s="19"/>
      <c r="E33" s="8"/>
      <c r="F33" s="8"/>
      <c r="G33" s="8"/>
      <c r="H33" s="8"/>
      <c r="I33" s="8"/>
      <c r="J33" s="10"/>
      <c r="K33" s="10"/>
      <c r="L33" s="10"/>
      <c r="M33" s="10"/>
      <c r="N33" s="10"/>
      <c r="O33" s="10"/>
      <c r="P33" s="8"/>
    </row>
    <row r="34" spans="1:16" x14ac:dyDescent="0.3">
      <c r="A34" s="6"/>
      <c r="B34" s="6"/>
      <c r="C34" s="6"/>
      <c r="D34" s="7"/>
      <c r="E34" s="6"/>
      <c r="F34" s="6"/>
      <c r="G34" s="6"/>
      <c r="H34" s="6"/>
      <c r="I34" s="6"/>
      <c r="J34" s="9"/>
      <c r="K34" s="9"/>
      <c r="L34" s="9"/>
      <c r="M34" s="9"/>
      <c r="N34" s="9"/>
      <c r="O34" s="9"/>
      <c r="P34" s="6"/>
    </row>
    <row r="35" spans="1:16" x14ac:dyDescent="0.3">
      <c r="A35" s="8"/>
      <c r="B35" s="8"/>
      <c r="C35" s="8"/>
      <c r="D35" s="19"/>
      <c r="E35" s="8"/>
      <c r="F35" s="8"/>
      <c r="G35" s="8"/>
      <c r="H35" s="8"/>
      <c r="I35" s="8"/>
      <c r="J35" s="10"/>
      <c r="K35" s="10"/>
      <c r="L35" s="10"/>
      <c r="M35" s="10"/>
      <c r="N35" s="10"/>
      <c r="O35" s="10"/>
      <c r="P35" s="8"/>
    </row>
    <row r="36" spans="1:16" x14ac:dyDescent="0.3">
      <c r="A36" s="6"/>
      <c r="B36" s="6"/>
      <c r="C36" s="6"/>
      <c r="D36" s="7"/>
      <c r="E36" s="6"/>
      <c r="F36" s="6"/>
      <c r="G36" s="6"/>
      <c r="H36" s="6"/>
      <c r="I36" s="6"/>
      <c r="J36" s="9"/>
      <c r="K36" s="9"/>
      <c r="L36" s="9"/>
      <c r="M36" s="9"/>
      <c r="N36" s="9"/>
      <c r="O36" s="9"/>
      <c r="P36" s="6"/>
    </row>
    <row r="37" spans="1:16" x14ac:dyDescent="0.3">
      <c r="A37" s="8"/>
      <c r="B37" s="8"/>
      <c r="C37" s="8"/>
      <c r="D37" s="19"/>
      <c r="E37" s="8"/>
      <c r="F37" s="8"/>
      <c r="G37" s="8"/>
      <c r="H37" s="8"/>
      <c r="I37" s="8"/>
      <c r="J37" s="10"/>
      <c r="K37" s="10"/>
      <c r="L37" s="10"/>
      <c r="M37" s="10"/>
      <c r="N37" s="10"/>
      <c r="O37" s="10"/>
      <c r="P37" s="8"/>
    </row>
    <row r="38" spans="1:16" x14ac:dyDescent="0.3">
      <c r="A38" s="6"/>
      <c r="B38" s="6"/>
      <c r="C38" s="6"/>
      <c r="D38" s="7"/>
      <c r="E38" s="6"/>
      <c r="F38" s="6"/>
      <c r="G38" s="6"/>
      <c r="H38" s="6"/>
      <c r="I38" s="6"/>
      <c r="J38" s="9"/>
      <c r="K38" s="9"/>
      <c r="L38" s="9"/>
      <c r="M38" s="9"/>
      <c r="N38" s="9"/>
      <c r="O38" s="9"/>
      <c r="P38" s="6"/>
    </row>
    <row r="39" spans="1:16" x14ac:dyDescent="0.3">
      <c r="A39" s="8"/>
      <c r="B39" s="8"/>
      <c r="C39" s="8"/>
      <c r="D39" s="19"/>
      <c r="E39" s="8"/>
      <c r="F39" s="8"/>
      <c r="G39" s="8"/>
      <c r="H39" s="8"/>
      <c r="I39" s="8"/>
      <c r="J39" s="10"/>
      <c r="K39" s="10"/>
      <c r="L39" s="10"/>
      <c r="M39" s="10"/>
      <c r="N39" s="10"/>
      <c r="O39" s="10"/>
      <c r="P39" s="8"/>
    </row>
    <row r="40" spans="1:16" x14ac:dyDescent="0.3">
      <c r="A40" s="6"/>
      <c r="B40" s="6"/>
      <c r="C40" s="6"/>
      <c r="D40" s="7"/>
      <c r="E40" s="6"/>
      <c r="F40" s="6"/>
      <c r="G40" s="6"/>
      <c r="H40" s="6"/>
      <c r="I40" s="6"/>
      <c r="J40" s="9"/>
      <c r="K40" s="9"/>
      <c r="L40" s="9"/>
      <c r="M40" s="9"/>
      <c r="N40" s="9"/>
      <c r="O40" s="9"/>
      <c r="P40" s="6"/>
    </row>
    <row r="41" spans="1:16" x14ac:dyDescent="0.3">
      <c r="A41" s="8"/>
      <c r="B41" s="8"/>
      <c r="C41" s="8"/>
      <c r="D41" s="19"/>
      <c r="E41" s="8"/>
      <c r="F41" s="8"/>
      <c r="G41" s="8"/>
      <c r="H41" s="8"/>
      <c r="I41" s="8"/>
      <c r="J41" s="10"/>
      <c r="K41" s="10"/>
      <c r="L41" s="10"/>
      <c r="M41" s="10"/>
      <c r="N41" s="10"/>
      <c r="O41" s="10"/>
      <c r="P41" s="8"/>
    </row>
    <row r="42" spans="1:16" x14ac:dyDescent="0.3">
      <c r="A42" s="6"/>
      <c r="B42" s="6"/>
      <c r="C42" s="6"/>
      <c r="D42" s="7"/>
      <c r="E42" s="6"/>
      <c r="F42" s="6"/>
      <c r="G42" s="6"/>
      <c r="H42" s="6"/>
      <c r="I42" s="6"/>
      <c r="J42" s="9"/>
      <c r="K42" s="9"/>
      <c r="L42" s="9"/>
      <c r="M42" s="9"/>
      <c r="N42" s="9"/>
      <c r="O42" s="9"/>
      <c r="P42" s="6"/>
    </row>
    <row r="43" spans="1:16" x14ac:dyDescent="0.3">
      <c r="A43" s="8"/>
      <c r="B43" s="8"/>
      <c r="C43" s="8"/>
      <c r="D43" s="19"/>
      <c r="E43" s="8"/>
      <c r="F43" s="8"/>
      <c r="G43" s="8"/>
      <c r="H43" s="8"/>
      <c r="I43" s="8"/>
      <c r="J43" s="10"/>
      <c r="K43" s="10"/>
      <c r="L43" s="10"/>
      <c r="M43" s="10"/>
      <c r="N43" s="10"/>
      <c r="O43" s="10"/>
      <c r="P43" s="8"/>
    </row>
    <row r="44" spans="1:16" x14ac:dyDescent="0.3">
      <c r="A44" s="6"/>
      <c r="B44" s="6"/>
      <c r="C44" s="6"/>
      <c r="D44" s="7"/>
      <c r="E44" s="6"/>
      <c r="F44" s="6"/>
      <c r="G44" s="6"/>
      <c r="H44" s="6"/>
      <c r="I44" s="6"/>
      <c r="J44" s="9"/>
      <c r="K44" s="9"/>
      <c r="L44" s="9"/>
      <c r="M44" s="9"/>
      <c r="N44" s="9"/>
      <c r="O44" s="9"/>
      <c r="P44" s="6"/>
    </row>
    <row r="45" spans="1:16" x14ac:dyDescent="0.3">
      <c r="A45" s="8"/>
      <c r="B45" s="8"/>
      <c r="C45" s="8"/>
      <c r="D45" s="19"/>
      <c r="E45" s="8"/>
      <c r="F45" s="8"/>
      <c r="G45" s="8"/>
      <c r="H45" s="8"/>
      <c r="I45" s="8"/>
      <c r="J45" s="10"/>
      <c r="K45" s="10"/>
      <c r="L45" s="10"/>
      <c r="M45" s="10"/>
      <c r="N45" s="10"/>
      <c r="O45" s="10"/>
      <c r="P45" s="8"/>
    </row>
    <row r="46" spans="1:16" x14ac:dyDescent="0.3">
      <c r="A46" s="6"/>
      <c r="B46" s="6"/>
      <c r="C46" s="6"/>
      <c r="D46" s="7"/>
      <c r="E46" s="6"/>
      <c r="F46" s="6"/>
      <c r="G46" s="6"/>
      <c r="H46" s="6"/>
      <c r="I46" s="6"/>
      <c r="J46" s="9"/>
      <c r="K46" s="9"/>
      <c r="L46" s="9"/>
      <c r="M46" s="9"/>
      <c r="N46" s="9"/>
      <c r="O46" s="9"/>
      <c r="P46" s="6"/>
    </row>
    <row r="47" spans="1:16" x14ac:dyDescent="0.3">
      <c r="A47" s="8"/>
      <c r="B47" s="8"/>
      <c r="C47" s="8"/>
      <c r="D47" s="19"/>
      <c r="E47" s="8"/>
      <c r="F47" s="8"/>
      <c r="G47" s="8"/>
      <c r="H47" s="8"/>
      <c r="I47" s="8"/>
      <c r="J47" s="10"/>
      <c r="K47" s="10"/>
      <c r="L47" s="10"/>
      <c r="M47" s="10"/>
      <c r="N47" s="10"/>
      <c r="O47" s="10"/>
      <c r="P47" s="8"/>
    </row>
    <row r="48" spans="1:16" x14ac:dyDescent="0.3">
      <c r="A48" s="6"/>
      <c r="B48" s="6"/>
      <c r="C48" s="6"/>
      <c r="D48" s="7"/>
      <c r="E48" s="6"/>
      <c r="F48" s="6"/>
      <c r="G48" s="6"/>
      <c r="H48" s="6"/>
      <c r="I48" s="6"/>
      <c r="J48" s="9"/>
      <c r="K48" s="9"/>
      <c r="L48" s="9"/>
      <c r="M48" s="9"/>
      <c r="N48" s="9"/>
      <c r="O48" s="9"/>
      <c r="P48" s="6"/>
    </row>
    <row r="49" spans="1:16" x14ac:dyDescent="0.3">
      <c r="A49" s="8"/>
      <c r="B49" s="8"/>
      <c r="C49" s="8"/>
      <c r="D49" s="19"/>
      <c r="E49" s="8"/>
      <c r="F49" s="8"/>
      <c r="G49" s="8"/>
      <c r="H49" s="8"/>
      <c r="I49" s="8"/>
      <c r="J49" s="10"/>
      <c r="K49" s="10"/>
      <c r="L49" s="10"/>
      <c r="M49" s="10"/>
      <c r="N49" s="10"/>
      <c r="O49" s="10"/>
      <c r="P49" s="8"/>
    </row>
    <row r="50" spans="1:16" x14ac:dyDescent="0.3">
      <c r="A50" s="6"/>
      <c r="B50" s="6"/>
      <c r="C50" s="6"/>
      <c r="D50" s="7"/>
      <c r="E50" s="6"/>
      <c r="F50" s="6"/>
      <c r="G50" s="6"/>
      <c r="H50" s="6"/>
      <c r="I50" s="6"/>
      <c r="J50" s="9"/>
      <c r="K50" s="9"/>
      <c r="L50" s="9"/>
      <c r="M50" s="9"/>
      <c r="N50" s="9"/>
      <c r="O50" s="9"/>
      <c r="P50" s="6"/>
    </row>
    <row r="51" spans="1:16" x14ac:dyDescent="0.3">
      <c r="A51" s="8"/>
      <c r="B51" s="8"/>
      <c r="C51" s="8"/>
      <c r="D51" s="19"/>
      <c r="E51" s="8"/>
      <c r="F51" s="8"/>
      <c r="G51" s="8"/>
      <c r="H51" s="8"/>
      <c r="I51" s="8"/>
      <c r="J51" s="10"/>
      <c r="K51" s="10"/>
      <c r="L51" s="10"/>
      <c r="M51" s="10"/>
      <c r="N51" s="10"/>
      <c r="O51" s="10"/>
      <c r="P51" s="8"/>
    </row>
    <row r="52" spans="1:16" x14ac:dyDescent="0.3">
      <c r="A52" s="6"/>
      <c r="B52" s="6"/>
      <c r="C52" s="6"/>
      <c r="D52" s="7"/>
      <c r="E52" s="6"/>
      <c r="F52" s="6"/>
      <c r="G52" s="6"/>
      <c r="H52" s="6"/>
      <c r="I52" s="6"/>
      <c r="J52" s="9"/>
      <c r="K52" s="9"/>
      <c r="L52" s="9"/>
      <c r="M52" s="9"/>
      <c r="N52" s="9"/>
      <c r="O52" s="9"/>
      <c r="P52" s="6"/>
    </row>
    <row r="53" spans="1:16" x14ac:dyDescent="0.3">
      <c r="A53" s="8"/>
      <c r="B53" s="8"/>
      <c r="C53" s="8"/>
      <c r="D53" s="19"/>
      <c r="E53" s="8"/>
      <c r="F53" s="8"/>
      <c r="G53" s="8"/>
      <c r="H53" s="8"/>
      <c r="I53" s="8"/>
      <c r="J53" s="10"/>
      <c r="K53" s="10"/>
      <c r="L53" s="10"/>
      <c r="M53" s="10"/>
      <c r="N53" s="10"/>
      <c r="O53" s="10"/>
      <c r="P53" s="8"/>
    </row>
    <row r="54" spans="1:16" x14ac:dyDescent="0.3">
      <c r="A54" s="6"/>
      <c r="B54" s="6"/>
      <c r="C54" s="6"/>
      <c r="D54" s="7"/>
      <c r="E54" s="6"/>
      <c r="F54" s="6"/>
      <c r="G54" s="6"/>
      <c r="H54" s="6"/>
      <c r="I54" s="6"/>
      <c r="J54" s="9"/>
      <c r="K54" s="9"/>
      <c r="L54" s="9"/>
      <c r="M54" s="9"/>
      <c r="N54" s="9"/>
      <c r="O54" s="9"/>
      <c r="P54" s="6"/>
    </row>
    <row r="55" spans="1:16" x14ac:dyDescent="0.3">
      <c r="A55" s="8"/>
      <c r="B55" s="8"/>
      <c r="C55" s="8"/>
      <c r="D55" s="19"/>
      <c r="E55" s="8"/>
      <c r="F55" s="8"/>
      <c r="G55" s="8"/>
      <c r="H55" s="8"/>
      <c r="I55" s="8"/>
      <c r="J55" s="10"/>
      <c r="K55" s="10"/>
      <c r="L55" s="10"/>
      <c r="M55" s="10"/>
      <c r="N55" s="10"/>
      <c r="O55" s="10"/>
      <c r="P55" s="8"/>
    </row>
    <row r="56" spans="1:16" x14ac:dyDescent="0.3">
      <c r="A56" s="6"/>
      <c r="B56" s="6"/>
      <c r="C56" s="6"/>
      <c r="D56" s="7"/>
      <c r="E56" s="6"/>
      <c r="F56" s="6"/>
      <c r="G56" s="6"/>
      <c r="H56" s="6"/>
      <c r="I56" s="6"/>
      <c r="J56" s="9"/>
      <c r="K56" s="9"/>
      <c r="L56" s="9"/>
      <c r="M56" s="9"/>
      <c r="N56" s="9"/>
      <c r="O56" s="9"/>
      <c r="P56" s="6"/>
    </row>
    <row r="57" spans="1:16" x14ac:dyDescent="0.3">
      <c r="A57" s="8"/>
      <c r="B57" s="8"/>
      <c r="C57" s="8"/>
      <c r="D57" s="19"/>
      <c r="E57" s="8"/>
      <c r="F57" s="8"/>
      <c r="G57" s="8"/>
      <c r="H57" s="8"/>
      <c r="I57" s="8"/>
      <c r="J57" s="10"/>
      <c r="K57" s="10"/>
      <c r="L57" s="10"/>
      <c r="M57" s="10"/>
      <c r="N57" s="10"/>
      <c r="O57" s="10"/>
      <c r="P57" s="8"/>
    </row>
    <row r="58" spans="1:16" x14ac:dyDescent="0.3">
      <c r="A58" s="6"/>
      <c r="B58" s="6"/>
      <c r="C58" s="6"/>
      <c r="D58" s="7"/>
      <c r="E58" s="6"/>
      <c r="F58" s="6"/>
      <c r="G58" s="6"/>
      <c r="H58" s="6"/>
      <c r="I58" s="6"/>
      <c r="J58" s="9"/>
      <c r="K58" s="9"/>
      <c r="L58" s="9"/>
      <c r="M58" s="9"/>
      <c r="N58" s="9"/>
      <c r="O58" s="9"/>
      <c r="P58" s="6"/>
    </row>
    <row r="59" spans="1:16" x14ac:dyDescent="0.3">
      <c r="A59" s="8"/>
      <c r="B59" s="8"/>
      <c r="C59" s="8"/>
      <c r="D59" s="19"/>
      <c r="E59" s="8"/>
      <c r="F59" s="8"/>
      <c r="G59" s="8"/>
      <c r="H59" s="8"/>
      <c r="I59" s="8"/>
      <c r="J59" s="10"/>
      <c r="K59" s="10"/>
      <c r="L59" s="10"/>
      <c r="M59" s="10"/>
      <c r="N59" s="10"/>
      <c r="O59" s="10"/>
      <c r="P59" s="8"/>
    </row>
    <row r="60" spans="1:16" x14ac:dyDescent="0.3">
      <c r="A60" s="6"/>
      <c r="B60" s="6"/>
      <c r="C60" s="6"/>
      <c r="D60" s="7"/>
      <c r="E60" s="6"/>
      <c r="F60" s="6"/>
      <c r="G60" s="6"/>
      <c r="H60" s="6"/>
      <c r="I60" s="6"/>
      <c r="J60" s="9"/>
      <c r="K60" s="9"/>
      <c r="L60" s="9"/>
      <c r="M60" s="9"/>
      <c r="N60" s="9"/>
      <c r="O60" s="9"/>
      <c r="P60" s="6"/>
    </row>
    <row r="61" spans="1:16" x14ac:dyDescent="0.3">
      <c r="A61" s="8"/>
      <c r="B61" s="8"/>
      <c r="C61" s="8"/>
      <c r="D61" s="19"/>
      <c r="E61" s="8"/>
      <c r="F61" s="8"/>
      <c r="G61" s="8"/>
      <c r="H61" s="8"/>
      <c r="I61" s="8"/>
      <c r="J61" s="10"/>
      <c r="K61" s="10"/>
      <c r="L61" s="10"/>
      <c r="M61" s="10"/>
      <c r="N61" s="10"/>
      <c r="O61" s="10"/>
      <c r="P61" s="8"/>
    </row>
    <row r="62" spans="1:16" x14ac:dyDescent="0.3">
      <c r="A62" s="6"/>
      <c r="B62" s="6"/>
      <c r="C62" s="6"/>
      <c r="D62" s="7"/>
      <c r="E62" s="6"/>
      <c r="F62" s="6"/>
      <c r="G62" s="6"/>
      <c r="H62" s="6"/>
      <c r="I62" s="6"/>
      <c r="J62" s="9"/>
      <c r="K62" s="9"/>
      <c r="L62" s="9"/>
      <c r="M62" s="9"/>
      <c r="N62" s="9"/>
      <c r="O62" s="9"/>
      <c r="P62" s="6"/>
    </row>
    <row r="63" spans="1:16" x14ac:dyDescent="0.3">
      <c r="A63" s="8"/>
      <c r="B63" s="8"/>
      <c r="C63" s="8"/>
      <c r="D63" s="19"/>
      <c r="E63" s="8"/>
      <c r="F63" s="8"/>
      <c r="G63" s="8"/>
      <c r="H63" s="8"/>
      <c r="I63" s="8"/>
      <c r="J63" s="10"/>
      <c r="K63" s="10"/>
      <c r="L63" s="10"/>
      <c r="M63" s="10"/>
      <c r="N63" s="10"/>
      <c r="O63" s="10"/>
      <c r="P63" s="8"/>
    </row>
    <row r="64" spans="1:16" x14ac:dyDescent="0.3">
      <c r="A64" s="6"/>
      <c r="B64" s="6"/>
      <c r="C64" s="6"/>
      <c r="D64" s="7"/>
      <c r="E64" s="6"/>
      <c r="F64" s="6"/>
      <c r="G64" s="6"/>
      <c r="H64" s="6"/>
      <c r="I64" s="6"/>
      <c r="J64" s="9"/>
      <c r="K64" s="9"/>
      <c r="L64" s="9"/>
      <c r="M64" s="9"/>
      <c r="N64" s="9"/>
      <c r="O64" s="9"/>
      <c r="P64" s="6"/>
    </row>
    <row r="65" spans="1:16" x14ac:dyDescent="0.3">
      <c r="A65" s="8"/>
      <c r="B65" s="8"/>
      <c r="C65" s="8"/>
      <c r="D65" s="19"/>
      <c r="E65" s="8"/>
      <c r="F65" s="8"/>
      <c r="G65" s="8"/>
      <c r="H65" s="8"/>
      <c r="I65" s="8"/>
      <c r="J65" s="10"/>
      <c r="K65" s="10"/>
      <c r="L65" s="10"/>
      <c r="M65" s="10"/>
      <c r="N65" s="10"/>
      <c r="O65" s="10"/>
      <c r="P65" s="8"/>
    </row>
    <row r="66" spans="1:16" x14ac:dyDescent="0.3">
      <c r="A66" s="6"/>
      <c r="B66" s="6"/>
      <c r="C66" s="6"/>
      <c r="D66" s="7"/>
      <c r="E66" s="6"/>
      <c r="F66" s="6"/>
      <c r="G66" s="6"/>
      <c r="H66" s="6"/>
      <c r="I66" s="6"/>
      <c r="J66" s="9"/>
      <c r="K66" s="9"/>
      <c r="L66" s="9"/>
      <c r="M66" s="9"/>
      <c r="N66" s="9"/>
      <c r="O66" s="9"/>
      <c r="P66" s="6"/>
    </row>
    <row r="67" spans="1:16" x14ac:dyDescent="0.3">
      <c r="A67" s="8"/>
      <c r="B67" s="8"/>
      <c r="C67" s="8"/>
      <c r="D67" s="19"/>
      <c r="E67" s="8"/>
      <c r="F67" s="8"/>
      <c r="G67" s="8"/>
      <c r="H67" s="8"/>
      <c r="I67" s="8"/>
      <c r="J67" s="10"/>
      <c r="K67" s="10"/>
      <c r="L67" s="10"/>
      <c r="M67" s="10"/>
      <c r="N67" s="10"/>
      <c r="O67" s="10"/>
      <c r="P67" s="8"/>
    </row>
    <row r="68" spans="1:16" x14ac:dyDescent="0.3">
      <c r="A68" s="6"/>
      <c r="B68" s="6"/>
      <c r="C68" s="6"/>
      <c r="D68" s="7"/>
      <c r="E68" s="6"/>
      <c r="F68" s="6"/>
      <c r="G68" s="6"/>
      <c r="H68" s="6"/>
      <c r="I68" s="6"/>
      <c r="J68" s="9"/>
      <c r="K68" s="9"/>
      <c r="L68" s="9"/>
      <c r="M68" s="9"/>
      <c r="N68" s="9"/>
      <c r="O68" s="9"/>
      <c r="P68" s="6"/>
    </row>
    <row r="69" spans="1:16" x14ac:dyDescent="0.3">
      <c r="A69" s="8"/>
      <c r="B69" s="8"/>
      <c r="C69" s="8"/>
      <c r="D69" s="19"/>
      <c r="E69" s="8"/>
      <c r="F69" s="8"/>
      <c r="G69" s="8"/>
      <c r="H69" s="8"/>
      <c r="I69" s="8"/>
      <c r="J69" s="10"/>
      <c r="K69" s="10"/>
      <c r="L69" s="10"/>
      <c r="M69" s="10"/>
      <c r="N69" s="10"/>
      <c r="O69" s="10"/>
      <c r="P69" s="8"/>
    </row>
    <row r="70" spans="1:16" x14ac:dyDescent="0.3">
      <c r="A70" s="6"/>
      <c r="B70" s="6"/>
      <c r="C70" s="6"/>
      <c r="D70" s="7"/>
      <c r="E70" s="6"/>
      <c r="F70" s="6"/>
      <c r="G70" s="6"/>
      <c r="H70" s="6"/>
      <c r="I70" s="6"/>
      <c r="J70" s="9"/>
      <c r="K70" s="9"/>
      <c r="L70" s="9"/>
      <c r="M70" s="9"/>
      <c r="N70" s="9"/>
      <c r="O70" s="9"/>
      <c r="P70" s="6"/>
    </row>
    <row r="71" spans="1:16" x14ac:dyDescent="0.3">
      <c r="A71" s="8"/>
      <c r="B71" s="8"/>
      <c r="C71" s="8"/>
      <c r="D71" s="19"/>
      <c r="E71" s="8"/>
      <c r="F71" s="8"/>
      <c r="G71" s="8"/>
      <c r="H71" s="8"/>
      <c r="I71" s="8"/>
      <c r="J71" s="10"/>
      <c r="K71" s="10"/>
      <c r="L71" s="10"/>
      <c r="M71" s="10"/>
      <c r="N71" s="10"/>
      <c r="O71" s="10"/>
      <c r="P71" s="8"/>
    </row>
    <row r="72" spans="1:16" x14ac:dyDescent="0.3">
      <c r="A72" s="6"/>
      <c r="B72" s="6"/>
      <c r="C72" s="6"/>
      <c r="D72" s="7"/>
      <c r="E72" s="6"/>
      <c r="F72" s="6"/>
      <c r="G72" s="6"/>
      <c r="H72" s="6"/>
      <c r="I72" s="6"/>
      <c r="J72" s="9"/>
      <c r="K72" s="9"/>
      <c r="L72" s="9"/>
      <c r="M72" s="9"/>
      <c r="N72" s="9"/>
      <c r="O72" s="9"/>
      <c r="P72" s="6"/>
    </row>
    <row r="73" spans="1:16" x14ac:dyDescent="0.3">
      <c r="A73" s="8"/>
      <c r="B73" s="8"/>
      <c r="C73" s="8"/>
      <c r="D73" s="19"/>
      <c r="E73" s="8"/>
      <c r="F73" s="8"/>
      <c r="G73" s="8"/>
      <c r="H73" s="8"/>
      <c r="I73" s="8"/>
      <c r="J73" s="10"/>
      <c r="K73" s="10"/>
      <c r="L73" s="10"/>
      <c r="M73" s="10"/>
      <c r="N73" s="10"/>
      <c r="O73" s="10"/>
      <c r="P73" s="8"/>
    </row>
    <row r="74" spans="1:16" x14ac:dyDescent="0.3">
      <c r="A74" s="6"/>
      <c r="B74" s="6"/>
      <c r="C74" s="6"/>
      <c r="D74" s="7"/>
      <c r="E74" s="6"/>
      <c r="F74" s="6"/>
      <c r="G74" s="6"/>
      <c r="H74" s="6"/>
      <c r="I74" s="6"/>
      <c r="J74" s="9"/>
      <c r="K74" s="9"/>
      <c r="L74" s="9"/>
      <c r="M74" s="9"/>
      <c r="N74" s="9"/>
      <c r="O74" s="9"/>
      <c r="P74" s="6"/>
    </row>
    <row r="75" spans="1:16" x14ac:dyDescent="0.3">
      <c r="A75" s="8"/>
      <c r="B75" s="8"/>
      <c r="C75" s="8"/>
      <c r="D75" s="19"/>
      <c r="E75" s="8"/>
      <c r="F75" s="8"/>
      <c r="G75" s="8"/>
      <c r="H75" s="8"/>
      <c r="I75" s="8"/>
      <c r="J75" s="10"/>
      <c r="K75" s="10"/>
      <c r="L75" s="10"/>
      <c r="M75" s="10"/>
      <c r="N75" s="10"/>
      <c r="O75" s="10"/>
      <c r="P75" s="8"/>
    </row>
    <row r="76" spans="1:16" x14ac:dyDescent="0.3">
      <c r="A76" s="6"/>
      <c r="B76" s="6"/>
      <c r="C76" s="6"/>
      <c r="D76" s="7"/>
      <c r="E76" s="6"/>
      <c r="F76" s="6"/>
      <c r="G76" s="6"/>
      <c r="H76" s="6"/>
      <c r="I76" s="6"/>
      <c r="J76" s="9"/>
      <c r="K76" s="9"/>
      <c r="L76" s="9"/>
      <c r="M76" s="9"/>
      <c r="N76" s="9"/>
      <c r="O76" s="9"/>
      <c r="P76" s="6"/>
    </row>
    <row r="77" spans="1:16" x14ac:dyDescent="0.3">
      <c r="A77" s="8"/>
      <c r="B77" s="8"/>
      <c r="C77" s="8"/>
      <c r="D77" s="19"/>
      <c r="E77" s="8"/>
      <c r="F77" s="8"/>
      <c r="G77" s="8"/>
      <c r="H77" s="8"/>
      <c r="I77" s="8"/>
      <c r="J77" s="10"/>
      <c r="K77" s="10"/>
      <c r="L77" s="10"/>
      <c r="M77" s="10"/>
      <c r="N77" s="10"/>
      <c r="O77" s="10"/>
      <c r="P77" s="8"/>
    </row>
    <row r="78" spans="1:16" x14ac:dyDescent="0.3">
      <c r="A78" s="6"/>
      <c r="B78" s="6"/>
      <c r="C78" s="6"/>
      <c r="D78" s="7"/>
      <c r="E78" s="6"/>
      <c r="F78" s="6"/>
      <c r="G78" s="6"/>
      <c r="H78" s="6"/>
      <c r="I78" s="6"/>
      <c r="J78" s="9"/>
      <c r="K78" s="9"/>
      <c r="L78" s="9"/>
      <c r="M78" s="9"/>
      <c r="N78" s="9"/>
      <c r="O78" s="9"/>
      <c r="P78" s="6"/>
    </row>
    <row r="79" spans="1:16" x14ac:dyDescent="0.3">
      <c r="A79" s="8"/>
      <c r="B79" s="8"/>
      <c r="C79" s="8"/>
      <c r="D79" s="19"/>
      <c r="E79" s="8"/>
      <c r="F79" s="8"/>
      <c r="G79" s="8"/>
      <c r="H79" s="8"/>
      <c r="I79" s="8"/>
      <c r="J79" s="10"/>
      <c r="K79" s="10"/>
      <c r="L79" s="10"/>
      <c r="M79" s="10"/>
      <c r="N79" s="10"/>
      <c r="O79" s="10"/>
      <c r="P79" s="8"/>
    </row>
    <row r="80" spans="1:16" x14ac:dyDescent="0.3">
      <c r="A80" s="6"/>
      <c r="B80" s="6"/>
      <c r="C80" s="6"/>
      <c r="D80" s="7"/>
      <c r="E80" s="6"/>
      <c r="F80" s="6"/>
      <c r="G80" s="6"/>
      <c r="H80" s="6"/>
      <c r="I80" s="6"/>
      <c r="J80" s="9"/>
      <c r="K80" s="9"/>
      <c r="L80" s="9"/>
      <c r="M80" s="9"/>
      <c r="N80" s="9"/>
      <c r="O80" s="9"/>
      <c r="P80" s="6"/>
    </row>
    <row r="81" spans="1:16" x14ac:dyDescent="0.3">
      <c r="A81" s="8"/>
      <c r="B81" s="8"/>
      <c r="C81" s="8"/>
      <c r="D81" s="19"/>
      <c r="E81" s="8"/>
      <c r="F81" s="8"/>
      <c r="G81" s="8"/>
      <c r="H81" s="8"/>
      <c r="I81" s="8"/>
      <c r="J81" s="10"/>
      <c r="K81" s="10"/>
      <c r="L81" s="10"/>
      <c r="M81" s="10"/>
      <c r="N81" s="10"/>
      <c r="O81" s="10"/>
      <c r="P81" s="8"/>
    </row>
    <row r="82" spans="1:16" x14ac:dyDescent="0.3">
      <c r="A82" s="6"/>
      <c r="B82" s="6"/>
      <c r="C82" s="6"/>
      <c r="D82" s="7"/>
      <c r="E82" s="6"/>
      <c r="F82" s="6"/>
      <c r="G82" s="6"/>
      <c r="H82" s="6"/>
      <c r="I82" s="6"/>
      <c r="J82" s="9"/>
      <c r="K82" s="9"/>
      <c r="L82" s="9"/>
      <c r="M82" s="9"/>
      <c r="N82" s="9"/>
      <c r="O82" s="9"/>
      <c r="P82" s="6"/>
    </row>
    <row r="83" spans="1:16" x14ac:dyDescent="0.3">
      <c r="A83" s="8"/>
      <c r="B83" s="8"/>
      <c r="C83" s="8"/>
      <c r="D83" s="19"/>
      <c r="E83" s="8"/>
      <c r="F83" s="8"/>
      <c r="G83" s="8"/>
      <c r="H83" s="8"/>
      <c r="I83" s="8"/>
      <c r="J83" s="10"/>
      <c r="K83" s="10"/>
      <c r="L83" s="10"/>
      <c r="M83" s="10"/>
      <c r="N83" s="10"/>
      <c r="O83" s="10"/>
      <c r="P83" s="8"/>
    </row>
    <row r="84" spans="1:16" x14ac:dyDescent="0.3">
      <c r="A84" s="6"/>
      <c r="B84" s="6"/>
      <c r="C84" s="6"/>
      <c r="D84" s="7"/>
      <c r="E84" s="6"/>
      <c r="F84" s="6"/>
      <c r="G84" s="6"/>
      <c r="H84" s="6"/>
      <c r="I84" s="6"/>
      <c r="J84" s="9"/>
      <c r="K84" s="9"/>
      <c r="L84" s="9"/>
      <c r="M84" s="9"/>
      <c r="N84" s="9"/>
      <c r="O84" s="9"/>
      <c r="P84" s="6"/>
    </row>
    <row r="85" spans="1:16" x14ac:dyDescent="0.3">
      <c r="A85" s="8"/>
      <c r="B85" s="8"/>
      <c r="C85" s="8"/>
      <c r="D85" s="19"/>
      <c r="E85" s="8"/>
      <c r="F85" s="8"/>
      <c r="G85" s="8"/>
      <c r="H85" s="8"/>
      <c r="I85" s="8"/>
      <c r="J85" s="10"/>
      <c r="K85" s="10"/>
      <c r="L85" s="10"/>
      <c r="M85" s="10"/>
      <c r="N85" s="10"/>
      <c r="O85" s="10"/>
      <c r="P85" s="8"/>
    </row>
    <row r="86" spans="1:16" x14ac:dyDescent="0.3">
      <c r="A86" s="6"/>
      <c r="B86" s="6"/>
      <c r="C86" s="6"/>
      <c r="D86" s="7"/>
      <c r="E86" s="6"/>
      <c r="F86" s="6"/>
      <c r="G86" s="6"/>
      <c r="H86" s="6"/>
      <c r="I86" s="6"/>
      <c r="J86" s="9"/>
      <c r="K86" s="9"/>
      <c r="L86" s="9"/>
      <c r="M86" s="9"/>
      <c r="N86" s="9"/>
      <c r="O86" s="9"/>
      <c r="P86" s="6"/>
    </row>
    <row r="87" spans="1:16" x14ac:dyDescent="0.3">
      <c r="A87" s="8"/>
      <c r="B87" s="8"/>
      <c r="C87" s="8"/>
      <c r="D87" s="19"/>
      <c r="E87" s="8"/>
      <c r="F87" s="8"/>
      <c r="G87" s="8"/>
      <c r="H87" s="8"/>
      <c r="I87" s="8"/>
      <c r="J87" s="10"/>
      <c r="K87" s="10"/>
      <c r="L87" s="10"/>
      <c r="M87" s="10"/>
      <c r="N87" s="10"/>
      <c r="O87" s="10"/>
      <c r="P87" s="8"/>
    </row>
    <row r="88" spans="1:16" x14ac:dyDescent="0.3">
      <c r="A88" s="6"/>
      <c r="B88" s="6"/>
      <c r="C88" s="6"/>
      <c r="D88" s="7"/>
      <c r="E88" s="6"/>
      <c r="F88" s="6"/>
      <c r="G88" s="6"/>
      <c r="H88" s="6"/>
      <c r="I88" s="6"/>
      <c r="J88" s="9"/>
      <c r="K88" s="9"/>
      <c r="L88" s="9"/>
      <c r="M88" s="9"/>
      <c r="N88" s="9"/>
      <c r="O88" s="9"/>
      <c r="P88" s="6"/>
    </row>
    <row r="89" spans="1:16" x14ac:dyDescent="0.3">
      <c r="A89" s="8"/>
      <c r="B89" s="8"/>
      <c r="C89" s="8"/>
      <c r="D89" s="19"/>
      <c r="E89" s="8"/>
      <c r="F89" s="8"/>
      <c r="G89" s="8"/>
      <c r="H89" s="8"/>
      <c r="I89" s="8"/>
      <c r="J89" s="10"/>
      <c r="K89" s="10"/>
      <c r="L89" s="10"/>
      <c r="M89" s="10"/>
      <c r="N89" s="10"/>
      <c r="O89" s="10"/>
      <c r="P89" s="8"/>
    </row>
    <row r="90" spans="1:16" x14ac:dyDescent="0.3">
      <c r="A90" s="6"/>
      <c r="B90" s="6"/>
      <c r="C90" s="6"/>
      <c r="D90" s="7"/>
      <c r="E90" s="6"/>
      <c r="F90" s="6"/>
      <c r="G90" s="6"/>
      <c r="H90" s="6"/>
      <c r="I90" s="6"/>
      <c r="J90" s="9"/>
      <c r="K90" s="9"/>
      <c r="L90" s="9"/>
      <c r="M90" s="9"/>
      <c r="N90" s="9"/>
      <c r="O90" s="9"/>
      <c r="P90" s="6"/>
    </row>
    <row r="91" spans="1:16" x14ac:dyDescent="0.3">
      <c r="A91" s="8"/>
      <c r="B91" s="8"/>
      <c r="C91" s="8"/>
      <c r="D91" s="19"/>
      <c r="E91" s="8"/>
      <c r="F91" s="8"/>
      <c r="G91" s="8"/>
      <c r="H91" s="8"/>
      <c r="I91" s="8"/>
      <c r="J91" s="10"/>
      <c r="K91" s="10"/>
      <c r="L91" s="10"/>
      <c r="M91" s="10"/>
      <c r="N91" s="10"/>
      <c r="O91" s="10"/>
      <c r="P91" s="8"/>
    </row>
    <row r="92" spans="1:16" x14ac:dyDescent="0.3">
      <c r="A92" s="6"/>
      <c r="B92" s="6"/>
      <c r="C92" s="6"/>
      <c r="D92" s="7"/>
      <c r="E92" s="6"/>
      <c r="F92" s="6"/>
      <c r="G92" s="6"/>
      <c r="H92" s="6"/>
      <c r="I92" s="6"/>
      <c r="J92" s="9"/>
      <c r="K92" s="9"/>
      <c r="L92" s="9"/>
      <c r="M92" s="9"/>
      <c r="N92" s="9"/>
      <c r="O92" s="9"/>
      <c r="P92" s="6"/>
    </row>
    <row r="93" spans="1:16" x14ac:dyDescent="0.3">
      <c r="A93" s="8"/>
      <c r="B93" s="8"/>
      <c r="C93" s="8"/>
      <c r="D93" s="19"/>
      <c r="E93" s="8"/>
      <c r="F93" s="8"/>
      <c r="G93" s="8"/>
      <c r="H93" s="8"/>
      <c r="I93" s="8"/>
      <c r="J93" s="10"/>
      <c r="K93" s="10"/>
      <c r="L93" s="10"/>
      <c r="M93" s="10"/>
      <c r="N93" s="10"/>
      <c r="O93" s="10"/>
      <c r="P93" s="8"/>
    </row>
    <row r="94" spans="1:16" x14ac:dyDescent="0.3">
      <c r="A94" s="6"/>
      <c r="B94" s="6"/>
      <c r="C94" s="6"/>
      <c r="D94" s="7"/>
      <c r="E94" s="6"/>
      <c r="F94" s="6"/>
      <c r="G94" s="6"/>
      <c r="H94" s="6"/>
      <c r="I94" s="6"/>
      <c r="J94" s="9"/>
      <c r="K94" s="9"/>
      <c r="L94" s="9"/>
      <c r="M94" s="9"/>
      <c r="N94" s="9"/>
      <c r="O94" s="9"/>
      <c r="P94" s="6"/>
    </row>
    <row r="95" spans="1:16" x14ac:dyDescent="0.3">
      <c r="A95" s="8"/>
      <c r="B95" s="8"/>
      <c r="C95" s="8"/>
      <c r="D95" s="19"/>
      <c r="E95" s="8"/>
      <c r="F95" s="8"/>
      <c r="G95" s="8"/>
      <c r="H95" s="8"/>
      <c r="I95" s="8"/>
      <c r="J95" s="10"/>
      <c r="K95" s="10"/>
      <c r="L95" s="10"/>
      <c r="M95" s="10"/>
      <c r="N95" s="10"/>
      <c r="O95" s="10"/>
      <c r="P95" s="8"/>
    </row>
    <row r="96" spans="1:16" x14ac:dyDescent="0.3">
      <c r="A96" s="6"/>
      <c r="B96" s="6"/>
      <c r="C96" s="6"/>
      <c r="D96" s="7"/>
      <c r="E96" s="6"/>
      <c r="F96" s="6"/>
      <c r="G96" s="6"/>
      <c r="H96" s="6"/>
      <c r="I96" s="6"/>
      <c r="J96" s="9"/>
      <c r="K96" s="9"/>
      <c r="L96" s="9"/>
      <c r="M96" s="9"/>
      <c r="N96" s="9"/>
      <c r="O96" s="9"/>
      <c r="P96" s="6"/>
    </row>
    <row r="97" spans="1:16" x14ac:dyDescent="0.3">
      <c r="A97" s="8"/>
      <c r="B97" s="8"/>
      <c r="C97" s="8"/>
      <c r="D97" s="19"/>
      <c r="E97" s="8"/>
      <c r="F97" s="8"/>
      <c r="G97" s="8"/>
      <c r="H97" s="8"/>
      <c r="I97" s="8"/>
      <c r="J97" s="10"/>
      <c r="K97" s="10"/>
      <c r="L97" s="10"/>
      <c r="M97" s="10"/>
      <c r="N97" s="10"/>
      <c r="O97" s="10"/>
      <c r="P97" s="8"/>
    </row>
    <row r="98" spans="1:16" x14ac:dyDescent="0.3">
      <c r="A98" s="6"/>
      <c r="B98" s="6"/>
      <c r="C98" s="6"/>
      <c r="D98" s="7"/>
      <c r="E98" s="6"/>
      <c r="F98" s="6"/>
      <c r="G98" s="6"/>
      <c r="H98" s="6"/>
      <c r="I98" s="6"/>
      <c r="J98" s="9"/>
      <c r="K98" s="9"/>
      <c r="L98" s="9"/>
      <c r="M98" s="9"/>
      <c r="N98" s="9"/>
      <c r="O98" s="9"/>
      <c r="P98" s="6"/>
    </row>
    <row r="99" spans="1:16" x14ac:dyDescent="0.3">
      <c r="A99" s="8"/>
      <c r="B99" s="8"/>
      <c r="C99" s="8"/>
      <c r="D99" s="19"/>
      <c r="E99" s="8"/>
      <c r="F99" s="8"/>
      <c r="G99" s="8"/>
      <c r="H99" s="8"/>
      <c r="I99" s="8"/>
      <c r="J99" s="10"/>
      <c r="K99" s="10"/>
      <c r="L99" s="10"/>
      <c r="M99" s="10"/>
      <c r="N99" s="10"/>
      <c r="O99" s="10"/>
      <c r="P99" s="8"/>
    </row>
    <row r="100" spans="1:16" x14ac:dyDescent="0.3">
      <c r="A100" s="6"/>
      <c r="B100" s="6"/>
      <c r="C100" s="6"/>
      <c r="D100" s="7"/>
      <c r="E100" s="6"/>
      <c r="F100" s="6"/>
      <c r="G100" s="6"/>
      <c r="H100" s="6"/>
      <c r="I100" s="6"/>
      <c r="J100" s="9"/>
      <c r="K100" s="9"/>
      <c r="L100" s="9"/>
      <c r="M100" s="9"/>
      <c r="N100" s="9"/>
      <c r="O100" s="9"/>
      <c r="P100" s="6"/>
    </row>
    <row r="101" spans="1:16" x14ac:dyDescent="0.3">
      <c r="A101" s="8"/>
      <c r="B101" s="8"/>
      <c r="C101" s="8"/>
      <c r="D101" s="19"/>
      <c r="E101" s="8"/>
      <c r="F101" s="8"/>
      <c r="G101" s="8"/>
      <c r="H101" s="8"/>
      <c r="I101" s="8"/>
      <c r="J101" s="10"/>
      <c r="K101" s="10"/>
      <c r="L101" s="10"/>
      <c r="M101" s="10"/>
      <c r="N101" s="10"/>
      <c r="O101" s="10"/>
      <c r="P101" s="8"/>
    </row>
    <row r="102" spans="1:16" x14ac:dyDescent="0.3">
      <c r="A102" s="6"/>
      <c r="B102" s="6"/>
      <c r="C102" s="6"/>
      <c r="D102" s="7"/>
      <c r="E102" s="6"/>
      <c r="F102" s="6"/>
      <c r="G102" s="6"/>
      <c r="H102" s="6"/>
      <c r="I102" s="6"/>
      <c r="J102" s="9"/>
      <c r="K102" s="9"/>
      <c r="L102" s="9"/>
      <c r="M102" s="9"/>
      <c r="N102" s="9"/>
      <c r="O102" s="9"/>
      <c r="P102" s="6"/>
    </row>
    <row r="103" spans="1:16" x14ac:dyDescent="0.3">
      <c r="A103" s="8"/>
      <c r="B103" s="8"/>
      <c r="C103" s="8"/>
      <c r="D103" s="19"/>
      <c r="E103" s="8"/>
      <c r="F103" s="8"/>
      <c r="G103" s="8"/>
      <c r="H103" s="8"/>
      <c r="I103" s="8"/>
      <c r="J103" s="10"/>
      <c r="K103" s="10"/>
      <c r="L103" s="10"/>
      <c r="M103" s="10"/>
      <c r="N103" s="10"/>
      <c r="O103" s="10"/>
      <c r="P103" s="8"/>
    </row>
    <row r="104" spans="1:16" x14ac:dyDescent="0.3">
      <c r="A104" s="6"/>
      <c r="B104" s="6"/>
      <c r="C104" s="6"/>
      <c r="D104" s="7"/>
      <c r="E104" s="6"/>
      <c r="F104" s="6"/>
      <c r="G104" s="6"/>
      <c r="H104" s="6"/>
      <c r="I104" s="6"/>
      <c r="J104" s="9"/>
      <c r="K104" s="9"/>
      <c r="L104" s="9"/>
      <c r="M104" s="9"/>
      <c r="N104" s="9"/>
      <c r="O104" s="9"/>
      <c r="P104" s="6"/>
    </row>
    <row r="105" spans="1:16" x14ac:dyDescent="0.3">
      <c r="A105" s="8"/>
      <c r="B105" s="8"/>
      <c r="C105" s="8"/>
      <c r="D105" s="8"/>
      <c r="E105" s="8"/>
      <c r="F105" s="8"/>
      <c r="G105" s="8"/>
      <c r="H105" s="8"/>
      <c r="I105" s="8"/>
      <c r="J105" s="10"/>
      <c r="K105" s="10"/>
      <c r="L105" s="10"/>
      <c r="M105" s="10"/>
      <c r="N105" s="10"/>
      <c r="O105" s="10"/>
      <c r="P105" s="8"/>
    </row>
    <row r="106" spans="1:16" x14ac:dyDescent="0.3">
      <c r="A106" s="6"/>
      <c r="B106" s="6"/>
      <c r="C106" s="6"/>
      <c r="D106" s="6"/>
      <c r="E106" s="6"/>
      <c r="F106" s="6"/>
      <c r="G106" s="6"/>
      <c r="H106" s="6"/>
      <c r="I106" s="6"/>
      <c r="J106" s="9"/>
      <c r="K106" s="9"/>
      <c r="L106" s="9"/>
      <c r="M106" s="9"/>
      <c r="N106" s="9"/>
      <c r="O106" s="9"/>
      <c r="P106" s="6"/>
    </row>
    <row r="107" spans="1:16" x14ac:dyDescent="0.3">
      <c r="A107" s="8"/>
      <c r="B107" s="8"/>
      <c r="C107" s="8"/>
      <c r="D107" s="8"/>
      <c r="E107" s="8"/>
      <c r="F107" s="8"/>
      <c r="G107" s="8"/>
      <c r="H107" s="8"/>
      <c r="I107" s="8"/>
      <c r="J107" s="10"/>
      <c r="K107" s="10"/>
      <c r="L107" s="10"/>
      <c r="M107" s="10"/>
      <c r="N107" s="10"/>
      <c r="O107" s="10"/>
      <c r="P107" s="8"/>
    </row>
    <row r="108" spans="1:16" x14ac:dyDescent="0.3">
      <c r="A108" s="6"/>
      <c r="B108" s="6"/>
      <c r="C108" s="6"/>
      <c r="D108" s="6"/>
      <c r="E108" s="6"/>
      <c r="F108" s="6"/>
      <c r="G108" s="6"/>
      <c r="H108" s="6"/>
      <c r="I108" s="6"/>
      <c r="J108" s="9"/>
      <c r="K108" s="9"/>
      <c r="L108" s="9"/>
      <c r="M108" s="9"/>
      <c r="N108" s="9"/>
      <c r="O108" s="9"/>
      <c r="P108" s="6"/>
    </row>
  </sheetData>
  <mergeCells count="22">
    <mergeCell ref="C19:D19"/>
    <mergeCell ref="C20:D20"/>
    <mergeCell ref="C21:D21"/>
    <mergeCell ref="C22:D22"/>
    <mergeCell ref="C13:D13"/>
    <mergeCell ref="C14:D14"/>
    <mergeCell ref="C15:D15"/>
    <mergeCell ref="C16:D16"/>
    <mergeCell ref="C17:D17"/>
    <mergeCell ref="C18:D18"/>
    <mergeCell ref="C12:D12"/>
    <mergeCell ref="C1:D1"/>
    <mergeCell ref="C2:D2"/>
    <mergeCell ref="C3:D3"/>
    <mergeCell ref="C4:D4"/>
    <mergeCell ref="C5:D5"/>
    <mergeCell ref="C6:D6"/>
    <mergeCell ref="C7:D7"/>
    <mergeCell ref="C8:D8"/>
    <mergeCell ref="C9:D9"/>
    <mergeCell ref="C10:D10"/>
    <mergeCell ref="C11:D11"/>
  </mergeCells>
  <conditionalFormatting sqref="M2:M22 O2:O22">
    <cfRule type="cellIs" dxfId="17" priority="1" operator="equal">
      <formula>6</formula>
    </cfRule>
    <cfRule type="cellIs" dxfId="16" priority="2" operator="equal">
      <formula>5</formula>
    </cfRule>
    <cfRule type="cellIs" dxfId="15" priority="3" operator="equal">
      <formula>4</formula>
    </cfRule>
    <cfRule type="cellIs" dxfId="14" priority="4" operator="equal">
      <formula>3</formula>
    </cfRule>
    <cfRule type="cellIs" dxfId="13" priority="5" operator="equal">
      <formula>2</formula>
    </cfRule>
    <cfRule type="cellIs" dxfId="12" priority="6" operator="equal">
      <formula>1</formula>
    </cfRule>
    <cfRule type="colorScale" priority="7">
      <colorScale>
        <cfvo type="num" val="1"/>
        <cfvo type="num" val="3"/>
        <cfvo type="num" val="6"/>
        <color rgb="FF63BE7B"/>
        <color rgb="FFFFEB84"/>
        <color rgb="FFF8696B"/>
      </colorScale>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ADFDB-647B-4F37-B4A4-7FAFA0EEA789}">
  <sheetPr>
    <tabColor rgb="FF1F4E79"/>
  </sheetPr>
  <dimension ref="A1:P39"/>
  <sheetViews>
    <sheetView showGridLines="0" workbookViewId="0">
      <selection activeCell="M1" sqref="M1"/>
    </sheetView>
  </sheetViews>
  <sheetFormatPr defaultRowHeight="14.4" x14ac:dyDescent="0.3"/>
  <cols>
    <col min="1" max="1" width="18.6640625" bestFit="1" customWidth="1"/>
    <col min="2" max="2" width="18" customWidth="1"/>
    <col min="3" max="3" width="30" customWidth="1"/>
    <col min="4" max="4" width="10" customWidth="1"/>
    <col min="5" max="5" width="17" customWidth="1"/>
    <col min="6" max="6" width="12" customWidth="1"/>
    <col min="7" max="7" width="28" customWidth="1"/>
    <col min="8" max="8" width="16" customWidth="1"/>
    <col min="9" max="9" width="21" customWidth="1"/>
    <col min="10" max="10" width="13" customWidth="1"/>
    <col min="11" max="12" width="11" customWidth="1"/>
    <col min="13" max="13" width="17" customWidth="1"/>
    <col min="14" max="14" width="11" customWidth="1"/>
    <col min="15" max="15" width="18.44140625" bestFit="1" customWidth="1"/>
    <col min="16" max="16" width="28" customWidth="1"/>
  </cols>
  <sheetData>
    <row r="1" spans="1:16" ht="93.75" customHeight="1" x14ac:dyDescent="0.3">
      <c r="A1" s="3" t="s">
        <v>170</v>
      </c>
      <c r="B1" s="3" t="s">
        <v>3</v>
      </c>
      <c r="C1" s="207" t="s">
        <v>171</v>
      </c>
      <c r="D1" s="206"/>
      <c r="E1" s="3" t="s">
        <v>172</v>
      </c>
      <c r="F1" s="3" t="s">
        <v>173</v>
      </c>
      <c r="G1" s="3" t="s">
        <v>174</v>
      </c>
      <c r="H1" s="3" t="s">
        <v>175</v>
      </c>
      <c r="I1" s="3" t="s">
        <v>176</v>
      </c>
      <c r="J1" s="3" t="s">
        <v>177</v>
      </c>
      <c r="K1" s="3" t="s">
        <v>178</v>
      </c>
      <c r="L1" s="3" t="s">
        <v>205</v>
      </c>
      <c r="M1" s="3" t="s">
        <v>745</v>
      </c>
      <c r="N1" s="3" t="s">
        <v>180</v>
      </c>
      <c r="O1" s="3" t="s">
        <v>181</v>
      </c>
      <c r="P1" s="3" t="s">
        <v>182</v>
      </c>
    </row>
    <row r="2" spans="1:16" ht="27.9" customHeight="1" x14ac:dyDescent="0.3">
      <c r="A2" s="127">
        <v>290001</v>
      </c>
      <c r="B2" s="14" t="s">
        <v>36</v>
      </c>
      <c r="C2" s="210" t="s">
        <v>615</v>
      </c>
      <c r="D2" s="206"/>
      <c r="E2" s="8" t="s">
        <v>616</v>
      </c>
      <c r="F2" s="6" t="s">
        <v>185</v>
      </c>
      <c r="G2" s="6" t="s">
        <v>617</v>
      </c>
      <c r="H2" s="6" t="s">
        <v>327</v>
      </c>
      <c r="I2" s="6" t="s">
        <v>618</v>
      </c>
      <c r="J2" s="11">
        <v>2015</v>
      </c>
      <c r="K2" s="11">
        <v>5</v>
      </c>
      <c r="L2" s="11">
        <v>3</v>
      </c>
      <c r="M2" s="113"/>
      <c r="N2" s="133">
        <f>SUM(M2)*K2</f>
        <v>0</v>
      </c>
      <c r="O2" s="113"/>
      <c r="P2" s="26">
        <f>SUM(N2:O39)</f>
        <v>0</v>
      </c>
    </row>
    <row r="3" spans="1:16" ht="30.75" customHeight="1" x14ac:dyDescent="0.3">
      <c r="A3" s="12">
        <v>290001</v>
      </c>
      <c r="B3" s="12" t="s">
        <v>36</v>
      </c>
      <c r="C3" s="211" t="s">
        <v>615</v>
      </c>
      <c r="D3" s="206"/>
      <c r="E3" s="6" t="s">
        <v>616</v>
      </c>
      <c r="F3" s="6" t="s">
        <v>185</v>
      </c>
      <c r="G3" s="6" t="s">
        <v>619</v>
      </c>
      <c r="H3" s="7" t="s">
        <v>327</v>
      </c>
      <c r="I3" s="6" t="s">
        <v>620</v>
      </c>
      <c r="J3" s="11">
        <v>1993</v>
      </c>
      <c r="K3" s="11">
        <v>1</v>
      </c>
      <c r="L3" s="11">
        <v>3</v>
      </c>
      <c r="M3" s="113"/>
      <c r="N3" s="133">
        <f t="shared" ref="N3:N37" si="0">SUM(M3)*K3</f>
        <v>0</v>
      </c>
      <c r="O3" s="113"/>
      <c r="P3" s="6"/>
    </row>
    <row r="4" spans="1:16" ht="30.75" customHeight="1" x14ac:dyDescent="0.3">
      <c r="A4" s="14">
        <v>290001</v>
      </c>
      <c r="B4" s="14" t="s">
        <v>36</v>
      </c>
      <c r="C4" s="210" t="s">
        <v>615</v>
      </c>
      <c r="D4" s="206"/>
      <c r="E4" s="8" t="s">
        <v>616</v>
      </c>
      <c r="F4" s="8" t="s">
        <v>185</v>
      </c>
      <c r="G4" s="8" t="s">
        <v>599</v>
      </c>
      <c r="H4" s="19" t="s">
        <v>327</v>
      </c>
      <c r="I4" s="8" t="s">
        <v>621</v>
      </c>
      <c r="J4" s="13">
        <v>1993</v>
      </c>
      <c r="K4" s="13">
        <v>1</v>
      </c>
      <c r="L4" s="13">
        <v>3</v>
      </c>
      <c r="M4" s="113"/>
      <c r="N4" s="132">
        <f t="shared" si="0"/>
        <v>0</v>
      </c>
      <c r="O4" s="113"/>
      <c r="P4" s="8"/>
    </row>
    <row r="5" spans="1:16" ht="30.75" customHeight="1" x14ac:dyDescent="0.3">
      <c r="A5" s="12">
        <v>290001</v>
      </c>
      <c r="B5" s="12" t="s">
        <v>36</v>
      </c>
      <c r="C5" s="211" t="s">
        <v>615</v>
      </c>
      <c r="D5" s="206"/>
      <c r="E5" s="6" t="s">
        <v>616</v>
      </c>
      <c r="F5" s="6" t="s">
        <v>185</v>
      </c>
      <c r="G5" s="6" t="s">
        <v>622</v>
      </c>
      <c r="H5" s="7" t="s">
        <v>237</v>
      </c>
      <c r="I5" s="6" t="s">
        <v>623</v>
      </c>
      <c r="J5" s="11">
        <v>2019</v>
      </c>
      <c r="K5" s="11">
        <v>1</v>
      </c>
      <c r="L5" s="11">
        <v>3</v>
      </c>
      <c r="M5" s="113"/>
      <c r="N5" s="133">
        <f t="shared" si="0"/>
        <v>0</v>
      </c>
      <c r="O5" s="113"/>
      <c r="P5" s="6"/>
    </row>
    <row r="6" spans="1:16" ht="30.75" customHeight="1" x14ac:dyDescent="0.3">
      <c r="A6" s="14">
        <v>290001</v>
      </c>
      <c r="B6" s="14" t="s">
        <v>36</v>
      </c>
      <c r="C6" s="210" t="s">
        <v>615</v>
      </c>
      <c r="D6" s="206"/>
      <c r="E6" s="8" t="s">
        <v>616</v>
      </c>
      <c r="F6" s="8" t="s">
        <v>185</v>
      </c>
      <c r="G6" s="8" t="s">
        <v>622</v>
      </c>
      <c r="H6" s="19" t="s">
        <v>237</v>
      </c>
      <c r="I6" s="8" t="s">
        <v>624</v>
      </c>
      <c r="J6" s="13">
        <v>2019</v>
      </c>
      <c r="K6" s="13">
        <v>1</v>
      </c>
      <c r="L6" s="13">
        <v>3</v>
      </c>
      <c r="M6" s="113"/>
      <c r="N6" s="132">
        <f t="shared" si="0"/>
        <v>0</v>
      </c>
      <c r="O6" s="113"/>
      <c r="P6" s="8"/>
    </row>
    <row r="7" spans="1:16" ht="30.75" customHeight="1" x14ac:dyDescent="0.3">
      <c r="A7" s="12">
        <v>290001</v>
      </c>
      <c r="B7" s="12" t="s">
        <v>36</v>
      </c>
      <c r="C7" s="211" t="s">
        <v>615</v>
      </c>
      <c r="D7" s="206"/>
      <c r="E7" s="6" t="s">
        <v>616</v>
      </c>
      <c r="F7" s="6" t="s">
        <v>185</v>
      </c>
      <c r="G7" s="6" t="s">
        <v>625</v>
      </c>
      <c r="H7" s="7"/>
      <c r="I7" s="6"/>
      <c r="J7" s="9"/>
      <c r="K7" s="11">
        <v>1</v>
      </c>
      <c r="L7" s="11">
        <v>3</v>
      </c>
      <c r="M7" s="113"/>
      <c r="N7" s="133">
        <f t="shared" si="0"/>
        <v>0</v>
      </c>
      <c r="O7" s="113"/>
      <c r="P7" s="6"/>
    </row>
    <row r="8" spans="1:16" ht="30.75" customHeight="1" x14ac:dyDescent="0.3">
      <c r="A8" s="14">
        <v>290001</v>
      </c>
      <c r="B8" s="14" t="s">
        <v>36</v>
      </c>
      <c r="C8" s="210" t="s">
        <v>615</v>
      </c>
      <c r="D8" s="206"/>
      <c r="E8" s="8" t="s">
        <v>616</v>
      </c>
      <c r="F8" s="8" t="s">
        <v>185</v>
      </c>
      <c r="G8" s="8" t="s">
        <v>626</v>
      </c>
      <c r="H8" s="19" t="s">
        <v>237</v>
      </c>
      <c r="I8" s="8" t="s">
        <v>627</v>
      </c>
      <c r="J8" s="13">
        <v>2009</v>
      </c>
      <c r="K8" s="13">
        <v>1</v>
      </c>
      <c r="L8" s="13">
        <v>3</v>
      </c>
      <c r="M8" s="113"/>
      <c r="N8" s="132">
        <f t="shared" si="0"/>
        <v>0</v>
      </c>
      <c r="O8" s="113"/>
      <c r="P8" s="8"/>
    </row>
    <row r="9" spans="1:16" ht="30.75" customHeight="1" x14ac:dyDescent="0.3">
      <c r="A9" s="12">
        <v>290001</v>
      </c>
      <c r="B9" s="12" t="s">
        <v>36</v>
      </c>
      <c r="C9" s="211" t="s">
        <v>615</v>
      </c>
      <c r="D9" s="206"/>
      <c r="E9" s="6" t="s">
        <v>616</v>
      </c>
      <c r="F9" s="6" t="s">
        <v>185</v>
      </c>
      <c r="G9" s="6" t="s">
        <v>557</v>
      </c>
      <c r="H9" s="7" t="s">
        <v>559</v>
      </c>
      <c r="I9" s="6" t="s">
        <v>628</v>
      </c>
      <c r="J9" s="11">
        <v>1988</v>
      </c>
      <c r="K9" s="11">
        <v>1</v>
      </c>
      <c r="L9" s="11">
        <v>3</v>
      </c>
      <c r="M9" s="113"/>
      <c r="N9" s="133">
        <f t="shared" si="0"/>
        <v>0</v>
      </c>
      <c r="O9" s="113"/>
      <c r="P9" s="6"/>
    </row>
    <row r="10" spans="1:16" ht="30.75" customHeight="1" x14ac:dyDescent="0.3">
      <c r="A10" s="14">
        <v>290001</v>
      </c>
      <c r="B10" s="14" t="s">
        <v>36</v>
      </c>
      <c r="C10" s="210" t="s">
        <v>615</v>
      </c>
      <c r="D10" s="206"/>
      <c r="E10" s="8" t="s">
        <v>616</v>
      </c>
      <c r="F10" s="8" t="s">
        <v>185</v>
      </c>
      <c r="G10" s="8" t="s">
        <v>557</v>
      </c>
      <c r="H10" s="19" t="s">
        <v>559</v>
      </c>
      <c r="I10" s="8" t="s">
        <v>629</v>
      </c>
      <c r="J10" s="13">
        <v>1978</v>
      </c>
      <c r="K10" s="13">
        <v>1</v>
      </c>
      <c r="L10" s="13">
        <v>3</v>
      </c>
      <c r="M10" s="113"/>
      <c r="N10" s="132">
        <f t="shared" si="0"/>
        <v>0</v>
      </c>
      <c r="O10" s="113"/>
      <c r="P10" s="8"/>
    </row>
    <row r="11" spans="1:16" ht="27.9" customHeight="1" x14ac:dyDescent="0.3">
      <c r="A11" s="12">
        <v>290001</v>
      </c>
      <c r="B11" s="12" t="s">
        <v>36</v>
      </c>
      <c r="C11" s="211" t="s">
        <v>615</v>
      </c>
      <c r="D11" s="206"/>
      <c r="E11" s="6" t="s">
        <v>616</v>
      </c>
      <c r="F11" s="6" t="s">
        <v>185</v>
      </c>
      <c r="G11" s="6" t="s">
        <v>557</v>
      </c>
      <c r="H11" s="7" t="s">
        <v>559</v>
      </c>
      <c r="I11" s="6" t="s">
        <v>629</v>
      </c>
      <c r="J11" s="11">
        <v>1978</v>
      </c>
      <c r="K11" s="11">
        <v>1</v>
      </c>
      <c r="L11" s="11">
        <v>3</v>
      </c>
      <c r="M11" s="113"/>
      <c r="N11" s="133">
        <f t="shared" si="0"/>
        <v>0</v>
      </c>
      <c r="O11" s="113"/>
      <c r="P11" s="6"/>
    </row>
    <row r="12" spans="1:16" ht="30.75" customHeight="1" x14ac:dyDescent="0.3">
      <c r="A12" s="14">
        <v>290001</v>
      </c>
      <c r="B12" s="14" t="s">
        <v>36</v>
      </c>
      <c r="C12" s="210" t="s">
        <v>615</v>
      </c>
      <c r="D12" s="206"/>
      <c r="E12" s="8" t="s">
        <v>616</v>
      </c>
      <c r="F12" s="8" t="s">
        <v>185</v>
      </c>
      <c r="G12" s="8" t="s">
        <v>557</v>
      </c>
      <c r="H12" s="19" t="s">
        <v>559</v>
      </c>
      <c r="I12" s="8" t="s">
        <v>629</v>
      </c>
      <c r="J12" s="13">
        <v>1978</v>
      </c>
      <c r="K12" s="13">
        <v>1</v>
      </c>
      <c r="L12" s="13">
        <v>3</v>
      </c>
      <c r="M12" s="113"/>
      <c r="N12" s="132">
        <f t="shared" si="0"/>
        <v>0</v>
      </c>
      <c r="O12" s="113"/>
      <c r="P12" s="8"/>
    </row>
    <row r="13" spans="1:16" ht="30.75" customHeight="1" x14ac:dyDescent="0.3">
      <c r="A13" s="12">
        <v>290001</v>
      </c>
      <c r="B13" s="12" t="s">
        <v>36</v>
      </c>
      <c r="C13" s="211" t="s">
        <v>615</v>
      </c>
      <c r="D13" s="206"/>
      <c r="E13" s="6" t="s">
        <v>616</v>
      </c>
      <c r="F13" s="6" t="s">
        <v>185</v>
      </c>
      <c r="G13" s="6" t="s">
        <v>557</v>
      </c>
      <c r="H13" s="7" t="s">
        <v>559</v>
      </c>
      <c r="I13" s="6" t="s">
        <v>629</v>
      </c>
      <c r="J13" s="11">
        <v>1978</v>
      </c>
      <c r="K13" s="11">
        <v>1</v>
      </c>
      <c r="L13" s="11">
        <v>3</v>
      </c>
      <c r="M13" s="113"/>
      <c r="N13" s="133">
        <f t="shared" si="0"/>
        <v>0</v>
      </c>
      <c r="O13" s="113"/>
      <c r="P13" s="6"/>
    </row>
    <row r="14" spans="1:16" ht="30.75" customHeight="1" x14ac:dyDescent="0.3">
      <c r="A14" s="14">
        <v>290001</v>
      </c>
      <c r="B14" s="14" t="s">
        <v>36</v>
      </c>
      <c r="C14" s="210" t="s">
        <v>615</v>
      </c>
      <c r="D14" s="206"/>
      <c r="E14" s="8" t="s">
        <v>616</v>
      </c>
      <c r="F14" s="8" t="s">
        <v>185</v>
      </c>
      <c r="G14" s="8" t="s">
        <v>557</v>
      </c>
      <c r="H14" s="19" t="s">
        <v>559</v>
      </c>
      <c r="I14" s="8" t="s">
        <v>630</v>
      </c>
      <c r="J14" s="13">
        <v>2011</v>
      </c>
      <c r="K14" s="13">
        <v>1</v>
      </c>
      <c r="L14" s="13">
        <v>3</v>
      </c>
      <c r="M14" s="113"/>
      <c r="N14" s="132">
        <f t="shared" si="0"/>
        <v>0</v>
      </c>
      <c r="O14" s="113"/>
      <c r="P14" s="8"/>
    </row>
    <row r="15" spans="1:16" ht="30.75" customHeight="1" x14ac:dyDescent="0.3">
      <c r="A15" s="12">
        <v>290001</v>
      </c>
      <c r="B15" s="12" t="s">
        <v>36</v>
      </c>
      <c r="C15" s="211" t="s">
        <v>615</v>
      </c>
      <c r="D15" s="206"/>
      <c r="E15" s="6" t="s">
        <v>616</v>
      </c>
      <c r="F15" s="6" t="s">
        <v>185</v>
      </c>
      <c r="G15" s="6" t="s">
        <v>557</v>
      </c>
      <c r="H15" s="7" t="s">
        <v>190</v>
      </c>
      <c r="I15" s="6" t="s">
        <v>631</v>
      </c>
      <c r="J15" s="11">
        <v>2016</v>
      </c>
      <c r="K15" s="11">
        <v>1</v>
      </c>
      <c r="L15" s="11">
        <v>3</v>
      </c>
      <c r="M15" s="113"/>
      <c r="N15" s="133">
        <f t="shared" si="0"/>
        <v>0</v>
      </c>
      <c r="O15" s="113"/>
      <c r="P15" s="6"/>
    </row>
    <row r="16" spans="1:16" ht="30.75" customHeight="1" x14ac:dyDescent="0.3">
      <c r="A16" s="14">
        <v>290001</v>
      </c>
      <c r="B16" s="14" t="s">
        <v>36</v>
      </c>
      <c r="C16" s="210" t="s">
        <v>615</v>
      </c>
      <c r="D16" s="206"/>
      <c r="E16" s="8" t="s">
        <v>616</v>
      </c>
      <c r="F16" s="8" t="s">
        <v>185</v>
      </c>
      <c r="G16" s="8" t="s">
        <v>632</v>
      </c>
      <c r="H16" s="19" t="s">
        <v>546</v>
      </c>
      <c r="I16" s="8" t="s">
        <v>633</v>
      </c>
      <c r="J16" s="13">
        <v>2000</v>
      </c>
      <c r="K16" s="13">
        <v>2</v>
      </c>
      <c r="L16" s="13">
        <v>3</v>
      </c>
      <c r="M16" s="113"/>
      <c r="N16" s="132">
        <f t="shared" si="0"/>
        <v>0</v>
      </c>
      <c r="O16" s="113"/>
      <c r="P16" s="8"/>
    </row>
    <row r="17" spans="1:16" ht="30.75" customHeight="1" x14ac:dyDescent="0.3">
      <c r="A17" s="12">
        <v>290001</v>
      </c>
      <c r="B17" s="12" t="s">
        <v>36</v>
      </c>
      <c r="C17" s="211" t="s">
        <v>615</v>
      </c>
      <c r="D17" s="206"/>
      <c r="E17" s="6" t="s">
        <v>616</v>
      </c>
      <c r="F17" s="6" t="s">
        <v>185</v>
      </c>
      <c r="G17" s="6" t="s">
        <v>545</v>
      </c>
      <c r="H17" s="7" t="s">
        <v>546</v>
      </c>
      <c r="I17" s="6" t="s">
        <v>549</v>
      </c>
      <c r="J17" s="11">
        <v>2005</v>
      </c>
      <c r="K17" s="11">
        <v>1</v>
      </c>
      <c r="L17" s="11">
        <v>3</v>
      </c>
      <c r="M17" s="113"/>
      <c r="N17" s="133">
        <f t="shared" si="0"/>
        <v>0</v>
      </c>
      <c r="O17" s="113"/>
      <c r="P17" s="6"/>
    </row>
    <row r="18" spans="1:16" ht="30.75" customHeight="1" x14ac:dyDescent="0.3">
      <c r="A18" s="14">
        <v>290001</v>
      </c>
      <c r="B18" s="14" t="s">
        <v>36</v>
      </c>
      <c r="C18" s="210" t="s">
        <v>615</v>
      </c>
      <c r="D18" s="206"/>
      <c r="E18" s="8" t="s">
        <v>616</v>
      </c>
      <c r="F18" s="8" t="s">
        <v>185</v>
      </c>
      <c r="G18" s="8" t="s">
        <v>545</v>
      </c>
      <c r="H18" s="19" t="s">
        <v>546</v>
      </c>
      <c r="I18" s="8" t="s">
        <v>549</v>
      </c>
      <c r="J18" s="13">
        <v>2007</v>
      </c>
      <c r="K18" s="13">
        <v>1</v>
      </c>
      <c r="L18" s="13">
        <v>3</v>
      </c>
      <c r="M18" s="113"/>
      <c r="N18" s="132">
        <f t="shared" si="0"/>
        <v>0</v>
      </c>
      <c r="O18" s="113"/>
      <c r="P18" s="8"/>
    </row>
    <row r="19" spans="1:16" ht="30.75" customHeight="1" x14ac:dyDescent="0.3">
      <c r="A19" s="12">
        <v>290001</v>
      </c>
      <c r="B19" s="12" t="s">
        <v>36</v>
      </c>
      <c r="C19" s="211" t="s">
        <v>615</v>
      </c>
      <c r="D19" s="206"/>
      <c r="E19" s="6" t="s">
        <v>616</v>
      </c>
      <c r="F19" s="6" t="s">
        <v>185</v>
      </c>
      <c r="G19" s="6" t="s">
        <v>545</v>
      </c>
      <c r="H19" s="7" t="s">
        <v>546</v>
      </c>
      <c r="I19" s="6" t="s">
        <v>634</v>
      </c>
      <c r="J19" s="11">
        <v>2007</v>
      </c>
      <c r="K19" s="11">
        <v>1</v>
      </c>
      <c r="L19" s="11">
        <v>3</v>
      </c>
      <c r="M19" s="113"/>
      <c r="N19" s="133">
        <f t="shared" si="0"/>
        <v>0</v>
      </c>
      <c r="O19" s="113"/>
      <c r="P19" s="6"/>
    </row>
    <row r="20" spans="1:16" ht="30.75" customHeight="1" x14ac:dyDescent="0.3">
      <c r="A20" s="14">
        <v>290001</v>
      </c>
      <c r="B20" s="14" t="s">
        <v>36</v>
      </c>
      <c r="C20" s="210" t="s">
        <v>615</v>
      </c>
      <c r="D20" s="206"/>
      <c r="E20" s="8" t="s">
        <v>616</v>
      </c>
      <c r="F20" s="8" t="s">
        <v>185</v>
      </c>
      <c r="G20" s="8" t="s">
        <v>545</v>
      </c>
      <c r="H20" s="19" t="s">
        <v>546</v>
      </c>
      <c r="I20" s="8" t="s">
        <v>549</v>
      </c>
      <c r="J20" s="13">
        <v>2007</v>
      </c>
      <c r="K20" s="13">
        <v>1</v>
      </c>
      <c r="L20" s="13">
        <v>3</v>
      </c>
      <c r="M20" s="113"/>
      <c r="N20" s="132">
        <f>SUM(M20)*K20</f>
        <v>0</v>
      </c>
      <c r="O20" s="113"/>
      <c r="P20" s="8"/>
    </row>
    <row r="21" spans="1:16" ht="30.75" customHeight="1" x14ac:dyDescent="0.3">
      <c r="A21" s="12">
        <v>290001</v>
      </c>
      <c r="B21" s="12" t="s">
        <v>36</v>
      </c>
      <c r="C21" s="211" t="s">
        <v>615</v>
      </c>
      <c r="D21" s="206"/>
      <c r="E21" s="6" t="s">
        <v>616</v>
      </c>
      <c r="F21" s="6" t="s">
        <v>185</v>
      </c>
      <c r="G21" s="6" t="s">
        <v>545</v>
      </c>
      <c r="H21" s="7" t="s">
        <v>546</v>
      </c>
      <c r="I21" s="6" t="s">
        <v>549</v>
      </c>
      <c r="J21" s="11">
        <v>2007</v>
      </c>
      <c r="K21" s="11">
        <v>1</v>
      </c>
      <c r="L21" s="11">
        <v>3</v>
      </c>
      <c r="M21" s="113"/>
      <c r="N21" s="133">
        <f t="shared" si="0"/>
        <v>0</v>
      </c>
      <c r="O21" s="113"/>
      <c r="P21" s="6"/>
    </row>
    <row r="22" spans="1:16" ht="30.75" customHeight="1" x14ac:dyDescent="0.3">
      <c r="A22" s="14">
        <v>290001</v>
      </c>
      <c r="B22" s="14" t="s">
        <v>36</v>
      </c>
      <c r="C22" s="210" t="s">
        <v>615</v>
      </c>
      <c r="D22" s="206"/>
      <c r="E22" s="8" t="s">
        <v>616</v>
      </c>
      <c r="F22" s="8" t="s">
        <v>185</v>
      </c>
      <c r="G22" s="8" t="s">
        <v>545</v>
      </c>
      <c r="H22" s="19" t="s">
        <v>546</v>
      </c>
      <c r="I22" s="8" t="s">
        <v>549</v>
      </c>
      <c r="J22" s="13">
        <v>2007</v>
      </c>
      <c r="K22" s="13">
        <v>1</v>
      </c>
      <c r="L22" s="13">
        <v>3</v>
      </c>
      <c r="M22" s="113"/>
      <c r="N22" s="132">
        <f t="shared" si="0"/>
        <v>0</v>
      </c>
      <c r="O22" s="113"/>
      <c r="P22" s="8"/>
    </row>
    <row r="23" spans="1:16" ht="30.75" customHeight="1" x14ac:dyDescent="0.3">
      <c r="A23" s="12">
        <v>290001</v>
      </c>
      <c r="B23" s="12" t="s">
        <v>36</v>
      </c>
      <c r="C23" s="211" t="s">
        <v>615</v>
      </c>
      <c r="D23" s="206"/>
      <c r="E23" s="6" t="s">
        <v>616</v>
      </c>
      <c r="F23" s="6" t="s">
        <v>185</v>
      </c>
      <c r="G23" s="6" t="s">
        <v>545</v>
      </c>
      <c r="H23" s="7" t="s">
        <v>546</v>
      </c>
      <c r="I23" s="6" t="s">
        <v>633</v>
      </c>
      <c r="J23" s="11">
        <v>2000</v>
      </c>
      <c r="K23" s="11">
        <v>1</v>
      </c>
      <c r="L23" s="11">
        <v>6</v>
      </c>
      <c r="M23" s="113"/>
      <c r="N23" s="133">
        <f t="shared" si="0"/>
        <v>0</v>
      </c>
      <c r="O23" s="113"/>
      <c r="P23" s="6"/>
    </row>
    <row r="24" spans="1:16" ht="30.75" customHeight="1" x14ac:dyDescent="0.3">
      <c r="A24" s="14">
        <v>290001</v>
      </c>
      <c r="B24" s="14" t="s">
        <v>36</v>
      </c>
      <c r="C24" s="210" t="s">
        <v>615</v>
      </c>
      <c r="D24" s="206"/>
      <c r="E24" s="8" t="s">
        <v>616</v>
      </c>
      <c r="F24" s="8" t="s">
        <v>185</v>
      </c>
      <c r="G24" s="8" t="s">
        <v>545</v>
      </c>
      <c r="H24" s="19" t="s">
        <v>635</v>
      </c>
      <c r="I24" s="8" t="s">
        <v>636</v>
      </c>
      <c r="J24" s="13">
        <v>2011</v>
      </c>
      <c r="K24" s="13">
        <v>1</v>
      </c>
      <c r="L24" s="13">
        <v>3</v>
      </c>
      <c r="M24" s="113"/>
      <c r="N24" s="132">
        <f t="shared" si="0"/>
        <v>0</v>
      </c>
      <c r="O24" s="113"/>
      <c r="P24" s="8"/>
    </row>
    <row r="25" spans="1:16" ht="30.75" customHeight="1" x14ac:dyDescent="0.3">
      <c r="A25" s="12">
        <v>290001</v>
      </c>
      <c r="B25" s="12" t="s">
        <v>36</v>
      </c>
      <c r="C25" s="211" t="s">
        <v>615</v>
      </c>
      <c r="D25" s="206"/>
      <c r="E25" s="6" t="s">
        <v>616</v>
      </c>
      <c r="F25" s="6" t="s">
        <v>185</v>
      </c>
      <c r="G25" s="6" t="s">
        <v>545</v>
      </c>
      <c r="H25" s="7" t="s">
        <v>635</v>
      </c>
      <c r="I25" s="6" t="s">
        <v>636</v>
      </c>
      <c r="J25" s="11">
        <v>2019</v>
      </c>
      <c r="K25" s="11">
        <v>1</v>
      </c>
      <c r="L25" s="11"/>
      <c r="M25" s="113"/>
      <c r="N25" s="133">
        <f t="shared" si="0"/>
        <v>0</v>
      </c>
      <c r="O25" s="113"/>
      <c r="P25" s="6"/>
    </row>
    <row r="26" spans="1:16" ht="30.75" customHeight="1" x14ac:dyDescent="0.3">
      <c r="A26" s="14">
        <v>290001</v>
      </c>
      <c r="B26" s="14" t="s">
        <v>36</v>
      </c>
      <c r="C26" s="210" t="s">
        <v>615</v>
      </c>
      <c r="D26" s="206"/>
      <c r="E26" s="8" t="s">
        <v>616</v>
      </c>
      <c r="F26" s="8" t="s">
        <v>185</v>
      </c>
      <c r="G26" s="8" t="s">
        <v>545</v>
      </c>
      <c r="H26" s="19" t="s">
        <v>637</v>
      </c>
      <c r="I26" s="8" t="s">
        <v>636</v>
      </c>
      <c r="J26" s="13">
        <v>2009</v>
      </c>
      <c r="K26" s="13">
        <v>1</v>
      </c>
      <c r="L26" s="13"/>
      <c r="M26" s="113"/>
      <c r="N26" s="132">
        <f t="shared" si="0"/>
        <v>0</v>
      </c>
      <c r="O26" s="113"/>
      <c r="P26" s="8"/>
    </row>
    <row r="27" spans="1:16" ht="30.75" customHeight="1" x14ac:dyDescent="0.3">
      <c r="A27" s="12">
        <v>290001</v>
      </c>
      <c r="B27" s="12" t="s">
        <v>36</v>
      </c>
      <c r="C27" s="211" t="s">
        <v>615</v>
      </c>
      <c r="D27" s="206"/>
      <c r="E27" s="6" t="s">
        <v>616</v>
      </c>
      <c r="F27" s="6" t="s">
        <v>185</v>
      </c>
      <c r="G27" s="6" t="s">
        <v>638</v>
      </c>
      <c r="H27" s="7" t="s">
        <v>268</v>
      </c>
      <c r="I27" s="6" t="s">
        <v>639</v>
      </c>
      <c r="J27" s="11">
        <v>2007</v>
      </c>
      <c r="K27" s="11">
        <v>3</v>
      </c>
      <c r="L27" s="11">
        <v>3</v>
      </c>
      <c r="M27" s="113"/>
      <c r="N27" s="133">
        <f t="shared" si="0"/>
        <v>0</v>
      </c>
      <c r="O27" s="113"/>
      <c r="P27" s="6"/>
    </row>
    <row r="28" spans="1:16" ht="30.75" customHeight="1" x14ac:dyDescent="0.3">
      <c r="A28" s="14">
        <v>290001</v>
      </c>
      <c r="B28" s="14" t="s">
        <v>36</v>
      </c>
      <c r="C28" s="210" t="s">
        <v>615</v>
      </c>
      <c r="D28" s="206"/>
      <c r="E28" s="8" t="s">
        <v>616</v>
      </c>
      <c r="F28" s="8" t="s">
        <v>185</v>
      </c>
      <c r="G28" s="8" t="s">
        <v>640</v>
      </c>
      <c r="H28" s="19" t="s">
        <v>268</v>
      </c>
      <c r="I28" s="8" t="s">
        <v>641</v>
      </c>
      <c r="J28" s="10"/>
      <c r="K28" s="13">
        <v>4</v>
      </c>
      <c r="L28" s="13">
        <v>3</v>
      </c>
      <c r="M28" s="113"/>
      <c r="N28" s="132">
        <f t="shared" si="0"/>
        <v>0</v>
      </c>
      <c r="O28" s="113"/>
      <c r="P28" s="8"/>
    </row>
    <row r="29" spans="1:16" ht="30.75" customHeight="1" x14ac:dyDescent="0.3">
      <c r="A29" s="12">
        <v>290001</v>
      </c>
      <c r="B29" s="12" t="s">
        <v>36</v>
      </c>
      <c r="C29" s="211" t="s">
        <v>615</v>
      </c>
      <c r="D29" s="206"/>
      <c r="E29" s="6" t="s">
        <v>616</v>
      </c>
      <c r="F29" s="6" t="s">
        <v>185</v>
      </c>
      <c r="G29" s="6" t="s">
        <v>642</v>
      </c>
      <c r="H29" s="7" t="s">
        <v>643</v>
      </c>
      <c r="I29" s="6" t="s">
        <v>644</v>
      </c>
      <c r="J29" s="9"/>
      <c r="K29" s="11">
        <v>1</v>
      </c>
      <c r="L29" s="11">
        <v>5</v>
      </c>
      <c r="M29" s="113"/>
      <c r="N29" s="133">
        <f t="shared" si="0"/>
        <v>0</v>
      </c>
      <c r="O29" s="113"/>
      <c r="P29" s="6"/>
    </row>
    <row r="30" spans="1:16" ht="30.75" customHeight="1" x14ac:dyDescent="0.3">
      <c r="A30" s="14">
        <v>290001</v>
      </c>
      <c r="B30" s="14" t="s">
        <v>36</v>
      </c>
      <c r="C30" s="210" t="s">
        <v>615</v>
      </c>
      <c r="D30" s="206"/>
      <c r="E30" s="8" t="s">
        <v>616</v>
      </c>
      <c r="F30" s="8" t="s">
        <v>185</v>
      </c>
      <c r="G30" s="8" t="s">
        <v>645</v>
      </c>
      <c r="H30" s="19" t="s">
        <v>543</v>
      </c>
      <c r="I30" s="8" t="s">
        <v>646</v>
      </c>
      <c r="J30" s="10"/>
      <c r="K30" s="13">
        <v>1</v>
      </c>
      <c r="L30" s="13">
        <v>5</v>
      </c>
      <c r="M30" s="113"/>
      <c r="N30" s="132">
        <f t="shared" si="0"/>
        <v>0</v>
      </c>
      <c r="O30" s="113"/>
      <c r="P30" s="8"/>
    </row>
    <row r="31" spans="1:16" ht="30.75" customHeight="1" x14ac:dyDescent="0.3">
      <c r="A31" s="12">
        <v>290001</v>
      </c>
      <c r="B31" s="12" t="s">
        <v>36</v>
      </c>
      <c r="C31" s="211" t="s">
        <v>615</v>
      </c>
      <c r="D31" s="206"/>
      <c r="E31" s="6" t="s">
        <v>616</v>
      </c>
      <c r="F31" s="6" t="s">
        <v>185</v>
      </c>
      <c r="G31" s="6" t="s">
        <v>647</v>
      </c>
      <c r="H31" s="7" t="s">
        <v>543</v>
      </c>
      <c r="I31" s="6" t="s">
        <v>644</v>
      </c>
      <c r="J31" s="9"/>
      <c r="K31" s="11">
        <v>1</v>
      </c>
      <c r="L31" s="11">
        <v>3</v>
      </c>
      <c r="M31" s="113"/>
      <c r="N31" s="133">
        <f t="shared" si="0"/>
        <v>0</v>
      </c>
      <c r="O31" s="113"/>
      <c r="P31" s="6"/>
    </row>
    <row r="32" spans="1:16" ht="30.75" customHeight="1" x14ac:dyDescent="0.3">
      <c r="A32" s="14">
        <v>290001</v>
      </c>
      <c r="B32" s="14" t="s">
        <v>36</v>
      </c>
      <c r="C32" s="210" t="s">
        <v>615</v>
      </c>
      <c r="D32" s="206"/>
      <c r="E32" s="8" t="s">
        <v>616</v>
      </c>
      <c r="F32" s="8" t="s">
        <v>185</v>
      </c>
      <c r="G32" s="8" t="s">
        <v>606</v>
      </c>
      <c r="H32" s="19" t="s">
        <v>543</v>
      </c>
      <c r="I32" s="8" t="s">
        <v>648</v>
      </c>
      <c r="J32" s="10"/>
      <c r="K32" s="13">
        <v>1</v>
      </c>
      <c r="L32" s="13">
        <v>5</v>
      </c>
      <c r="M32" s="113"/>
      <c r="N32" s="132">
        <f t="shared" si="0"/>
        <v>0</v>
      </c>
      <c r="O32" s="113"/>
      <c r="P32" s="8"/>
    </row>
    <row r="33" spans="1:16" ht="30.75" customHeight="1" x14ac:dyDescent="0.3">
      <c r="A33" s="12">
        <v>290001</v>
      </c>
      <c r="B33" s="12" t="s">
        <v>36</v>
      </c>
      <c r="C33" s="211" t="s">
        <v>615</v>
      </c>
      <c r="D33" s="206"/>
      <c r="E33" s="6" t="s">
        <v>616</v>
      </c>
      <c r="F33" s="6" t="s">
        <v>185</v>
      </c>
      <c r="G33" s="6" t="s">
        <v>649</v>
      </c>
      <c r="H33" s="7" t="s">
        <v>650</v>
      </c>
      <c r="I33" s="12">
        <v>40</v>
      </c>
      <c r="J33" s="11">
        <v>1978</v>
      </c>
      <c r="K33" s="11">
        <v>1</v>
      </c>
      <c r="L33" s="11">
        <v>4</v>
      </c>
      <c r="M33" s="113"/>
      <c r="N33" s="133">
        <f t="shared" si="0"/>
        <v>0</v>
      </c>
      <c r="O33" s="113"/>
      <c r="P33" s="6"/>
    </row>
    <row r="34" spans="1:16" ht="30.75" customHeight="1" x14ac:dyDescent="0.3">
      <c r="A34" s="14">
        <v>290001</v>
      </c>
      <c r="B34" s="14" t="s">
        <v>36</v>
      </c>
      <c r="C34" s="210" t="s">
        <v>615</v>
      </c>
      <c r="D34" s="206"/>
      <c r="E34" s="8" t="s">
        <v>616</v>
      </c>
      <c r="F34" s="8" t="s">
        <v>185</v>
      </c>
      <c r="G34" s="8" t="s">
        <v>651</v>
      </c>
      <c r="H34" s="19" t="s">
        <v>190</v>
      </c>
      <c r="I34" s="8" t="s">
        <v>652</v>
      </c>
      <c r="J34" s="13">
        <v>2010</v>
      </c>
      <c r="K34" s="13">
        <v>1</v>
      </c>
      <c r="L34" s="13">
        <v>3</v>
      </c>
      <c r="M34" s="113"/>
      <c r="N34" s="132">
        <f t="shared" si="0"/>
        <v>0</v>
      </c>
      <c r="O34" s="113"/>
      <c r="P34" s="8"/>
    </row>
    <row r="35" spans="1:16" ht="30.75" customHeight="1" x14ac:dyDescent="0.3">
      <c r="A35" s="12">
        <v>290001</v>
      </c>
      <c r="B35" s="12" t="s">
        <v>36</v>
      </c>
      <c r="C35" s="211" t="s">
        <v>615</v>
      </c>
      <c r="D35" s="206"/>
      <c r="E35" s="6" t="s">
        <v>616</v>
      </c>
      <c r="F35" s="6" t="s">
        <v>185</v>
      </c>
      <c r="G35" s="6" t="s">
        <v>649</v>
      </c>
      <c r="H35" s="7" t="s">
        <v>650</v>
      </c>
      <c r="I35" s="12">
        <v>40</v>
      </c>
      <c r="J35" s="11">
        <v>1978</v>
      </c>
      <c r="K35" s="11">
        <v>1</v>
      </c>
      <c r="L35" s="11">
        <v>4</v>
      </c>
      <c r="M35" s="113"/>
      <c r="N35" s="133">
        <f t="shared" si="0"/>
        <v>0</v>
      </c>
      <c r="O35" s="113"/>
      <c r="P35" s="6"/>
    </row>
    <row r="36" spans="1:16" ht="30.75" customHeight="1" x14ac:dyDescent="0.3">
      <c r="A36" s="14">
        <v>290001</v>
      </c>
      <c r="B36" s="14" t="s">
        <v>36</v>
      </c>
      <c r="C36" s="210" t="s">
        <v>615</v>
      </c>
      <c r="D36" s="206"/>
      <c r="E36" s="8" t="s">
        <v>616</v>
      </c>
      <c r="F36" s="8" t="s">
        <v>185</v>
      </c>
      <c r="G36" s="8" t="s">
        <v>651</v>
      </c>
      <c r="H36" s="19" t="s">
        <v>190</v>
      </c>
      <c r="I36" s="8" t="s">
        <v>653</v>
      </c>
      <c r="J36" s="13">
        <v>2013</v>
      </c>
      <c r="K36" s="13">
        <v>1</v>
      </c>
      <c r="L36" s="13">
        <v>3</v>
      </c>
      <c r="M36" s="113"/>
      <c r="N36" s="132">
        <f t="shared" si="0"/>
        <v>0</v>
      </c>
      <c r="O36" s="113"/>
      <c r="P36" s="8"/>
    </row>
    <row r="37" spans="1:16" ht="30.75" customHeight="1" x14ac:dyDescent="0.3">
      <c r="A37" s="12">
        <v>290001</v>
      </c>
      <c r="B37" s="12" t="s">
        <v>36</v>
      </c>
      <c r="C37" s="211" t="s">
        <v>615</v>
      </c>
      <c r="D37" s="206"/>
      <c r="E37" s="6" t="s">
        <v>616</v>
      </c>
      <c r="F37" s="6" t="s">
        <v>185</v>
      </c>
      <c r="G37" s="6" t="s">
        <v>654</v>
      </c>
      <c r="H37" s="7" t="s">
        <v>650</v>
      </c>
      <c r="I37" s="12">
        <v>40</v>
      </c>
      <c r="J37" s="11">
        <v>1978</v>
      </c>
      <c r="K37" s="11">
        <v>1</v>
      </c>
      <c r="L37" s="11">
        <v>4</v>
      </c>
      <c r="M37" s="113"/>
      <c r="N37" s="133">
        <f t="shared" si="0"/>
        <v>0</v>
      </c>
      <c r="O37" s="113"/>
      <c r="P37" s="6"/>
    </row>
    <row r="38" spans="1:16" ht="30.75" customHeight="1" x14ac:dyDescent="0.3">
      <c r="A38" s="14">
        <v>290001</v>
      </c>
      <c r="B38" s="14" t="s">
        <v>36</v>
      </c>
      <c r="C38" s="210" t="s">
        <v>615</v>
      </c>
      <c r="D38" s="206"/>
      <c r="E38" s="8" t="s">
        <v>616</v>
      </c>
      <c r="F38" s="8" t="s">
        <v>185</v>
      </c>
      <c r="G38" s="8" t="s">
        <v>651</v>
      </c>
      <c r="H38" s="19" t="s">
        <v>190</v>
      </c>
      <c r="I38" s="8" t="s">
        <v>655</v>
      </c>
      <c r="J38" s="13">
        <v>2013</v>
      </c>
      <c r="K38" s="13">
        <v>1</v>
      </c>
      <c r="L38" s="13">
        <v>3</v>
      </c>
      <c r="M38" s="113"/>
      <c r="N38" s="133">
        <f t="shared" ref="N38:N39" si="1">SUM(M38)*K38</f>
        <v>0</v>
      </c>
      <c r="O38" s="113"/>
      <c r="P38" s="8"/>
    </row>
    <row r="39" spans="1:16" ht="30.75" customHeight="1" x14ac:dyDescent="0.3">
      <c r="A39" s="12">
        <v>290001</v>
      </c>
      <c r="B39" s="12" t="s">
        <v>36</v>
      </c>
      <c r="C39" s="211" t="s">
        <v>615</v>
      </c>
      <c r="D39" s="206"/>
      <c r="E39" s="6" t="s">
        <v>616</v>
      </c>
      <c r="F39" s="6" t="s">
        <v>185</v>
      </c>
      <c r="G39" s="6" t="s">
        <v>656</v>
      </c>
      <c r="H39" s="7"/>
      <c r="I39" s="6"/>
      <c r="J39" s="9"/>
      <c r="K39" s="11">
        <v>1</v>
      </c>
      <c r="L39" s="11">
        <v>3</v>
      </c>
      <c r="M39" s="113"/>
      <c r="N39" s="133">
        <f t="shared" si="1"/>
        <v>0</v>
      </c>
      <c r="O39" s="113"/>
      <c r="P39" s="6"/>
    </row>
  </sheetData>
  <mergeCells count="39">
    <mergeCell ref="C37:D37"/>
    <mergeCell ref="C38:D38"/>
    <mergeCell ref="C39:D39"/>
    <mergeCell ref="C31:D31"/>
    <mergeCell ref="C32:D32"/>
    <mergeCell ref="C33:D33"/>
    <mergeCell ref="C34:D34"/>
    <mergeCell ref="C35:D35"/>
    <mergeCell ref="C36:D36"/>
    <mergeCell ref="C30:D30"/>
    <mergeCell ref="C19:D19"/>
    <mergeCell ref="C20:D20"/>
    <mergeCell ref="C21:D21"/>
    <mergeCell ref="C22:D22"/>
    <mergeCell ref="C23:D23"/>
    <mergeCell ref="C24:D24"/>
    <mergeCell ref="C25:D25"/>
    <mergeCell ref="C26:D26"/>
    <mergeCell ref="C27:D27"/>
    <mergeCell ref="C28:D28"/>
    <mergeCell ref="C29:D29"/>
    <mergeCell ref="C18:D18"/>
    <mergeCell ref="C7:D7"/>
    <mergeCell ref="C8:D8"/>
    <mergeCell ref="C9:D9"/>
    <mergeCell ref="C10:D10"/>
    <mergeCell ref="C11:D11"/>
    <mergeCell ref="C12:D12"/>
    <mergeCell ref="C13:D13"/>
    <mergeCell ref="C14:D14"/>
    <mergeCell ref="C15:D15"/>
    <mergeCell ref="C16:D16"/>
    <mergeCell ref="C17:D17"/>
    <mergeCell ref="C6:D6"/>
    <mergeCell ref="C1:D1"/>
    <mergeCell ref="C2:D2"/>
    <mergeCell ref="C3:D3"/>
    <mergeCell ref="C4:D4"/>
    <mergeCell ref="C5:D5"/>
  </mergeCells>
  <conditionalFormatting sqref="M2:M39 O2:O39">
    <cfRule type="cellIs" dxfId="11" priority="1" operator="equal">
      <formula>6</formula>
    </cfRule>
    <cfRule type="cellIs" dxfId="10" priority="2" operator="equal">
      <formula>5</formula>
    </cfRule>
    <cfRule type="cellIs" dxfId="9" priority="3" operator="equal">
      <formula>4</formula>
    </cfRule>
    <cfRule type="cellIs" dxfId="8" priority="4" operator="equal">
      <formula>3</formula>
    </cfRule>
    <cfRule type="cellIs" dxfId="7" priority="5" operator="equal">
      <formula>2</formula>
    </cfRule>
    <cfRule type="cellIs" dxfId="6" priority="6" operator="equal">
      <formula>1</formula>
    </cfRule>
  </conditionalFormatting>
  <conditionalFormatting sqref="M3:M39 O3:O39">
    <cfRule type="colorScale" priority="8">
      <colorScale>
        <cfvo type="num" val="1"/>
        <cfvo type="num" val="3"/>
        <cfvo type="num" val="6"/>
        <color rgb="FF63BE7B"/>
        <color rgb="FFFFEB84"/>
        <color rgb="FFF8696B"/>
      </colorScale>
    </cfRule>
  </conditionalFormatting>
  <conditionalFormatting sqref="O2 M2">
    <cfRule type="colorScale" priority="7">
      <colorScale>
        <cfvo type="num" val="1"/>
        <cfvo type="num" val="3"/>
        <cfvo type="num" val="6"/>
        <color rgb="FF63BE7B"/>
        <color rgb="FFFFEB84"/>
        <color rgb="FFF8696B"/>
      </colorScale>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B3417-23C3-4DE6-83A8-6F67643CD6A8}">
  <sheetPr>
    <tabColor rgb="FF00B0F0"/>
  </sheetPr>
  <dimension ref="A1:P29"/>
  <sheetViews>
    <sheetView showGridLines="0" topLeftCell="C1" workbookViewId="0">
      <selection activeCell="M1" sqref="M1"/>
    </sheetView>
  </sheetViews>
  <sheetFormatPr defaultRowHeight="14.4" x14ac:dyDescent="0.3"/>
  <cols>
    <col min="1" max="2" width="18" customWidth="1"/>
    <col min="3" max="3" width="34" customWidth="1"/>
    <col min="4" max="5" width="10" customWidth="1"/>
    <col min="6" max="6" width="12" customWidth="1"/>
    <col min="7" max="7" width="44" customWidth="1"/>
    <col min="8" max="8" width="21" customWidth="1"/>
    <col min="9" max="9" width="19" customWidth="1"/>
    <col min="10" max="10" width="13" customWidth="1"/>
    <col min="11" max="12" width="11" customWidth="1"/>
    <col min="13" max="13" width="17" customWidth="1"/>
    <col min="14" max="14" width="11" customWidth="1"/>
    <col min="15" max="15" width="18.44140625" bestFit="1" customWidth="1"/>
    <col min="16" max="16" width="28" customWidth="1"/>
  </cols>
  <sheetData>
    <row r="1" spans="1:16" ht="86.4" x14ac:dyDescent="0.3">
      <c r="A1" s="3" t="s">
        <v>170</v>
      </c>
      <c r="B1" s="3" t="s">
        <v>3</v>
      </c>
      <c r="C1" s="207" t="s">
        <v>171</v>
      </c>
      <c r="D1" s="206"/>
      <c r="E1" s="3" t="s">
        <v>172</v>
      </c>
      <c r="F1" s="3" t="s">
        <v>173</v>
      </c>
      <c r="G1" s="3" t="s">
        <v>174</v>
      </c>
      <c r="H1" s="3" t="s">
        <v>175</v>
      </c>
      <c r="I1" s="3" t="s">
        <v>176</v>
      </c>
      <c r="J1" s="3" t="s">
        <v>177</v>
      </c>
      <c r="K1" s="3" t="s">
        <v>178</v>
      </c>
      <c r="L1" s="3" t="s">
        <v>657</v>
      </c>
      <c r="M1" s="3" t="s">
        <v>745</v>
      </c>
      <c r="N1" s="3" t="s">
        <v>180</v>
      </c>
      <c r="O1" s="3" t="s">
        <v>181</v>
      </c>
      <c r="P1" s="3" t="s">
        <v>182</v>
      </c>
    </row>
    <row r="2" spans="1:16" ht="30.75" customHeight="1" x14ac:dyDescent="0.3">
      <c r="A2" s="12">
        <v>290031</v>
      </c>
      <c r="B2" s="12"/>
      <c r="C2" s="211" t="s">
        <v>658</v>
      </c>
      <c r="D2" s="206"/>
      <c r="E2" s="6"/>
      <c r="F2" s="6" t="s">
        <v>185</v>
      </c>
      <c r="G2" s="6" t="s">
        <v>553</v>
      </c>
      <c r="H2" s="7" t="s">
        <v>327</v>
      </c>
      <c r="I2" s="6" t="s">
        <v>555</v>
      </c>
      <c r="J2" s="11">
        <v>2020</v>
      </c>
      <c r="K2" s="11">
        <v>1</v>
      </c>
      <c r="L2" s="11">
        <v>1</v>
      </c>
      <c r="M2" s="113"/>
      <c r="N2" s="133">
        <f>SUM(M2)*K2</f>
        <v>0</v>
      </c>
      <c r="O2" s="113"/>
      <c r="P2" s="26">
        <f>SUM(N2:O29)</f>
        <v>0</v>
      </c>
    </row>
    <row r="3" spans="1:16" ht="30.75" customHeight="1" x14ac:dyDescent="0.3">
      <c r="A3" s="14">
        <v>290031</v>
      </c>
      <c r="B3" s="14"/>
      <c r="C3" s="210" t="s">
        <v>658</v>
      </c>
      <c r="D3" s="206"/>
      <c r="E3" s="8"/>
      <c r="F3" s="8" t="s">
        <v>185</v>
      </c>
      <c r="G3" s="8" t="s">
        <v>553</v>
      </c>
      <c r="H3" s="19" t="s">
        <v>327</v>
      </c>
      <c r="I3" s="8" t="s">
        <v>555</v>
      </c>
      <c r="J3" s="13">
        <v>2020</v>
      </c>
      <c r="K3" s="13">
        <v>1</v>
      </c>
      <c r="L3" s="13">
        <v>1</v>
      </c>
      <c r="M3" s="113"/>
      <c r="N3" s="132">
        <f t="shared" ref="N3:N29" si="0">SUM(M3)*K3</f>
        <v>0</v>
      </c>
      <c r="O3" s="113"/>
      <c r="P3" s="8"/>
    </row>
    <row r="4" spans="1:16" ht="30.75" customHeight="1" x14ac:dyDescent="0.3">
      <c r="A4" s="12">
        <v>290031</v>
      </c>
      <c r="B4" s="12"/>
      <c r="C4" s="211" t="s">
        <v>658</v>
      </c>
      <c r="D4" s="206"/>
      <c r="E4" s="6"/>
      <c r="F4" s="6" t="s">
        <v>185</v>
      </c>
      <c r="G4" s="6" t="s">
        <v>553</v>
      </c>
      <c r="H4" s="7" t="s">
        <v>327</v>
      </c>
      <c r="I4" s="6" t="s">
        <v>555</v>
      </c>
      <c r="J4" s="11">
        <v>2020</v>
      </c>
      <c r="K4" s="11">
        <v>1</v>
      </c>
      <c r="L4" s="11">
        <v>1</v>
      </c>
      <c r="M4" s="113"/>
      <c r="N4" s="133">
        <f t="shared" si="0"/>
        <v>0</v>
      </c>
      <c r="O4" s="113"/>
      <c r="P4" s="6"/>
    </row>
    <row r="5" spans="1:16" ht="30.75" customHeight="1" x14ac:dyDescent="0.3">
      <c r="A5" s="14">
        <v>290031</v>
      </c>
      <c r="B5" s="14"/>
      <c r="C5" s="210" t="s">
        <v>658</v>
      </c>
      <c r="D5" s="206"/>
      <c r="E5" s="8"/>
      <c r="F5" s="8" t="s">
        <v>185</v>
      </c>
      <c r="G5" s="8" t="s">
        <v>553</v>
      </c>
      <c r="H5" s="19" t="s">
        <v>327</v>
      </c>
      <c r="I5" s="8" t="s">
        <v>555</v>
      </c>
      <c r="J5" s="13">
        <v>2020</v>
      </c>
      <c r="K5" s="13">
        <v>1</v>
      </c>
      <c r="L5" s="13">
        <v>1</v>
      </c>
      <c r="M5" s="113"/>
      <c r="N5" s="132">
        <f t="shared" si="0"/>
        <v>0</v>
      </c>
      <c r="O5" s="113"/>
      <c r="P5" s="8"/>
    </row>
    <row r="6" spans="1:16" ht="30.75" customHeight="1" x14ac:dyDescent="0.3">
      <c r="A6" s="12">
        <v>290031</v>
      </c>
      <c r="B6" s="12"/>
      <c r="C6" s="211" t="s">
        <v>658</v>
      </c>
      <c r="D6" s="206"/>
      <c r="E6" s="6"/>
      <c r="F6" s="6" t="s">
        <v>185</v>
      </c>
      <c r="G6" s="6" t="s">
        <v>659</v>
      </c>
      <c r="H6" s="7"/>
      <c r="I6" s="6" t="s">
        <v>274</v>
      </c>
      <c r="J6" s="11">
        <v>2014</v>
      </c>
      <c r="K6" s="11">
        <v>2</v>
      </c>
      <c r="L6" s="11">
        <v>3</v>
      </c>
      <c r="M6" s="113"/>
      <c r="N6" s="133">
        <f t="shared" si="0"/>
        <v>0</v>
      </c>
      <c r="O6" s="113"/>
      <c r="P6" s="6"/>
    </row>
    <row r="7" spans="1:16" ht="30.75" customHeight="1" x14ac:dyDescent="0.3">
      <c r="A7" s="14">
        <v>290031</v>
      </c>
      <c r="B7" s="14"/>
      <c r="C7" s="210" t="s">
        <v>658</v>
      </c>
      <c r="D7" s="206"/>
      <c r="E7" s="8"/>
      <c r="F7" s="8" t="s">
        <v>185</v>
      </c>
      <c r="G7" s="8" t="s">
        <v>660</v>
      </c>
      <c r="H7" s="19" t="s">
        <v>237</v>
      </c>
      <c r="I7" s="8" t="s">
        <v>274</v>
      </c>
      <c r="J7" s="13">
        <v>2016</v>
      </c>
      <c r="K7" s="13">
        <v>1</v>
      </c>
      <c r="L7" s="13">
        <v>3</v>
      </c>
      <c r="M7" s="113"/>
      <c r="N7" s="132">
        <f t="shared" si="0"/>
        <v>0</v>
      </c>
      <c r="O7" s="113"/>
      <c r="P7" s="8"/>
    </row>
    <row r="8" spans="1:16" ht="30.75" customHeight="1" x14ac:dyDescent="0.3">
      <c r="A8" s="12">
        <v>290031</v>
      </c>
      <c r="B8" s="12"/>
      <c r="C8" s="211" t="s">
        <v>658</v>
      </c>
      <c r="D8" s="206"/>
      <c r="E8" s="6"/>
      <c r="F8" s="6" t="s">
        <v>185</v>
      </c>
      <c r="G8" s="6" t="s">
        <v>530</v>
      </c>
      <c r="H8" s="7"/>
      <c r="I8" s="6"/>
      <c r="J8" s="9" t="s">
        <v>661</v>
      </c>
      <c r="K8" s="11">
        <v>1</v>
      </c>
      <c r="L8" s="11">
        <v>4</v>
      </c>
      <c r="M8" s="113"/>
      <c r="N8" s="133">
        <f t="shared" si="0"/>
        <v>0</v>
      </c>
      <c r="O8" s="113"/>
      <c r="P8" s="6"/>
    </row>
    <row r="9" spans="1:16" ht="30.75" customHeight="1" x14ac:dyDescent="0.3">
      <c r="A9" s="14">
        <v>290031</v>
      </c>
      <c r="B9" s="14"/>
      <c r="C9" s="210" t="s">
        <v>658</v>
      </c>
      <c r="D9" s="206"/>
      <c r="E9" s="8"/>
      <c r="F9" s="8" t="s">
        <v>185</v>
      </c>
      <c r="G9" s="8" t="s">
        <v>557</v>
      </c>
      <c r="H9" s="19" t="s">
        <v>559</v>
      </c>
      <c r="I9" s="8" t="s">
        <v>662</v>
      </c>
      <c r="J9" s="13">
        <v>1988</v>
      </c>
      <c r="K9" s="13">
        <v>1</v>
      </c>
      <c r="L9" s="13">
        <v>4</v>
      </c>
      <c r="M9" s="113"/>
      <c r="N9" s="132">
        <f t="shared" si="0"/>
        <v>0</v>
      </c>
      <c r="O9" s="113"/>
      <c r="P9" s="8"/>
    </row>
    <row r="10" spans="1:16" ht="27.9" customHeight="1" x14ac:dyDescent="0.3">
      <c r="A10" s="12">
        <v>290031</v>
      </c>
      <c r="B10" s="12"/>
      <c r="C10" s="211" t="s">
        <v>658</v>
      </c>
      <c r="D10" s="206"/>
      <c r="E10" s="6"/>
      <c r="F10" s="6" t="s">
        <v>185</v>
      </c>
      <c r="G10" s="6" t="s">
        <v>557</v>
      </c>
      <c r="H10" s="7" t="s">
        <v>663</v>
      </c>
      <c r="I10" s="6" t="s">
        <v>664</v>
      </c>
      <c r="J10" s="11">
        <v>2020</v>
      </c>
      <c r="K10" s="11">
        <v>1</v>
      </c>
      <c r="L10" s="11">
        <v>1</v>
      </c>
      <c r="M10" s="113"/>
      <c r="N10" s="133">
        <f t="shared" si="0"/>
        <v>0</v>
      </c>
      <c r="O10" s="113"/>
      <c r="P10" s="6"/>
    </row>
    <row r="11" spans="1:16" ht="30.75" customHeight="1" x14ac:dyDescent="0.3">
      <c r="A11" s="14">
        <v>290031</v>
      </c>
      <c r="B11" s="14"/>
      <c r="C11" s="210" t="s">
        <v>658</v>
      </c>
      <c r="D11" s="206"/>
      <c r="E11" s="8"/>
      <c r="F11" s="8" t="s">
        <v>185</v>
      </c>
      <c r="G11" s="8" t="s">
        <v>557</v>
      </c>
      <c r="H11" s="19" t="s">
        <v>663</v>
      </c>
      <c r="I11" s="8" t="s">
        <v>665</v>
      </c>
      <c r="J11" s="13">
        <v>2017</v>
      </c>
      <c r="K11" s="13">
        <v>1</v>
      </c>
      <c r="L11" s="13">
        <v>3</v>
      </c>
      <c r="M11" s="113"/>
      <c r="N11" s="132">
        <f t="shared" si="0"/>
        <v>0</v>
      </c>
      <c r="O11" s="113"/>
      <c r="P11" s="8"/>
    </row>
    <row r="12" spans="1:16" ht="30.75" customHeight="1" x14ac:dyDescent="0.3">
      <c r="A12" s="12">
        <v>290031</v>
      </c>
      <c r="B12" s="12"/>
      <c r="C12" s="211" t="s">
        <v>658</v>
      </c>
      <c r="D12" s="206"/>
      <c r="E12" s="6"/>
      <c r="F12" s="6" t="s">
        <v>185</v>
      </c>
      <c r="G12" s="6" t="s">
        <v>557</v>
      </c>
      <c r="H12" s="7" t="s">
        <v>559</v>
      </c>
      <c r="I12" s="6" t="s">
        <v>666</v>
      </c>
      <c r="J12" s="11">
        <v>1983</v>
      </c>
      <c r="K12" s="11">
        <v>1</v>
      </c>
      <c r="L12" s="11">
        <v>4</v>
      </c>
      <c r="M12" s="113"/>
      <c r="N12" s="133">
        <f t="shared" si="0"/>
        <v>0</v>
      </c>
      <c r="O12" s="113"/>
      <c r="P12" s="6"/>
    </row>
    <row r="13" spans="1:16" ht="30.75" customHeight="1" x14ac:dyDescent="0.3">
      <c r="A13" s="14">
        <v>290031</v>
      </c>
      <c r="B13" s="14"/>
      <c r="C13" s="210" t="s">
        <v>658</v>
      </c>
      <c r="D13" s="206"/>
      <c r="E13" s="8"/>
      <c r="F13" s="8" t="s">
        <v>185</v>
      </c>
      <c r="G13" s="8" t="s">
        <v>557</v>
      </c>
      <c r="H13" s="19" t="s">
        <v>559</v>
      </c>
      <c r="I13" s="8" t="s">
        <v>667</v>
      </c>
      <c r="J13" s="13">
        <v>2003</v>
      </c>
      <c r="K13" s="13">
        <v>1</v>
      </c>
      <c r="L13" s="13">
        <v>3</v>
      </c>
      <c r="M13" s="113"/>
      <c r="N13" s="132">
        <f t="shared" si="0"/>
        <v>0</v>
      </c>
      <c r="O13" s="113"/>
      <c r="P13" s="8"/>
    </row>
    <row r="14" spans="1:16" ht="30.75" customHeight="1" x14ac:dyDescent="0.3">
      <c r="A14" s="12">
        <v>290031</v>
      </c>
      <c r="B14" s="12"/>
      <c r="C14" s="211" t="s">
        <v>658</v>
      </c>
      <c r="D14" s="206"/>
      <c r="E14" s="6"/>
      <c r="F14" s="6" t="s">
        <v>185</v>
      </c>
      <c r="G14" s="6" t="s">
        <v>557</v>
      </c>
      <c r="H14" s="7" t="s">
        <v>559</v>
      </c>
      <c r="I14" s="6" t="s">
        <v>668</v>
      </c>
      <c r="J14" s="9" t="s">
        <v>669</v>
      </c>
      <c r="K14" s="11">
        <v>1</v>
      </c>
      <c r="L14" s="11">
        <v>3</v>
      </c>
      <c r="M14" s="113"/>
      <c r="N14" s="133">
        <f t="shared" si="0"/>
        <v>0</v>
      </c>
      <c r="O14" s="113"/>
      <c r="P14" s="6"/>
    </row>
    <row r="15" spans="1:16" ht="30.75" customHeight="1" x14ac:dyDescent="0.3">
      <c r="A15" s="14">
        <v>290031</v>
      </c>
      <c r="B15" s="14"/>
      <c r="C15" s="210" t="s">
        <v>658</v>
      </c>
      <c r="D15" s="206"/>
      <c r="E15" s="8"/>
      <c r="F15" s="8" t="s">
        <v>185</v>
      </c>
      <c r="G15" s="8" t="s">
        <v>670</v>
      </c>
      <c r="H15" s="19" t="s">
        <v>190</v>
      </c>
      <c r="I15" s="8" t="s">
        <v>671</v>
      </c>
      <c r="J15" s="13">
        <v>2013</v>
      </c>
      <c r="K15" s="13">
        <v>1</v>
      </c>
      <c r="L15" s="13">
        <v>3</v>
      </c>
      <c r="M15" s="113"/>
      <c r="N15" s="132">
        <f t="shared" si="0"/>
        <v>0</v>
      </c>
      <c r="O15" s="113"/>
      <c r="P15" s="8"/>
    </row>
    <row r="16" spans="1:16" ht="30.75" customHeight="1" x14ac:dyDescent="0.3">
      <c r="A16" s="12">
        <v>290031</v>
      </c>
      <c r="B16" s="12"/>
      <c r="C16" s="211" t="s">
        <v>658</v>
      </c>
      <c r="D16" s="206"/>
      <c r="E16" s="6"/>
      <c r="F16" s="6" t="s">
        <v>185</v>
      </c>
      <c r="G16" s="6" t="s">
        <v>545</v>
      </c>
      <c r="H16" s="7" t="s">
        <v>546</v>
      </c>
      <c r="I16" s="6" t="s">
        <v>549</v>
      </c>
      <c r="J16" s="11">
        <v>2008</v>
      </c>
      <c r="K16" s="11">
        <v>1</v>
      </c>
      <c r="L16" s="11">
        <v>3</v>
      </c>
      <c r="M16" s="113"/>
      <c r="N16" s="133">
        <f t="shared" si="0"/>
        <v>0</v>
      </c>
      <c r="O16" s="113"/>
      <c r="P16" s="6"/>
    </row>
    <row r="17" spans="1:16" ht="30.75" customHeight="1" x14ac:dyDescent="0.3">
      <c r="A17" s="14">
        <v>290031</v>
      </c>
      <c r="B17" s="14"/>
      <c r="C17" s="210" t="s">
        <v>658</v>
      </c>
      <c r="D17" s="206"/>
      <c r="E17" s="8"/>
      <c r="F17" s="8" t="s">
        <v>185</v>
      </c>
      <c r="G17" s="8" t="s">
        <v>545</v>
      </c>
      <c r="H17" s="19" t="s">
        <v>546</v>
      </c>
      <c r="I17" s="8" t="s">
        <v>672</v>
      </c>
      <c r="J17" s="13">
        <v>2008</v>
      </c>
      <c r="K17" s="13">
        <v>1</v>
      </c>
      <c r="L17" s="13">
        <v>3</v>
      </c>
      <c r="M17" s="113"/>
      <c r="N17" s="132">
        <f t="shared" si="0"/>
        <v>0</v>
      </c>
      <c r="O17" s="113"/>
      <c r="P17" s="8"/>
    </row>
    <row r="18" spans="1:16" ht="30.75" customHeight="1" x14ac:dyDescent="0.3">
      <c r="A18" s="12">
        <v>290031</v>
      </c>
      <c r="B18" s="12"/>
      <c r="C18" s="211" t="s">
        <v>658</v>
      </c>
      <c r="D18" s="206"/>
      <c r="E18" s="6"/>
      <c r="F18" s="6" t="s">
        <v>185</v>
      </c>
      <c r="G18" s="6" t="s">
        <v>673</v>
      </c>
      <c r="H18" s="7" t="s">
        <v>635</v>
      </c>
      <c r="I18" s="6" t="s">
        <v>674</v>
      </c>
      <c r="J18" s="11">
        <v>2016</v>
      </c>
      <c r="K18" s="11">
        <v>1</v>
      </c>
      <c r="L18" s="11">
        <v>3</v>
      </c>
      <c r="M18" s="113"/>
      <c r="N18" s="133">
        <f t="shared" si="0"/>
        <v>0</v>
      </c>
      <c r="O18" s="113"/>
      <c r="P18" s="6"/>
    </row>
    <row r="19" spans="1:16" ht="30.75" customHeight="1" x14ac:dyDescent="0.3">
      <c r="A19" s="14">
        <v>290031</v>
      </c>
      <c r="B19" s="14"/>
      <c r="C19" s="210" t="s">
        <v>658</v>
      </c>
      <c r="D19" s="206"/>
      <c r="E19" s="8"/>
      <c r="F19" s="8" t="s">
        <v>185</v>
      </c>
      <c r="G19" s="8" t="s">
        <v>545</v>
      </c>
      <c r="H19" s="19" t="s">
        <v>635</v>
      </c>
      <c r="I19" s="8" t="s">
        <v>674</v>
      </c>
      <c r="J19" s="13">
        <v>2020</v>
      </c>
      <c r="K19" s="13">
        <v>1</v>
      </c>
      <c r="L19" s="13">
        <v>1</v>
      </c>
      <c r="M19" s="113"/>
      <c r="N19" s="132">
        <f t="shared" si="0"/>
        <v>0</v>
      </c>
      <c r="O19" s="113"/>
      <c r="P19" s="8"/>
    </row>
    <row r="20" spans="1:16" ht="30.75" customHeight="1" x14ac:dyDescent="0.3">
      <c r="A20" s="12">
        <v>290031</v>
      </c>
      <c r="B20" s="12"/>
      <c r="C20" s="211" t="s">
        <v>658</v>
      </c>
      <c r="D20" s="206"/>
      <c r="E20" s="6"/>
      <c r="F20" s="6" t="s">
        <v>185</v>
      </c>
      <c r="G20" s="6" t="s">
        <v>545</v>
      </c>
      <c r="H20" s="7" t="s">
        <v>635</v>
      </c>
      <c r="I20" s="6" t="s">
        <v>674</v>
      </c>
      <c r="J20" s="11">
        <v>2020</v>
      </c>
      <c r="K20" s="11">
        <v>1</v>
      </c>
      <c r="L20" s="11">
        <v>1</v>
      </c>
      <c r="M20" s="113"/>
      <c r="N20" s="133">
        <f>SUM(M20)*K20</f>
        <v>0</v>
      </c>
      <c r="O20" s="113"/>
      <c r="P20" s="6"/>
    </row>
    <row r="21" spans="1:16" ht="30.75" customHeight="1" x14ac:dyDescent="0.3">
      <c r="A21" s="14">
        <v>290031</v>
      </c>
      <c r="B21" s="14"/>
      <c r="C21" s="210" t="s">
        <v>658</v>
      </c>
      <c r="D21" s="206"/>
      <c r="E21" s="8"/>
      <c r="F21" s="8" t="s">
        <v>185</v>
      </c>
      <c r="G21" s="8" t="s">
        <v>673</v>
      </c>
      <c r="H21" s="19" t="s">
        <v>546</v>
      </c>
      <c r="I21" s="8" t="s">
        <v>675</v>
      </c>
      <c r="J21" s="13">
        <v>2008</v>
      </c>
      <c r="K21" s="13">
        <v>1</v>
      </c>
      <c r="L21" s="13">
        <v>3</v>
      </c>
      <c r="M21" s="113"/>
      <c r="N21" s="132">
        <f t="shared" si="0"/>
        <v>0</v>
      </c>
      <c r="O21" s="113"/>
      <c r="P21" s="8"/>
    </row>
    <row r="22" spans="1:16" ht="30.75" customHeight="1" x14ac:dyDescent="0.3">
      <c r="A22" s="12">
        <v>290031</v>
      </c>
      <c r="B22" s="12"/>
      <c r="C22" s="211" t="s">
        <v>658</v>
      </c>
      <c r="D22" s="206"/>
      <c r="E22" s="6"/>
      <c r="F22" s="6" t="s">
        <v>185</v>
      </c>
      <c r="G22" s="6" t="s">
        <v>673</v>
      </c>
      <c r="H22" s="7" t="s">
        <v>637</v>
      </c>
      <c r="I22" s="6" t="s">
        <v>676</v>
      </c>
      <c r="J22" s="11">
        <v>2011</v>
      </c>
      <c r="K22" s="11">
        <v>1</v>
      </c>
      <c r="L22" s="11">
        <v>4</v>
      </c>
      <c r="M22" s="113"/>
      <c r="N22" s="133">
        <f t="shared" si="0"/>
        <v>0</v>
      </c>
      <c r="O22" s="113"/>
      <c r="P22" s="6"/>
    </row>
    <row r="23" spans="1:16" ht="30.75" customHeight="1" x14ac:dyDescent="0.3">
      <c r="A23" s="14">
        <v>290031</v>
      </c>
      <c r="B23" s="14"/>
      <c r="C23" s="210" t="s">
        <v>658</v>
      </c>
      <c r="D23" s="206"/>
      <c r="E23" s="8"/>
      <c r="F23" s="8" t="s">
        <v>185</v>
      </c>
      <c r="G23" s="8" t="s">
        <v>677</v>
      </c>
      <c r="H23" s="19" t="s">
        <v>663</v>
      </c>
      <c r="I23" s="8" t="s">
        <v>678</v>
      </c>
      <c r="J23" s="13">
        <v>1999</v>
      </c>
      <c r="K23" s="13">
        <v>1</v>
      </c>
      <c r="L23" s="13">
        <v>3</v>
      </c>
      <c r="M23" s="113"/>
      <c r="N23" s="132">
        <f t="shared" si="0"/>
        <v>0</v>
      </c>
      <c r="O23" s="113"/>
      <c r="P23" s="8"/>
    </row>
    <row r="24" spans="1:16" ht="45.75" customHeight="1" x14ac:dyDescent="0.3">
      <c r="A24" s="12">
        <v>290031</v>
      </c>
      <c r="B24" s="12"/>
      <c r="C24" s="211" t="s">
        <v>658</v>
      </c>
      <c r="D24" s="206"/>
      <c r="E24" s="6"/>
      <c r="F24" s="6" t="s">
        <v>185</v>
      </c>
      <c r="G24" s="6" t="s">
        <v>679</v>
      </c>
      <c r="H24" s="7" t="s">
        <v>327</v>
      </c>
      <c r="I24" s="6" t="s">
        <v>680</v>
      </c>
      <c r="J24" s="11">
        <v>2003</v>
      </c>
      <c r="K24" s="11">
        <v>1</v>
      </c>
      <c r="L24" s="11">
        <v>3</v>
      </c>
      <c r="M24" s="113"/>
      <c r="N24" s="133">
        <f t="shared" si="0"/>
        <v>0</v>
      </c>
      <c r="O24" s="113"/>
      <c r="P24" s="6"/>
    </row>
    <row r="25" spans="1:16" ht="30.75" customHeight="1" x14ac:dyDescent="0.3">
      <c r="A25" s="14">
        <v>290031</v>
      </c>
      <c r="B25" s="14"/>
      <c r="C25" s="210" t="s">
        <v>658</v>
      </c>
      <c r="D25" s="206"/>
      <c r="E25" s="8"/>
      <c r="F25" s="8" t="s">
        <v>185</v>
      </c>
      <c r="G25" s="8" t="s">
        <v>606</v>
      </c>
      <c r="H25" s="19" t="s">
        <v>543</v>
      </c>
      <c r="I25" s="8" t="s">
        <v>681</v>
      </c>
      <c r="J25" s="13">
        <v>2003</v>
      </c>
      <c r="K25" s="13">
        <v>1</v>
      </c>
      <c r="L25" s="13">
        <v>4</v>
      </c>
      <c r="M25" s="113"/>
      <c r="N25" s="132">
        <f t="shared" si="0"/>
        <v>0</v>
      </c>
      <c r="O25" s="113"/>
      <c r="P25" s="8"/>
    </row>
    <row r="26" spans="1:16" ht="30.75" customHeight="1" x14ac:dyDescent="0.3">
      <c r="A26" s="12">
        <v>290031</v>
      </c>
      <c r="B26" s="12"/>
      <c r="C26" s="211" t="s">
        <v>658</v>
      </c>
      <c r="D26" s="206"/>
      <c r="E26" s="6"/>
      <c r="F26" s="6" t="s">
        <v>185</v>
      </c>
      <c r="G26" s="6" t="s">
        <v>647</v>
      </c>
      <c r="H26" s="7" t="s">
        <v>543</v>
      </c>
      <c r="I26" s="6" t="s">
        <v>682</v>
      </c>
      <c r="J26" s="11">
        <v>2020</v>
      </c>
      <c r="K26" s="11">
        <v>1</v>
      </c>
      <c r="L26" s="11">
        <v>2</v>
      </c>
      <c r="M26" s="113"/>
      <c r="N26" s="133">
        <f t="shared" si="0"/>
        <v>0</v>
      </c>
      <c r="O26" s="113"/>
      <c r="P26" s="6"/>
    </row>
    <row r="27" spans="1:16" ht="45.75" customHeight="1" x14ac:dyDescent="0.3">
      <c r="A27" s="14">
        <v>290031</v>
      </c>
      <c r="B27" s="14"/>
      <c r="C27" s="210" t="s">
        <v>658</v>
      </c>
      <c r="D27" s="206"/>
      <c r="E27" s="8"/>
      <c r="F27" s="8" t="s">
        <v>185</v>
      </c>
      <c r="G27" s="8" t="s">
        <v>683</v>
      </c>
      <c r="H27" s="19" t="s">
        <v>684</v>
      </c>
      <c r="I27" s="8" t="s">
        <v>685</v>
      </c>
      <c r="J27" s="13">
        <v>2011</v>
      </c>
      <c r="K27" s="13">
        <v>1</v>
      </c>
      <c r="L27" s="13">
        <v>3</v>
      </c>
      <c r="M27" s="113"/>
      <c r="N27" s="132">
        <f t="shared" si="0"/>
        <v>0</v>
      </c>
      <c r="O27" s="113"/>
      <c r="P27" s="8"/>
    </row>
    <row r="28" spans="1:16" ht="30.75" customHeight="1" x14ac:dyDescent="0.3">
      <c r="A28" s="12">
        <v>290031</v>
      </c>
      <c r="B28" s="12"/>
      <c r="C28" s="211" t="s">
        <v>658</v>
      </c>
      <c r="D28" s="206"/>
      <c r="E28" s="6"/>
      <c r="F28" s="6" t="s">
        <v>185</v>
      </c>
      <c r="G28" s="6" t="s">
        <v>571</v>
      </c>
      <c r="H28" s="7" t="s">
        <v>663</v>
      </c>
      <c r="I28" s="6" t="s">
        <v>686</v>
      </c>
      <c r="J28" s="11">
        <v>2012</v>
      </c>
      <c r="K28" s="11">
        <v>1</v>
      </c>
      <c r="L28" s="11">
        <v>3</v>
      </c>
      <c r="M28" s="113"/>
      <c r="N28" s="133">
        <f t="shared" si="0"/>
        <v>0</v>
      </c>
      <c r="O28" s="113"/>
      <c r="P28" s="6"/>
    </row>
    <row r="29" spans="1:16" ht="30.75" customHeight="1" x14ac:dyDescent="0.3">
      <c r="A29" s="14">
        <v>290031</v>
      </c>
      <c r="B29" s="14"/>
      <c r="C29" s="210" t="s">
        <v>658</v>
      </c>
      <c r="D29" s="206"/>
      <c r="E29" s="8"/>
      <c r="F29" s="8" t="s">
        <v>185</v>
      </c>
      <c r="G29" s="8" t="s">
        <v>450</v>
      </c>
      <c r="H29" s="19"/>
      <c r="I29" s="8" t="s">
        <v>274</v>
      </c>
      <c r="J29" s="13">
        <v>2014</v>
      </c>
      <c r="K29" s="13">
        <v>1</v>
      </c>
      <c r="L29" s="13">
        <v>3</v>
      </c>
      <c r="M29" s="113"/>
      <c r="N29" s="132">
        <f t="shared" si="0"/>
        <v>0</v>
      </c>
      <c r="O29" s="113"/>
      <c r="P29" s="8"/>
    </row>
  </sheetData>
  <mergeCells count="29">
    <mergeCell ref="C25:D25"/>
    <mergeCell ref="C26:D26"/>
    <mergeCell ref="C27:D27"/>
    <mergeCell ref="C28:D28"/>
    <mergeCell ref="C29:D29"/>
    <mergeCell ref="C24:D24"/>
    <mergeCell ref="C13:D13"/>
    <mergeCell ref="C14:D14"/>
    <mergeCell ref="C15:D15"/>
    <mergeCell ref="C16:D16"/>
    <mergeCell ref="C17:D17"/>
    <mergeCell ref="C18:D18"/>
    <mergeCell ref="C19:D19"/>
    <mergeCell ref="C20:D20"/>
    <mergeCell ref="C21:D21"/>
    <mergeCell ref="C22:D22"/>
    <mergeCell ref="C23:D23"/>
    <mergeCell ref="C12:D12"/>
    <mergeCell ref="C1:D1"/>
    <mergeCell ref="C2:D2"/>
    <mergeCell ref="C3:D3"/>
    <mergeCell ref="C4:D4"/>
    <mergeCell ref="C5:D5"/>
    <mergeCell ref="C6:D6"/>
    <mergeCell ref="C7:D7"/>
    <mergeCell ref="C8:D8"/>
    <mergeCell ref="C9:D9"/>
    <mergeCell ref="C10:D10"/>
    <mergeCell ref="C11:D11"/>
  </mergeCells>
  <conditionalFormatting sqref="M2:M29 O2:O29">
    <cfRule type="cellIs" dxfId="5" priority="1" operator="equal">
      <formula>6</formula>
    </cfRule>
    <cfRule type="cellIs" dxfId="4" priority="2" operator="equal">
      <formula>5</formula>
    </cfRule>
    <cfRule type="cellIs" dxfId="3" priority="3" operator="equal">
      <formula>4</formula>
    </cfRule>
    <cfRule type="cellIs" dxfId="2" priority="4" operator="equal">
      <formula>3</formula>
    </cfRule>
    <cfRule type="cellIs" dxfId="1" priority="5" operator="equal">
      <formula>2</formula>
    </cfRule>
    <cfRule type="cellIs" dxfId="0" priority="6" operator="equal">
      <formula>1</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3E3E7-2FD2-4F32-8F27-DD6FD957A0A1}">
  <sheetPr>
    <tabColor rgb="FF548235"/>
  </sheetPr>
  <dimension ref="A1:P7"/>
  <sheetViews>
    <sheetView showGridLines="0" topLeftCell="D1" workbookViewId="0">
      <selection activeCell="M1" sqref="M1"/>
    </sheetView>
  </sheetViews>
  <sheetFormatPr defaultRowHeight="14.4" x14ac:dyDescent="0.3"/>
  <cols>
    <col min="1" max="2" width="18" customWidth="1"/>
    <col min="3" max="3" width="32" customWidth="1"/>
    <col min="4" max="4" width="10" customWidth="1"/>
    <col min="5" max="5" width="22" customWidth="1"/>
    <col min="6" max="6" width="12" customWidth="1"/>
    <col min="7" max="7" width="19" customWidth="1"/>
    <col min="8" max="8" width="11" customWidth="1"/>
    <col min="9" max="9" width="23" customWidth="1"/>
    <col min="10" max="10" width="13" customWidth="1"/>
    <col min="11" max="11" width="11" customWidth="1"/>
    <col min="12" max="12" width="46" customWidth="1"/>
    <col min="13" max="14" width="17" customWidth="1"/>
    <col min="15" max="15" width="18.44140625" bestFit="1" customWidth="1"/>
    <col min="16" max="16" width="28" customWidth="1"/>
  </cols>
  <sheetData>
    <row r="1" spans="1:16" ht="86.4" x14ac:dyDescent="0.3">
      <c r="A1" s="3" t="s">
        <v>170</v>
      </c>
      <c r="B1" s="3" t="s">
        <v>3</v>
      </c>
      <c r="C1" s="207" t="s">
        <v>171</v>
      </c>
      <c r="D1" s="206"/>
      <c r="E1" s="3" t="s">
        <v>172</v>
      </c>
      <c r="F1" s="3" t="s">
        <v>173</v>
      </c>
      <c r="G1" s="3" t="s">
        <v>174</v>
      </c>
      <c r="H1" s="3" t="s">
        <v>175</v>
      </c>
      <c r="I1" s="3" t="s">
        <v>176</v>
      </c>
      <c r="J1" s="3" t="s">
        <v>177</v>
      </c>
      <c r="K1" s="3" t="s">
        <v>178</v>
      </c>
      <c r="L1" s="3" t="s">
        <v>179</v>
      </c>
      <c r="M1" s="3" t="s">
        <v>745</v>
      </c>
      <c r="N1" s="3" t="s">
        <v>180</v>
      </c>
      <c r="O1" s="3" t="s">
        <v>181</v>
      </c>
      <c r="P1" s="3" t="s">
        <v>182</v>
      </c>
    </row>
    <row r="2" spans="1:16" ht="15.75" customHeight="1" x14ac:dyDescent="0.3">
      <c r="A2" s="211">
        <v>220094</v>
      </c>
      <c r="B2" s="211" t="s">
        <v>687</v>
      </c>
      <c r="C2" s="205" t="s">
        <v>688</v>
      </c>
      <c r="D2" s="220"/>
      <c r="E2" s="205" t="s">
        <v>689</v>
      </c>
      <c r="F2" s="205" t="s">
        <v>185</v>
      </c>
      <c r="G2" s="7" t="s">
        <v>553</v>
      </c>
      <c r="H2" s="7" t="s">
        <v>327</v>
      </c>
      <c r="I2" s="7" t="s">
        <v>690</v>
      </c>
      <c r="J2" s="15">
        <v>2013</v>
      </c>
      <c r="K2" s="15">
        <v>1</v>
      </c>
      <c r="L2" s="16">
        <v>1</v>
      </c>
      <c r="M2" s="113"/>
      <c r="N2" s="25">
        <f>SUM(M2)*K2</f>
        <v>0</v>
      </c>
      <c r="O2" s="113"/>
      <c r="P2" s="26">
        <f>SUM(N2:O52)</f>
        <v>0</v>
      </c>
    </row>
    <row r="3" spans="1:16" ht="15.75" customHeight="1" x14ac:dyDescent="0.3">
      <c r="A3" s="217"/>
      <c r="B3" s="217"/>
      <c r="C3" s="223"/>
      <c r="D3" s="224"/>
      <c r="E3" s="217"/>
      <c r="F3" s="217"/>
      <c r="G3" s="128" t="s">
        <v>691</v>
      </c>
      <c r="H3" s="128" t="s">
        <v>443</v>
      </c>
      <c r="I3" s="128" t="s">
        <v>692</v>
      </c>
      <c r="J3" s="129">
        <v>2024</v>
      </c>
      <c r="K3" s="129">
        <v>1</v>
      </c>
      <c r="L3" s="130">
        <v>1</v>
      </c>
      <c r="M3" s="113"/>
      <c r="N3" s="25">
        <f t="shared" ref="N3:N7" si="0">SUM(M3)*K3</f>
        <v>0</v>
      </c>
      <c r="O3" s="113"/>
      <c r="P3" s="8"/>
    </row>
    <row r="4" spans="1:16" ht="30.75" customHeight="1" x14ac:dyDescent="0.3">
      <c r="A4" s="217"/>
      <c r="B4" s="217"/>
      <c r="C4" s="221"/>
      <c r="D4" s="222"/>
      <c r="E4" s="218"/>
      <c r="F4" s="218"/>
      <c r="G4" s="7" t="s">
        <v>691</v>
      </c>
      <c r="H4" s="7" t="s">
        <v>693</v>
      </c>
      <c r="I4" s="7"/>
      <c r="J4" s="18"/>
      <c r="K4" s="15">
        <v>1</v>
      </c>
      <c r="L4" s="16">
        <v>1</v>
      </c>
      <c r="M4" s="113"/>
      <c r="N4" s="25">
        <f t="shared" si="0"/>
        <v>0</v>
      </c>
      <c r="O4" s="113"/>
      <c r="P4" s="6"/>
    </row>
    <row r="5" spans="1:16" ht="15.75" customHeight="1" x14ac:dyDescent="0.3">
      <c r="A5" s="217"/>
      <c r="B5" s="217"/>
      <c r="C5" s="219" t="s">
        <v>694</v>
      </c>
      <c r="D5" s="220"/>
      <c r="E5" s="219" t="s">
        <v>695</v>
      </c>
      <c r="F5" s="219" t="s">
        <v>185</v>
      </c>
      <c r="G5" s="22" t="s">
        <v>553</v>
      </c>
      <c r="H5" s="22" t="s">
        <v>327</v>
      </c>
      <c r="I5" s="22" t="s">
        <v>696</v>
      </c>
      <c r="J5" s="24"/>
      <c r="K5" s="23">
        <v>1</v>
      </c>
      <c r="L5" s="127">
        <v>1</v>
      </c>
      <c r="M5" s="113"/>
      <c r="N5" s="25">
        <f t="shared" si="0"/>
        <v>0</v>
      </c>
      <c r="O5" s="113"/>
      <c r="P5" s="8"/>
    </row>
    <row r="6" spans="1:16" ht="15.75" customHeight="1" x14ac:dyDescent="0.3">
      <c r="A6" s="217"/>
      <c r="B6" s="217"/>
      <c r="C6" s="221"/>
      <c r="D6" s="222"/>
      <c r="E6" s="218"/>
      <c r="F6" s="218"/>
      <c r="G6" s="6" t="s">
        <v>553</v>
      </c>
      <c r="H6" s="6" t="s">
        <v>327</v>
      </c>
      <c r="I6" s="6" t="s">
        <v>697</v>
      </c>
      <c r="J6" s="9"/>
      <c r="K6" s="11">
        <v>1</v>
      </c>
      <c r="L6" s="12">
        <v>1</v>
      </c>
      <c r="M6" s="113"/>
      <c r="N6" s="25">
        <f t="shared" si="0"/>
        <v>0</v>
      </c>
      <c r="O6" s="113"/>
      <c r="P6" s="6"/>
    </row>
    <row r="7" spans="1:16" ht="45.75" customHeight="1" x14ac:dyDescent="0.3">
      <c r="A7" s="218"/>
      <c r="B7" s="218"/>
      <c r="C7" s="219" t="s">
        <v>698</v>
      </c>
      <c r="D7" s="206"/>
      <c r="E7" s="22" t="s">
        <v>699</v>
      </c>
      <c r="F7" s="22" t="s">
        <v>185</v>
      </c>
      <c r="G7" s="22" t="s">
        <v>553</v>
      </c>
      <c r="H7" s="22" t="s">
        <v>327</v>
      </c>
      <c r="I7" s="22" t="s">
        <v>700</v>
      </c>
      <c r="J7" s="23">
        <v>2012</v>
      </c>
      <c r="K7" s="23">
        <v>1</v>
      </c>
      <c r="L7" s="127">
        <v>1</v>
      </c>
      <c r="M7" s="113"/>
      <c r="N7" s="25">
        <f t="shared" si="0"/>
        <v>0</v>
      </c>
      <c r="O7" s="113"/>
      <c r="P7" s="6"/>
    </row>
  </sheetData>
  <mergeCells count="10">
    <mergeCell ref="C1:D1"/>
    <mergeCell ref="A2:A7"/>
    <mergeCell ref="B2:B7"/>
    <mergeCell ref="C2:D4"/>
    <mergeCell ref="E2:E4"/>
    <mergeCell ref="F2:F4"/>
    <mergeCell ref="C5:D6"/>
    <mergeCell ref="E5:E6"/>
    <mergeCell ref="F5:F6"/>
    <mergeCell ref="C7:D7"/>
  </mergeCells>
  <pageMargins left="0.7" right="0.7" top="0.75" bottom="0.75" header="0.3" footer="0.3"/>
  <legacy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9E265-EFB5-4969-AFC7-3FC11E41C79C}">
  <sheetPr>
    <tabColor rgb="FFC00000"/>
  </sheetPr>
  <dimension ref="A1:P11"/>
  <sheetViews>
    <sheetView showGridLines="0" workbookViewId="0">
      <selection activeCell="M1" sqref="M1"/>
    </sheetView>
  </sheetViews>
  <sheetFormatPr defaultColWidth="28" defaultRowHeight="14.4" x14ac:dyDescent="0.3"/>
  <cols>
    <col min="1" max="2" width="18" style="1" customWidth="1"/>
    <col min="3" max="3" width="11" style="1" customWidth="1"/>
    <col min="4" max="4" width="10" style="1" customWidth="1"/>
    <col min="5" max="5" width="26" style="1" customWidth="1"/>
    <col min="6" max="6" width="12" style="1" customWidth="1"/>
    <col min="7" max="7" width="19" style="1" customWidth="1"/>
    <col min="8" max="8" width="13" style="1" customWidth="1"/>
    <col min="9" max="9" width="25" style="1" customWidth="1"/>
    <col min="10" max="10" width="13" style="1" customWidth="1"/>
    <col min="11" max="11" width="11" style="1" customWidth="1"/>
    <col min="12" max="12" width="46" customWidth="1"/>
    <col min="13" max="14" width="17" customWidth="1"/>
    <col min="15" max="15" width="18.44140625" bestFit="1" customWidth="1"/>
    <col min="16" max="17" width="28" style="1" customWidth="1"/>
    <col min="18" max="16384" width="28" style="1"/>
  </cols>
  <sheetData>
    <row r="1" spans="1:16" ht="86.4" x14ac:dyDescent="0.3">
      <c r="A1" s="3" t="s">
        <v>170</v>
      </c>
      <c r="B1" s="3" t="s">
        <v>3</v>
      </c>
      <c r="C1" s="207" t="s">
        <v>171</v>
      </c>
      <c r="D1" s="206"/>
      <c r="E1" s="3" t="s">
        <v>172</v>
      </c>
      <c r="F1" s="3" t="s">
        <v>173</v>
      </c>
      <c r="G1" s="3" t="s">
        <v>174</v>
      </c>
      <c r="H1" s="3" t="s">
        <v>175</v>
      </c>
      <c r="I1" s="3" t="s">
        <v>176</v>
      </c>
      <c r="J1" s="3" t="s">
        <v>177</v>
      </c>
      <c r="K1" s="3" t="s">
        <v>178</v>
      </c>
      <c r="L1" s="3" t="s">
        <v>179</v>
      </c>
      <c r="M1" s="3" t="s">
        <v>745</v>
      </c>
      <c r="N1" s="3" t="s">
        <v>180</v>
      </c>
      <c r="O1" s="3" t="s">
        <v>181</v>
      </c>
      <c r="P1" s="3" t="s">
        <v>182</v>
      </c>
    </row>
    <row r="2" spans="1:16" ht="15.75" customHeight="1" x14ac:dyDescent="0.3">
      <c r="A2" s="211">
        <v>240803</v>
      </c>
      <c r="B2" s="211" t="s">
        <v>53</v>
      </c>
      <c r="C2" s="211" t="s">
        <v>56</v>
      </c>
      <c r="D2" s="220"/>
      <c r="E2" s="211" t="s">
        <v>701</v>
      </c>
      <c r="F2" s="211" t="s">
        <v>185</v>
      </c>
      <c r="G2" s="6" t="s">
        <v>553</v>
      </c>
      <c r="H2" s="6" t="s">
        <v>327</v>
      </c>
      <c r="I2" s="6" t="s">
        <v>702</v>
      </c>
      <c r="J2" s="11">
        <v>2005</v>
      </c>
      <c r="K2" s="11">
        <v>1</v>
      </c>
      <c r="L2" s="12">
        <v>1</v>
      </c>
      <c r="M2" s="113"/>
      <c r="N2" s="25">
        <f>SUM(M2)*K2</f>
        <v>0</v>
      </c>
      <c r="O2" s="113"/>
      <c r="P2" s="26">
        <f>SUM(N2:O11)</f>
        <v>0</v>
      </c>
    </row>
    <row r="3" spans="1:16" ht="15.75" customHeight="1" x14ac:dyDescent="0.3">
      <c r="A3" s="217"/>
      <c r="B3" s="217"/>
      <c r="C3" s="223"/>
      <c r="D3" s="224"/>
      <c r="E3" s="217"/>
      <c r="F3" s="217"/>
      <c r="G3" s="8" t="s">
        <v>703</v>
      </c>
      <c r="H3" s="8" t="s">
        <v>543</v>
      </c>
      <c r="I3" s="8" t="s">
        <v>704</v>
      </c>
      <c r="J3" s="10"/>
      <c r="K3" s="13">
        <v>1</v>
      </c>
      <c r="L3" s="14">
        <v>1</v>
      </c>
      <c r="M3" s="113"/>
      <c r="N3" s="25">
        <f t="shared" ref="N3:N11" si="0">SUM(M3)*K3</f>
        <v>0</v>
      </c>
      <c r="O3" s="113"/>
      <c r="P3" s="8"/>
    </row>
    <row r="4" spans="1:16" ht="30.75" customHeight="1" x14ac:dyDescent="0.3">
      <c r="A4" s="217"/>
      <c r="B4" s="217"/>
      <c r="C4" s="223"/>
      <c r="D4" s="224"/>
      <c r="E4" s="217"/>
      <c r="F4" s="217"/>
      <c r="G4" s="6" t="s">
        <v>703</v>
      </c>
      <c r="H4" s="6" t="s">
        <v>705</v>
      </c>
      <c r="I4" s="6"/>
      <c r="J4" s="9"/>
      <c r="K4" s="11">
        <v>1</v>
      </c>
      <c r="L4" s="12">
        <v>1</v>
      </c>
      <c r="M4" s="113"/>
      <c r="N4" s="25">
        <f t="shared" si="0"/>
        <v>0</v>
      </c>
      <c r="O4" s="113"/>
      <c r="P4" s="6"/>
    </row>
    <row r="5" spans="1:16" ht="15.75" customHeight="1" x14ac:dyDescent="0.3">
      <c r="A5" s="217"/>
      <c r="B5" s="217"/>
      <c r="C5" s="223"/>
      <c r="D5" s="224"/>
      <c r="E5" s="217"/>
      <c r="F5" s="217"/>
      <c r="G5" s="8" t="s">
        <v>706</v>
      </c>
      <c r="H5" s="8" t="s">
        <v>327</v>
      </c>
      <c r="I5" s="8" t="s">
        <v>707</v>
      </c>
      <c r="J5" s="13">
        <v>2020</v>
      </c>
      <c r="K5" s="13">
        <v>1</v>
      </c>
      <c r="L5" s="14">
        <v>1</v>
      </c>
      <c r="M5" s="113"/>
      <c r="N5" s="25">
        <f t="shared" si="0"/>
        <v>0</v>
      </c>
      <c r="O5" s="113"/>
      <c r="P5" s="8"/>
    </row>
    <row r="6" spans="1:16" ht="15.75" customHeight="1" x14ac:dyDescent="0.3">
      <c r="A6" s="217"/>
      <c r="B6" s="217"/>
      <c r="C6" s="223"/>
      <c r="D6" s="224"/>
      <c r="E6" s="217"/>
      <c r="F6" s="217"/>
      <c r="G6" s="6" t="s">
        <v>553</v>
      </c>
      <c r="H6" s="6" t="s">
        <v>327</v>
      </c>
      <c r="I6" s="6" t="s">
        <v>708</v>
      </c>
      <c r="J6" s="11">
        <v>2020</v>
      </c>
      <c r="K6" s="11">
        <v>1</v>
      </c>
      <c r="L6" s="12">
        <v>1</v>
      </c>
      <c r="M6" s="113"/>
      <c r="N6" s="25">
        <f t="shared" si="0"/>
        <v>0</v>
      </c>
      <c r="O6" s="113"/>
      <c r="P6" s="6"/>
    </row>
    <row r="7" spans="1:16" ht="15.75" customHeight="1" x14ac:dyDescent="0.3">
      <c r="A7" s="217"/>
      <c r="B7" s="217"/>
      <c r="C7" s="223"/>
      <c r="D7" s="224"/>
      <c r="E7" s="217"/>
      <c r="F7" s="217"/>
      <c r="G7" s="8" t="s">
        <v>709</v>
      </c>
      <c r="H7" s="8" t="s">
        <v>441</v>
      </c>
      <c r="I7" s="8" t="s">
        <v>710</v>
      </c>
      <c r="J7" s="13">
        <v>2013</v>
      </c>
      <c r="K7" s="13">
        <v>1</v>
      </c>
      <c r="L7" s="14">
        <v>1</v>
      </c>
      <c r="M7" s="113"/>
      <c r="N7" s="25">
        <f t="shared" si="0"/>
        <v>0</v>
      </c>
      <c r="O7" s="113"/>
      <c r="P7" s="8"/>
    </row>
    <row r="8" spans="1:16" ht="15.75" customHeight="1" x14ac:dyDescent="0.3">
      <c r="A8" s="217"/>
      <c r="B8" s="217"/>
      <c r="C8" s="223"/>
      <c r="D8" s="224"/>
      <c r="E8" s="217"/>
      <c r="F8" s="217"/>
      <c r="G8" s="6" t="s">
        <v>711</v>
      </c>
      <c r="H8" s="6" t="s">
        <v>712</v>
      </c>
      <c r="I8" s="6" t="s">
        <v>713</v>
      </c>
      <c r="J8" s="9"/>
      <c r="K8" s="11">
        <v>1</v>
      </c>
      <c r="L8" s="12">
        <v>1</v>
      </c>
      <c r="M8" s="113"/>
      <c r="N8" s="25">
        <f t="shared" si="0"/>
        <v>0</v>
      </c>
      <c r="O8" s="113"/>
      <c r="P8" s="6"/>
    </row>
    <row r="9" spans="1:16" ht="15.75" customHeight="1" x14ac:dyDescent="0.3">
      <c r="A9" s="217"/>
      <c r="B9" s="217"/>
      <c r="C9" s="223"/>
      <c r="D9" s="224"/>
      <c r="E9" s="217"/>
      <c r="F9" s="217"/>
      <c r="G9" s="8" t="s">
        <v>450</v>
      </c>
      <c r="H9" s="8" t="s">
        <v>237</v>
      </c>
      <c r="I9" s="8" t="s">
        <v>714</v>
      </c>
      <c r="J9" s="13">
        <v>2020</v>
      </c>
      <c r="K9" s="13">
        <v>1</v>
      </c>
      <c r="L9" s="14">
        <v>1</v>
      </c>
      <c r="M9" s="113"/>
      <c r="N9" s="25">
        <f t="shared" si="0"/>
        <v>0</v>
      </c>
      <c r="O9" s="113"/>
      <c r="P9" s="8"/>
    </row>
    <row r="10" spans="1:16" ht="27.9" customHeight="1" x14ac:dyDescent="0.3">
      <c r="A10" s="217"/>
      <c r="B10" s="217"/>
      <c r="C10" s="223"/>
      <c r="D10" s="224"/>
      <c r="E10" s="217"/>
      <c r="F10" s="217"/>
      <c r="G10" s="6" t="s">
        <v>715</v>
      </c>
      <c r="H10" s="6" t="s">
        <v>559</v>
      </c>
      <c r="I10" s="6" t="s">
        <v>716</v>
      </c>
      <c r="J10" s="11">
        <v>1992</v>
      </c>
      <c r="K10" s="11">
        <v>2</v>
      </c>
      <c r="L10" s="12">
        <v>1</v>
      </c>
      <c r="M10" s="113"/>
      <c r="N10" s="25">
        <f t="shared" si="0"/>
        <v>0</v>
      </c>
      <c r="O10" s="113"/>
      <c r="P10" s="6"/>
    </row>
    <row r="11" spans="1:16" ht="15.75" customHeight="1" x14ac:dyDescent="0.3">
      <c r="A11" s="218"/>
      <c r="B11" s="218"/>
      <c r="C11" s="221"/>
      <c r="D11" s="222"/>
      <c r="E11" s="218"/>
      <c r="F11" s="218"/>
      <c r="G11" s="8" t="s">
        <v>717</v>
      </c>
      <c r="H11" s="8" t="s">
        <v>438</v>
      </c>
      <c r="I11" s="8" t="s">
        <v>718</v>
      </c>
      <c r="J11" s="10"/>
      <c r="K11" s="13">
        <v>3</v>
      </c>
      <c r="L11" s="14">
        <v>1</v>
      </c>
      <c r="M11" s="113"/>
      <c r="N11" s="25">
        <f t="shared" si="0"/>
        <v>0</v>
      </c>
      <c r="O11" s="113"/>
      <c r="P11" s="8"/>
    </row>
  </sheetData>
  <mergeCells count="6">
    <mergeCell ref="F2:F11"/>
    <mergeCell ref="C1:D1"/>
    <mergeCell ref="A2:A11"/>
    <mergeCell ref="B2:B11"/>
    <mergeCell ref="C2:D11"/>
    <mergeCell ref="E2:E11"/>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64138-C782-40DE-A972-4DFA94929CB6}">
  <sheetPr>
    <tabColor rgb="FF2F5597"/>
  </sheetPr>
  <dimension ref="A1:P16"/>
  <sheetViews>
    <sheetView showGridLines="0" workbookViewId="0">
      <selection activeCell="M1" sqref="M1"/>
    </sheetView>
  </sheetViews>
  <sheetFormatPr defaultColWidth="28" defaultRowHeight="14.4" x14ac:dyDescent="0.3"/>
  <cols>
    <col min="1" max="2" width="18" style="1" customWidth="1"/>
    <col min="3" max="3" width="36" style="1" customWidth="1"/>
    <col min="4" max="4" width="10" style="1" customWidth="1"/>
    <col min="5" max="5" width="22" style="1" customWidth="1"/>
    <col min="6" max="6" width="12" style="1" customWidth="1"/>
    <col min="7" max="7" width="19" style="1" customWidth="1"/>
    <col min="8" max="8" width="13" style="1" customWidth="1"/>
    <col min="9" max="9" width="24" style="1" customWidth="1"/>
    <col min="10" max="10" width="13" style="1" customWidth="1"/>
    <col min="11" max="11" width="11" style="1" customWidth="1"/>
    <col min="12" max="12" width="46" customWidth="1"/>
    <col min="13" max="14" width="17" customWidth="1"/>
    <col min="15" max="15" width="18.44140625" bestFit="1" customWidth="1"/>
    <col min="16" max="17" width="28" style="1" customWidth="1"/>
    <col min="18" max="16384" width="28" style="1"/>
  </cols>
  <sheetData>
    <row r="1" spans="1:16" ht="86.4" x14ac:dyDescent="0.3">
      <c r="A1" s="3" t="s">
        <v>170</v>
      </c>
      <c r="B1" s="3" t="s">
        <v>3</v>
      </c>
      <c r="C1" s="207" t="s">
        <v>171</v>
      </c>
      <c r="D1" s="206"/>
      <c r="E1" s="3" t="s">
        <v>172</v>
      </c>
      <c r="F1" s="3" t="s">
        <v>173</v>
      </c>
      <c r="G1" s="3" t="s">
        <v>174</v>
      </c>
      <c r="H1" s="3" t="s">
        <v>175</v>
      </c>
      <c r="I1" s="3" t="s">
        <v>176</v>
      </c>
      <c r="J1" s="3" t="s">
        <v>177</v>
      </c>
      <c r="K1" s="3" t="s">
        <v>178</v>
      </c>
      <c r="L1" s="3" t="s">
        <v>179</v>
      </c>
      <c r="M1" s="3" t="s">
        <v>745</v>
      </c>
      <c r="N1" s="3" t="s">
        <v>180</v>
      </c>
      <c r="O1" s="3" t="s">
        <v>181</v>
      </c>
      <c r="P1" s="3" t="s">
        <v>182</v>
      </c>
    </row>
    <row r="2" spans="1:16" ht="15.75" customHeight="1" x14ac:dyDescent="0.3">
      <c r="A2" s="211" t="s">
        <v>58</v>
      </c>
      <c r="B2" s="211" t="s">
        <v>719</v>
      </c>
      <c r="C2" s="211" t="s">
        <v>720</v>
      </c>
      <c r="D2" s="220"/>
      <c r="E2" s="211" t="s">
        <v>721</v>
      </c>
      <c r="F2" s="211" t="s">
        <v>185</v>
      </c>
      <c r="G2" s="6" t="s">
        <v>553</v>
      </c>
      <c r="H2" s="6" t="s">
        <v>327</v>
      </c>
      <c r="I2" s="6" t="s">
        <v>722</v>
      </c>
      <c r="J2" s="11">
        <v>2024</v>
      </c>
      <c r="K2" s="11">
        <v>1</v>
      </c>
      <c r="L2" s="12">
        <v>1</v>
      </c>
      <c r="M2" s="113"/>
      <c r="N2" s="25">
        <f>SUM(M2)*K2</f>
        <v>0</v>
      </c>
      <c r="O2" s="113"/>
      <c r="P2" s="26">
        <f>SUM(N2:O16)</f>
        <v>0</v>
      </c>
    </row>
    <row r="3" spans="1:16" ht="15.75" customHeight="1" x14ac:dyDescent="0.3">
      <c r="A3" s="217"/>
      <c r="B3" s="217"/>
      <c r="C3" s="223"/>
      <c r="D3" s="224"/>
      <c r="E3" s="217"/>
      <c r="F3" s="217"/>
      <c r="G3" s="8" t="s">
        <v>553</v>
      </c>
      <c r="H3" s="8" t="s">
        <v>327</v>
      </c>
      <c r="I3" s="8" t="s">
        <v>723</v>
      </c>
      <c r="J3" s="13">
        <v>2024</v>
      </c>
      <c r="K3" s="13">
        <v>1</v>
      </c>
      <c r="L3" s="14">
        <v>1</v>
      </c>
      <c r="M3" s="113"/>
      <c r="N3" s="25">
        <f t="shared" ref="N3:N16" si="0">SUM(M3)*K3</f>
        <v>0</v>
      </c>
      <c r="O3" s="113"/>
      <c r="P3" s="8"/>
    </row>
    <row r="4" spans="1:16" ht="15.75" customHeight="1" x14ac:dyDescent="0.3">
      <c r="A4" s="217"/>
      <c r="B4" s="217"/>
      <c r="C4" s="223"/>
      <c r="D4" s="224"/>
      <c r="E4" s="217"/>
      <c r="F4" s="217"/>
      <c r="G4" s="6" t="s">
        <v>553</v>
      </c>
      <c r="H4" s="6" t="s">
        <v>327</v>
      </c>
      <c r="I4" s="6" t="s">
        <v>722</v>
      </c>
      <c r="J4" s="11">
        <v>2024</v>
      </c>
      <c r="K4" s="11">
        <v>1</v>
      </c>
      <c r="L4" s="12">
        <v>1</v>
      </c>
      <c r="M4" s="113"/>
      <c r="N4" s="25">
        <f t="shared" si="0"/>
        <v>0</v>
      </c>
      <c r="O4" s="113"/>
      <c r="P4" s="6"/>
    </row>
    <row r="5" spans="1:16" ht="15.75" customHeight="1" x14ac:dyDescent="0.3">
      <c r="A5" s="217"/>
      <c r="B5" s="217"/>
      <c r="C5" s="223"/>
      <c r="D5" s="224"/>
      <c r="E5" s="217"/>
      <c r="F5" s="217"/>
      <c r="G5" s="8" t="s">
        <v>553</v>
      </c>
      <c r="H5" s="8" t="s">
        <v>327</v>
      </c>
      <c r="I5" s="8" t="s">
        <v>723</v>
      </c>
      <c r="J5" s="13">
        <v>2024</v>
      </c>
      <c r="K5" s="13">
        <v>1</v>
      </c>
      <c r="L5" s="14">
        <v>1</v>
      </c>
      <c r="M5" s="113"/>
      <c r="N5" s="25">
        <f t="shared" si="0"/>
        <v>0</v>
      </c>
      <c r="O5" s="113"/>
      <c r="P5" s="8"/>
    </row>
    <row r="6" spans="1:16" ht="15.75" customHeight="1" x14ac:dyDescent="0.3">
      <c r="A6" s="217"/>
      <c r="B6" s="217"/>
      <c r="C6" s="223"/>
      <c r="D6" s="224"/>
      <c r="E6" s="217"/>
      <c r="F6" s="217"/>
      <c r="G6" s="6" t="s">
        <v>553</v>
      </c>
      <c r="H6" s="6" t="s">
        <v>327</v>
      </c>
      <c r="I6" s="6" t="s">
        <v>724</v>
      </c>
      <c r="J6" s="11">
        <v>2024</v>
      </c>
      <c r="K6" s="11">
        <v>1</v>
      </c>
      <c r="L6" s="12">
        <v>1</v>
      </c>
      <c r="M6" s="113"/>
      <c r="N6" s="25">
        <f t="shared" si="0"/>
        <v>0</v>
      </c>
      <c r="O6" s="113"/>
      <c r="P6" s="6"/>
    </row>
    <row r="7" spans="1:16" ht="15.75" customHeight="1" x14ac:dyDescent="0.3">
      <c r="A7" s="217"/>
      <c r="B7" s="217"/>
      <c r="C7" s="223"/>
      <c r="D7" s="224"/>
      <c r="E7" s="217"/>
      <c r="F7" s="217"/>
      <c r="G7" s="8" t="s">
        <v>706</v>
      </c>
      <c r="H7" s="8" t="s">
        <v>612</v>
      </c>
      <c r="I7" s="8"/>
      <c r="J7" s="13">
        <v>2024</v>
      </c>
      <c r="K7" s="13">
        <v>1</v>
      </c>
      <c r="L7" s="14">
        <v>1</v>
      </c>
      <c r="M7" s="113"/>
      <c r="N7" s="25">
        <f t="shared" si="0"/>
        <v>0</v>
      </c>
      <c r="O7" s="113"/>
      <c r="P7" s="8"/>
    </row>
    <row r="8" spans="1:16" ht="15.75" customHeight="1" x14ac:dyDescent="0.3">
      <c r="A8" s="217"/>
      <c r="B8" s="217"/>
      <c r="C8" s="223"/>
      <c r="D8" s="224"/>
      <c r="E8" s="217"/>
      <c r="F8" s="217"/>
      <c r="G8" s="6" t="s">
        <v>706</v>
      </c>
      <c r="H8" s="6" t="s">
        <v>612</v>
      </c>
      <c r="I8" s="6"/>
      <c r="J8" s="11">
        <v>2024</v>
      </c>
      <c r="K8" s="11">
        <v>1</v>
      </c>
      <c r="L8" s="12">
        <v>1</v>
      </c>
      <c r="M8" s="113"/>
      <c r="N8" s="25">
        <f t="shared" si="0"/>
        <v>0</v>
      </c>
      <c r="O8" s="113"/>
      <c r="P8" s="6"/>
    </row>
    <row r="9" spans="1:16" ht="30.75" customHeight="1" x14ac:dyDescent="0.3">
      <c r="A9" s="217"/>
      <c r="B9" s="217"/>
      <c r="C9" s="223"/>
      <c r="D9" s="224"/>
      <c r="E9" s="217"/>
      <c r="F9" s="217"/>
      <c r="G9" s="8" t="s">
        <v>725</v>
      </c>
      <c r="H9" s="8" t="s">
        <v>663</v>
      </c>
      <c r="I9" s="8" t="s">
        <v>726</v>
      </c>
      <c r="J9" s="13">
        <v>2019</v>
      </c>
      <c r="K9" s="13">
        <v>1</v>
      </c>
      <c r="L9" s="14">
        <v>1</v>
      </c>
      <c r="M9" s="113"/>
      <c r="N9" s="25">
        <f t="shared" si="0"/>
        <v>0</v>
      </c>
      <c r="O9" s="113"/>
      <c r="P9" s="8"/>
    </row>
    <row r="10" spans="1:16" ht="27.9" customHeight="1" x14ac:dyDescent="0.3">
      <c r="A10" s="217"/>
      <c r="B10" s="217"/>
      <c r="C10" s="223"/>
      <c r="D10" s="224"/>
      <c r="E10" s="217"/>
      <c r="F10" s="217"/>
      <c r="G10" s="6" t="s">
        <v>725</v>
      </c>
      <c r="H10" s="6" t="s">
        <v>663</v>
      </c>
      <c r="I10" s="6" t="s">
        <v>727</v>
      </c>
      <c r="J10" s="11">
        <v>2014</v>
      </c>
      <c r="K10" s="11">
        <v>1</v>
      </c>
      <c r="L10" s="12">
        <v>1</v>
      </c>
      <c r="M10" s="113"/>
      <c r="N10" s="25">
        <f t="shared" si="0"/>
        <v>0</v>
      </c>
      <c r="O10" s="113"/>
      <c r="P10" s="6"/>
    </row>
    <row r="11" spans="1:16" ht="15.75" customHeight="1" x14ac:dyDescent="0.3">
      <c r="A11" s="217"/>
      <c r="B11" s="217"/>
      <c r="C11" s="223"/>
      <c r="D11" s="224"/>
      <c r="E11" s="217"/>
      <c r="F11" s="217"/>
      <c r="G11" s="8" t="s">
        <v>711</v>
      </c>
      <c r="H11" s="8" t="s">
        <v>712</v>
      </c>
      <c r="I11" s="8" t="s">
        <v>713</v>
      </c>
      <c r="J11" s="10"/>
      <c r="K11" s="13">
        <v>2</v>
      </c>
      <c r="L11" s="14">
        <v>1</v>
      </c>
      <c r="M11" s="113"/>
      <c r="N11" s="25">
        <f t="shared" si="0"/>
        <v>0</v>
      </c>
      <c r="O11" s="113"/>
      <c r="P11" s="8"/>
    </row>
    <row r="12" spans="1:16" ht="15.75" customHeight="1" x14ac:dyDescent="0.3">
      <c r="A12" s="217"/>
      <c r="B12" s="217"/>
      <c r="C12" s="223"/>
      <c r="D12" s="224"/>
      <c r="E12" s="217"/>
      <c r="F12" s="217"/>
      <c r="G12" s="6" t="s">
        <v>450</v>
      </c>
      <c r="H12" s="6" t="s">
        <v>237</v>
      </c>
      <c r="I12" s="6" t="s">
        <v>728</v>
      </c>
      <c r="J12" s="11">
        <v>2004</v>
      </c>
      <c r="K12" s="11">
        <v>3</v>
      </c>
      <c r="L12" s="12">
        <v>1</v>
      </c>
      <c r="M12" s="113"/>
      <c r="N12" s="25">
        <f t="shared" si="0"/>
        <v>0</v>
      </c>
      <c r="O12" s="113"/>
      <c r="P12" s="6"/>
    </row>
    <row r="13" spans="1:16" ht="30.75" customHeight="1" x14ac:dyDescent="0.3">
      <c r="A13" s="217"/>
      <c r="B13" s="217"/>
      <c r="C13" s="223"/>
      <c r="D13" s="224"/>
      <c r="E13" s="217"/>
      <c r="F13" s="217"/>
      <c r="G13" s="8" t="s">
        <v>729</v>
      </c>
      <c r="H13" s="8" t="s">
        <v>730</v>
      </c>
      <c r="I13" s="8" t="s">
        <v>731</v>
      </c>
      <c r="J13" s="10"/>
      <c r="K13" s="13">
        <v>4</v>
      </c>
      <c r="L13" s="14">
        <v>1</v>
      </c>
      <c r="M13" s="113"/>
      <c r="N13" s="25">
        <f t="shared" si="0"/>
        <v>0</v>
      </c>
      <c r="O13" s="113"/>
      <c r="P13" s="8"/>
    </row>
    <row r="14" spans="1:16" ht="15.75" customHeight="1" x14ac:dyDescent="0.3">
      <c r="A14" s="217"/>
      <c r="B14" s="217"/>
      <c r="C14" s="223"/>
      <c r="D14" s="224"/>
      <c r="E14" s="217"/>
      <c r="F14" s="217"/>
      <c r="G14" s="6" t="s">
        <v>729</v>
      </c>
      <c r="H14" s="6" t="s">
        <v>732</v>
      </c>
      <c r="I14" s="6" t="s">
        <v>733</v>
      </c>
      <c r="J14" s="9"/>
      <c r="K14" s="11">
        <v>2</v>
      </c>
      <c r="L14" s="12">
        <v>1</v>
      </c>
      <c r="M14" s="113"/>
      <c r="N14" s="25">
        <f t="shared" si="0"/>
        <v>0</v>
      </c>
      <c r="O14" s="113"/>
      <c r="P14" s="6"/>
    </row>
    <row r="15" spans="1:16" ht="15.75" customHeight="1" x14ac:dyDescent="0.3">
      <c r="A15" s="217"/>
      <c r="B15" s="217"/>
      <c r="C15" s="223"/>
      <c r="D15" s="224"/>
      <c r="E15" s="217"/>
      <c r="F15" s="217"/>
      <c r="G15" s="8" t="s">
        <v>703</v>
      </c>
      <c r="H15" s="8" t="s">
        <v>543</v>
      </c>
      <c r="I15" s="8" t="s">
        <v>704</v>
      </c>
      <c r="J15" s="10"/>
      <c r="K15" s="13">
        <v>1</v>
      </c>
      <c r="L15" s="14">
        <v>1</v>
      </c>
      <c r="M15" s="113"/>
      <c r="N15" s="25">
        <f t="shared" si="0"/>
        <v>0</v>
      </c>
      <c r="O15" s="113"/>
      <c r="P15" s="8"/>
    </row>
    <row r="16" spans="1:16" ht="30.75" customHeight="1" x14ac:dyDescent="0.3">
      <c r="A16" s="218"/>
      <c r="B16" s="218"/>
      <c r="C16" s="221"/>
      <c r="D16" s="222"/>
      <c r="E16" s="218"/>
      <c r="F16" s="218"/>
      <c r="G16" s="6" t="s">
        <v>703</v>
      </c>
      <c r="H16" s="6" t="s">
        <v>705</v>
      </c>
      <c r="I16" s="6" t="s">
        <v>734</v>
      </c>
      <c r="J16" s="9"/>
      <c r="K16" s="11">
        <v>1</v>
      </c>
      <c r="L16" s="12">
        <v>1</v>
      </c>
      <c r="M16" s="113"/>
      <c r="N16" s="25">
        <f t="shared" si="0"/>
        <v>0</v>
      </c>
      <c r="O16" s="113"/>
      <c r="P16" s="6"/>
    </row>
  </sheetData>
  <mergeCells count="6">
    <mergeCell ref="F2:F16"/>
    <mergeCell ref="C1:D1"/>
    <mergeCell ref="A2:A16"/>
    <mergeCell ref="B2:B16"/>
    <mergeCell ref="C2:D16"/>
    <mergeCell ref="E2:E1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39233-A17B-4C24-A7DD-7D4EBF0DAAD4}">
  <sheetPr>
    <tabColor rgb="FFFFC000"/>
  </sheetPr>
  <dimension ref="A1:P8"/>
  <sheetViews>
    <sheetView showGridLines="0" workbookViewId="0">
      <selection activeCell="N1" sqref="N1"/>
    </sheetView>
  </sheetViews>
  <sheetFormatPr defaultRowHeight="14.4" x14ac:dyDescent="0.3"/>
  <cols>
    <col min="1" max="2" width="18" customWidth="1"/>
    <col min="3" max="3" width="25" customWidth="1"/>
    <col min="4" max="4" width="23" customWidth="1"/>
    <col min="5" max="5" width="20" customWidth="1"/>
    <col min="6" max="6" width="12" customWidth="1"/>
    <col min="7" max="7" width="19" customWidth="1"/>
    <col min="8" max="8" width="10" customWidth="1"/>
    <col min="9" max="9" width="28" customWidth="1"/>
    <col min="10" max="10" width="13" customWidth="1"/>
    <col min="11" max="11" width="11" customWidth="1"/>
    <col min="12" max="12" width="46" customWidth="1"/>
    <col min="13" max="14" width="17" customWidth="1"/>
    <col min="15" max="15" width="18.44140625" bestFit="1" customWidth="1"/>
    <col min="16" max="16" width="28" customWidth="1"/>
  </cols>
  <sheetData>
    <row r="1" spans="1:16" ht="86.4" x14ac:dyDescent="0.3">
      <c r="A1" s="3" t="s">
        <v>170</v>
      </c>
      <c r="B1" s="3" t="s">
        <v>3</v>
      </c>
      <c r="C1" s="207" t="s">
        <v>171</v>
      </c>
      <c r="D1" s="206"/>
      <c r="E1" s="3" t="s">
        <v>172</v>
      </c>
      <c r="F1" s="3" t="s">
        <v>173</v>
      </c>
      <c r="G1" s="3" t="s">
        <v>174</v>
      </c>
      <c r="H1" s="3" t="s">
        <v>175</v>
      </c>
      <c r="I1" s="3" t="s">
        <v>176</v>
      </c>
      <c r="J1" s="3" t="s">
        <v>177</v>
      </c>
      <c r="K1" s="3" t="s">
        <v>178</v>
      </c>
      <c r="L1" s="3" t="s">
        <v>179</v>
      </c>
      <c r="M1" s="3" t="s">
        <v>745</v>
      </c>
      <c r="N1" s="3" t="s">
        <v>180</v>
      </c>
      <c r="O1" s="3" t="s">
        <v>181</v>
      </c>
      <c r="P1" s="3" t="s">
        <v>182</v>
      </c>
    </row>
    <row r="2" spans="1:16" ht="15.75" customHeight="1" x14ac:dyDescent="0.3">
      <c r="A2" s="205">
        <v>230034</v>
      </c>
      <c r="B2" s="205" t="s">
        <v>63</v>
      </c>
      <c r="C2" s="205" t="s">
        <v>735</v>
      </c>
      <c r="D2" s="205" t="s">
        <v>736</v>
      </c>
      <c r="E2" s="205" t="s">
        <v>737</v>
      </c>
      <c r="F2" s="205" t="s">
        <v>185</v>
      </c>
      <c r="G2" s="7" t="s">
        <v>553</v>
      </c>
      <c r="H2" s="7" t="s">
        <v>327</v>
      </c>
      <c r="I2" s="7" t="s">
        <v>738</v>
      </c>
      <c r="J2" s="15">
        <v>2013</v>
      </c>
      <c r="K2" s="15">
        <v>1</v>
      </c>
      <c r="L2" s="16">
        <v>1</v>
      </c>
      <c r="M2" s="113"/>
      <c r="N2" s="25">
        <f>SUM(M2)*K2</f>
        <v>0</v>
      </c>
      <c r="O2" s="113"/>
      <c r="P2" s="26">
        <f>SUM(N2:O8)</f>
        <v>0</v>
      </c>
    </row>
    <row r="3" spans="1:16" ht="15.75" customHeight="1" x14ac:dyDescent="0.3">
      <c r="A3" s="217"/>
      <c r="B3" s="217"/>
      <c r="C3" s="217"/>
      <c r="D3" s="217"/>
      <c r="E3" s="217"/>
      <c r="F3" s="217"/>
      <c r="G3" s="19" t="s">
        <v>553</v>
      </c>
      <c r="H3" s="19" t="s">
        <v>327</v>
      </c>
      <c r="I3" s="19" t="s">
        <v>739</v>
      </c>
      <c r="J3" s="20">
        <v>2013</v>
      </c>
      <c r="K3" s="20">
        <v>1</v>
      </c>
      <c r="L3" s="27">
        <v>1</v>
      </c>
      <c r="M3" s="113"/>
      <c r="N3" s="25">
        <f t="shared" ref="N3:N8" si="0">SUM(M3)*K3</f>
        <v>0</v>
      </c>
      <c r="O3" s="113"/>
      <c r="P3" s="8"/>
    </row>
    <row r="4" spans="1:16" ht="15.75" customHeight="1" x14ac:dyDescent="0.3">
      <c r="A4" s="217"/>
      <c r="B4" s="217"/>
      <c r="C4" s="217"/>
      <c r="D4" s="217"/>
      <c r="E4" s="217"/>
      <c r="F4" s="217"/>
      <c r="G4" s="7" t="s">
        <v>450</v>
      </c>
      <c r="H4" s="7" t="s">
        <v>237</v>
      </c>
      <c r="I4" s="7" t="s">
        <v>740</v>
      </c>
      <c r="J4" s="15">
        <v>2013</v>
      </c>
      <c r="K4" s="15">
        <v>1</v>
      </c>
      <c r="L4" s="16">
        <v>1</v>
      </c>
      <c r="M4" s="113"/>
      <c r="N4" s="25">
        <f t="shared" si="0"/>
        <v>0</v>
      </c>
      <c r="O4" s="113"/>
      <c r="P4" s="6"/>
    </row>
    <row r="5" spans="1:16" ht="15.75" customHeight="1" x14ac:dyDescent="0.3">
      <c r="A5" s="217"/>
      <c r="B5" s="217"/>
      <c r="C5" s="217"/>
      <c r="D5" s="218"/>
      <c r="E5" s="218"/>
      <c r="F5" s="218"/>
      <c r="G5" s="19" t="s">
        <v>703</v>
      </c>
      <c r="H5" s="19" t="s">
        <v>327</v>
      </c>
      <c r="I5" s="131" t="s">
        <v>741</v>
      </c>
      <c r="J5" s="20">
        <v>2013</v>
      </c>
      <c r="K5" s="20">
        <v>1</v>
      </c>
      <c r="L5" s="27">
        <v>1</v>
      </c>
      <c r="M5" s="113"/>
      <c r="N5" s="25">
        <f t="shared" si="0"/>
        <v>0</v>
      </c>
      <c r="O5" s="113"/>
      <c r="P5" s="8"/>
    </row>
    <row r="6" spans="1:16" ht="15.75" customHeight="1" x14ac:dyDescent="0.3">
      <c r="A6" s="217"/>
      <c r="B6" s="217"/>
      <c r="C6" s="217"/>
      <c r="D6" s="205" t="s">
        <v>742</v>
      </c>
      <c r="E6" s="205" t="s">
        <v>743</v>
      </c>
      <c r="F6" s="205" t="s">
        <v>185</v>
      </c>
      <c r="G6" s="7" t="s">
        <v>553</v>
      </c>
      <c r="H6" s="7" t="s">
        <v>327</v>
      </c>
      <c r="I6" s="7" t="s">
        <v>744</v>
      </c>
      <c r="J6" s="15">
        <v>2013</v>
      </c>
      <c r="K6" s="15">
        <v>2</v>
      </c>
      <c r="L6" s="16">
        <v>1</v>
      </c>
      <c r="M6" s="113"/>
      <c r="N6" s="25">
        <f t="shared" si="0"/>
        <v>0</v>
      </c>
      <c r="O6" s="113"/>
      <c r="P6" s="6"/>
    </row>
    <row r="7" spans="1:16" ht="15.75" customHeight="1" x14ac:dyDescent="0.3">
      <c r="A7" s="217"/>
      <c r="B7" s="217"/>
      <c r="C7" s="217"/>
      <c r="D7" s="217"/>
      <c r="E7" s="217"/>
      <c r="F7" s="217"/>
      <c r="G7" s="19" t="s">
        <v>450</v>
      </c>
      <c r="H7" s="19" t="s">
        <v>237</v>
      </c>
      <c r="I7" s="19" t="s">
        <v>740</v>
      </c>
      <c r="J7" s="20">
        <v>2013</v>
      </c>
      <c r="K7" s="20">
        <v>1</v>
      </c>
      <c r="L7" s="27">
        <v>1</v>
      </c>
      <c r="M7" s="113"/>
      <c r="N7" s="25">
        <f t="shared" si="0"/>
        <v>0</v>
      </c>
      <c r="O7" s="113"/>
      <c r="P7" s="6"/>
    </row>
    <row r="8" spans="1:16" ht="15.75" customHeight="1" x14ac:dyDescent="0.3">
      <c r="A8" s="218"/>
      <c r="B8" s="218"/>
      <c r="C8" s="218"/>
      <c r="D8" s="218"/>
      <c r="E8" s="218"/>
      <c r="F8" s="218"/>
      <c r="G8" s="7" t="s">
        <v>703</v>
      </c>
      <c r="H8" s="7" t="s">
        <v>327</v>
      </c>
      <c r="I8" s="7" t="s">
        <v>741</v>
      </c>
      <c r="J8" s="15">
        <v>2013</v>
      </c>
      <c r="K8" s="15">
        <v>1</v>
      </c>
      <c r="L8" s="16">
        <v>1</v>
      </c>
      <c r="M8" s="113"/>
      <c r="N8" s="25">
        <f t="shared" si="0"/>
        <v>0</v>
      </c>
      <c r="O8" s="113"/>
      <c r="P8" s="6"/>
    </row>
  </sheetData>
  <mergeCells count="10">
    <mergeCell ref="F2:F5"/>
    <mergeCell ref="D6:D8"/>
    <mergeCell ref="E6:E8"/>
    <mergeCell ref="F6:F8"/>
    <mergeCell ref="C1:D1"/>
    <mergeCell ref="A2:A8"/>
    <mergeCell ref="B2:B8"/>
    <mergeCell ref="C2:C8"/>
    <mergeCell ref="D2:D5"/>
    <mergeCell ref="E2:E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19435-14B9-47D6-9D4F-2C0E0DDA0AFB}">
  <sheetPr>
    <tabColor theme="4" tint="-0.499984740745262"/>
  </sheetPr>
  <dimension ref="B2:C36"/>
  <sheetViews>
    <sheetView showGridLines="0" zoomScale="90" zoomScaleNormal="90" workbookViewId="0">
      <selection activeCell="F22" sqref="F22"/>
    </sheetView>
  </sheetViews>
  <sheetFormatPr defaultRowHeight="14.4" x14ac:dyDescent="0.3"/>
  <cols>
    <col min="1" max="1" width="3.88671875" customWidth="1"/>
    <col min="2" max="2" width="11.6640625" customWidth="1"/>
    <col min="3" max="3" width="127" bestFit="1" customWidth="1"/>
    <col min="4" max="4" width="20.6640625" bestFit="1" customWidth="1"/>
    <col min="5" max="6" width="20.6640625" customWidth="1"/>
    <col min="7" max="7" width="19.44140625" bestFit="1" customWidth="1"/>
    <col min="8" max="8" width="10" bestFit="1" customWidth="1"/>
    <col min="9" max="9" width="16" customWidth="1"/>
    <col min="10" max="12" width="13.44140625" customWidth="1"/>
    <col min="13" max="14" width="12.33203125" customWidth="1"/>
  </cols>
  <sheetData>
    <row r="2" spans="2:3" x14ac:dyDescent="0.3">
      <c r="B2" t="s">
        <v>68</v>
      </c>
    </row>
    <row r="4" spans="2:3" x14ac:dyDescent="0.3">
      <c r="B4" s="112" t="s">
        <v>69</v>
      </c>
    </row>
    <row r="6" spans="2:3" x14ac:dyDescent="0.3">
      <c r="B6" s="30" t="s">
        <v>70</v>
      </c>
    </row>
    <row r="7" spans="2:3" x14ac:dyDescent="0.3">
      <c r="C7" s="17" t="s">
        <v>71</v>
      </c>
    </row>
    <row r="8" spans="2:3" x14ac:dyDescent="0.3">
      <c r="C8" t="s">
        <v>72</v>
      </c>
    </row>
    <row r="9" spans="2:3" x14ac:dyDescent="0.3">
      <c r="C9" s="115" t="s">
        <v>73</v>
      </c>
    </row>
    <row r="10" spans="2:3" x14ac:dyDescent="0.3">
      <c r="C10" t="s">
        <v>74</v>
      </c>
    </row>
    <row r="12" spans="2:3" x14ac:dyDescent="0.3">
      <c r="C12" s="17" t="s">
        <v>75</v>
      </c>
    </row>
    <row r="13" spans="2:3" x14ac:dyDescent="0.3">
      <c r="B13" t="s">
        <v>76</v>
      </c>
      <c r="C13" s="158" t="s">
        <v>77</v>
      </c>
    </row>
    <row r="14" spans="2:3" x14ac:dyDescent="0.3">
      <c r="C14" s="31"/>
    </row>
    <row r="15" spans="2:3" x14ac:dyDescent="0.3">
      <c r="C15" s="17" t="s">
        <v>78</v>
      </c>
    </row>
    <row r="16" spans="2:3" x14ac:dyDescent="0.3">
      <c r="B16" s="114" t="s">
        <v>79</v>
      </c>
      <c r="C16" t="s">
        <v>80</v>
      </c>
    </row>
    <row r="18" spans="2:3" x14ac:dyDescent="0.3">
      <c r="C18" s="17" t="s">
        <v>81</v>
      </c>
    </row>
    <row r="19" spans="2:3" x14ac:dyDescent="0.3">
      <c r="B19" s="114" t="s">
        <v>82</v>
      </c>
      <c r="C19" t="s">
        <v>83</v>
      </c>
    </row>
    <row r="20" spans="2:3" x14ac:dyDescent="0.3">
      <c r="C20" t="s">
        <v>84</v>
      </c>
    </row>
    <row r="22" spans="2:3" x14ac:dyDescent="0.3">
      <c r="C22" s="17" t="s">
        <v>85</v>
      </c>
    </row>
    <row r="23" spans="2:3" x14ac:dyDescent="0.3">
      <c r="B23" s="114" t="s">
        <v>86</v>
      </c>
      <c r="C23" t="s">
        <v>87</v>
      </c>
    </row>
    <row r="24" spans="2:3" x14ac:dyDescent="0.3">
      <c r="C24" t="s">
        <v>84</v>
      </c>
    </row>
    <row r="26" spans="2:3" x14ac:dyDescent="0.3">
      <c r="C26" s="17" t="s">
        <v>88</v>
      </c>
    </row>
    <row r="27" spans="2:3" x14ac:dyDescent="0.3">
      <c r="B27" s="114" t="s">
        <v>89</v>
      </c>
      <c r="C27" t="s">
        <v>90</v>
      </c>
    </row>
    <row r="28" spans="2:3" x14ac:dyDescent="0.3">
      <c r="C28" s="158" t="s">
        <v>91</v>
      </c>
    </row>
    <row r="30" spans="2:3" x14ac:dyDescent="0.3">
      <c r="C30" s="17" t="s">
        <v>92</v>
      </c>
    </row>
    <row r="31" spans="2:3" x14ac:dyDescent="0.3">
      <c r="B31" s="114" t="s">
        <v>93</v>
      </c>
      <c r="C31" t="s">
        <v>94</v>
      </c>
    </row>
    <row r="32" spans="2:3" x14ac:dyDescent="0.3">
      <c r="C32" t="s">
        <v>95</v>
      </c>
    </row>
    <row r="33" spans="3:3" x14ac:dyDescent="0.3">
      <c r="C33" t="s">
        <v>96</v>
      </c>
    </row>
    <row r="34" spans="3:3" x14ac:dyDescent="0.3">
      <c r="C34" t="s">
        <v>97</v>
      </c>
    </row>
    <row r="35" spans="3:3" x14ac:dyDescent="0.3">
      <c r="C35" t="s">
        <v>98</v>
      </c>
    </row>
    <row r="36" spans="3:3" x14ac:dyDescent="0.3">
      <c r="C36" s="31" t="s">
        <v>99</v>
      </c>
    </row>
  </sheetData>
  <hyperlinks>
    <hyperlink ref="B16" location="'Contractprijzen Preventief'!A1" display="Stap 2:" xr:uid="{3EC1C1B5-4F5F-452B-A9E8-1F72542CA32E}"/>
    <hyperlink ref="B19" location="'Contractprijzen Correctief'!A1" display="Stap 3:" xr:uid="{B84452CB-FE2A-4E8C-BEA6-9FDCBE0D050D}"/>
    <hyperlink ref="B23" location="'Contractprijzen Projecten'!A1" display="Stap 4:" xr:uid="{2ED57B9B-4CBA-4B75-B29D-29A20227A179}"/>
    <hyperlink ref="B27" location="Nulmeting!A1" display="Stap 5:" xr:uid="{1335783B-F45D-4D04-BE58-F7BDD56C9310}"/>
    <hyperlink ref="B31" location="Rekenblad!A1" display="Stap 6:" xr:uid="{25E9C287-B413-448F-A013-720FB0BD42F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E9B46-2EF6-4487-896D-CC72B7BC0836}">
  <sheetPr>
    <tabColor rgb="FF1F4E79"/>
    <pageSetUpPr fitToPage="1"/>
  </sheetPr>
  <dimension ref="B2:H36"/>
  <sheetViews>
    <sheetView showGridLines="0" tabSelected="1" topLeftCell="A3" zoomScale="80" zoomScaleNormal="80" workbookViewId="0">
      <selection activeCell="M21" sqref="M21"/>
    </sheetView>
  </sheetViews>
  <sheetFormatPr defaultRowHeight="14.4" x14ac:dyDescent="0.3"/>
  <cols>
    <col min="1" max="1" width="3.88671875" customWidth="1"/>
    <col min="2" max="2" width="5.6640625" customWidth="1"/>
    <col min="3" max="3" width="69.109375" customWidth="1"/>
    <col min="4" max="4" width="18.5546875" bestFit="1" customWidth="1"/>
    <col min="5" max="5" width="20.6640625" bestFit="1" customWidth="1"/>
    <col min="6" max="7" width="20.6640625" customWidth="1"/>
    <col min="8" max="8" width="19.44140625" bestFit="1" customWidth="1"/>
    <col min="9" max="11" width="13.44140625" customWidth="1"/>
    <col min="12" max="13" width="12.33203125" customWidth="1"/>
  </cols>
  <sheetData>
    <row r="2" spans="2:8" ht="30" customHeight="1" x14ac:dyDescent="0.3">
      <c r="B2" s="165" t="s">
        <v>100</v>
      </c>
      <c r="C2" s="166"/>
      <c r="D2" s="166"/>
      <c r="E2" s="166"/>
      <c r="F2" s="166"/>
      <c r="G2" s="166"/>
      <c r="H2" s="167"/>
    </row>
    <row r="3" spans="2:8" x14ac:dyDescent="0.3">
      <c r="B3" s="33"/>
      <c r="C3" s="34"/>
      <c r="D3" s="34"/>
      <c r="E3" s="34"/>
      <c r="F3" s="34"/>
      <c r="G3" s="34"/>
      <c r="H3" s="35"/>
    </row>
    <row r="4" spans="2:8" ht="49.5" customHeight="1" x14ac:dyDescent="0.3">
      <c r="B4" s="36"/>
      <c r="C4" s="37" t="s">
        <v>101</v>
      </c>
      <c r="D4" s="168"/>
      <c r="E4" s="169"/>
      <c r="F4" s="170"/>
      <c r="H4" s="38"/>
    </row>
    <row r="5" spans="2:8" ht="14.25" customHeight="1" x14ac:dyDescent="0.3">
      <c r="B5" s="36"/>
      <c r="H5" s="38"/>
    </row>
    <row r="6" spans="2:8" ht="14.25" customHeight="1" x14ac:dyDescent="0.3">
      <c r="B6" s="39"/>
      <c r="C6" s="40"/>
      <c r="D6" s="40"/>
      <c r="E6" s="40"/>
      <c r="F6" s="40"/>
      <c r="G6" s="40"/>
      <c r="H6" s="41"/>
    </row>
    <row r="7" spans="2:8" x14ac:dyDescent="0.3">
      <c r="B7" s="56"/>
      <c r="C7" s="51"/>
      <c r="D7" s="51"/>
      <c r="E7" s="51"/>
      <c r="F7" s="51"/>
      <c r="G7" s="51"/>
      <c r="H7" s="50"/>
    </row>
    <row r="8" spans="2:8" x14ac:dyDescent="0.3">
      <c r="B8" s="46"/>
      <c r="C8" s="47"/>
      <c r="D8" s="47"/>
      <c r="E8" s="47"/>
      <c r="F8" s="103"/>
      <c r="G8" s="47"/>
      <c r="H8" s="95"/>
    </row>
    <row r="9" spans="2:8" x14ac:dyDescent="0.3">
      <c r="B9" s="42"/>
      <c r="C9" s="88" t="s">
        <v>102</v>
      </c>
      <c r="D9" s="28"/>
      <c r="E9" s="28"/>
      <c r="F9" s="104"/>
      <c r="G9" s="88" t="s">
        <v>103</v>
      </c>
      <c r="H9" s="99" t="s">
        <v>104</v>
      </c>
    </row>
    <row r="10" spans="2:8" x14ac:dyDescent="0.3">
      <c r="B10" s="42" t="s">
        <v>105</v>
      </c>
      <c r="C10" s="28" t="s">
        <v>106</v>
      </c>
      <c r="D10" s="28"/>
      <c r="E10" s="59">
        <f>'Contractprijzen Preventief'!I15</f>
        <v>0</v>
      </c>
      <c r="F10" s="105"/>
      <c r="G10" s="151">
        <v>1</v>
      </c>
      <c r="H10" s="99">
        <f>E10*G10</f>
        <v>0</v>
      </c>
    </row>
    <row r="11" spans="2:8" x14ac:dyDescent="0.3">
      <c r="B11" s="42"/>
      <c r="C11" s="28"/>
      <c r="D11" s="28"/>
      <c r="E11" s="28"/>
      <c r="F11" s="104"/>
      <c r="G11" s="104"/>
      <c r="H11" s="99"/>
    </row>
    <row r="12" spans="2:8" x14ac:dyDescent="0.3">
      <c r="B12" s="42" t="s">
        <v>107</v>
      </c>
      <c r="C12" s="28" t="s">
        <v>108</v>
      </c>
      <c r="D12" s="28"/>
      <c r="E12" s="28"/>
      <c r="F12" s="104"/>
      <c r="G12" s="104"/>
      <c r="H12" s="99"/>
    </row>
    <row r="13" spans="2:8" x14ac:dyDescent="0.3">
      <c r="B13" s="42"/>
      <c r="C13" s="28" t="s">
        <v>109</v>
      </c>
      <c r="D13" s="59">
        <f>'Contractprijzen Correctief'!I12</f>
        <v>62500</v>
      </c>
      <c r="E13" s="28"/>
      <c r="F13" s="104"/>
      <c r="G13" s="104"/>
      <c r="H13" s="99"/>
    </row>
    <row r="14" spans="2:8" x14ac:dyDescent="0.3">
      <c r="B14" s="42"/>
      <c r="C14" s="28" t="s">
        <v>110</v>
      </c>
      <c r="D14" s="59">
        <f>'Contractprijzen Correctief'!I18</f>
        <v>0</v>
      </c>
      <c r="E14" s="28"/>
      <c r="F14" s="104"/>
      <c r="G14" s="104"/>
      <c r="H14" s="99"/>
    </row>
    <row r="15" spans="2:8" x14ac:dyDescent="0.3">
      <c r="B15" s="42"/>
      <c r="C15" s="28" t="s">
        <v>111</v>
      </c>
      <c r="D15" s="59">
        <f>'Contractprijzen Correctief'!I23</f>
        <v>0</v>
      </c>
      <c r="E15" s="28"/>
      <c r="F15" s="104"/>
      <c r="G15" s="151">
        <v>3</v>
      </c>
      <c r="H15" s="99">
        <f>E16*G15</f>
        <v>187500</v>
      </c>
    </row>
    <row r="16" spans="2:8" x14ac:dyDescent="0.3">
      <c r="B16" s="42"/>
      <c r="C16" s="28" t="s">
        <v>112</v>
      </c>
      <c r="D16" s="28"/>
      <c r="E16" s="59">
        <f>SUM(D13:D15)</f>
        <v>62500</v>
      </c>
      <c r="F16" s="105"/>
      <c r="G16" s="104"/>
      <c r="H16" s="99"/>
    </row>
    <row r="17" spans="2:8" x14ac:dyDescent="0.3">
      <c r="B17" s="42"/>
      <c r="C17" s="28"/>
      <c r="D17" s="28"/>
      <c r="E17" s="28"/>
      <c r="F17" s="104"/>
      <c r="G17" s="104"/>
      <c r="H17" s="99"/>
    </row>
    <row r="18" spans="2:8" ht="18.75" customHeight="1" x14ac:dyDescent="0.3">
      <c r="B18" s="42" t="s">
        <v>113</v>
      </c>
      <c r="C18" s="28" t="s">
        <v>114</v>
      </c>
      <c r="D18" s="28"/>
      <c r="E18" s="69">
        <f>'Contractprijzen Projecten'!I23</f>
        <v>100000</v>
      </c>
      <c r="F18" s="106"/>
      <c r="G18" s="151">
        <v>1</v>
      </c>
      <c r="H18" s="99">
        <f>E18*G18</f>
        <v>100000</v>
      </c>
    </row>
    <row r="19" spans="2:8" x14ac:dyDescent="0.3">
      <c r="B19" s="42"/>
      <c r="C19" s="28"/>
      <c r="D19" s="28"/>
      <c r="E19" s="28"/>
      <c r="F19" s="104"/>
      <c r="G19" s="104"/>
      <c r="H19" s="99"/>
    </row>
    <row r="20" spans="2:8" x14ac:dyDescent="0.3">
      <c r="B20" s="42" t="s">
        <v>115</v>
      </c>
      <c r="C20" s="28" t="s">
        <v>116</v>
      </c>
      <c r="D20" s="28"/>
      <c r="E20" s="69">
        <f>Nulmeting!I15</f>
        <v>0</v>
      </c>
      <c r="F20" s="106"/>
      <c r="G20" s="151">
        <v>0.5</v>
      </c>
      <c r="H20" s="99">
        <f>E20*G20</f>
        <v>0</v>
      </c>
    </row>
    <row r="21" spans="2:8" x14ac:dyDescent="0.3">
      <c r="B21" s="42"/>
      <c r="C21" s="28"/>
      <c r="D21" s="28"/>
      <c r="E21" s="28"/>
      <c r="F21" s="104"/>
      <c r="G21" s="104"/>
      <c r="H21" s="99"/>
    </row>
    <row r="22" spans="2:8" ht="28.8" x14ac:dyDescent="0.3">
      <c r="B22" s="98"/>
      <c r="C22" s="88" t="s">
        <v>117</v>
      </c>
      <c r="D22" s="100" t="s">
        <v>118</v>
      </c>
      <c r="E22" s="88" t="s">
        <v>119</v>
      </c>
      <c r="F22" s="107" t="s">
        <v>120</v>
      </c>
      <c r="G22" s="104"/>
      <c r="H22" s="99"/>
    </row>
    <row r="23" spans="2:8" ht="28.8" x14ac:dyDescent="0.3">
      <c r="B23" s="98" t="s">
        <v>121</v>
      </c>
      <c r="C23" s="28" t="s">
        <v>122</v>
      </c>
      <c r="D23" s="101">
        <v>0</v>
      </c>
      <c r="E23" s="151">
        <v>4</v>
      </c>
      <c r="F23" s="102">
        <f>D23*E23</f>
        <v>0</v>
      </c>
      <c r="G23" s="151">
        <v>0.25</v>
      </c>
      <c r="H23" s="99">
        <f>F23*G23</f>
        <v>0</v>
      </c>
    </row>
    <row r="24" spans="2:8" x14ac:dyDescent="0.3">
      <c r="B24" s="98"/>
      <c r="C24" s="28"/>
      <c r="D24" s="101"/>
      <c r="E24" s="160"/>
      <c r="F24" s="161"/>
      <c r="G24" s="164" t="s">
        <v>748</v>
      </c>
      <c r="H24" s="162">
        <f>SUM(H10:H23)</f>
        <v>287500</v>
      </c>
    </row>
    <row r="25" spans="2:8" x14ac:dyDescent="0.3">
      <c r="B25" s="98" t="s">
        <v>749</v>
      </c>
      <c r="C25" s="28" t="s">
        <v>746</v>
      </c>
      <c r="D25" s="163">
        <v>0</v>
      </c>
      <c r="E25" s="160"/>
      <c r="F25" s="161"/>
      <c r="G25" s="160"/>
      <c r="H25" s="162">
        <f>H24*D25</f>
        <v>0</v>
      </c>
    </row>
    <row r="26" spans="2:8" x14ac:dyDescent="0.3">
      <c r="B26" s="98"/>
      <c r="C26" s="28" t="s">
        <v>747</v>
      </c>
      <c r="D26" s="163">
        <v>0</v>
      </c>
      <c r="E26" s="160"/>
      <c r="F26" s="161"/>
      <c r="G26" s="160"/>
      <c r="H26" s="162">
        <f>H24*D26</f>
        <v>0</v>
      </c>
    </row>
    <row r="27" spans="2:8" x14ac:dyDescent="0.3">
      <c r="B27" s="44"/>
      <c r="C27" s="28"/>
      <c r="D27" s="45"/>
      <c r="E27" s="45"/>
      <c r="F27" s="108"/>
      <c r="G27" s="108"/>
      <c r="H27" s="96"/>
    </row>
    <row r="28" spans="2:8" ht="21" customHeight="1" x14ac:dyDescent="0.3">
      <c r="B28" s="171" t="s">
        <v>123</v>
      </c>
      <c r="C28" s="172"/>
      <c r="D28" s="172"/>
      <c r="E28" s="172"/>
      <c r="F28" s="172"/>
      <c r="G28" s="172"/>
      <c r="H28" s="97">
        <f>SUM(H24:H27)</f>
        <v>287500</v>
      </c>
    </row>
    <row r="29" spans="2:8" x14ac:dyDescent="0.3">
      <c r="B29" s="33"/>
      <c r="C29" s="34"/>
      <c r="D29" s="34"/>
      <c r="E29" s="34"/>
      <c r="F29" s="34"/>
      <c r="G29" s="34"/>
      <c r="H29" s="35"/>
    </row>
    <row r="30" spans="2:8" x14ac:dyDescent="0.3">
      <c r="B30" s="36"/>
      <c r="C30" s="31" t="s">
        <v>124</v>
      </c>
      <c r="D30" s="168"/>
      <c r="E30" s="169"/>
      <c r="F30" s="170"/>
      <c r="H30" s="38"/>
    </row>
    <row r="31" spans="2:8" x14ac:dyDescent="0.3">
      <c r="B31" s="36"/>
      <c r="C31" s="31"/>
      <c r="H31" s="38"/>
    </row>
    <row r="32" spans="2:8" x14ac:dyDescent="0.3">
      <c r="B32" s="36"/>
      <c r="C32" s="31" t="s">
        <v>125</v>
      </c>
      <c r="D32" s="168"/>
      <c r="E32" s="169"/>
      <c r="F32" s="170"/>
      <c r="H32" s="38"/>
    </row>
    <row r="33" spans="2:8" x14ac:dyDescent="0.3">
      <c r="B33" s="36"/>
      <c r="H33" s="38"/>
    </row>
    <row r="34" spans="2:8" ht="49.5" customHeight="1" x14ac:dyDescent="0.3">
      <c r="B34" s="36"/>
      <c r="C34" s="37" t="s">
        <v>126</v>
      </c>
      <c r="D34" s="168"/>
      <c r="E34" s="169"/>
      <c r="F34" s="170"/>
      <c r="H34" s="38"/>
    </row>
    <row r="35" spans="2:8" ht="14.25" customHeight="1" x14ac:dyDescent="0.3">
      <c r="B35" s="36"/>
      <c r="H35" s="38"/>
    </row>
    <row r="36" spans="2:8" x14ac:dyDescent="0.3">
      <c r="B36" s="56"/>
      <c r="C36" s="51"/>
      <c r="D36" s="51"/>
      <c r="E36" s="51"/>
      <c r="F36" s="51"/>
      <c r="G36" s="51"/>
      <c r="H36" s="50"/>
    </row>
  </sheetData>
  <mergeCells count="6">
    <mergeCell ref="B2:H2"/>
    <mergeCell ref="D4:F4"/>
    <mergeCell ref="B28:G28"/>
    <mergeCell ref="D34:F34"/>
    <mergeCell ref="D32:F32"/>
    <mergeCell ref="D30:F30"/>
  </mergeCells>
  <pageMargins left="0.7" right="0.7" top="0.75" bottom="0.75" header="0.3" footer="0.3"/>
  <pageSetup paperSize="9" scale="7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25D6D-12B6-4C0B-89C0-F925435FE76B}">
  <sheetPr>
    <tabColor theme="3" tint="0.249977111117893"/>
    <pageSetUpPr fitToPage="1"/>
  </sheetPr>
  <dimension ref="B2:I18"/>
  <sheetViews>
    <sheetView showGridLines="0" zoomScaleNormal="100" workbookViewId="0">
      <selection activeCell="I8" sqref="I8"/>
    </sheetView>
  </sheetViews>
  <sheetFormatPr defaultRowHeight="14.4" x14ac:dyDescent="0.3"/>
  <cols>
    <col min="1" max="1" width="3.88671875" customWidth="1"/>
    <col min="2" max="2" width="33" customWidth="1"/>
    <col min="3" max="3" width="17" customWidth="1"/>
    <col min="4" max="4" width="18.5546875" bestFit="1" customWidth="1"/>
    <col min="5" max="5" width="20.6640625" bestFit="1" customWidth="1"/>
    <col min="6" max="8" width="20.6640625" customWidth="1"/>
    <col min="9" max="9" width="13.5546875" customWidth="1"/>
    <col min="10" max="10" width="10" bestFit="1" customWidth="1"/>
    <col min="11" max="11" width="16" customWidth="1"/>
    <col min="12" max="14" width="13.44140625" customWidth="1"/>
    <col min="15" max="16" width="12.33203125" customWidth="1"/>
  </cols>
  <sheetData>
    <row r="2" spans="2:9" ht="30" customHeight="1" x14ac:dyDescent="0.3">
      <c r="B2" s="165" t="s">
        <v>127</v>
      </c>
      <c r="C2" s="166"/>
      <c r="D2" s="166"/>
      <c r="E2" s="166"/>
      <c r="F2" s="166"/>
      <c r="G2" s="166"/>
      <c r="H2" s="166"/>
      <c r="I2" s="167"/>
    </row>
    <row r="3" spans="2:9" ht="28.8" x14ac:dyDescent="0.3">
      <c r="B3" s="48" t="s">
        <v>0</v>
      </c>
      <c r="C3" s="49" t="s">
        <v>1</v>
      </c>
      <c r="D3" s="49" t="s">
        <v>2</v>
      </c>
      <c r="E3" s="49" t="s">
        <v>3</v>
      </c>
      <c r="F3" s="49" t="s">
        <v>4</v>
      </c>
      <c r="G3" s="49" t="s">
        <v>5</v>
      </c>
      <c r="H3" s="49" t="s">
        <v>9</v>
      </c>
      <c r="I3" s="50" t="s">
        <v>128</v>
      </c>
    </row>
    <row r="4" spans="2:9" x14ac:dyDescent="0.3">
      <c r="B4" s="140" t="s">
        <v>13</v>
      </c>
      <c r="C4" s="141" t="s">
        <v>14</v>
      </c>
      <c r="D4" s="74">
        <v>220057</v>
      </c>
      <c r="E4" s="74" t="s">
        <v>15</v>
      </c>
      <c r="F4" s="74" t="s">
        <v>16</v>
      </c>
      <c r="G4" s="74">
        <v>10</v>
      </c>
      <c r="H4" s="74" t="s">
        <v>18</v>
      </c>
      <c r="I4" s="142">
        <f>'220057 Stadskantoor'!P3</f>
        <v>0</v>
      </c>
    </row>
    <row r="5" spans="2:9" x14ac:dyDescent="0.3">
      <c r="B5" s="143" t="s">
        <v>21</v>
      </c>
      <c r="C5" s="29" t="s">
        <v>14</v>
      </c>
      <c r="D5" s="28">
        <v>220113</v>
      </c>
      <c r="E5" s="28" t="s">
        <v>22</v>
      </c>
      <c r="F5" s="28" t="s">
        <v>23</v>
      </c>
      <c r="G5" s="28">
        <v>8</v>
      </c>
      <c r="H5" s="28" t="s">
        <v>25</v>
      </c>
      <c r="I5" s="43">
        <f>'220113 De Kazerne'!P2</f>
        <v>0</v>
      </c>
    </row>
    <row r="6" spans="2:9" x14ac:dyDescent="0.3">
      <c r="B6" s="144" t="s">
        <v>26</v>
      </c>
      <c r="C6" s="29" t="s">
        <v>14</v>
      </c>
      <c r="D6" s="28">
        <v>230029</v>
      </c>
      <c r="E6" s="28" t="s">
        <v>27</v>
      </c>
      <c r="F6" s="28" t="s">
        <v>28</v>
      </c>
      <c r="G6" s="28">
        <v>22</v>
      </c>
      <c r="H6" s="28" t="s">
        <v>30</v>
      </c>
      <c r="I6" s="43">
        <f>'230029 Wijkcentrum Rietschoot'!P2</f>
        <v>0</v>
      </c>
    </row>
    <row r="7" spans="2:9" x14ac:dyDescent="0.3">
      <c r="B7" s="143" t="s">
        <v>31</v>
      </c>
      <c r="C7" s="29" t="s">
        <v>14</v>
      </c>
      <c r="D7" s="28">
        <v>230034</v>
      </c>
      <c r="E7" s="28" t="s">
        <v>32</v>
      </c>
      <c r="F7" s="28" t="s">
        <v>33</v>
      </c>
      <c r="G7" s="28">
        <v>3</v>
      </c>
      <c r="H7" s="28" t="s">
        <v>30</v>
      </c>
      <c r="I7" s="43">
        <f>'230034 KDV Rapsodie'!P2</f>
        <v>0</v>
      </c>
    </row>
    <row r="8" spans="2:9" x14ac:dyDescent="0.3">
      <c r="B8" s="143" t="s">
        <v>35</v>
      </c>
      <c r="C8" s="29" t="s">
        <v>14</v>
      </c>
      <c r="D8" s="28">
        <v>290001</v>
      </c>
      <c r="E8" s="28" t="s">
        <v>36</v>
      </c>
      <c r="F8" s="28" t="s">
        <v>37</v>
      </c>
      <c r="G8" s="28" t="s">
        <v>38</v>
      </c>
      <c r="H8" s="28" t="s">
        <v>40</v>
      </c>
      <c r="I8" s="43">
        <f>'290001 Kofschip'!P2</f>
        <v>0</v>
      </c>
    </row>
    <row r="9" spans="2:9" ht="28.8" x14ac:dyDescent="0.3">
      <c r="B9" s="143" t="s">
        <v>41</v>
      </c>
      <c r="C9" s="29" t="s">
        <v>14</v>
      </c>
      <c r="D9" s="28">
        <v>290031</v>
      </c>
      <c r="E9" s="28" t="s">
        <v>42</v>
      </c>
      <c r="F9" s="28" t="s">
        <v>43</v>
      </c>
      <c r="G9" s="28">
        <v>4</v>
      </c>
      <c r="H9" s="28" t="s">
        <v>45</v>
      </c>
      <c r="I9" s="43">
        <f>'290031 Daalmeer'!P2</f>
        <v>0</v>
      </c>
    </row>
    <row r="10" spans="2:9" x14ac:dyDescent="0.3">
      <c r="B10" s="143" t="s">
        <v>46</v>
      </c>
      <c r="C10" s="29" t="s">
        <v>14</v>
      </c>
      <c r="D10" s="28">
        <v>220094</v>
      </c>
      <c r="E10" s="28" t="s">
        <v>47</v>
      </c>
      <c r="F10" s="28" t="s">
        <v>48</v>
      </c>
      <c r="G10" s="28">
        <v>37</v>
      </c>
      <c r="H10" s="28" t="s">
        <v>51</v>
      </c>
      <c r="I10" s="43">
        <f>'220094 Leger des Heils'!P2</f>
        <v>0</v>
      </c>
    </row>
    <row r="11" spans="2:9" x14ac:dyDescent="0.3">
      <c r="B11" s="144" t="s">
        <v>52</v>
      </c>
      <c r="C11" s="29" t="s">
        <v>14</v>
      </c>
      <c r="D11" s="28">
        <v>240803</v>
      </c>
      <c r="E11" s="28" t="s">
        <v>53</v>
      </c>
      <c r="F11" s="28" t="s">
        <v>54</v>
      </c>
      <c r="G11" s="28">
        <v>89</v>
      </c>
      <c r="H11" s="28" t="s">
        <v>56</v>
      </c>
      <c r="I11" s="43">
        <f>'240803 Gymlokaal '!P2</f>
        <v>0</v>
      </c>
    </row>
    <row r="12" spans="2:9" x14ac:dyDescent="0.3">
      <c r="B12" s="143" t="s">
        <v>57</v>
      </c>
      <c r="C12" s="29" t="s">
        <v>14</v>
      </c>
      <c r="D12" s="28" t="s">
        <v>58</v>
      </c>
      <c r="E12" s="28" t="s">
        <v>59</v>
      </c>
      <c r="F12" s="28" t="s">
        <v>37</v>
      </c>
      <c r="G12" s="28" t="s">
        <v>60</v>
      </c>
      <c r="H12" s="28" t="s">
        <v>61</v>
      </c>
      <c r="I12" s="43">
        <f>'240811 240821 Gymlokaal'!P2</f>
        <v>0</v>
      </c>
    </row>
    <row r="13" spans="2:9" x14ac:dyDescent="0.3">
      <c r="B13" s="154" t="s">
        <v>62</v>
      </c>
      <c r="C13" s="29" t="s">
        <v>14</v>
      </c>
      <c r="D13" s="70">
        <v>230034</v>
      </c>
      <c r="E13" s="70" t="s">
        <v>63</v>
      </c>
      <c r="F13" s="70" t="s">
        <v>33</v>
      </c>
      <c r="G13" s="70">
        <v>3</v>
      </c>
      <c r="H13" s="70" t="s">
        <v>45</v>
      </c>
      <c r="I13" s="156">
        <f>'230034 Complex Beethovensingel'!P2</f>
        <v>0</v>
      </c>
    </row>
    <row r="14" spans="2:9" ht="28.8" x14ac:dyDescent="0.3">
      <c r="B14" s="145" t="s">
        <v>64</v>
      </c>
      <c r="C14" s="5" t="s">
        <v>14</v>
      </c>
      <c r="D14" s="45">
        <v>220111</v>
      </c>
      <c r="E14" s="45" t="s">
        <v>65</v>
      </c>
      <c r="F14" s="45" t="s">
        <v>23</v>
      </c>
      <c r="G14" s="45" t="s">
        <v>66</v>
      </c>
      <c r="H14" s="45" t="s">
        <v>67</v>
      </c>
      <c r="I14" s="43">
        <f>'220111 Stadskantoor bouwdeel C '!P2</f>
        <v>0</v>
      </c>
    </row>
    <row r="15" spans="2:9" x14ac:dyDescent="0.3">
      <c r="F15" s="137" t="s">
        <v>129</v>
      </c>
      <c r="G15" s="138"/>
      <c r="H15" s="138"/>
      <c r="I15" s="139">
        <f>SUM(I4:I14)</f>
        <v>0</v>
      </c>
    </row>
    <row r="18" spans="2:2" x14ac:dyDescent="0.3">
      <c r="B18" s="17"/>
    </row>
  </sheetData>
  <mergeCells count="1">
    <mergeCell ref="B2:I2"/>
  </mergeCells>
  <hyperlinks>
    <hyperlink ref="C4" location="'220057 Stadskantoor'!A1" display="Ga naar tabblad" xr:uid="{B0FCAA03-BA05-4843-9B9A-FA54BD7EC5B4}"/>
    <hyperlink ref="C5" location="'220113 De Kazerne'!A1" display="Ga naar tabblad" xr:uid="{B3DDA12F-9350-40C8-95EE-6CCE23AC6F8F}"/>
    <hyperlink ref="C6" location="'230029 Wijkcentrum Rietschoot'!A1" display="Ga naar tabblad" xr:uid="{99FC8A56-5D4B-44C3-B317-5F15D30C3965}"/>
    <hyperlink ref="C7" location="'230034 KDV Rapsodie'!A1" display="Ga naar tabblad" xr:uid="{0DF275DF-6B56-449D-835B-B41177D1D6E9}"/>
    <hyperlink ref="C8" location="'290001 Kofschip'!A1" display="Ga naar tabblad" xr:uid="{1DAB693F-4982-4F96-BC03-6CAC9F36D5CD}"/>
    <hyperlink ref="C9" location="'290031 Daalmeer'!A1" display="Ga naar tabblad" xr:uid="{DA188B5B-0B7F-4C8D-9450-B55661C11B8C}"/>
    <hyperlink ref="C10" location="'220094 Leger des Heils'!A1" display="Ga naar tabblad" xr:uid="{EE5EC6A8-1958-4604-8025-3118DA0E4E62}"/>
    <hyperlink ref="C11" location="'240803 Gymlokaal '!A1" display="Ga naar tabblad" xr:uid="{7F260305-E554-4607-A368-630E42CC7A69}"/>
    <hyperlink ref="C12" location="'240811 240821 Gymlokaal'!A1" display="Ga naar tabblad" xr:uid="{F879AB67-6AFE-4C8D-A804-CF8E87C7CA3F}"/>
    <hyperlink ref="C14" location="'220111 Stadskantoor bouwdeel C '!A1" display="Ga naar tabblad" xr:uid="{EAC39D4F-C6E9-4ABA-99A0-4E8D65E897B2}"/>
    <hyperlink ref="C13" location="'230034 Complex Beethovensingel'!A1" display="Ga naar tabblad" xr:uid="{3BB041F2-75EC-46C2-9F91-DCF25654DD2F}"/>
  </hyperlinks>
  <pageMargins left="0.7" right="0.7" top="0.75" bottom="0.75" header="0.3" footer="0.3"/>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9A35E-F121-4B4D-9F47-7D6527E4471E}">
  <sheetPr>
    <tabColor theme="3" tint="0.249977111117893"/>
    <pageSetUpPr fitToPage="1"/>
  </sheetPr>
  <dimension ref="B3:I32"/>
  <sheetViews>
    <sheetView showGridLines="0" zoomScaleNormal="100" workbookViewId="0">
      <selection activeCell="E14" sqref="E14:E17"/>
    </sheetView>
  </sheetViews>
  <sheetFormatPr defaultRowHeight="14.4" x14ac:dyDescent="0.3"/>
  <cols>
    <col min="1" max="1" width="3.5546875" customWidth="1"/>
    <col min="2" max="2" width="33" customWidth="1"/>
    <col min="3" max="3" width="17" customWidth="1"/>
    <col min="4" max="4" width="18.5546875" bestFit="1" customWidth="1"/>
    <col min="5" max="5" width="20.6640625" bestFit="1" customWidth="1"/>
    <col min="6" max="9" width="20.6640625" customWidth="1"/>
  </cols>
  <sheetData>
    <row r="3" spans="2:9" ht="33.75" customHeight="1" x14ac:dyDescent="0.3">
      <c r="B3" s="175" t="s">
        <v>130</v>
      </c>
      <c r="C3" s="176"/>
      <c r="D3" s="176"/>
      <c r="E3" s="176"/>
      <c r="F3" s="176"/>
      <c r="G3" s="176"/>
      <c r="H3" s="176"/>
      <c r="I3" s="177"/>
    </row>
    <row r="4" spans="2:9" ht="45" customHeight="1" x14ac:dyDescent="0.3">
      <c r="B4" s="178" t="s">
        <v>131</v>
      </c>
      <c r="C4" s="179"/>
      <c r="D4" s="179"/>
      <c r="E4" s="179"/>
      <c r="F4" s="179"/>
      <c r="G4" s="179"/>
      <c r="H4" s="179"/>
      <c r="I4" s="180"/>
    </row>
    <row r="5" spans="2:9" ht="36" customHeight="1" x14ac:dyDescent="0.3">
      <c r="B5" s="181" t="s">
        <v>132</v>
      </c>
      <c r="C5" s="182"/>
      <c r="D5" s="32" t="s">
        <v>133</v>
      </c>
      <c r="E5" s="32" t="s">
        <v>134</v>
      </c>
      <c r="F5" s="72"/>
      <c r="G5" s="72"/>
      <c r="H5" s="32" t="s">
        <v>135</v>
      </c>
      <c r="I5" s="111" t="s">
        <v>136</v>
      </c>
    </row>
    <row r="6" spans="2:9" x14ac:dyDescent="0.3">
      <c r="B6" s="173" t="s">
        <v>137</v>
      </c>
      <c r="C6" s="174"/>
      <c r="D6" s="74"/>
      <c r="E6" s="74"/>
      <c r="F6" s="74"/>
      <c r="G6" s="74"/>
      <c r="H6" s="74"/>
      <c r="I6" s="75"/>
    </row>
    <row r="7" spans="2:9" x14ac:dyDescent="0.3">
      <c r="B7" s="183" t="s">
        <v>138</v>
      </c>
      <c r="C7" s="184"/>
      <c r="D7" s="67"/>
      <c r="E7" s="105">
        <v>25000</v>
      </c>
      <c r="F7" s="28"/>
      <c r="G7" s="28"/>
      <c r="H7" s="91">
        <f>E7+(D7*E7)</f>
        <v>25000</v>
      </c>
      <c r="I7" s="77"/>
    </row>
    <row r="8" spans="2:9" x14ac:dyDescent="0.3">
      <c r="B8" s="183" t="s">
        <v>139</v>
      </c>
      <c r="C8" s="184"/>
      <c r="D8" s="67"/>
      <c r="E8" s="105">
        <v>30000</v>
      </c>
      <c r="F8" s="28"/>
      <c r="G8" s="28"/>
      <c r="H8" s="91">
        <f>E8+(D8*E8)</f>
        <v>30000</v>
      </c>
      <c r="I8" s="77"/>
    </row>
    <row r="9" spans="2:9" x14ac:dyDescent="0.3">
      <c r="B9" s="183"/>
      <c r="C9" s="184"/>
      <c r="D9" s="28"/>
      <c r="E9" s="104"/>
      <c r="F9" s="28"/>
      <c r="G9" s="28"/>
      <c r="H9" s="28"/>
      <c r="I9" s="77"/>
    </row>
    <row r="10" spans="2:9" x14ac:dyDescent="0.3">
      <c r="B10" s="183" t="s">
        <v>140</v>
      </c>
      <c r="C10" s="184"/>
      <c r="D10" s="28"/>
      <c r="E10" s="104"/>
      <c r="F10" s="28"/>
      <c r="G10" s="28"/>
      <c r="H10" s="28"/>
      <c r="I10" s="77"/>
    </row>
    <row r="11" spans="2:9" x14ac:dyDescent="0.3">
      <c r="B11" s="183" t="s">
        <v>141</v>
      </c>
      <c r="C11" s="184"/>
      <c r="D11" s="67"/>
      <c r="E11" s="105">
        <v>7500</v>
      </c>
      <c r="F11" s="28"/>
      <c r="G11" s="28"/>
      <c r="H11" s="59">
        <f>E11+(D11*E11)</f>
        <v>7500</v>
      </c>
      <c r="I11" s="77"/>
    </row>
    <row r="12" spans="2:9" x14ac:dyDescent="0.3">
      <c r="B12" s="185"/>
      <c r="C12" s="186"/>
      <c r="D12" s="45"/>
      <c r="E12" s="45"/>
      <c r="F12" s="45"/>
      <c r="G12" s="45"/>
      <c r="H12" s="45"/>
      <c r="I12" s="78">
        <f>H7+H8+H11</f>
        <v>62500</v>
      </c>
    </row>
    <row r="13" spans="2:9" ht="28.8" x14ac:dyDescent="0.3">
      <c r="B13" s="187" t="s">
        <v>142</v>
      </c>
      <c r="C13" s="188"/>
      <c r="D13" s="73" t="s">
        <v>143</v>
      </c>
      <c r="E13" s="73" t="s">
        <v>144</v>
      </c>
      <c r="F13" s="73"/>
      <c r="G13" s="73"/>
      <c r="H13" s="73" t="s">
        <v>135</v>
      </c>
      <c r="I13" s="60" t="s">
        <v>136</v>
      </c>
    </row>
    <row r="14" spans="2:9" ht="15.75" customHeight="1" x14ac:dyDescent="0.3">
      <c r="B14" s="173" t="s">
        <v>145</v>
      </c>
      <c r="C14" s="174"/>
      <c r="D14" s="79"/>
      <c r="E14" s="150">
        <v>275</v>
      </c>
      <c r="F14" s="92"/>
      <c r="G14" s="92"/>
      <c r="H14" s="94">
        <f>(E14*D14)</f>
        <v>0</v>
      </c>
      <c r="I14" s="75"/>
    </row>
    <row r="15" spans="2:9" ht="15.75" customHeight="1" x14ac:dyDescent="0.3">
      <c r="B15" s="183" t="s">
        <v>146</v>
      </c>
      <c r="C15" s="184"/>
      <c r="D15" s="68"/>
      <c r="E15" s="151">
        <v>100</v>
      </c>
      <c r="F15" s="93"/>
      <c r="G15" s="93"/>
      <c r="H15" s="91">
        <f t="shared" ref="H15:H17" si="0">(E15*D15)</f>
        <v>0</v>
      </c>
      <c r="I15" s="77"/>
    </row>
    <row r="16" spans="2:9" ht="15.75" customHeight="1" x14ac:dyDescent="0.3">
      <c r="B16" s="183" t="s">
        <v>147</v>
      </c>
      <c r="C16" s="184"/>
      <c r="D16" s="68"/>
      <c r="E16" s="151">
        <v>50</v>
      </c>
      <c r="F16" s="93"/>
      <c r="G16" s="93"/>
      <c r="H16" s="91">
        <f t="shared" si="0"/>
        <v>0</v>
      </c>
      <c r="I16" s="77"/>
    </row>
    <row r="17" spans="2:9" ht="15.75" customHeight="1" x14ac:dyDescent="0.3">
      <c r="B17" s="183" t="s">
        <v>148</v>
      </c>
      <c r="C17" s="184"/>
      <c r="D17" s="68"/>
      <c r="E17" s="151">
        <v>36</v>
      </c>
      <c r="F17" s="93"/>
      <c r="G17" s="93"/>
      <c r="H17" s="91">
        <f t="shared" si="0"/>
        <v>0</v>
      </c>
      <c r="I17" s="77"/>
    </row>
    <row r="18" spans="2:9" ht="15.75" customHeight="1" x14ac:dyDescent="0.3">
      <c r="B18" s="189"/>
      <c r="C18" s="190"/>
      <c r="D18" s="71"/>
      <c r="E18" s="70"/>
      <c r="F18" s="70"/>
      <c r="G18" s="70"/>
      <c r="H18" s="70"/>
      <c r="I18" s="78">
        <f>SUM(H14:H17)</f>
        <v>0</v>
      </c>
    </row>
    <row r="19" spans="2:9" ht="20.25" customHeight="1" x14ac:dyDescent="0.3">
      <c r="B19" s="187" t="s">
        <v>149</v>
      </c>
      <c r="C19" s="188"/>
      <c r="D19" s="73" t="s">
        <v>143</v>
      </c>
      <c r="E19" s="73" t="s">
        <v>133</v>
      </c>
      <c r="F19" s="73" t="s">
        <v>150</v>
      </c>
      <c r="G19" s="73"/>
      <c r="H19" s="73" t="s">
        <v>135</v>
      </c>
      <c r="I19" s="60" t="s">
        <v>136</v>
      </c>
    </row>
    <row r="20" spans="2:9" ht="15.75" customHeight="1" x14ac:dyDescent="0.3">
      <c r="B20" s="173" t="s">
        <v>151</v>
      </c>
      <c r="C20" s="174"/>
      <c r="D20" s="80">
        <f>$D$14</f>
        <v>0</v>
      </c>
      <c r="E20" s="81"/>
      <c r="F20" s="152">
        <v>50</v>
      </c>
      <c r="G20" s="82"/>
      <c r="H20" s="80">
        <f>(D20*E20)*F20</f>
        <v>0</v>
      </c>
      <c r="I20" s="75"/>
    </row>
    <row r="21" spans="2:9" ht="15.75" customHeight="1" x14ac:dyDescent="0.3">
      <c r="B21" s="183" t="s">
        <v>152</v>
      </c>
      <c r="C21" s="184"/>
      <c r="D21" s="59">
        <f t="shared" ref="D21:D22" si="1">$D$14</f>
        <v>0</v>
      </c>
      <c r="E21" s="67"/>
      <c r="F21" s="153">
        <v>20</v>
      </c>
      <c r="G21" s="58"/>
      <c r="H21" s="59">
        <f t="shared" ref="H21:H22" si="2">(D21*E21)*F21</f>
        <v>0</v>
      </c>
      <c r="I21" s="77"/>
    </row>
    <row r="22" spans="2:9" ht="15.75" customHeight="1" x14ac:dyDescent="0.3">
      <c r="B22" s="183" t="s">
        <v>153</v>
      </c>
      <c r="C22" s="184"/>
      <c r="D22" s="59">
        <f t="shared" si="1"/>
        <v>0</v>
      </c>
      <c r="E22" s="67"/>
      <c r="F22" s="153">
        <v>10</v>
      </c>
      <c r="G22" s="58"/>
      <c r="H22" s="59">
        <f t="shared" si="2"/>
        <v>0</v>
      </c>
      <c r="I22" s="77"/>
    </row>
    <row r="23" spans="2:9" ht="15.75" customHeight="1" x14ac:dyDescent="0.3">
      <c r="B23" s="185"/>
      <c r="C23" s="186"/>
      <c r="D23" s="45"/>
      <c r="E23" s="45"/>
      <c r="F23" s="45"/>
      <c r="G23" s="45"/>
      <c r="H23" s="83"/>
      <c r="I23" s="78">
        <f>SUM(H20:H22)</f>
        <v>0</v>
      </c>
    </row>
    <row r="24" spans="2:9" x14ac:dyDescent="0.3">
      <c r="B24" s="194"/>
      <c r="C24" s="195"/>
      <c r="D24" s="195"/>
      <c r="E24" s="195"/>
      <c r="F24" s="195"/>
      <c r="G24" s="195"/>
      <c r="H24" s="195"/>
      <c r="I24" s="196"/>
    </row>
    <row r="25" spans="2:9" ht="15.75" customHeight="1" x14ac:dyDescent="0.3">
      <c r="B25" s="191"/>
      <c r="C25" s="192"/>
      <c r="D25" s="55"/>
      <c r="E25" s="55"/>
      <c r="F25" s="55"/>
      <c r="G25" s="55"/>
      <c r="H25" s="55"/>
      <c r="I25" s="64"/>
    </row>
    <row r="26" spans="2:9" ht="15.75" customHeight="1" x14ac:dyDescent="0.3">
      <c r="B26" s="191" t="s">
        <v>154</v>
      </c>
      <c r="C26" s="192"/>
      <c r="D26" s="192"/>
      <c r="E26" s="192"/>
      <c r="F26" s="192"/>
      <c r="G26" s="192"/>
      <c r="H26" s="192"/>
      <c r="I26" s="193"/>
    </row>
    <row r="27" spans="2:9" ht="15.75" customHeight="1" x14ac:dyDescent="0.3">
      <c r="B27" s="116" t="s">
        <v>155</v>
      </c>
      <c r="C27" s="55"/>
      <c r="D27" s="55"/>
      <c r="E27" s="55"/>
      <c r="F27" s="55"/>
      <c r="G27" s="55"/>
      <c r="H27" s="55"/>
      <c r="I27" s="64"/>
    </row>
    <row r="28" spans="2:9" ht="15.75" customHeight="1" x14ac:dyDescent="0.3">
      <c r="B28" s="65"/>
      <c r="C28" s="61"/>
      <c r="D28" s="61"/>
      <c r="E28" s="61"/>
      <c r="F28" s="61"/>
      <c r="G28" s="61"/>
      <c r="H28" s="61"/>
      <c r="I28" s="66"/>
    </row>
    <row r="29" spans="2:9" x14ac:dyDescent="0.3">
      <c r="B29" s="194"/>
      <c r="C29" s="195"/>
      <c r="D29" s="195"/>
      <c r="E29" s="195"/>
      <c r="F29" s="195"/>
      <c r="G29" s="195"/>
      <c r="H29" s="195"/>
      <c r="I29" s="196"/>
    </row>
    <row r="32" spans="2:9" x14ac:dyDescent="0.3">
      <c r="B32" s="17"/>
    </row>
  </sheetData>
  <mergeCells count="25">
    <mergeCell ref="B26:I26"/>
    <mergeCell ref="B29:I29"/>
    <mergeCell ref="B23:C23"/>
    <mergeCell ref="B24:I24"/>
    <mergeCell ref="B25:C25"/>
    <mergeCell ref="B19:C19"/>
    <mergeCell ref="B20:C20"/>
    <mergeCell ref="B21:C21"/>
    <mergeCell ref="B22:C22"/>
    <mergeCell ref="B15:C15"/>
    <mergeCell ref="B16:C16"/>
    <mergeCell ref="B17:C17"/>
    <mergeCell ref="B18:C18"/>
    <mergeCell ref="B14:C14"/>
    <mergeCell ref="B3:I3"/>
    <mergeCell ref="B4:I4"/>
    <mergeCell ref="B5:C5"/>
    <mergeCell ref="B6:C6"/>
    <mergeCell ref="B7:C7"/>
    <mergeCell ref="B8:C8"/>
    <mergeCell ref="B9:C9"/>
    <mergeCell ref="B10:C10"/>
    <mergeCell ref="B11:C11"/>
    <mergeCell ref="B12:C12"/>
    <mergeCell ref="B13:C13"/>
  </mergeCells>
  <pageMargins left="0.7" right="0.7" top="0.75" bottom="0.75" header="0.3" footer="0.3"/>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96B9D-0750-448B-82D9-6C385659AA7C}">
  <sheetPr>
    <tabColor theme="3" tint="0.249977111117893"/>
    <pageSetUpPr fitToPage="1"/>
  </sheetPr>
  <dimension ref="B3:I33"/>
  <sheetViews>
    <sheetView showGridLines="0" topLeftCell="A3" zoomScaleNormal="100" workbookViewId="0">
      <selection activeCell="E8" sqref="E8"/>
    </sheetView>
  </sheetViews>
  <sheetFormatPr defaultRowHeight="14.4" x14ac:dyDescent="0.3"/>
  <cols>
    <col min="1" max="1" width="3.5546875" customWidth="1"/>
    <col min="2" max="2" width="33" customWidth="1"/>
    <col min="3" max="3" width="17" customWidth="1"/>
    <col min="4" max="4" width="18.5546875" bestFit="1" customWidth="1"/>
    <col min="5" max="7" width="18.5546875" customWidth="1"/>
    <col min="8" max="8" width="20.6640625" bestFit="1" customWidth="1"/>
    <col min="9" max="9" width="20.6640625" customWidth="1"/>
  </cols>
  <sheetData>
    <row r="3" spans="2:9" ht="33.75" customHeight="1" x14ac:dyDescent="0.3">
      <c r="B3" s="175" t="s">
        <v>156</v>
      </c>
      <c r="C3" s="175"/>
      <c r="D3" s="175"/>
      <c r="E3" s="175"/>
      <c r="F3" s="175"/>
      <c r="G3" s="175"/>
      <c r="H3" s="175"/>
      <c r="I3" s="175"/>
    </row>
    <row r="4" spans="2:9" ht="45" customHeight="1" x14ac:dyDescent="0.3">
      <c r="B4" s="178" t="s">
        <v>157</v>
      </c>
      <c r="C4" s="178"/>
      <c r="D4" s="178"/>
      <c r="E4" s="178"/>
      <c r="F4" s="178"/>
      <c r="G4" s="178"/>
      <c r="H4" s="178"/>
      <c r="I4" s="178"/>
    </row>
    <row r="5" spans="2:9" ht="28.8" x14ac:dyDescent="0.3">
      <c r="B5" s="187" t="s">
        <v>132</v>
      </c>
      <c r="C5" s="187"/>
      <c r="D5" s="73" t="s">
        <v>133</v>
      </c>
      <c r="E5" s="73" t="s">
        <v>158</v>
      </c>
      <c r="F5" s="73"/>
      <c r="G5" s="73"/>
      <c r="H5" s="73" t="s">
        <v>135</v>
      </c>
      <c r="I5" s="50" t="s">
        <v>136</v>
      </c>
    </row>
    <row r="6" spans="2:9" x14ac:dyDescent="0.3">
      <c r="B6" s="173" t="s">
        <v>137</v>
      </c>
      <c r="C6" s="173"/>
      <c r="D6" s="74"/>
      <c r="E6" s="74"/>
      <c r="F6" s="74"/>
      <c r="G6" s="74"/>
      <c r="H6" s="74"/>
      <c r="I6" s="75"/>
    </row>
    <row r="7" spans="2:9" x14ac:dyDescent="0.3">
      <c r="B7" s="183" t="s">
        <v>138</v>
      </c>
      <c r="C7" s="183"/>
      <c r="D7" s="67"/>
      <c r="E7" s="149">
        <v>50000</v>
      </c>
      <c r="F7" s="58"/>
      <c r="G7" s="58"/>
      <c r="H7" s="84">
        <f>E7+(D7*E7)</f>
        <v>50000</v>
      </c>
      <c r="I7" s="77"/>
    </row>
    <row r="8" spans="2:9" x14ac:dyDescent="0.3">
      <c r="B8" s="183" t="s">
        <v>139</v>
      </c>
      <c r="C8" s="183"/>
      <c r="D8" s="67"/>
      <c r="E8" s="149">
        <v>25000</v>
      </c>
      <c r="F8" s="58"/>
      <c r="G8" s="58"/>
      <c r="H8" s="84">
        <f>E8+(D8*E8)</f>
        <v>25000</v>
      </c>
      <c r="I8" s="77"/>
    </row>
    <row r="9" spans="2:9" x14ac:dyDescent="0.3">
      <c r="B9" s="183"/>
      <c r="C9" s="183"/>
      <c r="D9" s="28"/>
      <c r="E9" s="104"/>
      <c r="F9" s="28"/>
      <c r="G9" s="28"/>
      <c r="H9" s="28"/>
      <c r="I9" s="77"/>
    </row>
    <row r="10" spans="2:9" x14ac:dyDescent="0.3">
      <c r="B10" s="183" t="s">
        <v>140</v>
      </c>
      <c r="C10" s="183"/>
      <c r="D10" s="28"/>
      <c r="E10" s="104"/>
      <c r="F10" s="28"/>
      <c r="G10" s="28"/>
      <c r="H10" s="28"/>
      <c r="I10" s="77"/>
    </row>
    <row r="11" spans="2:9" x14ac:dyDescent="0.3">
      <c r="B11" s="183" t="s">
        <v>141</v>
      </c>
      <c r="C11" s="183"/>
      <c r="D11" s="67"/>
      <c r="E11" s="149">
        <v>25000</v>
      </c>
      <c r="F11" s="58"/>
      <c r="G11" s="58"/>
      <c r="H11" s="84">
        <f>E11+(D11*E11)</f>
        <v>25000</v>
      </c>
      <c r="I11" s="77"/>
    </row>
    <row r="12" spans="2:9" x14ac:dyDescent="0.3">
      <c r="B12" s="185"/>
      <c r="C12" s="185"/>
      <c r="D12" s="45"/>
      <c r="E12" s="45"/>
      <c r="F12" s="45"/>
      <c r="G12" s="45"/>
      <c r="H12" s="45"/>
      <c r="I12" s="87">
        <f>H7+H8+H11</f>
        <v>100000</v>
      </c>
    </row>
    <row r="13" spans="2:9" ht="28.8" x14ac:dyDescent="0.3">
      <c r="B13" s="187" t="s">
        <v>142</v>
      </c>
      <c r="C13" s="187"/>
      <c r="D13" s="73" t="s">
        <v>143</v>
      </c>
      <c r="E13" s="73" t="s">
        <v>144</v>
      </c>
      <c r="F13" s="73"/>
      <c r="G13" s="73"/>
      <c r="H13" s="51"/>
      <c r="I13" s="50"/>
    </row>
    <row r="14" spans="2:9" ht="15.75" customHeight="1" x14ac:dyDescent="0.3">
      <c r="B14" s="173" t="s">
        <v>159</v>
      </c>
      <c r="C14" s="173"/>
      <c r="D14" s="79"/>
      <c r="E14" s="147">
        <v>350</v>
      </c>
      <c r="F14" s="85"/>
      <c r="G14" s="85"/>
      <c r="H14" s="84">
        <f t="shared" ref="H14:H15" si="0">(E14*D14)</f>
        <v>0</v>
      </c>
      <c r="I14" s="75"/>
    </row>
    <row r="15" spans="2:9" ht="15.75" customHeight="1" x14ac:dyDescent="0.3">
      <c r="B15" s="183" t="s">
        <v>160</v>
      </c>
      <c r="C15" s="183"/>
      <c r="D15" s="68"/>
      <c r="E15" s="148">
        <v>120</v>
      </c>
      <c r="F15" s="86"/>
      <c r="G15" s="86"/>
      <c r="H15" s="84">
        <f t="shared" si="0"/>
        <v>0</v>
      </c>
      <c r="I15" s="77"/>
    </row>
    <row r="16" spans="2:9" ht="15.75" customHeight="1" x14ac:dyDescent="0.3">
      <c r="B16" s="183" t="s">
        <v>147</v>
      </c>
      <c r="C16" s="183"/>
      <c r="D16" s="68"/>
      <c r="E16" s="148">
        <v>100</v>
      </c>
      <c r="F16" s="86"/>
      <c r="G16" s="86"/>
      <c r="H16" s="84">
        <f>(E16*D16)</f>
        <v>0</v>
      </c>
      <c r="I16" s="77"/>
    </row>
    <row r="17" spans="2:9" ht="15.75" customHeight="1" x14ac:dyDescent="0.3">
      <c r="B17" s="183" t="s">
        <v>161</v>
      </c>
      <c r="C17" s="183"/>
      <c r="D17" s="68"/>
      <c r="E17" s="148">
        <v>50</v>
      </c>
      <c r="F17" s="86"/>
      <c r="G17" s="86"/>
      <c r="H17" s="84">
        <f t="shared" ref="H17:H21" si="1">(E17*D17)</f>
        <v>0</v>
      </c>
      <c r="I17" s="77"/>
    </row>
    <row r="18" spans="2:9" ht="15.75" customHeight="1" x14ac:dyDescent="0.3">
      <c r="B18" s="183" t="s">
        <v>162</v>
      </c>
      <c r="C18" s="183"/>
      <c r="D18" s="68"/>
      <c r="E18" s="148">
        <v>80</v>
      </c>
      <c r="F18" s="86"/>
      <c r="G18" s="86"/>
      <c r="H18" s="84">
        <f t="shared" si="1"/>
        <v>0</v>
      </c>
      <c r="I18" s="77"/>
    </row>
    <row r="19" spans="2:9" ht="15.75" customHeight="1" x14ac:dyDescent="0.3">
      <c r="B19" s="76" t="s">
        <v>163</v>
      </c>
      <c r="C19" s="57"/>
      <c r="D19" s="68"/>
      <c r="E19" s="148">
        <v>40</v>
      </c>
      <c r="F19" s="86"/>
      <c r="G19" s="86"/>
      <c r="H19" s="84">
        <f t="shared" si="1"/>
        <v>0</v>
      </c>
      <c r="I19" s="77"/>
    </row>
    <row r="20" spans="2:9" ht="15.75" customHeight="1" x14ac:dyDescent="0.3">
      <c r="B20" s="76" t="s">
        <v>164</v>
      </c>
      <c r="C20" s="57"/>
      <c r="D20" s="68"/>
      <c r="E20" s="148">
        <v>80</v>
      </c>
      <c r="F20" s="86"/>
      <c r="G20" s="86"/>
      <c r="H20" s="84">
        <f t="shared" si="1"/>
        <v>0</v>
      </c>
      <c r="I20" s="77"/>
    </row>
    <row r="21" spans="2:9" ht="15.75" customHeight="1" x14ac:dyDescent="0.3">
      <c r="B21" s="76" t="s">
        <v>165</v>
      </c>
      <c r="C21" s="57"/>
      <c r="D21" s="68"/>
      <c r="E21" s="148">
        <v>80</v>
      </c>
      <c r="F21" s="86"/>
      <c r="G21" s="86"/>
      <c r="H21" s="84">
        <f t="shared" si="1"/>
        <v>0</v>
      </c>
      <c r="I21" s="77"/>
    </row>
    <row r="22" spans="2:9" ht="15.75" customHeight="1" x14ac:dyDescent="0.3">
      <c r="B22" s="185"/>
      <c r="C22" s="185"/>
      <c r="D22" s="83"/>
      <c r="E22" s="83"/>
      <c r="F22" s="83"/>
      <c r="G22" s="83"/>
      <c r="H22" s="45"/>
      <c r="I22" s="87">
        <f>SUM(H14:H21)</f>
        <v>0</v>
      </c>
    </row>
    <row r="23" spans="2:9" ht="15.75" customHeight="1" x14ac:dyDescent="0.3">
      <c r="B23" s="53" t="s">
        <v>166</v>
      </c>
      <c r="C23" s="54"/>
      <c r="D23" s="89"/>
      <c r="E23" s="52" t="s">
        <v>167</v>
      </c>
      <c r="F23" s="200" t="s">
        <v>168</v>
      </c>
      <c r="G23" s="201"/>
      <c r="H23" s="202"/>
      <c r="I23" s="90">
        <f>(D23%+1)*(I12+I22)</f>
        <v>100000</v>
      </c>
    </row>
    <row r="24" spans="2:9" ht="15.75" customHeight="1" x14ac:dyDescent="0.3">
      <c r="B24" s="197"/>
      <c r="C24" s="198"/>
      <c r="D24" s="198"/>
      <c r="E24" s="198"/>
      <c r="F24" s="198"/>
      <c r="G24" s="198"/>
      <c r="H24" s="198"/>
      <c r="I24" s="199"/>
    </row>
    <row r="25" spans="2:9" x14ac:dyDescent="0.3">
      <c r="B25" s="194"/>
      <c r="C25" s="195"/>
      <c r="D25" s="195"/>
      <c r="E25" s="195"/>
      <c r="F25" s="195"/>
      <c r="G25" s="195"/>
      <c r="H25" s="195"/>
      <c r="I25" s="196"/>
    </row>
    <row r="26" spans="2:9" ht="15.75" customHeight="1" x14ac:dyDescent="0.3">
      <c r="B26" s="203"/>
      <c r="C26" s="204"/>
      <c r="D26" s="62"/>
      <c r="E26" s="62"/>
      <c r="F26" s="62"/>
      <c r="G26" s="62"/>
      <c r="H26" s="62"/>
      <c r="I26" s="63"/>
    </row>
    <row r="27" spans="2:9" ht="15.75" customHeight="1" x14ac:dyDescent="0.3">
      <c r="B27" s="191" t="s">
        <v>154</v>
      </c>
      <c r="C27" s="192"/>
      <c r="D27" s="192"/>
      <c r="E27" s="192"/>
      <c r="F27" s="192"/>
      <c r="G27" s="192"/>
      <c r="H27" s="192"/>
      <c r="I27" s="193"/>
    </row>
    <row r="28" spans="2:9" ht="15.75" customHeight="1" x14ac:dyDescent="0.3">
      <c r="B28" s="191" t="s">
        <v>155</v>
      </c>
      <c r="C28" s="192"/>
      <c r="D28" s="192"/>
      <c r="E28" s="192"/>
      <c r="F28" s="192"/>
      <c r="G28" s="192"/>
      <c r="H28" s="192"/>
      <c r="I28" s="193"/>
    </row>
    <row r="29" spans="2:9" ht="15.75" customHeight="1" x14ac:dyDescent="0.3">
      <c r="B29" s="65"/>
      <c r="C29" s="61"/>
      <c r="D29" s="61"/>
      <c r="E29" s="61"/>
      <c r="F29" s="61"/>
      <c r="G29" s="61"/>
      <c r="H29" s="61"/>
      <c r="I29" s="66"/>
    </row>
    <row r="30" spans="2:9" x14ac:dyDescent="0.3">
      <c r="B30" s="194"/>
      <c r="C30" s="195"/>
      <c r="D30" s="195"/>
      <c r="E30" s="195"/>
      <c r="F30" s="195"/>
      <c r="G30" s="195"/>
      <c r="H30" s="195"/>
      <c r="I30" s="196"/>
    </row>
    <row r="33" spans="2:2" x14ac:dyDescent="0.3">
      <c r="B33" s="17"/>
    </row>
  </sheetData>
  <mergeCells count="24">
    <mergeCell ref="B25:I25"/>
    <mergeCell ref="B26:C26"/>
    <mergeCell ref="B27:I27"/>
    <mergeCell ref="B28:I28"/>
    <mergeCell ref="B30:I30"/>
    <mergeCell ref="B24:I24"/>
    <mergeCell ref="F23:H23"/>
    <mergeCell ref="B18:C18"/>
    <mergeCell ref="B22:C22"/>
    <mergeCell ref="B12:C12"/>
    <mergeCell ref="B13:C13"/>
    <mergeCell ref="B14:C14"/>
    <mergeCell ref="B15:C15"/>
    <mergeCell ref="B16:C16"/>
    <mergeCell ref="B17:C17"/>
    <mergeCell ref="B11:C11"/>
    <mergeCell ref="B3:I3"/>
    <mergeCell ref="B4:I4"/>
    <mergeCell ref="B5:C5"/>
    <mergeCell ref="B6:C6"/>
    <mergeCell ref="B7:C7"/>
    <mergeCell ref="B8:C8"/>
    <mergeCell ref="B9:C9"/>
    <mergeCell ref="B10:C10"/>
  </mergeCells>
  <pageMargins left="0.7" right="0.7" top="0.75" bottom="0.75" header="0.3" footer="0.3"/>
  <pageSetup paperSize="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504F7-DC74-4088-A3C4-73F2D5FF854D}">
  <sheetPr>
    <tabColor theme="3" tint="0.249977111117893"/>
  </sheetPr>
  <dimension ref="B2:I18"/>
  <sheetViews>
    <sheetView showGridLines="0" zoomScale="90" zoomScaleNormal="90" workbookViewId="0">
      <selection activeCell="I5" sqref="I5"/>
    </sheetView>
  </sheetViews>
  <sheetFormatPr defaultRowHeight="14.4" x14ac:dyDescent="0.3"/>
  <cols>
    <col min="1" max="1" width="3.88671875" customWidth="1"/>
    <col min="2" max="2" width="33" customWidth="1"/>
    <col min="3" max="3" width="17" customWidth="1"/>
    <col min="4" max="4" width="18.5546875" bestFit="1" customWidth="1"/>
    <col min="5" max="5" width="20.6640625" bestFit="1" customWidth="1"/>
    <col min="6" max="8" width="20.6640625" customWidth="1"/>
    <col min="9" max="9" width="13.5546875" customWidth="1"/>
    <col min="10" max="10" width="10" bestFit="1" customWidth="1"/>
    <col min="11" max="11" width="16" customWidth="1"/>
    <col min="12" max="14" width="13.44140625" customWidth="1"/>
    <col min="15" max="16" width="12.33203125" customWidth="1"/>
  </cols>
  <sheetData>
    <row r="2" spans="2:9" ht="30" customHeight="1" x14ac:dyDescent="0.3">
      <c r="B2" s="165" t="s">
        <v>169</v>
      </c>
      <c r="C2" s="166"/>
      <c r="D2" s="166"/>
      <c r="E2" s="166"/>
      <c r="F2" s="166"/>
      <c r="G2" s="166"/>
      <c r="H2" s="166"/>
      <c r="I2" s="167"/>
    </row>
    <row r="3" spans="2:9" ht="28.8" x14ac:dyDescent="0.3">
      <c r="B3" s="48" t="s">
        <v>0</v>
      </c>
      <c r="C3" s="49" t="s">
        <v>1</v>
      </c>
      <c r="D3" s="49" t="s">
        <v>2</v>
      </c>
      <c r="E3" s="49" t="s">
        <v>3</v>
      </c>
      <c r="F3" s="49" t="s">
        <v>4</v>
      </c>
      <c r="G3" s="49" t="s">
        <v>5</v>
      </c>
      <c r="H3" s="49" t="s">
        <v>9</v>
      </c>
      <c r="I3" s="50" t="s">
        <v>128</v>
      </c>
    </row>
    <row r="4" spans="2:9" x14ac:dyDescent="0.3">
      <c r="B4" s="140" t="s">
        <v>13</v>
      </c>
      <c r="C4" s="141" t="s">
        <v>14</v>
      </c>
      <c r="D4" s="74">
        <v>220057</v>
      </c>
      <c r="E4" s="74" t="s">
        <v>15</v>
      </c>
      <c r="F4" s="74" t="s">
        <v>16</v>
      </c>
      <c r="G4" s="74">
        <v>10</v>
      </c>
      <c r="H4" s="74" t="s">
        <v>18</v>
      </c>
      <c r="I4" s="146">
        <v>0</v>
      </c>
    </row>
    <row r="5" spans="2:9" x14ac:dyDescent="0.3">
      <c r="B5" s="143" t="s">
        <v>21</v>
      </c>
      <c r="C5" s="29" t="s">
        <v>14</v>
      </c>
      <c r="D5" s="28">
        <v>220113</v>
      </c>
      <c r="E5" s="28" t="s">
        <v>22</v>
      </c>
      <c r="F5" s="28" t="s">
        <v>23</v>
      </c>
      <c r="G5" s="28">
        <v>8</v>
      </c>
      <c r="H5" s="28" t="s">
        <v>25</v>
      </c>
      <c r="I5" s="109">
        <v>0</v>
      </c>
    </row>
    <row r="6" spans="2:9" x14ac:dyDescent="0.3">
      <c r="B6" s="144" t="s">
        <v>26</v>
      </c>
      <c r="C6" s="29" t="s">
        <v>14</v>
      </c>
      <c r="D6" s="28">
        <v>230029</v>
      </c>
      <c r="E6" s="28" t="s">
        <v>27</v>
      </c>
      <c r="F6" s="28" t="s">
        <v>28</v>
      </c>
      <c r="G6" s="28">
        <v>22</v>
      </c>
      <c r="H6" s="28" t="s">
        <v>30</v>
      </c>
      <c r="I6" s="109">
        <v>0</v>
      </c>
    </row>
    <row r="7" spans="2:9" x14ac:dyDescent="0.3">
      <c r="B7" s="143" t="s">
        <v>31</v>
      </c>
      <c r="C7" s="29" t="s">
        <v>14</v>
      </c>
      <c r="D7" s="28">
        <v>230034</v>
      </c>
      <c r="E7" s="28" t="s">
        <v>32</v>
      </c>
      <c r="F7" s="28" t="s">
        <v>33</v>
      </c>
      <c r="G7" s="28">
        <v>3</v>
      </c>
      <c r="H7" s="28" t="s">
        <v>30</v>
      </c>
      <c r="I7" s="109">
        <v>0</v>
      </c>
    </row>
    <row r="8" spans="2:9" x14ac:dyDescent="0.3">
      <c r="B8" s="143" t="s">
        <v>35</v>
      </c>
      <c r="C8" s="29" t="s">
        <v>14</v>
      </c>
      <c r="D8" s="28">
        <v>290001</v>
      </c>
      <c r="E8" s="28" t="s">
        <v>36</v>
      </c>
      <c r="F8" s="28" t="s">
        <v>37</v>
      </c>
      <c r="G8" s="28" t="s">
        <v>38</v>
      </c>
      <c r="H8" s="28" t="s">
        <v>40</v>
      </c>
      <c r="I8" s="109">
        <v>0</v>
      </c>
    </row>
    <row r="9" spans="2:9" ht="28.8" x14ac:dyDescent="0.3">
      <c r="B9" s="143" t="s">
        <v>41</v>
      </c>
      <c r="C9" s="29" t="s">
        <v>14</v>
      </c>
      <c r="D9" s="28">
        <v>290031</v>
      </c>
      <c r="E9" s="28" t="s">
        <v>42</v>
      </c>
      <c r="F9" s="28" t="s">
        <v>43</v>
      </c>
      <c r="G9" s="28">
        <v>4</v>
      </c>
      <c r="H9" s="28" t="s">
        <v>45</v>
      </c>
      <c r="I9" s="109">
        <v>0</v>
      </c>
    </row>
    <row r="10" spans="2:9" x14ac:dyDescent="0.3">
      <c r="B10" s="143" t="s">
        <v>46</v>
      </c>
      <c r="C10" s="29" t="s">
        <v>14</v>
      </c>
      <c r="D10" s="28">
        <v>220094</v>
      </c>
      <c r="E10" s="28" t="s">
        <v>47</v>
      </c>
      <c r="F10" s="28" t="s">
        <v>48</v>
      </c>
      <c r="G10" s="28">
        <v>37</v>
      </c>
      <c r="H10" s="28" t="s">
        <v>51</v>
      </c>
      <c r="I10" s="109">
        <v>0</v>
      </c>
    </row>
    <row r="11" spans="2:9" x14ac:dyDescent="0.3">
      <c r="B11" s="144" t="s">
        <v>52</v>
      </c>
      <c r="C11" s="29" t="s">
        <v>14</v>
      </c>
      <c r="D11" s="28">
        <v>240803</v>
      </c>
      <c r="E11" s="28" t="s">
        <v>53</v>
      </c>
      <c r="F11" s="28" t="s">
        <v>54</v>
      </c>
      <c r="G11" s="28">
        <v>89</v>
      </c>
      <c r="H11" s="28" t="s">
        <v>56</v>
      </c>
      <c r="I11" s="109">
        <v>0</v>
      </c>
    </row>
    <row r="12" spans="2:9" x14ac:dyDescent="0.3">
      <c r="B12" s="143" t="s">
        <v>57</v>
      </c>
      <c r="C12" s="29" t="s">
        <v>14</v>
      </c>
      <c r="D12" s="28" t="s">
        <v>58</v>
      </c>
      <c r="E12" s="28" t="s">
        <v>59</v>
      </c>
      <c r="F12" s="28" t="s">
        <v>37</v>
      </c>
      <c r="G12" s="28" t="s">
        <v>60</v>
      </c>
      <c r="H12" s="28" t="s">
        <v>61</v>
      </c>
      <c r="I12" s="109">
        <v>0</v>
      </c>
    </row>
    <row r="13" spans="2:9" x14ac:dyDescent="0.3">
      <c r="B13" s="154" t="s">
        <v>62</v>
      </c>
      <c r="C13" s="155" t="s">
        <v>14</v>
      </c>
      <c r="D13" s="70">
        <v>230034</v>
      </c>
      <c r="E13" s="70" t="s">
        <v>63</v>
      </c>
      <c r="F13" s="70" t="s">
        <v>33</v>
      </c>
      <c r="G13" s="70">
        <v>3</v>
      </c>
      <c r="H13" s="70" t="s">
        <v>45</v>
      </c>
      <c r="I13" s="157">
        <v>0</v>
      </c>
    </row>
    <row r="14" spans="2:9" ht="28.8" x14ac:dyDescent="0.3">
      <c r="B14" s="145" t="s">
        <v>64</v>
      </c>
      <c r="C14" s="5" t="s">
        <v>14</v>
      </c>
      <c r="D14" s="45">
        <v>220111</v>
      </c>
      <c r="E14" s="45" t="s">
        <v>65</v>
      </c>
      <c r="F14" s="45" t="s">
        <v>23</v>
      </c>
      <c r="G14" s="45" t="s">
        <v>66</v>
      </c>
      <c r="H14" s="45" t="s">
        <v>67</v>
      </c>
      <c r="I14" s="110">
        <v>0</v>
      </c>
    </row>
    <row r="15" spans="2:9" x14ac:dyDescent="0.3">
      <c r="F15" s="137" t="s">
        <v>129</v>
      </c>
      <c r="G15" s="138"/>
      <c r="H15" s="138"/>
      <c r="I15" s="139">
        <f>SUM(I4:I14)</f>
        <v>0</v>
      </c>
    </row>
    <row r="18" spans="2:2" x14ac:dyDescent="0.3">
      <c r="B18" s="17"/>
    </row>
  </sheetData>
  <mergeCells count="1">
    <mergeCell ref="B2:I2"/>
  </mergeCells>
  <hyperlinks>
    <hyperlink ref="C4" location="'220057 Stadskantoor'!A1" display="Ga naar tabblad" xr:uid="{19E3DD5D-EF7B-4F08-AC3A-A405D0B4422A}"/>
    <hyperlink ref="C5" location="'220113 De Kazerne'!A1" display="Ga naar tabblad" xr:uid="{D744E74C-0777-4956-93C8-25B9BE67D521}"/>
    <hyperlink ref="C6" location="'230029 Wijkcentrum Rietschoot'!A1" display="Ga naar tabblad" xr:uid="{25EEBA70-F29C-493C-8E97-ED510130A2F9}"/>
    <hyperlink ref="C7" location="'230034 KDV Rapsodie'!A1" display="Ga naar tabblad" xr:uid="{A5E3C865-8455-492B-8AD1-D69273997DC8}"/>
    <hyperlink ref="C8" location="'290001 Kofschip'!A1" display="Ga naar tabblad" xr:uid="{43C846B9-17E0-4FE1-9D31-CF55A8CCC64C}"/>
    <hyperlink ref="C9" location="'290031 Daalmeer'!A1" display="Ga naar tabblad" xr:uid="{9DB75F95-1AC6-49C0-99CD-D166CBAF117A}"/>
    <hyperlink ref="C10" location="'220094 Leger des Heils'!A1" display="Ga naar tabblad" xr:uid="{B57EF8A5-478B-4CC7-B6BD-1D62A9126CE9}"/>
    <hyperlink ref="C11" location="'240803 Gymlokaal '!A1" display="Ga naar tabblad" xr:uid="{E12D12F3-A018-4974-B8F9-BA3DCFF36DE3}"/>
    <hyperlink ref="C12" location="'240811 240821 Gymlokaal'!A1" display="Ga naar tabblad" xr:uid="{DBFA9F02-378C-41A7-9A99-87E2309249A3}"/>
    <hyperlink ref="C14" location="'220111 Stadskantoor bouwdeel C '!A1" display="Ga naar tabblad" xr:uid="{A07FEF60-1960-49D4-8157-A177C39C3B7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1DBAC-8E00-45A8-8E3F-B321976BBF92}">
  <sheetPr>
    <tabColor theme="7" tint="0.39997558519241921"/>
  </sheetPr>
  <dimension ref="A1:P17"/>
  <sheetViews>
    <sheetView showGridLines="0" zoomScale="85" zoomScaleNormal="85" workbookViewId="0">
      <selection sqref="A1:XFD1"/>
    </sheetView>
  </sheetViews>
  <sheetFormatPr defaultColWidth="28" defaultRowHeight="14.4" x14ac:dyDescent="0.3"/>
  <cols>
    <col min="1" max="2" width="18" style="159" customWidth="1"/>
    <col min="3" max="3" width="17" style="159" customWidth="1"/>
    <col min="4" max="4" width="10" style="159" customWidth="1"/>
    <col min="5" max="5" width="20" style="159" customWidth="1"/>
    <col min="6" max="6" width="12" style="159" customWidth="1"/>
    <col min="7" max="7" width="23.88671875" style="159" customWidth="1"/>
    <col min="8" max="9" width="10" style="159" customWidth="1"/>
    <col min="10" max="10" width="13" style="159" customWidth="1"/>
    <col min="11" max="11" width="11" style="159" customWidth="1"/>
    <col min="12" max="12" width="46" customWidth="1"/>
    <col min="13" max="14" width="17" customWidth="1"/>
    <col min="15" max="15" width="18.44140625" bestFit="1" customWidth="1"/>
    <col min="17" max="16384" width="28" style="159"/>
  </cols>
  <sheetData>
    <row r="1" spans="1:16" ht="108" customHeight="1" x14ac:dyDescent="0.3">
      <c r="A1" s="3" t="s">
        <v>170</v>
      </c>
      <c r="B1" s="3" t="s">
        <v>3</v>
      </c>
      <c r="C1" s="207" t="s">
        <v>171</v>
      </c>
      <c r="D1" s="206"/>
      <c r="E1" s="3" t="s">
        <v>172</v>
      </c>
      <c r="F1" s="3" t="s">
        <v>173</v>
      </c>
      <c r="G1" s="3" t="s">
        <v>174</v>
      </c>
      <c r="H1" s="3" t="s">
        <v>175</v>
      </c>
      <c r="I1" s="3" t="s">
        <v>176</v>
      </c>
      <c r="J1" s="3" t="s">
        <v>177</v>
      </c>
      <c r="K1" s="3" t="s">
        <v>178</v>
      </c>
      <c r="L1" s="3" t="s">
        <v>179</v>
      </c>
      <c r="M1" s="3" t="s">
        <v>745</v>
      </c>
      <c r="N1" s="3" t="s">
        <v>180</v>
      </c>
      <c r="O1" s="3" t="s">
        <v>181</v>
      </c>
      <c r="P1" s="3" t="s">
        <v>182</v>
      </c>
    </row>
    <row r="2" spans="1:16" ht="27" customHeight="1" x14ac:dyDescent="0.3">
      <c r="A2" s="7">
        <v>220111</v>
      </c>
      <c r="B2" s="7" t="s">
        <v>65</v>
      </c>
      <c r="C2" s="208" t="s">
        <v>183</v>
      </c>
      <c r="D2" s="209"/>
      <c r="E2" s="6" t="s">
        <v>184</v>
      </c>
      <c r="F2" s="6" t="s">
        <v>185</v>
      </c>
      <c r="G2" s="6" t="s">
        <v>186</v>
      </c>
      <c r="H2" s="6" t="s">
        <v>187</v>
      </c>
      <c r="I2" s="6" t="s">
        <v>188</v>
      </c>
      <c r="J2" s="6">
        <v>2011</v>
      </c>
      <c r="K2" s="6">
        <v>1</v>
      </c>
      <c r="L2" s="6"/>
      <c r="M2" s="113"/>
      <c r="N2" s="25">
        <f>SUM(M2)*K2</f>
        <v>0</v>
      </c>
      <c r="O2" s="113"/>
      <c r="P2" s="26">
        <f>SUM(N2:O11)</f>
        <v>0</v>
      </c>
    </row>
    <row r="3" spans="1:16" ht="15" customHeight="1" x14ac:dyDescent="0.3">
      <c r="A3" s="7">
        <v>220111</v>
      </c>
      <c r="B3" s="7" t="s">
        <v>65</v>
      </c>
      <c r="C3" s="208" t="s">
        <v>183</v>
      </c>
      <c r="D3" s="209"/>
      <c r="E3" s="6" t="s">
        <v>184</v>
      </c>
      <c r="F3" s="6" t="s">
        <v>185</v>
      </c>
      <c r="G3" s="6" t="s">
        <v>186</v>
      </c>
      <c r="H3" s="6" t="s">
        <v>187</v>
      </c>
      <c r="I3" s="6" t="s">
        <v>188</v>
      </c>
      <c r="J3" s="6">
        <v>2011</v>
      </c>
      <c r="K3" s="6">
        <v>1</v>
      </c>
      <c r="L3" s="6"/>
      <c r="M3" s="113"/>
      <c r="N3" s="25">
        <f t="shared" ref="N3:N8" si="0">SUM(M3)*K3</f>
        <v>0</v>
      </c>
      <c r="O3" s="113"/>
      <c r="P3" s="8"/>
    </row>
    <row r="4" spans="1:16" ht="15" customHeight="1" x14ac:dyDescent="0.3">
      <c r="A4" s="7">
        <v>220111</v>
      </c>
      <c r="B4" s="7" t="s">
        <v>65</v>
      </c>
      <c r="C4" s="208" t="s">
        <v>183</v>
      </c>
      <c r="D4" s="209"/>
      <c r="E4" s="6" t="s">
        <v>184</v>
      </c>
      <c r="F4" s="6" t="s">
        <v>185</v>
      </c>
      <c r="G4" s="6" t="s">
        <v>189</v>
      </c>
      <c r="H4" s="6" t="s">
        <v>190</v>
      </c>
      <c r="I4" s="6" t="s">
        <v>191</v>
      </c>
      <c r="J4" s="6"/>
      <c r="K4" s="6">
        <v>1</v>
      </c>
      <c r="L4" s="6"/>
      <c r="M4" s="113"/>
      <c r="N4" s="25">
        <f t="shared" si="0"/>
        <v>0</v>
      </c>
      <c r="O4" s="113"/>
      <c r="P4" s="6"/>
    </row>
    <row r="5" spans="1:16" ht="15" customHeight="1" x14ac:dyDescent="0.3">
      <c r="A5" s="7">
        <v>220111</v>
      </c>
      <c r="B5" s="7" t="s">
        <v>65</v>
      </c>
      <c r="C5" s="208" t="s">
        <v>183</v>
      </c>
      <c r="D5" s="209"/>
      <c r="E5" s="6" t="s">
        <v>184</v>
      </c>
      <c r="F5" s="6" t="s">
        <v>185</v>
      </c>
      <c r="G5" s="6" t="s">
        <v>192</v>
      </c>
      <c r="H5" s="6" t="s">
        <v>190</v>
      </c>
      <c r="I5" s="6" t="s">
        <v>191</v>
      </c>
      <c r="J5" s="6"/>
      <c r="K5" s="6">
        <v>1</v>
      </c>
      <c r="L5" s="6"/>
      <c r="M5" s="113"/>
      <c r="N5" s="25">
        <f t="shared" si="0"/>
        <v>0</v>
      </c>
      <c r="O5" s="113"/>
      <c r="P5" s="8"/>
    </row>
    <row r="6" spans="1:16" ht="28.8" x14ac:dyDescent="0.3">
      <c r="A6" s="7">
        <v>220111</v>
      </c>
      <c r="B6" s="7" t="s">
        <v>65</v>
      </c>
      <c r="C6" s="208" t="s">
        <v>183</v>
      </c>
      <c r="D6" s="209"/>
      <c r="E6" s="6" t="s">
        <v>184</v>
      </c>
      <c r="F6" s="6" t="s">
        <v>185</v>
      </c>
      <c r="G6" s="6" t="s">
        <v>193</v>
      </c>
      <c r="H6" s="6" t="s">
        <v>190</v>
      </c>
      <c r="I6" s="6" t="s">
        <v>194</v>
      </c>
      <c r="J6" s="6"/>
      <c r="K6" s="6">
        <v>1</v>
      </c>
      <c r="L6" s="6"/>
      <c r="M6" s="113"/>
      <c r="N6" s="25">
        <f t="shared" si="0"/>
        <v>0</v>
      </c>
      <c r="O6" s="113"/>
      <c r="P6" s="6"/>
    </row>
    <row r="7" spans="1:16" ht="43.2" x14ac:dyDescent="0.3">
      <c r="A7" s="7">
        <v>220111</v>
      </c>
      <c r="B7" s="7" t="s">
        <v>65</v>
      </c>
      <c r="C7" s="208" t="s">
        <v>183</v>
      </c>
      <c r="D7" s="209"/>
      <c r="E7" s="6" t="s">
        <v>184</v>
      </c>
      <c r="F7" s="6" t="s">
        <v>185</v>
      </c>
      <c r="G7" s="6" t="s">
        <v>195</v>
      </c>
      <c r="H7" s="6" t="s">
        <v>196</v>
      </c>
      <c r="I7" s="6" t="s">
        <v>197</v>
      </c>
      <c r="J7" s="6">
        <v>2010</v>
      </c>
      <c r="K7" s="6">
        <v>1</v>
      </c>
      <c r="L7" s="6"/>
      <c r="M7" s="113"/>
      <c r="N7" s="25">
        <f t="shared" si="0"/>
        <v>0</v>
      </c>
      <c r="O7" s="113"/>
      <c r="P7" s="6"/>
    </row>
    <row r="8" spans="1:16" ht="28.8" x14ac:dyDescent="0.3">
      <c r="A8" s="7">
        <v>220111</v>
      </c>
      <c r="B8" s="7" t="s">
        <v>65</v>
      </c>
      <c r="C8" s="208" t="s">
        <v>183</v>
      </c>
      <c r="D8" s="209"/>
      <c r="E8" s="6" t="s">
        <v>184</v>
      </c>
      <c r="F8" s="6" t="s">
        <v>185</v>
      </c>
      <c r="G8" s="6" t="s">
        <v>198</v>
      </c>
      <c r="H8" s="6" t="s">
        <v>199</v>
      </c>
      <c r="I8" s="6" t="s">
        <v>200</v>
      </c>
      <c r="J8" s="6"/>
      <c r="K8" s="6">
        <v>1</v>
      </c>
      <c r="L8" s="6"/>
      <c r="M8" s="113"/>
      <c r="N8" s="25">
        <f t="shared" si="0"/>
        <v>0</v>
      </c>
      <c r="O8" s="113"/>
      <c r="P8" s="6"/>
    </row>
    <row r="9" spans="1:16" x14ac:dyDescent="0.3">
      <c r="A9" s="7">
        <v>220111</v>
      </c>
      <c r="B9" s="7" t="s">
        <v>65</v>
      </c>
      <c r="C9" s="208" t="s">
        <v>183</v>
      </c>
      <c r="D9" s="209"/>
      <c r="E9" s="6" t="s">
        <v>184</v>
      </c>
      <c r="F9" s="6" t="s">
        <v>185</v>
      </c>
      <c r="G9" s="6"/>
      <c r="H9" s="6" t="s">
        <v>201</v>
      </c>
      <c r="I9" s="6" t="s">
        <v>202</v>
      </c>
      <c r="J9" s="6"/>
      <c r="K9" s="6">
        <v>1</v>
      </c>
      <c r="L9" s="6"/>
      <c r="M9" s="113"/>
      <c r="N9" s="25">
        <f t="shared" ref="N9:N11" si="1">SUM(M9)*K9</f>
        <v>0</v>
      </c>
      <c r="O9" s="113"/>
      <c r="P9" s="6"/>
    </row>
    <row r="10" spans="1:16" ht="27.9" customHeight="1" x14ac:dyDescent="0.3">
      <c r="A10" s="7">
        <v>220111</v>
      </c>
      <c r="B10" s="7" t="s">
        <v>65</v>
      </c>
      <c r="C10" s="208" t="s">
        <v>183</v>
      </c>
      <c r="D10" s="209"/>
      <c r="E10" s="6" t="s">
        <v>184</v>
      </c>
      <c r="F10" s="6" t="s">
        <v>185</v>
      </c>
      <c r="G10" s="6" t="s">
        <v>203</v>
      </c>
      <c r="H10" s="6"/>
      <c r="I10" s="6"/>
      <c r="J10" s="6"/>
      <c r="K10" s="6">
        <v>1</v>
      </c>
      <c r="L10" s="6"/>
      <c r="M10" s="113"/>
      <c r="N10" s="25">
        <f t="shared" si="1"/>
        <v>0</v>
      </c>
      <c r="O10" s="113"/>
      <c r="P10" s="6"/>
    </row>
    <row r="11" spans="1:16" x14ac:dyDescent="0.3">
      <c r="A11" s="7">
        <v>220111</v>
      </c>
      <c r="B11" s="7" t="s">
        <v>65</v>
      </c>
      <c r="C11" s="208" t="s">
        <v>183</v>
      </c>
      <c r="D11" s="209"/>
      <c r="E11" s="6" t="s">
        <v>184</v>
      </c>
      <c r="F11" s="6" t="s">
        <v>185</v>
      </c>
      <c r="G11" s="6" t="s">
        <v>204</v>
      </c>
      <c r="H11" s="6" t="s">
        <v>199</v>
      </c>
      <c r="I11" s="6"/>
      <c r="J11" s="6"/>
      <c r="K11" s="6">
        <v>1</v>
      </c>
      <c r="L11" s="6"/>
      <c r="M11" s="113"/>
      <c r="N11" s="25">
        <f t="shared" si="1"/>
        <v>0</v>
      </c>
      <c r="O11" s="113"/>
      <c r="P11" s="6"/>
    </row>
    <row r="12" spans="1:16" x14ac:dyDescent="0.3">
      <c r="A12" s="7"/>
      <c r="B12" s="7"/>
      <c r="C12" s="205"/>
      <c r="D12" s="206"/>
      <c r="E12" s="7"/>
      <c r="F12" s="7"/>
      <c r="G12" s="7"/>
      <c r="H12" s="6"/>
      <c r="I12" s="6"/>
      <c r="J12" s="6"/>
      <c r="K12" s="6"/>
      <c r="L12" s="6"/>
    </row>
    <row r="13" spans="1:16" x14ac:dyDescent="0.3">
      <c r="A13" s="7"/>
      <c r="B13" s="7"/>
      <c r="C13" s="205"/>
      <c r="D13" s="206"/>
      <c r="E13" s="7"/>
      <c r="F13" s="7"/>
      <c r="G13" s="7"/>
      <c r="H13" s="6"/>
      <c r="I13" s="6"/>
      <c r="J13" s="6"/>
      <c r="K13" s="6"/>
      <c r="L13" s="6"/>
    </row>
    <row r="14" spans="1:16" x14ac:dyDescent="0.3">
      <c r="A14" s="7"/>
      <c r="B14" s="7"/>
      <c r="C14" s="205"/>
      <c r="D14" s="206"/>
      <c r="E14" s="7"/>
      <c r="F14" s="7"/>
      <c r="G14" s="7"/>
      <c r="H14" s="6"/>
      <c r="I14" s="6"/>
      <c r="J14" s="6"/>
      <c r="K14" s="6"/>
      <c r="L14" s="6"/>
    </row>
    <row r="15" spans="1:16" x14ac:dyDescent="0.3">
      <c r="A15" s="7"/>
      <c r="B15" s="7"/>
      <c r="C15" s="205"/>
      <c r="D15" s="206"/>
      <c r="E15" s="7"/>
      <c r="F15" s="7"/>
      <c r="G15" s="7"/>
      <c r="H15" s="6"/>
      <c r="I15" s="6"/>
      <c r="J15" s="6"/>
      <c r="K15" s="6"/>
      <c r="L15" s="6"/>
    </row>
    <row r="16" spans="1:16" x14ac:dyDescent="0.3">
      <c r="A16" s="7"/>
      <c r="B16" s="7"/>
      <c r="C16" s="205"/>
      <c r="D16" s="206"/>
      <c r="E16" s="7"/>
      <c r="F16" s="7"/>
      <c r="G16" s="7"/>
      <c r="H16" s="6"/>
      <c r="I16" s="6"/>
      <c r="J16" s="6"/>
      <c r="K16" s="6"/>
      <c r="L16" s="6"/>
    </row>
    <row r="17" spans="1:12" x14ac:dyDescent="0.3">
      <c r="A17" s="7"/>
      <c r="B17" s="7"/>
      <c r="C17" s="205"/>
      <c r="D17" s="206"/>
      <c r="E17" s="7"/>
      <c r="F17" s="7"/>
      <c r="G17" s="6"/>
      <c r="H17" s="6"/>
      <c r="I17" s="6"/>
      <c r="J17" s="6"/>
      <c r="K17" s="6"/>
      <c r="L17" s="6"/>
    </row>
  </sheetData>
  <mergeCells count="17">
    <mergeCell ref="C13:D13"/>
    <mergeCell ref="C14:D14"/>
    <mergeCell ref="C15:D15"/>
    <mergeCell ref="C16:D16"/>
    <mergeCell ref="C17:D17"/>
    <mergeCell ref="C12:D12"/>
    <mergeCell ref="C1:D1"/>
    <mergeCell ref="C2:D2"/>
    <mergeCell ref="C3:D3"/>
    <mergeCell ref="C4:D4"/>
    <mergeCell ref="C5:D5"/>
    <mergeCell ref="C6:D6"/>
    <mergeCell ref="C7:D7"/>
    <mergeCell ref="C8:D8"/>
    <mergeCell ref="C9:D9"/>
    <mergeCell ref="C10:D10"/>
    <mergeCell ref="C11:D1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0FDAE-AEAD-41A5-AF63-00E76081E0BA}">
  <sheetPr>
    <tabColor rgb="FF2F5597"/>
  </sheetPr>
  <dimension ref="A1:P77"/>
  <sheetViews>
    <sheetView showGridLines="0" zoomScale="85" zoomScaleNormal="85" workbookViewId="0">
      <selection sqref="A1:XFD1"/>
    </sheetView>
  </sheetViews>
  <sheetFormatPr defaultRowHeight="14.4" x14ac:dyDescent="0.3"/>
  <cols>
    <col min="1" max="1" width="18.6640625" bestFit="1" customWidth="1"/>
    <col min="2" max="2" width="18" customWidth="1"/>
    <col min="3" max="3" width="14" customWidth="1"/>
    <col min="4" max="4" width="10" customWidth="1"/>
    <col min="5" max="6" width="12" customWidth="1"/>
    <col min="7" max="7" width="60" customWidth="1"/>
    <col min="8" max="8" width="17" customWidth="1"/>
    <col min="9" max="9" width="41" customWidth="1"/>
    <col min="10" max="10" width="13" customWidth="1"/>
    <col min="11" max="12" width="11" customWidth="1"/>
    <col min="13" max="13" width="17" customWidth="1"/>
    <col min="14" max="14" width="11" customWidth="1"/>
    <col min="15" max="15" width="18.44140625" bestFit="1" customWidth="1"/>
    <col min="16" max="16" width="28" customWidth="1"/>
  </cols>
  <sheetData>
    <row r="1" spans="1:16" ht="93.75" customHeight="1" x14ac:dyDescent="0.3">
      <c r="A1" s="3" t="s">
        <v>170</v>
      </c>
      <c r="B1" s="3" t="s">
        <v>3</v>
      </c>
      <c r="C1" s="207" t="s">
        <v>171</v>
      </c>
      <c r="D1" s="206"/>
      <c r="E1" s="3" t="s">
        <v>172</v>
      </c>
      <c r="F1" s="3" t="s">
        <v>173</v>
      </c>
      <c r="G1" s="3" t="s">
        <v>174</v>
      </c>
      <c r="H1" s="3" t="s">
        <v>175</v>
      </c>
      <c r="I1" s="3" t="s">
        <v>176</v>
      </c>
      <c r="J1" s="3" t="s">
        <v>177</v>
      </c>
      <c r="K1" s="3" t="s">
        <v>178</v>
      </c>
      <c r="L1" s="3" t="s">
        <v>205</v>
      </c>
      <c r="M1" s="3" t="s">
        <v>745</v>
      </c>
      <c r="N1" s="3" t="s">
        <v>180</v>
      </c>
      <c r="O1" s="3" t="s">
        <v>181</v>
      </c>
      <c r="P1" s="3" t="s">
        <v>182</v>
      </c>
    </row>
    <row r="2" spans="1:16" ht="38.25" customHeight="1" x14ac:dyDescent="0.3">
      <c r="A2" s="117"/>
      <c r="B2" s="117"/>
      <c r="C2" s="117"/>
      <c r="D2" s="118"/>
      <c r="E2" s="119" t="s">
        <v>206</v>
      </c>
      <c r="F2" s="117"/>
      <c r="G2" s="118"/>
      <c r="H2" s="118"/>
      <c r="I2" s="118"/>
      <c r="J2" s="120"/>
      <c r="K2" s="120"/>
      <c r="L2" s="120"/>
      <c r="M2" s="120"/>
      <c r="N2" s="120"/>
      <c r="O2" s="120"/>
      <c r="P2" s="120"/>
    </row>
    <row r="3" spans="1:16" ht="30.75" customHeight="1" x14ac:dyDescent="0.3">
      <c r="A3" s="14">
        <v>220057</v>
      </c>
      <c r="B3" s="14" t="s">
        <v>15</v>
      </c>
      <c r="C3" s="210" t="s">
        <v>207</v>
      </c>
      <c r="D3" s="206"/>
      <c r="E3" s="8"/>
      <c r="F3" s="8" t="s">
        <v>185</v>
      </c>
      <c r="G3" s="8" t="s">
        <v>208</v>
      </c>
      <c r="H3" s="8" t="s">
        <v>209</v>
      </c>
      <c r="I3" s="8" t="s">
        <v>210</v>
      </c>
      <c r="J3" s="13">
        <v>2018</v>
      </c>
      <c r="K3" s="13">
        <v>1</v>
      </c>
      <c r="L3" s="13">
        <v>1</v>
      </c>
      <c r="M3" s="113"/>
      <c r="N3" s="132">
        <f t="shared" ref="N3:N37" si="0">SUM(M3)*K3</f>
        <v>0</v>
      </c>
      <c r="O3" s="113"/>
      <c r="P3" s="26">
        <f>SUM(N3:O77)</f>
        <v>0</v>
      </c>
    </row>
    <row r="4" spans="1:16" ht="30.75" customHeight="1" x14ac:dyDescent="0.3">
      <c r="A4" s="12">
        <v>220057</v>
      </c>
      <c r="B4" s="14" t="s">
        <v>15</v>
      </c>
      <c r="C4" s="211" t="s">
        <v>207</v>
      </c>
      <c r="D4" s="206"/>
      <c r="E4" s="6"/>
      <c r="F4" s="6" t="s">
        <v>185</v>
      </c>
      <c r="G4" s="6" t="s">
        <v>211</v>
      </c>
      <c r="H4" s="6" t="s">
        <v>209</v>
      </c>
      <c r="I4" s="6" t="s">
        <v>210</v>
      </c>
      <c r="J4" s="11">
        <v>2018</v>
      </c>
      <c r="K4" s="11">
        <v>1</v>
      </c>
      <c r="L4" s="11">
        <v>1</v>
      </c>
      <c r="M4" s="113"/>
      <c r="N4" s="133">
        <f t="shared" si="0"/>
        <v>0</v>
      </c>
      <c r="O4" s="113"/>
      <c r="P4" s="6"/>
    </row>
    <row r="5" spans="1:16" ht="30.75" customHeight="1" x14ac:dyDescent="0.3">
      <c r="A5" s="14">
        <v>220057</v>
      </c>
      <c r="B5" s="14" t="s">
        <v>15</v>
      </c>
      <c r="C5" s="210" t="s">
        <v>207</v>
      </c>
      <c r="D5" s="206"/>
      <c r="E5" s="8"/>
      <c r="F5" s="8" t="s">
        <v>185</v>
      </c>
      <c r="G5" s="8" t="s">
        <v>212</v>
      </c>
      <c r="H5" s="8" t="s">
        <v>213</v>
      </c>
      <c r="I5" s="8" t="s">
        <v>214</v>
      </c>
      <c r="J5" s="13">
        <v>2015</v>
      </c>
      <c r="K5" s="13">
        <v>1</v>
      </c>
      <c r="L5" s="13">
        <v>2</v>
      </c>
      <c r="M5" s="113"/>
      <c r="N5" s="132">
        <f t="shared" si="0"/>
        <v>0</v>
      </c>
      <c r="O5" s="113"/>
      <c r="P5" s="8"/>
    </row>
    <row r="6" spans="1:16" ht="30.75" customHeight="1" x14ac:dyDescent="0.3">
      <c r="A6" s="12">
        <v>220057</v>
      </c>
      <c r="B6" s="14" t="s">
        <v>15</v>
      </c>
      <c r="C6" s="211" t="s">
        <v>207</v>
      </c>
      <c r="D6" s="206"/>
      <c r="E6" s="6"/>
      <c r="F6" s="6" t="s">
        <v>185</v>
      </c>
      <c r="G6" s="6" t="s">
        <v>215</v>
      </c>
      <c r="H6" s="6" t="s">
        <v>213</v>
      </c>
      <c r="I6" s="6" t="s">
        <v>214</v>
      </c>
      <c r="J6" s="11">
        <v>2015</v>
      </c>
      <c r="K6" s="11">
        <v>1</v>
      </c>
      <c r="L6" s="11">
        <v>2</v>
      </c>
      <c r="M6" s="113"/>
      <c r="N6" s="133">
        <f t="shared" si="0"/>
        <v>0</v>
      </c>
      <c r="O6" s="113"/>
      <c r="P6" s="6"/>
    </row>
    <row r="7" spans="1:16" ht="30.75" customHeight="1" x14ac:dyDescent="0.3">
      <c r="A7" s="14">
        <v>220057</v>
      </c>
      <c r="B7" s="14" t="s">
        <v>15</v>
      </c>
      <c r="C7" s="210" t="s">
        <v>207</v>
      </c>
      <c r="D7" s="206"/>
      <c r="E7" s="8"/>
      <c r="F7" s="8" t="s">
        <v>185</v>
      </c>
      <c r="G7" s="8" t="s">
        <v>216</v>
      </c>
      <c r="H7" s="8" t="s">
        <v>217</v>
      </c>
      <c r="I7" s="8" t="s">
        <v>218</v>
      </c>
      <c r="J7" s="13">
        <v>2019</v>
      </c>
      <c r="K7" s="13">
        <v>1</v>
      </c>
      <c r="L7" s="13">
        <v>2</v>
      </c>
      <c r="M7" s="113"/>
      <c r="N7" s="132">
        <f t="shared" si="0"/>
        <v>0</v>
      </c>
      <c r="O7" s="113"/>
      <c r="P7" s="8"/>
    </row>
    <row r="8" spans="1:16" ht="45.75" customHeight="1" x14ac:dyDescent="0.3">
      <c r="A8" s="12">
        <v>220057</v>
      </c>
      <c r="B8" s="14" t="s">
        <v>15</v>
      </c>
      <c r="C8" s="211" t="s">
        <v>207</v>
      </c>
      <c r="D8" s="206"/>
      <c r="E8" s="6"/>
      <c r="F8" s="6" t="s">
        <v>185</v>
      </c>
      <c r="G8" s="6" t="s">
        <v>219</v>
      </c>
      <c r="H8" s="6"/>
      <c r="I8" s="6" t="s">
        <v>220</v>
      </c>
      <c r="J8" s="11">
        <v>2000</v>
      </c>
      <c r="K8" s="11">
        <v>1</v>
      </c>
      <c r="L8" s="11">
        <v>3</v>
      </c>
      <c r="M8" s="113"/>
      <c r="N8" s="133">
        <f t="shared" si="0"/>
        <v>0</v>
      </c>
      <c r="O8" s="113"/>
      <c r="P8" s="6"/>
    </row>
    <row r="9" spans="1:16" ht="45.75" customHeight="1" x14ac:dyDescent="0.3">
      <c r="A9" s="14">
        <v>220057</v>
      </c>
      <c r="B9" s="14" t="s">
        <v>15</v>
      </c>
      <c r="C9" s="210" t="s">
        <v>207</v>
      </c>
      <c r="D9" s="206"/>
      <c r="E9" s="8"/>
      <c r="F9" s="8" t="s">
        <v>185</v>
      </c>
      <c r="G9" s="8" t="s">
        <v>221</v>
      </c>
      <c r="H9" s="8"/>
      <c r="I9" s="8" t="s">
        <v>222</v>
      </c>
      <c r="J9" s="13">
        <v>2000</v>
      </c>
      <c r="K9" s="13">
        <v>1</v>
      </c>
      <c r="L9" s="13">
        <v>3</v>
      </c>
      <c r="M9" s="113"/>
      <c r="N9" s="132">
        <f t="shared" si="0"/>
        <v>0</v>
      </c>
      <c r="O9" s="113"/>
      <c r="P9" s="8"/>
    </row>
    <row r="10" spans="1:16" ht="27.9" customHeight="1" x14ac:dyDescent="0.3">
      <c r="A10" s="12">
        <v>220057</v>
      </c>
      <c r="B10" s="14" t="s">
        <v>15</v>
      </c>
      <c r="C10" s="211" t="s">
        <v>207</v>
      </c>
      <c r="D10" s="206"/>
      <c r="E10" s="6"/>
      <c r="F10" s="6" t="s">
        <v>185</v>
      </c>
      <c r="G10" s="6" t="s">
        <v>223</v>
      </c>
      <c r="H10" s="6"/>
      <c r="I10" s="6" t="s">
        <v>222</v>
      </c>
      <c r="J10" s="11">
        <v>2000</v>
      </c>
      <c r="K10" s="11">
        <v>1</v>
      </c>
      <c r="L10" s="11">
        <v>3</v>
      </c>
      <c r="M10" s="113"/>
      <c r="N10" s="133">
        <f t="shared" si="0"/>
        <v>0</v>
      </c>
      <c r="O10" s="113"/>
      <c r="P10" s="6"/>
    </row>
    <row r="11" spans="1:16" ht="30.75" customHeight="1" x14ac:dyDescent="0.3">
      <c r="A11" s="14">
        <v>220057</v>
      </c>
      <c r="B11" s="14" t="s">
        <v>15</v>
      </c>
      <c r="C11" s="210" t="s">
        <v>207</v>
      </c>
      <c r="D11" s="206"/>
      <c r="E11" s="8"/>
      <c r="F11" s="8" t="s">
        <v>185</v>
      </c>
      <c r="G11" s="8" t="s">
        <v>224</v>
      </c>
      <c r="H11" s="8" t="s">
        <v>225</v>
      </c>
      <c r="I11" s="8" t="s">
        <v>226</v>
      </c>
      <c r="J11" s="13">
        <v>2017</v>
      </c>
      <c r="K11" s="13">
        <v>2</v>
      </c>
      <c r="L11" s="13">
        <v>3</v>
      </c>
      <c r="M11" s="113"/>
      <c r="N11" s="132">
        <f t="shared" si="0"/>
        <v>0</v>
      </c>
      <c r="O11" s="113"/>
      <c r="P11" s="8"/>
    </row>
    <row r="12" spans="1:16" ht="30.75" customHeight="1" x14ac:dyDescent="0.3">
      <c r="A12" s="12">
        <v>220057</v>
      </c>
      <c r="B12" s="14" t="s">
        <v>15</v>
      </c>
      <c r="C12" s="211" t="s">
        <v>207</v>
      </c>
      <c r="D12" s="206"/>
      <c r="E12" s="6"/>
      <c r="F12" s="6" t="s">
        <v>185</v>
      </c>
      <c r="G12" s="6" t="s">
        <v>227</v>
      </c>
      <c r="H12" s="6" t="s">
        <v>228</v>
      </c>
      <c r="I12" s="6" t="s">
        <v>229</v>
      </c>
      <c r="J12" s="11">
        <v>2009</v>
      </c>
      <c r="K12" s="11">
        <v>2</v>
      </c>
      <c r="L12" s="11">
        <v>3</v>
      </c>
      <c r="M12" s="113"/>
      <c r="N12" s="133">
        <f t="shared" si="0"/>
        <v>0</v>
      </c>
      <c r="O12" s="113"/>
      <c r="P12" s="6"/>
    </row>
    <row r="13" spans="1:16" ht="30.75" customHeight="1" x14ac:dyDescent="0.3">
      <c r="A13" s="14">
        <v>220057</v>
      </c>
      <c r="B13" s="14" t="s">
        <v>15</v>
      </c>
      <c r="C13" s="210" t="s">
        <v>207</v>
      </c>
      <c r="D13" s="206"/>
      <c r="E13" s="8"/>
      <c r="F13" s="8" t="s">
        <v>185</v>
      </c>
      <c r="G13" s="8" t="s">
        <v>230</v>
      </c>
      <c r="H13" s="8" t="s">
        <v>190</v>
      </c>
      <c r="I13" s="8" t="s">
        <v>231</v>
      </c>
      <c r="J13" s="13">
        <v>2000</v>
      </c>
      <c r="K13" s="13">
        <v>1</v>
      </c>
      <c r="L13" s="13">
        <v>3</v>
      </c>
      <c r="M13" s="113"/>
      <c r="N13" s="132">
        <f t="shared" si="0"/>
        <v>0</v>
      </c>
      <c r="O13" s="113"/>
      <c r="P13" s="8"/>
    </row>
    <row r="14" spans="1:16" ht="45.75" customHeight="1" x14ac:dyDescent="0.3">
      <c r="A14" s="12">
        <v>220057</v>
      </c>
      <c r="B14" s="14" t="s">
        <v>15</v>
      </c>
      <c r="C14" s="211" t="s">
        <v>207</v>
      </c>
      <c r="D14" s="206"/>
      <c r="E14" s="6"/>
      <c r="F14" s="6" t="s">
        <v>185</v>
      </c>
      <c r="G14" s="6" t="s">
        <v>232</v>
      </c>
      <c r="H14" s="6" t="s">
        <v>233</v>
      </c>
      <c r="I14" s="6"/>
      <c r="J14" s="9"/>
      <c r="K14" s="11">
        <v>20</v>
      </c>
      <c r="L14" s="11">
        <v>3</v>
      </c>
      <c r="M14" s="113"/>
      <c r="N14" s="133">
        <f t="shared" si="0"/>
        <v>0</v>
      </c>
      <c r="O14" s="113"/>
      <c r="P14" s="6"/>
    </row>
    <row r="15" spans="1:16" ht="30.75" customHeight="1" x14ac:dyDescent="0.3">
      <c r="A15" s="14">
        <v>220057</v>
      </c>
      <c r="B15" s="14" t="s">
        <v>15</v>
      </c>
      <c r="C15" s="210" t="s">
        <v>207</v>
      </c>
      <c r="D15" s="206"/>
      <c r="E15" s="8"/>
      <c r="F15" s="8" t="s">
        <v>185</v>
      </c>
      <c r="G15" s="8" t="s">
        <v>234</v>
      </c>
      <c r="H15" s="8" t="s">
        <v>190</v>
      </c>
      <c r="I15" s="8" t="s">
        <v>235</v>
      </c>
      <c r="J15" s="13">
        <v>2018</v>
      </c>
      <c r="K15" s="13">
        <v>1</v>
      </c>
      <c r="L15" s="13">
        <v>2</v>
      </c>
      <c r="M15" s="113"/>
      <c r="N15" s="132">
        <f t="shared" si="0"/>
        <v>0</v>
      </c>
      <c r="O15" s="113"/>
      <c r="P15" s="8"/>
    </row>
    <row r="16" spans="1:16" ht="30.75" customHeight="1" x14ac:dyDescent="0.3">
      <c r="A16" s="12">
        <v>220057</v>
      </c>
      <c r="B16" s="14" t="s">
        <v>15</v>
      </c>
      <c r="C16" s="211" t="s">
        <v>207</v>
      </c>
      <c r="D16" s="206"/>
      <c r="E16" s="6"/>
      <c r="F16" s="6" t="s">
        <v>185</v>
      </c>
      <c r="G16" s="6" t="s">
        <v>236</v>
      </c>
      <c r="H16" s="6" t="s">
        <v>237</v>
      </c>
      <c r="I16" s="6" t="s">
        <v>238</v>
      </c>
      <c r="J16" s="11">
        <v>2018</v>
      </c>
      <c r="K16" s="11">
        <v>4</v>
      </c>
      <c r="L16" s="11">
        <v>1</v>
      </c>
      <c r="M16" s="113"/>
      <c r="N16" s="133">
        <f t="shared" si="0"/>
        <v>0</v>
      </c>
      <c r="O16" s="113"/>
      <c r="P16" s="6"/>
    </row>
    <row r="17" spans="1:16" ht="15.75" customHeight="1" x14ac:dyDescent="0.3">
      <c r="A17" s="14">
        <v>220057</v>
      </c>
      <c r="B17" s="14" t="s">
        <v>15</v>
      </c>
      <c r="C17" s="210" t="s">
        <v>207</v>
      </c>
      <c r="D17" s="206"/>
      <c r="E17" s="8"/>
      <c r="F17" s="8" t="s">
        <v>185</v>
      </c>
      <c r="G17" s="8" t="s">
        <v>239</v>
      </c>
      <c r="H17" s="8"/>
      <c r="I17" s="8"/>
      <c r="J17" s="10"/>
      <c r="K17" s="13">
        <v>1</v>
      </c>
      <c r="L17" s="13">
        <v>3</v>
      </c>
      <c r="M17" s="113"/>
      <c r="N17" s="132">
        <f t="shared" si="0"/>
        <v>0</v>
      </c>
      <c r="O17" s="113"/>
      <c r="P17" s="8"/>
    </row>
    <row r="18" spans="1:16" ht="15.75" customHeight="1" x14ac:dyDescent="0.3">
      <c r="A18" s="12">
        <v>220057</v>
      </c>
      <c r="B18" s="14" t="s">
        <v>15</v>
      </c>
      <c r="C18" s="211" t="s">
        <v>207</v>
      </c>
      <c r="D18" s="206"/>
      <c r="E18" s="6"/>
      <c r="F18" s="6" t="s">
        <v>185</v>
      </c>
      <c r="G18" s="6" t="s">
        <v>240</v>
      </c>
      <c r="H18" s="6" t="s">
        <v>241</v>
      </c>
      <c r="I18" s="6"/>
      <c r="J18" s="9"/>
      <c r="K18" s="11">
        <v>34</v>
      </c>
      <c r="L18" s="11"/>
      <c r="M18" s="113"/>
      <c r="N18" s="133">
        <f t="shared" si="0"/>
        <v>0</v>
      </c>
      <c r="O18" s="113"/>
      <c r="P18" s="6"/>
    </row>
    <row r="19" spans="1:16" ht="30.75" customHeight="1" x14ac:dyDescent="0.3">
      <c r="A19" s="14">
        <v>220057</v>
      </c>
      <c r="B19" s="14" t="s">
        <v>15</v>
      </c>
      <c r="C19" s="210" t="s">
        <v>207</v>
      </c>
      <c r="D19" s="206"/>
      <c r="E19" s="8"/>
      <c r="F19" s="8" t="s">
        <v>185</v>
      </c>
      <c r="G19" s="8" t="s">
        <v>242</v>
      </c>
      <c r="H19" s="8" t="s">
        <v>243</v>
      </c>
      <c r="I19" s="8"/>
      <c r="J19" s="10"/>
      <c r="K19" s="13">
        <v>100</v>
      </c>
      <c r="L19" s="13"/>
      <c r="M19" s="113"/>
      <c r="N19" s="132">
        <f t="shared" si="0"/>
        <v>0</v>
      </c>
      <c r="O19" s="113"/>
      <c r="P19" s="8"/>
    </row>
    <row r="20" spans="1:16" ht="30.75" customHeight="1" x14ac:dyDescent="0.3">
      <c r="A20" s="12">
        <v>220057</v>
      </c>
      <c r="B20" s="14" t="s">
        <v>15</v>
      </c>
      <c r="C20" s="211" t="s">
        <v>207</v>
      </c>
      <c r="D20" s="206"/>
      <c r="E20" s="6"/>
      <c r="F20" s="6" t="s">
        <v>185</v>
      </c>
      <c r="G20" s="6" t="s">
        <v>244</v>
      </c>
      <c r="H20" s="6" t="s">
        <v>245</v>
      </c>
      <c r="I20" s="6" t="s">
        <v>246</v>
      </c>
      <c r="J20" s="11">
        <v>2000</v>
      </c>
      <c r="K20" s="11">
        <v>1</v>
      </c>
      <c r="L20" s="11">
        <v>3</v>
      </c>
      <c r="M20" s="113"/>
      <c r="N20" s="133">
        <f>SUM(M20)*K20</f>
        <v>0</v>
      </c>
      <c r="O20" s="113"/>
      <c r="P20" s="6"/>
    </row>
    <row r="21" spans="1:16" ht="30.75" customHeight="1" x14ac:dyDescent="0.3">
      <c r="A21" s="14">
        <v>220057</v>
      </c>
      <c r="B21" s="14" t="s">
        <v>15</v>
      </c>
      <c r="C21" s="210" t="s">
        <v>207</v>
      </c>
      <c r="D21" s="206"/>
      <c r="E21" s="8"/>
      <c r="F21" s="8" t="s">
        <v>185</v>
      </c>
      <c r="G21" s="8" t="s">
        <v>247</v>
      </c>
      <c r="H21" s="8" t="s">
        <v>245</v>
      </c>
      <c r="I21" s="8" t="s">
        <v>248</v>
      </c>
      <c r="J21" s="13">
        <v>2000</v>
      </c>
      <c r="K21" s="13">
        <v>1</v>
      </c>
      <c r="L21" s="13">
        <v>4</v>
      </c>
      <c r="M21" s="113"/>
      <c r="N21" s="132">
        <f t="shared" si="0"/>
        <v>0</v>
      </c>
      <c r="O21" s="113"/>
      <c r="P21" s="8"/>
    </row>
    <row r="22" spans="1:16" ht="45.75" customHeight="1" x14ac:dyDescent="0.3">
      <c r="A22" s="12">
        <v>220057</v>
      </c>
      <c r="B22" s="14" t="s">
        <v>15</v>
      </c>
      <c r="C22" s="211" t="s">
        <v>207</v>
      </c>
      <c r="D22" s="206"/>
      <c r="E22" s="6"/>
      <c r="F22" s="6" t="s">
        <v>185</v>
      </c>
      <c r="G22" s="6" t="s">
        <v>249</v>
      </c>
      <c r="H22" s="6" t="s">
        <v>245</v>
      </c>
      <c r="I22" s="6" t="s">
        <v>250</v>
      </c>
      <c r="J22" s="11">
        <v>2016</v>
      </c>
      <c r="K22" s="11">
        <v>1</v>
      </c>
      <c r="L22" s="11">
        <v>1</v>
      </c>
      <c r="M22" s="113"/>
      <c r="N22" s="133">
        <f t="shared" si="0"/>
        <v>0</v>
      </c>
      <c r="O22" s="113"/>
      <c r="P22" s="6"/>
    </row>
    <row r="23" spans="1:16" ht="30.75" customHeight="1" x14ac:dyDescent="0.3">
      <c r="A23" s="14">
        <v>220057</v>
      </c>
      <c r="B23" s="14" t="s">
        <v>15</v>
      </c>
      <c r="C23" s="210" t="s">
        <v>207</v>
      </c>
      <c r="D23" s="206"/>
      <c r="E23" s="8"/>
      <c r="F23" s="8" t="s">
        <v>185</v>
      </c>
      <c r="G23" s="8" t="s">
        <v>251</v>
      </c>
      <c r="H23" s="8" t="s">
        <v>252</v>
      </c>
      <c r="I23" s="8" t="s">
        <v>253</v>
      </c>
      <c r="J23" s="13">
        <v>2000</v>
      </c>
      <c r="K23" s="13">
        <v>1</v>
      </c>
      <c r="L23" s="13">
        <v>3</v>
      </c>
      <c r="M23" s="113"/>
      <c r="N23" s="132">
        <f t="shared" si="0"/>
        <v>0</v>
      </c>
      <c r="O23" s="113"/>
      <c r="P23" s="8"/>
    </row>
    <row r="24" spans="1:16" ht="30.75" customHeight="1" x14ac:dyDescent="0.3">
      <c r="A24" s="12">
        <v>220057</v>
      </c>
      <c r="B24" s="14" t="s">
        <v>15</v>
      </c>
      <c r="C24" s="211" t="s">
        <v>207</v>
      </c>
      <c r="D24" s="206"/>
      <c r="E24" s="6"/>
      <c r="F24" s="6" t="s">
        <v>185</v>
      </c>
      <c r="G24" s="6" t="s">
        <v>254</v>
      </c>
      <c r="H24" s="6" t="s">
        <v>255</v>
      </c>
      <c r="I24" s="6" t="s">
        <v>256</v>
      </c>
      <c r="J24" s="11">
        <v>2016</v>
      </c>
      <c r="K24" s="11">
        <v>1</v>
      </c>
      <c r="L24" s="11">
        <v>1</v>
      </c>
      <c r="M24" s="113"/>
      <c r="N24" s="133">
        <f t="shared" si="0"/>
        <v>0</v>
      </c>
      <c r="O24" s="113"/>
      <c r="P24" s="6"/>
    </row>
    <row r="25" spans="1:16" ht="30.75" customHeight="1" x14ac:dyDescent="0.3">
      <c r="A25" s="14">
        <v>220057</v>
      </c>
      <c r="B25" s="14" t="s">
        <v>15</v>
      </c>
      <c r="C25" s="210" t="s">
        <v>207</v>
      </c>
      <c r="D25" s="206"/>
      <c r="E25" s="8"/>
      <c r="F25" s="8" t="s">
        <v>185</v>
      </c>
      <c r="G25" s="8" t="s">
        <v>257</v>
      </c>
      <c r="H25" s="8" t="s">
        <v>258</v>
      </c>
      <c r="I25" s="8" t="s">
        <v>259</v>
      </c>
      <c r="J25" s="13">
        <v>2000</v>
      </c>
      <c r="K25" s="13">
        <v>1</v>
      </c>
      <c r="L25" s="13">
        <v>5</v>
      </c>
      <c r="M25" s="113"/>
      <c r="N25" s="132">
        <f t="shared" si="0"/>
        <v>0</v>
      </c>
      <c r="O25" s="113"/>
      <c r="P25" s="8"/>
    </row>
    <row r="26" spans="1:16" ht="30.75" customHeight="1" x14ac:dyDescent="0.3">
      <c r="A26" s="12">
        <v>220057</v>
      </c>
      <c r="B26" s="14" t="s">
        <v>15</v>
      </c>
      <c r="C26" s="211" t="s">
        <v>207</v>
      </c>
      <c r="D26" s="206"/>
      <c r="E26" s="6"/>
      <c r="F26" s="6" t="s">
        <v>185</v>
      </c>
      <c r="G26" s="6" t="s">
        <v>260</v>
      </c>
      <c r="H26" s="6" t="s">
        <v>258</v>
      </c>
      <c r="I26" s="6" t="s">
        <v>261</v>
      </c>
      <c r="J26" s="11">
        <v>2000</v>
      </c>
      <c r="K26" s="11">
        <v>1</v>
      </c>
      <c r="L26" s="11">
        <v>3</v>
      </c>
      <c r="M26" s="113"/>
      <c r="N26" s="133">
        <f t="shared" si="0"/>
        <v>0</v>
      </c>
      <c r="O26" s="113"/>
      <c r="P26" s="6"/>
    </row>
    <row r="27" spans="1:16" ht="15.75" customHeight="1" x14ac:dyDescent="0.3">
      <c r="A27" s="14">
        <v>220057</v>
      </c>
      <c r="B27" s="14" t="s">
        <v>15</v>
      </c>
      <c r="C27" s="210" t="s">
        <v>207</v>
      </c>
      <c r="D27" s="206"/>
      <c r="E27" s="8"/>
      <c r="F27" s="8" t="s">
        <v>185</v>
      </c>
      <c r="G27" s="8" t="s">
        <v>262</v>
      </c>
      <c r="H27" s="8"/>
      <c r="I27" s="8"/>
      <c r="J27" s="10"/>
      <c r="K27" s="13">
        <v>1</v>
      </c>
      <c r="L27" s="13"/>
      <c r="M27" s="113"/>
      <c r="N27" s="132">
        <f t="shared" si="0"/>
        <v>0</v>
      </c>
      <c r="O27" s="113"/>
      <c r="P27" s="8"/>
    </row>
    <row r="28" spans="1:16" ht="30.75" customHeight="1" x14ac:dyDescent="0.3">
      <c r="A28" s="12">
        <v>220057</v>
      </c>
      <c r="B28" s="14" t="s">
        <v>15</v>
      </c>
      <c r="C28" s="211" t="s">
        <v>207</v>
      </c>
      <c r="D28" s="206"/>
      <c r="E28" s="6"/>
      <c r="F28" s="6" t="s">
        <v>185</v>
      </c>
      <c r="G28" s="6" t="s">
        <v>263</v>
      </c>
      <c r="H28" s="6"/>
      <c r="I28" s="6" t="s">
        <v>264</v>
      </c>
      <c r="J28" s="11">
        <v>2007</v>
      </c>
      <c r="K28" s="11">
        <v>1</v>
      </c>
      <c r="L28" s="11">
        <v>3</v>
      </c>
      <c r="M28" s="113"/>
      <c r="N28" s="133">
        <f t="shared" si="0"/>
        <v>0</v>
      </c>
      <c r="O28" s="113"/>
      <c r="P28" s="6"/>
    </row>
    <row r="29" spans="1:16" ht="30.75" customHeight="1" x14ac:dyDescent="0.3">
      <c r="A29" s="14">
        <v>220057</v>
      </c>
      <c r="B29" s="14" t="s">
        <v>15</v>
      </c>
      <c r="C29" s="210" t="s">
        <v>207</v>
      </c>
      <c r="D29" s="206"/>
      <c r="E29" s="8"/>
      <c r="F29" s="8" t="s">
        <v>185</v>
      </c>
      <c r="G29" s="8" t="s">
        <v>265</v>
      </c>
      <c r="H29" s="8" t="s">
        <v>255</v>
      </c>
      <c r="I29" s="8" t="s">
        <v>266</v>
      </c>
      <c r="J29" s="13">
        <v>2016</v>
      </c>
      <c r="K29" s="13">
        <v>1</v>
      </c>
      <c r="L29" s="13">
        <v>2</v>
      </c>
      <c r="M29" s="113"/>
      <c r="N29" s="132">
        <f t="shared" si="0"/>
        <v>0</v>
      </c>
      <c r="O29" s="113"/>
      <c r="P29" s="8"/>
    </row>
    <row r="30" spans="1:16" ht="30.75" customHeight="1" x14ac:dyDescent="0.3">
      <c r="A30" s="12">
        <v>220057</v>
      </c>
      <c r="B30" s="14" t="s">
        <v>15</v>
      </c>
      <c r="C30" s="211" t="s">
        <v>207</v>
      </c>
      <c r="D30" s="206"/>
      <c r="E30" s="6"/>
      <c r="F30" s="6" t="s">
        <v>185</v>
      </c>
      <c r="G30" s="6" t="s">
        <v>267</v>
      </c>
      <c r="H30" s="6" t="s">
        <v>268</v>
      </c>
      <c r="I30" s="6" t="s">
        <v>269</v>
      </c>
      <c r="J30" s="11">
        <v>2018</v>
      </c>
      <c r="K30" s="11">
        <v>1</v>
      </c>
      <c r="L30" s="11">
        <v>2</v>
      </c>
      <c r="M30" s="113"/>
      <c r="N30" s="133">
        <f t="shared" si="0"/>
        <v>0</v>
      </c>
      <c r="O30" s="113"/>
      <c r="P30" s="6"/>
    </row>
    <row r="31" spans="1:16" ht="15.75" customHeight="1" x14ac:dyDescent="0.3">
      <c r="A31" s="14">
        <v>220057</v>
      </c>
      <c r="B31" s="14" t="s">
        <v>15</v>
      </c>
      <c r="C31" s="210" t="s">
        <v>207</v>
      </c>
      <c r="D31" s="206"/>
      <c r="E31" s="8"/>
      <c r="F31" s="8" t="s">
        <v>185</v>
      </c>
      <c r="G31" s="8" t="s">
        <v>270</v>
      </c>
      <c r="H31" s="8" t="s">
        <v>271</v>
      </c>
      <c r="I31" s="8"/>
      <c r="J31" s="13">
        <v>2018</v>
      </c>
      <c r="K31" s="13">
        <v>200</v>
      </c>
      <c r="L31" s="13">
        <v>3</v>
      </c>
      <c r="M31" s="113"/>
      <c r="N31" s="132">
        <f t="shared" si="0"/>
        <v>0</v>
      </c>
      <c r="O31" s="113"/>
      <c r="P31" s="8"/>
    </row>
    <row r="32" spans="1:16" ht="30.75" customHeight="1" x14ac:dyDescent="0.3">
      <c r="A32" s="12">
        <v>220057</v>
      </c>
      <c r="B32" s="14" t="s">
        <v>15</v>
      </c>
      <c r="C32" s="211" t="s">
        <v>207</v>
      </c>
      <c r="D32" s="206"/>
      <c r="E32" s="6"/>
      <c r="F32" s="6" t="s">
        <v>185</v>
      </c>
      <c r="G32" s="6" t="s">
        <v>272</v>
      </c>
      <c r="H32" s="6"/>
      <c r="I32" s="6"/>
      <c r="J32" s="11">
        <v>2016</v>
      </c>
      <c r="K32" s="11">
        <v>9</v>
      </c>
      <c r="L32" s="11">
        <v>3</v>
      </c>
      <c r="M32" s="113"/>
      <c r="N32" s="133">
        <f t="shared" si="0"/>
        <v>0</v>
      </c>
      <c r="O32" s="113"/>
      <c r="P32" s="6"/>
    </row>
    <row r="33" spans="1:16" ht="15.75" customHeight="1" x14ac:dyDescent="0.3">
      <c r="A33" s="14">
        <v>220057</v>
      </c>
      <c r="B33" s="14" t="s">
        <v>15</v>
      </c>
      <c r="C33" s="210" t="s">
        <v>207</v>
      </c>
      <c r="D33" s="206"/>
      <c r="E33" s="8"/>
      <c r="F33" s="8" t="s">
        <v>185</v>
      </c>
      <c r="G33" s="8" t="s">
        <v>273</v>
      </c>
      <c r="H33" s="8" t="s">
        <v>237</v>
      </c>
      <c r="I33" s="8" t="s">
        <v>274</v>
      </c>
      <c r="J33" s="13">
        <v>2019</v>
      </c>
      <c r="K33" s="13">
        <v>1</v>
      </c>
      <c r="L33" s="13">
        <v>1</v>
      </c>
      <c r="M33" s="113"/>
      <c r="N33" s="132">
        <f t="shared" si="0"/>
        <v>0</v>
      </c>
      <c r="O33" s="113"/>
      <c r="P33" s="8"/>
    </row>
    <row r="34" spans="1:16" ht="30.75" customHeight="1" x14ac:dyDescent="0.3">
      <c r="A34" s="12">
        <v>220057</v>
      </c>
      <c r="B34" s="14" t="s">
        <v>15</v>
      </c>
      <c r="C34" s="211" t="s">
        <v>207</v>
      </c>
      <c r="D34" s="206"/>
      <c r="E34" s="6"/>
      <c r="F34" s="6" t="s">
        <v>185</v>
      </c>
      <c r="G34" s="6" t="s">
        <v>275</v>
      </c>
      <c r="H34" s="6" t="s">
        <v>276</v>
      </c>
      <c r="I34" s="6" t="s">
        <v>277</v>
      </c>
      <c r="J34" s="11">
        <v>2013</v>
      </c>
      <c r="K34" s="11">
        <v>1</v>
      </c>
      <c r="L34" s="11">
        <v>3</v>
      </c>
      <c r="M34" s="113"/>
      <c r="N34" s="133">
        <f t="shared" si="0"/>
        <v>0</v>
      </c>
      <c r="O34" s="113"/>
      <c r="P34" s="6"/>
    </row>
    <row r="35" spans="1:16" ht="30.75" customHeight="1" x14ac:dyDescent="0.3">
      <c r="A35" s="14">
        <v>220057</v>
      </c>
      <c r="B35" s="14" t="s">
        <v>15</v>
      </c>
      <c r="C35" s="210" t="s">
        <v>207</v>
      </c>
      <c r="D35" s="206"/>
      <c r="E35" s="8"/>
      <c r="F35" s="8" t="s">
        <v>185</v>
      </c>
      <c r="G35" s="8" t="s">
        <v>278</v>
      </c>
      <c r="H35" s="8" t="s">
        <v>276</v>
      </c>
      <c r="I35" s="8" t="s">
        <v>277</v>
      </c>
      <c r="J35" s="13">
        <v>2013</v>
      </c>
      <c r="K35" s="13">
        <v>1</v>
      </c>
      <c r="L35" s="13">
        <v>3</v>
      </c>
      <c r="M35" s="113"/>
      <c r="N35" s="132">
        <f t="shared" si="0"/>
        <v>0</v>
      </c>
      <c r="O35" s="113"/>
      <c r="P35" s="8"/>
    </row>
    <row r="36" spans="1:16" ht="30.75" customHeight="1" x14ac:dyDescent="0.3">
      <c r="A36" s="12">
        <v>220057</v>
      </c>
      <c r="B36" s="14" t="s">
        <v>15</v>
      </c>
      <c r="C36" s="211" t="s">
        <v>207</v>
      </c>
      <c r="D36" s="206"/>
      <c r="E36" s="6"/>
      <c r="F36" s="6" t="s">
        <v>185</v>
      </c>
      <c r="G36" s="6" t="s">
        <v>279</v>
      </c>
      <c r="H36" s="6" t="s">
        <v>276</v>
      </c>
      <c r="I36" s="6" t="s">
        <v>277</v>
      </c>
      <c r="J36" s="11">
        <v>2013</v>
      </c>
      <c r="K36" s="11">
        <v>1</v>
      </c>
      <c r="L36" s="11">
        <v>3</v>
      </c>
      <c r="M36" s="113"/>
      <c r="N36" s="133">
        <f t="shared" si="0"/>
        <v>0</v>
      </c>
      <c r="O36" s="113"/>
      <c r="P36" s="6"/>
    </row>
    <row r="37" spans="1:16" ht="30.75" customHeight="1" x14ac:dyDescent="0.3">
      <c r="A37" s="14">
        <v>220057</v>
      </c>
      <c r="B37" s="14" t="s">
        <v>15</v>
      </c>
      <c r="C37" s="210" t="s">
        <v>207</v>
      </c>
      <c r="D37" s="206"/>
      <c r="E37" s="8"/>
      <c r="F37" s="8" t="s">
        <v>185</v>
      </c>
      <c r="G37" s="8" t="s">
        <v>280</v>
      </c>
      <c r="H37" s="8" t="s">
        <v>276</v>
      </c>
      <c r="I37" s="8" t="s">
        <v>277</v>
      </c>
      <c r="J37" s="13">
        <v>2013</v>
      </c>
      <c r="K37" s="13">
        <v>1</v>
      </c>
      <c r="L37" s="13">
        <v>3</v>
      </c>
      <c r="M37" s="113"/>
      <c r="N37" s="132">
        <f t="shared" si="0"/>
        <v>0</v>
      </c>
      <c r="O37" s="113"/>
      <c r="P37" s="8"/>
    </row>
    <row r="38" spans="1:16" ht="30" customHeight="1" x14ac:dyDescent="0.3">
      <c r="A38" s="12">
        <v>220057</v>
      </c>
      <c r="B38" s="14" t="s">
        <v>15</v>
      </c>
      <c r="C38" s="211" t="s">
        <v>207</v>
      </c>
      <c r="D38" s="206"/>
      <c r="E38" s="6"/>
      <c r="F38" s="6" t="s">
        <v>185</v>
      </c>
      <c r="G38" s="6" t="s">
        <v>281</v>
      </c>
      <c r="H38" s="6" t="s">
        <v>199</v>
      </c>
      <c r="I38" s="6" t="s">
        <v>282</v>
      </c>
      <c r="J38" s="11">
        <v>2018</v>
      </c>
      <c r="K38" s="11">
        <v>6</v>
      </c>
      <c r="L38" s="11">
        <v>2</v>
      </c>
      <c r="M38" s="113"/>
      <c r="N38" s="133">
        <f t="shared" ref="N38:N77" si="1">SUM(M38)*K38</f>
        <v>0</v>
      </c>
      <c r="O38" s="113"/>
      <c r="P38" s="6"/>
    </row>
    <row r="39" spans="1:16" ht="38.25" customHeight="1" x14ac:dyDescent="0.3">
      <c r="A39" s="117"/>
      <c r="B39" s="117"/>
      <c r="C39" s="212"/>
      <c r="D39" s="206"/>
      <c r="E39" s="119" t="s">
        <v>283</v>
      </c>
      <c r="F39" s="117"/>
      <c r="G39" s="118"/>
      <c r="H39" s="118"/>
      <c r="I39" s="118"/>
      <c r="J39" s="120"/>
      <c r="K39" s="120"/>
      <c r="L39" s="120"/>
      <c r="M39" s="120"/>
      <c r="N39" s="120"/>
      <c r="O39" s="120"/>
      <c r="P39" s="117"/>
    </row>
    <row r="40" spans="1:16" ht="30.75" customHeight="1" x14ac:dyDescent="0.3">
      <c r="A40" s="12">
        <v>220057</v>
      </c>
      <c r="B40" s="14" t="s">
        <v>15</v>
      </c>
      <c r="C40" s="211" t="s">
        <v>207</v>
      </c>
      <c r="D40" s="206"/>
      <c r="E40" s="6"/>
      <c r="F40" s="6" t="s">
        <v>185</v>
      </c>
      <c r="G40" s="6" t="s">
        <v>284</v>
      </c>
      <c r="H40" s="7" t="s">
        <v>285</v>
      </c>
      <c r="I40" s="6" t="s">
        <v>286</v>
      </c>
      <c r="J40" s="15">
        <v>2000</v>
      </c>
      <c r="K40" s="11">
        <v>1</v>
      </c>
      <c r="L40" s="11">
        <v>3</v>
      </c>
      <c r="M40" s="113"/>
      <c r="N40" s="133">
        <f t="shared" si="1"/>
        <v>0</v>
      </c>
      <c r="O40" s="113"/>
      <c r="P40" s="6"/>
    </row>
    <row r="41" spans="1:16" ht="45.75" customHeight="1" x14ac:dyDescent="0.3">
      <c r="A41" s="14">
        <v>220057</v>
      </c>
      <c r="B41" s="14" t="s">
        <v>15</v>
      </c>
      <c r="C41" s="210" t="s">
        <v>207</v>
      </c>
      <c r="D41" s="206"/>
      <c r="E41" s="8"/>
      <c r="F41" s="8" t="s">
        <v>185</v>
      </c>
      <c r="G41" s="8" t="s">
        <v>287</v>
      </c>
      <c r="H41" s="19" t="s">
        <v>288</v>
      </c>
      <c r="I41" s="8"/>
      <c r="J41" s="21"/>
      <c r="K41" s="13">
        <v>1</v>
      </c>
      <c r="L41" s="13">
        <v>3</v>
      </c>
      <c r="M41" s="113"/>
      <c r="N41" s="132">
        <f t="shared" si="1"/>
        <v>0</v>
      </c>
      <c r="O41" s="113"/>
      <c r="P41" s="8"/>
    </row>
    <row r="42" spans="1:16" ht="30.75" customHeight="1" x14ac:dyDescent="0.3">
      <c r="A42" s="12">
        <v>220057</v>
      </c>
      <c r="B42" s="14" t="s">
        <v>15</v>
      </c>
      <c r="C42" s="211" t="s">
        <v>207</v>
      </c>
      <c r="D42" s="206"/>
      <c r="E42" s="6"/>
      <c r="F42" s="6" t="s">
        <v>185</v>
      </c>
      <c r="G42" s="6" t="s">
        <v>289</v>
      </c>
      <c r="H42" s="7" t="s">
        <v>290</v>
      </c>
      <c r="I42" s="6" t="s">
        <v>291</v>
      </c>
      <c r="J42" s="15">
        <v>2007</v>
      </c>
      <c r="K42" s="11">
        <v>1</v>
      </c>
      <c r="L42" s="11">
        <v>3</v>
      </c>
      <c r="M42" s="113"/>
      <c r="N42" s="133">
        <f t="shared" si="1"/>
        <v>0</v>
      </c>
      <c r="O42" s="113"/>
      <c r="P42" s="6"/>
    </row>
    <row r="43" spans="1:16" ht="45.75" customHeight="1" x14ac:dyDescent="0.3">
      <c r="A43" s="14">
        <v>220057</v>
      </c>
      <c r="B43" s="14" t="s">
        <v>15</v>
      </c>
      <c r="C43" s="210" t="s">
        <v>207</v>
      </c>
      <c r="D43" s="206"/>
      <c r="E43" s="8"/>
      <c r="F43" s="8" t="s">
        <v>185</v>
      </c>
      <c r="G43" s="8" t="s">
        <v>292</v>
      </c>
      <c r="H43" s="19" t="s">
        <v>293</v>
      </c>
      <c r="I43" s="8" t="s">
        <v>294</v>
      </c>
      <c r="J43" s="20">
        <v>2007</v>
      </c>
      <c r="K43" s="13">
        <v>1</v>
      </c>
      <c r="L43" s="13">
        <v>3</v>
      </c>
      <c r="M43" s="113"/>
      <c r="N43" s="132">
        <f t="shared" si="1"/>
        <v>0</v>
      </c>
      <c r="O43" s="113"/>
      <c r="P43" s="8"/>
    </row>
    <row r="44" spans="1:16" ht="30.75" customHeight="1" x14ac:dyDescent="0.3">
      <c r="A44" s="12">
        <v>220057</v>
      </c>
      <c r="B44" s="14" t="s">
        <v>15</v>
      </c>
      <c r="C44" s="211" t="s">
        <v>207</v>
      </c>
      <c r="D44" s="206"/>
      <c r="E44" s="6"/>
      <c r="F44" s="6" t="s">
        <v>185</v>
      </c>
      <c r="G44" s="6" t="s">
        <v>295</v>
      </c>
      <c r="H44" s="7" t="s">
        <v>290</v>
      </c>
      <c r="I44" s="6" t="s">
        <v>291</v>
      </c>
      <c r="J44" s="15">
        <v>2007</v>
      </c>
      <c r="K44" s="11">
        <v>1</v>
      </c>
      <c r="L44" s="11">
        <v>3</v>
      </c>
      <c r="M44" s="113"/>
      <c r="N44" s="133">
        <f t="shared" si="1"/>
        <v>0</v>
      </c>
      <c r="O44" s="113"/>
      <c r="P44" s="6"/>
    </row>
    <row r="45" spans="1:16" ht="45.75" customHeight="1" x14ac:dyDescent="0.3">
      <c r="A45" s="14">
        <v>220057</v>
      </c>
      <c r="B45" s="14" t="s">
        <v>15</v>
      </c>
      <c r="C45" s="210" t="s">
        <v>207</v>
      </c>
      <c r="D45" s="206"/>
      <c r="E45" s="8"/>
      <c r="F45" s="8" t="s">
        <v>185</v>
      </c>
      <c r="G45" s="8" t="s">
        <v>296</v>
      </c>
      <c r="H45" s="19" t="s">
        <v>293</v>
      </c>
      <c r="I45" s="8" t="s">
        <v>294</v>
      </c>
      <c r="J45" s="20">
        <v>2007</v>
      </c>
      <c r="K45" s="13">
        <v>1</v>
      </c>
      <c r="L45" s="13">
        <v>4</v>
      </c>
      <c r="M45" s="113"/>
      <c r="N45" s="132">
        <f t="shared" si="1"/>
        <v>0</v>
      </c>
      <c r="O45" s="113"/>
      <c r="P45" s="8"/>
    </row>
    <row r="46" spans="1:16" ht="30.75" customHeight="1" x14ac:dyDescent="0.3">
      <c r="A46" s="12">
        <v>220057</v>
      </c>
      <c r="B46" s="14" t="s">
        <v>15</v>
      </c>
      <c r="C46" s="211" t="s">
        <v>207</v>
      </c>
      <c r="D46" s="206"/>
      <c r="E46" s="6"/>
      <c r="F46" s="6" t="s">
        <v>185</v>
      </c>
      <c r="G46" s="6" t="s">
        <v>297</v>
      </c>
      <c r="H46" s="7" t="s">
        <v>298</v>
      </c>
      <c r="I46" s="6" t="s">
        <v>299</v>
      </c>
      <c r="J46" s="18"/>
      <c r="K46" s="11">
        <v>1</v>
      </c>
      <c r="L46" s="11">
        <v>3</v>
      </c>
      <c r="M46" s="113"/>
      <c r="N46" s="133">
        <f t="shared" si="1"/>
        <v>0</v>
      </c>
      <c r="O46" s="113"/>
      <c r="P46" s="6"/>
    </row>
    <row r="47" spans="1:16" ht="45.75" customHeight="1" x14ac:dyDescent="0.3">
      <c r="A47" s="14">
        <v>220057</v>
      </c>
      <c r="B47" s="14" t="s">
        <v>15</v>
      </c>
      <c r="C47" s="210" t="s">
        <v>207</v>
      </c>
      <c r="D47" s="206"/>
      <c r="E47" s="8"/>
      <c r="F47" s="8" t="s">
        <v>185</v>
      </c>
      <c r="G47" s="8" t="s">
        <v>300</v>
      </c>
      <c r="H47" s="19" t="s">
        <v>301</v>
      </c>
      <c r="I47" s="8" t="s">
        <v>302</v>
      </c>
      <c r="J47" s="21"/>
      <c r="K47" s="13">
        <v>1</v>
      </c>
      <c r="L47" s="13">
        <v>3</v>
      </c>
      <c r="M47" s="113"/>
      <c r="N47" s="132">
        <f t="shared" si="1"/>
        <v>0</v>
      </c>
      <c r="O47" s="113"/>
      <c r="P47" s="8"/>
    </row>
    <row r="48" spans="1:16" ht="30.75" customHeight="1" x14ac:dyDescent="0.3">
      <c r="A48" s="12">
        <v>220057</v>
      </c>
      <c r="B48" s="14" t="s">
        <v>15</v>
      </c>
      <c r="C48" s="211" t="s">
        <v>207</v>
      </c>
      <c r="D48" s="206"/>
      <c r="E48" s="6"/>
      <c r="F48" s="6" t="s">
        <v>185</v>
      </c>
      <c r="G48" s="6" t="s">
        <v>297</v>
      </c>
      <c r="H48" s="7" t="s">
        <v>303</v>
      </c>
      <c r="I48" s="6" t="s">
        <v>304</v>
      </c>
      <c r="J48" s="18"/>
      <c r="K48" s="11">
        <v>1</v>
      </c>
      <c r="L48" s="11">
        <v>3</v>
      </c>
      <c r="M48" s="113"/>
      <c r="N48" s="133">
        <f t="shared" si="1"/>
        <v>0</v>
      </c>
      <c r="O48" s="113"/>
      <c r="P48" s="6"/>
    </row>
    <row r="49" spans="1:16" ht="30.75" customHeight="1" x14ac:dyDescent="0.3">
      <c r="A49" s="14">
        <v>220057</v>
      </c>
      <c r="B49" s="14" t="s">
        <v>15</v>
      </c>
      <c r="C49" s="210" t="s">
        <v>207</v>
      </c>
      <c r="D49" s="206"/>
      <c r="E49" s="8"/>
      <c r="F49" s="8" t="s">
        <v>185</v>
      </c>
      <c r="G49" s="8" t="s">
        <v>305</v>
      </c>
      <c r="H49" s="19" t="s">
        <v>306</v>
      </c>
      <c r="I49" s="8" t="s">
        <v>307</v>
      </c>
      <c r="J49" s="21"/>
      <c r="K49" s="13">
        <v>1</v>
      </c>
      <c r="L49" s="13">
        <v>3</v>
      </c>
      <c r="M49" s="113"/>
      <c r="N49" s="132">
        <f t="shared" si="1"/>
        <v>0</v>
      </c>
      <c r="O49" s="113"/>
      <c r="P49" s="8"/>
    </row>
    <row r="50" spans="1:16" ht="15.75" customHeight="1" x14ac:dyDescent="0.3">
      <c r="A50" s="12">
        <v>220057</v>
      </c>
      <c r="B50" s="14" t="s">
        <v>15</v>
      </c>
      <c r="C50" s="211" t="s">
        <v>207</v>
      </c>
      <c r="D50" s="206"/>
      <c r="E50" s="6"/>
      <c r="F50" s="6" t="s">
        <v>185</v>
      </c>
      <c r="G50" s="6" t="s">
        <v>308</v>
      </c>
      <c r="H50" s="7" t="s">
        <v>309</v>
      </c>
      <c r="I50" s="6" t="s">
        <v>310</v>
      </c>
      <c r="J50" s="15">
        <v>2001</v>
      </c>
      <c r="K50" s="11">
        <v>1</v>
      </c>
      <c r="L50" s="11">
        <v>2</v>
      </c>
      <c r="M50" s="113"/>
      <c r="N50" s="133">
        <f t="shared" si="1"/>
        <v>0</v>
      </c>
      <c r="O50" s="113"/>
      <c r="P50" s="6"/>
    </row>
    <row r="51" spans="1:16" ht="15.75" customHeight="1" x14ac:dyDescent="0.3">
      <c r="A51" s="14">
        <v>220057</v>
      </c>
      <c r="B51" s="14" t="s">
        <v>15</v>
      </c>
      <c r="C51" s="210" t="s">
        <v>207</v>
      </c>
      <c r="D51" s="206"/>
      <c r="E51" s="8"/>
      <c r="F51" s="8" t="s">
        <v>185</v>
      </c>
      <c r="G51" s="8" t="s">
        <v>311</v>
      </c>
      <c r="H51" s="19" t="s">
        <v>312</v>
      </c>
      <c r="I51" s="8" t="s">
        <v>313</v>
      </c>
      <c r="J51" s="20">
        <v>2008</v>
      </c>
      <c r="K51" s="13">
        <v>1</v>
      </c>
      <c r="L51" s="13">
        <v>2</v>
      </c>
      <c r="M51" s="113"/>
      <c r="N51" s="132">
        <f t="shared" si="1"/>
        <v>0</v>
      </c>
      <c r="O51" s="113"/>
      <c r="P51" s="8"/>
    </row>
    <row r="52" spans="1:16" ht="15.75" customHeight="1" x14ac:dyDescent="0.3">
      <c r="A52" s="12">
        <v>220057</v>
      </c>
      <c r="B52" s="14" t="s">
        <v>15</v>
      </c>
      <c r="C52" s="211" t="s">
        <v>207</v>
      </c>
      <c r="D52" s="206"/>
      <c r="E52" s="6"/>
      <c r="F52" s="6" t="s">
        <v>185</v>
      </c>
      <c r="G52" s="6" t="s">
        <v>314</v>
      </c>
      <c r="H52" s="7"/>
      <c r="I52" s="6"/>
      <c r="J52" s="15">
        <v>2017</v>
      </c>
      <c r="K52" s="11">
        <v>1</v>
      </c>
      <c r="L52" s="11">
        <v>2</v>
      </c>
      <c r="M52" s="113"/>
      <c r="N52" s="133">
        <f t="shared" si="1"/>
        <v>0</v>
      </c>
      <c r="O52" s="113"/>
      <c r="P52" s="6"/>
    </row>
    <row r="53" spans="1:16" ht="30.75" customHeight="1" x14ac:dyDescent="0.3">
      <c r="A53" s="14">
        <v>220057</v>
      </c>
      <c r="B53" s="14" t="s">
        <v>15</v>
      </c>
      <c r="C53" s="210" t="s">
        <v>207</v>
      </c>
      <c r="D53" s="206"/>
      <c r="E53" s="8"/>
      <c r="F53" s="8" t="s">
        <v>185</v>
      </c>
      <c r="G53" s="8" t="s">
        <v>315</v>
      </c>
      <c r="H53" s="19"/>
      <c r="I53" s="8" t="s">
        <v>316</v>
      </c>
      <c r="J53" s="21"/>
      <c r="K53" s="13">
        <v>1</v>
      </c>
      <c r="L53" s="13">
        <v>3</v>
      </c>
      <c r="M53" s="113"/>
      <c r="N53" s="132">
        <f t="shared" si="1"/>
        <v>0</v>
      </c>
      <c r="O53" s="113"/>
      <c r="P53" s="8"/>
    </row>
    <row r="54" spans="1:16" ht="15.75" customHeight="1" x14ac:dyDescent="0.3">
      <c r="A54" s="12">
        <v>220057</v>
      </c>
      <c r="B54" s="14" t="s">
        <v>15</v>
      </c>
      <c r="C54" s="211" t="s">
        <v>207</v>
      </c>
      <c r="D54" s="206"/>
      <c r="E54" s="6"/>
      <c r="F54" s="6" t="s">
        <v>185</v>
      </c>
      <c r="G54" s="6" t="s">
        <v>317</v>
      </c>
      <c r="H54" s="7" t="s">
        <v>237</v>
      </c>
      <c r="I54" s="6" t="s">
        <v>318</v>
      </c>
      <c r="J54" s="15">
        <v>2018</v>
      </c>
      <c r="K54" s="11">
        <v>1</v>
      </c>
      <c r="L54" s="11">
        <v>1</v>
      </c>
      <c r="M54" s="113"/>
      <c r="N54" s="133">
        <f t="shared" si="1"/>
        <v>0</v>
      </c>
      <c r="O54" s="113"/>
      <c r="P54" s="6"/>
    </row>
    <row r="55" spans="1:16" ht="30.75" customHeight="1" x14ac:dyDescent="0.3">
      <c r="A55" s="14">
        <v>220057</v>
      </c>
      <c r="B55" s="14" t="s">
        <v>15</v>
      </c>
      <c r="C55" s="210" t="s">
        <v>207</v>
      </c>
      <c r="D55" s="206"/>
      <c r="E55" s="8"/>
      <c r="F55" s="8" t="s">
        <v>185</v>
      </c>
      <c r="G55" s="8" t="s">
        <v>319</v>
      </c>
      <c r="H55" s="19" t="s">
        <v>225</v>
      </c>
      <c r="I55" s="8" t="s">
        <v>320</v>
      </c>
      <c r="J55" s="21"/>
      <c r="K55" s="13">
        <v>1</v>
      </c>
      <c r="L55" s="13">
        <v>3</v>
      </c>
      <c r="M55" s="113"/>
      <c r="N55" s="132">
        <f t="shared" si="1"/>
        <v>0</v>
      </c>
      <c r="O55" s="113"/>
      <c r="P55" s="8"/>
    </row>
    <row r="56" spans="1:16" ht="30.75" customHeight="1" x14ac:dyDescent="0.3">
      <c r="A56" s="12">
        <v>220057</v>
      </c>
      <c r="B56" s="14" t="s">
        <v>15</v>
      </c>
      <c r="C56" s="211" t="s">
        <v>207</v>
      </c>
      <c r="D56" s="206"/>
      <c r="E56" s="6"/>
      <c r="F56" s="6" t="s">
        <v>185</v>
      </c>
      <c r="G56" s="6" t="s">
        <v>321</v>
      </c>
      <c r="H56" s="7" t="s">
        <v>322</v>
      </c>
      <c r="I56" s="6" t="s">
        <v>323</v>
      </c>
      <c r="J56" s="15">
        <v>2010</v>
      </c>
      <c r="K56" s="11">
        <v>1</v>
      </c>
      <c r="L56" s="11">
        <v>3</v>
      </c>
      <c r="M56" s="113"/>
      <c r="N56" s="133">
        <f t="shared" si="1"/>
        <v>0</v>
      </c>
      <c r="O56" s="113"/>
      <c r="P56" s="6"/>
    </row>
    <row r="57" spans="1:16" ht="15.75" customHeight="1" x14ac:dyDescent="0.3">
      <c r="A57" s="14">
        <v>220057</v>
      </c>
      <c r="B57" s="14" t="s">
        <v>15</v>
      </c>
      <c r="C57" s="210" t="s">
        <v>207</v>
      </c>
      <c r="D57" s="206"/>
      <c r="E57" s="8"/>
      <c r="F57" s="8" t="s">
        <v>185</v>
      </c>
      <c r="G57" s="8" t="s">
        <v>324</v>
      </c>
      <c r="H57" s="19" t="s">
        <v>190</v>
      </c>
      <c r="I57" s="8" t="s">
        <v>325</v>
      </c>
      <c r="J57" s="20">
        <v>2012</v>
      </c>
      <c r="K57" s="13">
        <v>1</v>
      </c>
      <c r="L57" s="13">
        <v>2</v>
      </c>
      <c r="M57" s="113"/>
      <c r="N57" s="132">
        <f t="shared" si="1"/>
        <v>0</v>
      </c>
      <c r="O57" s="113"/>
      <c r="P57" s="8"/>
    </row>
    <row r="58" spans="1:16" ht="15.75" customHeight="1" x14ac:dyDescent="0.3">
      <c r="A58" s="12">
        <v>220057</v>
      </c>
      <c r="B58" s="14" t="s">
        <v>15</v>
      </c>
      <c r="C58" s="211" t="s">
        <v>207</v>
      </c>
      <c r="D58" s="206"/>
      <c r="E58" s="6"/>
      <c r="F58" s="6" t="s">
        <v>185</v>
      </c>
      <c r="G58" s="6" t="s">
        <v>326</v>
      </c>
      <c r="H58" s="7" t="s">
        <v>327</v>
      </c>
      <c r="I58" s="6" t="s">
        <v>328</v>
      </c>
      <c r="J58" s="15">
        <v>2015</v>
      </c>
      <c r="K58" s="11">
        <v>1</v>
      </c>
      <c r="L58" s="11">
        <v>2</v>
      </c>
      <c r="M58" s="113"/>
      <c r="N58" s="133">
        <f t="shared" si="1"/>
        <v>0</v>
      </c>
      <c r="O58" s="113"/>
      <c r="P58" s="6"/>
    </row>
    <row r="59" spans="1:16" ht="30.75" customHeight="1" x14ac:dyDescent="0.3">
      <c r="A59" s="14">
        <v>220057</v>
      </c>
      <c r="B59" s="14" t="s">
        <v>15</v>
      </c>
      <c r="C59" s="210" t="s">
        <v>207</v>
      </c>
      <c r="D59" s="206"/>
      <c r="E59" s="8"/>
      <c r="F59" s="8" t="s">
        <v>185</v>
      </c>
      <c r="G59" s="8" t="s">
        <v>329</v>
      </c>
      <c r="H59" s="19" t="s">
        <v>190</v>
      </c>
      <c r="I59" s="14">
        <v>43845</v>
      </c>
      <c r="J59" s="20">
        <v>2013</v>
      </c>
      <c r="K59" s="13">
        <v>1</v>
      </c>
      <c r="L59" s="13">
        <v>2</v>
      </c>
      <c r="M59" s="113"/>
      <c r="N59" s="132">
        <f t="shared" si="1"/>
        <v>0</v>
      </c>
      <c r="O59" s="113"/>
      <c r="P59" s="8"/>
    </row>
    <row r="60" spans="1:16" ht="30.75" customHeight="1" x14ac:dyDescent="0.3">
      <c r="A60" s="12">
        <v>220057</v>
      </c>
      <c r="B60" s="14" t="s">
        <v>15</v>
      </c>
      <c r="C60" s="211" t="s">
        <v>207</v>
      </c>
      <c r="D60" s="206"/>
      <c r="E60" s="6"/>
      <c r="F60" s="6" t="s">
        <v>185</v>
      </c>
      <c r="G60" s="6" t="s">
        <v>330</v>
      </c>
      <c r="H60" s="7" t="s">
        <v>331</v>
      </c>
      <c r="I60" s="6" t="s">
        <v>332</v>
      </c>
      <c r="J60" s="15">
        <v>2018</v>
      </c>
      <c r="K60" s="11">
        <v>1</v>
      </c>
      <c r="L60" s="11">
        <v>3</v>
      </c>
      <c r="M60" s="113"/>
      <c r="N60" s="133">
        <f t="shared" si="1"/>
        <v>0</v>
      </c>
      <c r="O60" s="113"/>
      <c r="P60" s="6"/>
    </row>
    <row r="61" spans="1:16" ht="15.75" customHeight="1" x14ac:dyDescent="0.3">
      <c r="A61" s="14">
        <v>220057</v>
      </c>
      <c r="B61" s="14" t="s">
        <v>15</v>
      </c>
      <c r="C61" s="210" t="s">
        <v>207</v>
      </c>
      <c r="D61" s="206"/>
      <c r="E61" s="8"/>
      <c r="F61" s="8" t="s">
        <v>185</v>
      </c>
      <c r="G61" s="8" t="s">
        <v>333</v>
      </c>
      <c r="H61" s="19"/>
      <c r="I61" s="8"/>
      <c r="J61" s="20">
        <v>2011</v>
      </c>
      <c r="K61" s="13">
        <v>218</v>
      </c>
      <c r="L61" s="13">
        <v>3</v>
      </c>
      <c r="M61" s="113"/>
      <c r="N61" s="132">
        <f t="shared" si="1"/>
        <v>0</v>
      </c>
      <c r="O61" s="113"/>
      <c r="P61" s="8"/>
    </row>
    <row r="62" spans="1:16" ht="15.75" customHeight="1" x14ac:dyDescent="0.3">
      <c r="A62" s="12">
        <v>220057</v>
      </c>
      <c r="B62" s="14" t="s">
        <v>15</v>
      </c>
      <c r="C62" s="211" t="s">
        <v>207</v>
      </c>
      <c r="D62" s="206"/>
      <c r="E62" s="6"/>
      <c r="F62" s="6" t="s">
        <v>185</v>
      </c>
      <c r="G62" s="6" t="s">
        <v>281</v>
      </c>
      <c r="H62" s="7" t="s">
        <v>334</v>
      </c>
      <c r="I62" s="6" t="s">
        <v>335</v>
      </c>
      <c r="J62" s="15">
        <v>2011</v>
      </c>
      <c r="K62" s="11">
        <v>121</v>
      </c>
      <c r="L62" s="11">
        <v>3</v>
      </c>
      <c r="M62" s="113"/>
      <c r="N62" s="133">
        <f t="shared" si="1"/>
        <v>0</v>
      </c>
      <c r="O62" s="113"/>
      <c r="P62" s="6"/>
    </row>
    <row r="63" spans="1:16" ht="15.75" customHeight="1" x14ac:dyDescent="0.3">
      <c r="A63" s="14">
        <v>220057</v>
      </c>
      <c r="B63" s="14" t="s">
        <v>15</v>
      </c>
      <c r="C63" s="210" t="s">
        <v>207</v>
      </c>
      <c r="D63" s="206"/>
      <c r="E63" s="8"/>
      <c r="F63" s="8" t="s">
        <v>185</v>
      </c>
      <c r="G63" s="8" t="s">
        <v>281</v>
      </c>
      <c r="H63" s="19" t="s">
        <v>334</v>
      </c>
      <c r="I63" s="8" t="s">
        <v>336</v>
      </c>
      <c r="J63" s="20">
        <v>2011</v>
      </c>
      <c r="K63" s="13">
        <v>235</v>
      </c>
      <c r="L63" s="13">
        <v>3</v>
      </c>
      <c r="M63" s="113"/>
      <c r="N63" s="132">
        <f t="shared" si="1"/>
        <v>0</v>
      </c>
      <c r="O63" s="113"/>
      <c r="P63" s="8"/>
    </row>
    <row r="64" spans="1:16" ht="30.75" customHeight="1" x14ac:dyDescent="0.3">
      <c r="A64" s="12">
        <v>220057</v>
      </c>
      <c r="B64" s="14" t="s">
        <v>15</v>
      </c>
      <c r="C64" s="211" t="s">
        <v>207</v>
      </c>
      <c r="D64" s="206"/>
      <c r="E64" s="6"/>
      <c r="F64" s="6" t="s">
        <v>185</v>
      </c>
      <c r="G64" s="6" t="s">
        <v>337</v>
      </c>
      <c r="H64" s="7" t="s">
        <v>338</v>
      </c>
      <c r="I64" s="6" t="s">
        <v>339</v>
      </c>
      <c r="J64" s="15">
        <v>2007</v>
      </c>
      <c r="K64" s="11">
        <v>1</v>
      </c>
      <c r="L64" s="11">
        <v>3</v>
      </c>
      <c r="M64" s="113"/>
      <c r="N64" s="133">
        <f t="shared" si="1"/>
        <v>0</v>
      </c>
      <c r="O64" s="113"/>
      <c r="P64" s="6"/>
    </row>
    <row r="65" spans="1:16" ht="45.75" customHeight="1" x14ac:dyDescent="0.3">
      <c r="A65" s="14">
        <v>220057</v>
      </c>
      <c r="B65" s="14" t="s">
        <v>15</v>
      </c>
      <c r="C65" s="210" t="s">
        <v>207</v>
      </c>
      <c r="D65" s="206"/>
      <c r="E65" s="8"/>
      <c r="F65" s="8" t="s">
        <v>185</v>
      </c>
      <c r="G65" s="8" t="s">
        <v>340</v>
      </c>
      <c r="H65" s="19" t="s">
        <v>338</v>
      </c>
      <c r="I65" s="8" t="s">
        <v>341</v>
      </c>
      <c r="J65" s="20">
        <v>2007</v>
      </c>
      <c r="K65" s="13">
        <v>1</v>
      </c>
      <c r="L65" s="13">
        <v>3</v>
      </c>
      <c r="M65" s="113"/>
      <c r="N65" s="132">
        <f t="shared" si="1"/>
        <v>0</v>
      </c>
      <c r="O65" s="113"/>
      <c r="P65" s="8"/>
    </row>
    <row r="66" spans="1:16" ht="45.75" customHeight="1" x14ac:dyDescent="0.3">
      <c r="A66" s="12">
        <v>220057</v>
      </c>
      <c r="B66" s="14" t="s">
        <v>15</v>
      </c>
      <c r="C66" s="211" t="s">
        <v>207</v>
      </c>
      <c r="D66" s="206"/>
      <c r="E66" s="6"/>
      <c r="F66" s="6" t="s">
        <v>185</v>
      </c>
      <c r="G66" s="6" t="s">
        <v>342</v>
      </c>
      <c r="H66" s="7" t="s">
        <v>258</v>
      </c>
      <c r="I66" s="6" t="s">
        <v>343</v>
      </c>
      <c r="J66" s="15">
        <v>2007</v>
      </c>
      <c r="K66" s="11">
        <v>1</v>
      </c>
      <c r="L66" s="11">
        <v>3</v>
      </c>
      <c r="M66" s="113"/>
      <c r="N66" s="133">
        <f t="shared" si="1"/>
        <v>0</v>
      </c>
      <c r="O66" s="113"/>
      <c r="P66" s="6"/>
    </row>
    <row r="67" spans="1:16" ht="45.75" customHeight="1" x14ac:dyDescent="0.3">
      <c r="A67" s="14">
        <v>220057</v>
      </c>
      <c r="B67" s="14" t="s">
        <v>15</v>
      </c>
      <c r="C67" s="210" t="s">
        <v>207</v>
      </c>
      <c r="D67" s="206"/>
      <c r="E67" s="8"/>
      <c r="F67" s="8" t="s">
        <v>185</v>
      </c>
      <c r="G67" s="8" t="s">
        <v>344</v>
      </c>
      <c r="H67" s="19" t="s">
        <v>258</v>
      </c>
      <c r="I67" s="8" t="s">
        <v>345</v>
      </c>
      <c r="J67" s="20">
        <v>2007</v>
      </c>
      <c r="K67" s="13">
        <v>1</v>
      </c>
      <c r="L67" s="13">
        <v>3</v>
      </c>
      <c r="M67" s="113"/>
      <c r="N67" s="132">
        <f t="shared" si="1"/>
        <v>0</v>
      </c>
      <c r="O67" s="113"/>
      <c r="P67" s="8"/>
    </row>
    <row r="68" spans="1:16" ht="15.75" customHeight="1" x14ac:dyDescent="0.3">
      <c r="A68" s="12">
        <v>220057</v>
      </c>
      <c r="B68" s="14" t="s">
        <v>15</v>
      </c>
      <c r="C68" s="211" t="s">
        <v>207</v>
      </c>
      <c r="D68" s="206"/>
      <c r="E68" s="6"/>
      <c r="F68" s="6" t="s">
        <v>185</v>
      </c>
      <c r="G68" s="6" t="s">
        <v>346</v>
      </c>
      <c r="H68" s="7"/>
      <c r="I68" s="6" t="s">
        <v>316</v>
      </c>
      <c r="J68" s="18"/>
      <c r="K68" s="11">
        <v>1</v>
      </c>
      <c r="L68" s="11">
        <v>3</v>
      </c>
      <c r="M68" s="113"/>
      <c r="N68" s="133">
        <f t="shared" si="1"/>
        <v>0</v>
      </c>
      <c r="O68" s="113"/>
      <c r="P68" s="6"/>
    </row>
    <row r="69" spans="1:16" ht="30.75" customHeight="1" x14ac:dyDescent="0.3">
      <c r="A69" s="14">
        <v>220057</v>
      </c>
      <c r="B69" s="14" t="s">
        <v>15</v>
      </c>
      <c r="C69" s="210" t="s">
        <v>207</v>
      </c>
      <c r="D69" s="206"/>
      <c r="E69" s="8"/>
      <c r="F69" s="8" t="s">
        <v>185</v>
      </c>
      <c r="G69" s="8" t="s">
        <v>267</v>
      </c>
      <c r="H69" s="19" t="s">
        <v>268</v>
      </c>
      <c r="I69" s="8" t="s">
        <v>347</v>
      </c>
      <c r="J69" s="21"/>
      <c r="K69" s="13">
        <v>4</v>
      </c>
      <c r="L69" s="13">
        <v>3</v>
      </c>
      <c r="M69" s="113"/>
      <c r="N69" s="132">
        <f t="shared" si="1"/>
        <v>0</v>
      </c>
      <c r="O69" s="113"/>
      <c r="P69" s="8"/>
    </row>
    <row r="70" spans="1:16" ht="30.75" customHeight="1" x14ac:dyDescent="0.3">
      <c r="A70" s="12">
        <v>220057</v>
      </c>
      <c r="B70" s="14" t="s">
        <v>15</v>
      </c>
      <c r="C70" s="211" t="s">
        <v>207</v>
      </c>
      <c r="D70" s="206"/>
      <c r="E70" s="6"/>
      <c r="F70" s="6" t="s">
        <v>185</v>
      </c>
      <c r="G70" s="6" t="s">
        <v>267</v>
      </c>
      <c r="H70" s="7" t="s">
        <v>268</v>
      </c>
      <c r="I70" s="6" t="s">
        <v>347</v>
      </c>
      <c r="J70" s="18"/>
      <c r="K70" s="11">
        <v>1</v>
      </c>
      <c r="L70" s="11">
        <v>6</v>
      </c>
      <c r="M70" s="113"/>
      <c r="N70" s="133">
        <f t="shared" si="1"/>
        <v>0</v>
      </c>
      <c r="O70" s="113"/>
      <c r="P70" s="6"/>
    </row>
    <row r="71" spans="1:16" ht="15.75" customHeight="1" x14ac:dyDescent="0.3">
      <c r="A71" s="14">
        <v>220057</v>
      </c>
      <c r="B71" s="14" t="s">
        <v>15</v>
      </c>
      <c r="C71" s="210" t="s">
        <v>207</v>
      </c>
      <c r="D71" s="206"/>
      <c r="E71" s="8"/>
      <c r="F71" s="8" t="s">
        <v>185</v>
      </c>
      <c r="G71" s="8" t="s">
        <v>348</v>
      </c>
      <c r="H71" s="19" t="s">
        <v>327</v>
      </c>
      <c r="I71" s="8" t="s">
        <v>349</v>
      </c>
      <c r="J71" s="20">
        <v>2015</v>
      </c>
      <c r="K71" s="13">
        <v>1</v>
      </c>
      <c r="L71" s="13">
        <v>2</v>
      </c>
      <c r="M71" s="113"/>
      <c r="N71" s="132">
        <f t="shared" si="1"/>
        <v>0</v>
      </c>
      <c r="O71" s="113"/>
      <c r="P71" s="8"/>
    </row>
    <row r="72" spans="1:16" ht="15.75" customHeight="1" x14ac:dyDescent="0.3">
      <c r="A72" s="12">
        <v>220057</v>
      </c>
      <c r="B72" s="14" t="s">
        <v>15</v>
      </c>
      <c r="C72" s="211" t="s">
        <v>207</v>
      </c>
      <c r="D72" s="206"/>
      <c r="E72" s="6"/>
      <c r="F72" s="6" t="s">
        <v>185</v>
      </c>
      <c r="G72" s="6" t="s">
        <v>350</v>
      </c>
      <c r="H72" s="7"/>
      <c r="I72" s="6"/>
      <c r="J72" s="15">
        <v>2008</v>
      </c>
      <c r="K72" s="11">
        <v>1</v>
      </c>
      <c r="L72" s="11">
        <v>3</v>
      </c>
      <c r="M72" s="113"/>
      <c r="N72" s="133">
        <f t="shared" si="1"/>
        <v>0</v>
      </c>
      <c r="O72" s="113"/>
      <c r="P72" s="6"/>
    </row>
    <row r="73" spans="1:16" ht="15.75" customHeight="1" x14ac:dyDescent="0.3">
      <c r="A73" s="14">
        <v>220057</v>
      </c>
      <c r="B73" s="14" t="s">
        <v>15</v>
      </c>
      <c r="C73" s="210" t="s">
        <v>207</v>
      </c>
      <c r="D73" s="206"/>
      <c r="E73" s="8"/>
      <c r="F73" s="8" t="s">
        <v>185</v>
      </c>
      <c r="G73" s="8" t="s">
        <v>351</v>
      </c>
      <c r="H73" s="19"/>
      <c r="I73" s="8"/>
      <c r="J73" s="21"/>
      <c r="K73" s="13">
        <v>1</v>
      </c>
      <c r="L73" s="13">
        <v>3</v>
      </c>
      <c r="M73" s="113"/>
      <c r="N73" s="132">
        <f t="shared" si="1"/>
        <v>0</v>
      </c>
      <c r="O73" s="113"/>
      <c r="P73" s="8"/>
    </row>
    <row r="74" spans="1:16" ht="30.75" customHeight="1" x14ac:dyDescent="0.3">
      <c r="A74" s="12">
        <v>220057</v>
      </c>
      <c r="B74" s="14" t="s">
        <v>15</v>
      </c>
      <c r="C74" s="211" t="s">
        <v>207</v>
      </c>
      <c r="D74" s="206"/>
      <c r="E74" s="6"/>
      <c r="F74" s="6" t="s">
        <v>185</v>
      </c>
      <c r="G74" s="6" t="s">
        <v>352</v>
      </c>
      <c r="H74" s="7"/>
      <c r="I74" s="6"/>
      <c r="J74" s="15">
        <v>2016</v>
      </c>
      <c r="K74" s="11">
        <v>1</v>
      </c>
      <c r="L74" s="11">
        <v>3</v>
      </c>
      <c r="M74" s="113"/>
      <c r="N74" s="133">
        <f t="shared" si="1"/>
        <v>0</v>
      </c>
      <c r="O74" s="113"/>
      <c r="P74" s="6"/>
    </row>
    <row r="75" spans="1:16" ht="30.75" customHeight="1" x14ac:dyDescent="0.3">
      <c r="A75" s="14">
        <v>220057</v>
      </c>
      <c r="B75" s="14" t="s">
        <v>15</v>
      </c>
      <c r="C75" s="210" t="s">
        <v>207</v>
      </c>
      <c r="D75" s="206"/>
      <c r="E75" s="8"/>
      <c r="F75" s="8" t="s">
        <v>185</v>
      </c>
      <c r="G75" s="8" t="s">
        <v>353</v>
      </c>
      <c r="H75" s="19" t="s">
        <v>354</v>
      </c>
      <c r="I75" s="8" t="s">
        <v>355</v>
      </c>
      <c r="J75" s="21" t="s">
        <v>356</v>
      </c>
      <c r="K75" s="13">
        <v>1</v>
      </c>
      <c r="L75" s="13">
        <v>3</v>
      </c>
      <c r="M75" s="113"/>
      <c r="N75" s="132">
        <f t="shared" si="1"/>
        <v>0</v>
      </c>
      <c r="O75" s="113"/>
      <c r="P75" s="8"/>
    </row>
    <row r="76" spans="1:16" ht="30.75" customHeight="1" x14ac:dyDescent="0.3">
      <c r="A76" s="12">
        <v>220057</v>
      </c>
      <c r="B76" s="14" t="s">
        <v>15</v>
      </c>
      <c r="C76" s="211" t="s">
        <v>207</v>
      </c>
      <c r="D76" s="206"/>
      <c r="E76" s="6"/>
      <c r="F76" s="6" t="s">
        <v>185</v>
      </c>
      <c r="G76" s="6" t="s">
        <v>357</v>
      </c>
      <c r="H76" s="7" t="s">
        <v>276</v>
      </c>
      <c r="I76" s="6" t="s">
        <v>277</v>
      </c>
      <c r="J76" s="15">
        <v>2016</v>
      </c>
      <c r="K76" s="11">
        <v>1</v>
      </c>
      <c r="L76" s="11">
        <v>3</v>
      </c>
      <c r="M76" s="113"/>
      <c r="N76" s="133">
        <f t="shared" si="1"/>
        <v>0</v>
      </c>
      <c r="O76" s="113"/>
      <c r="P76" s="6"/>
    </row>
    <row r="77" spans="1:16" ht="30.75" customHeight="1" x14ac:dyDescent="0.3">
      <c r="A77" s="14">
        <v>220057</v>
      </c>
      <c r="B77" s="14" t="s">
        <v>15</v>
      </c>
      <c r="C77" s="210" t="s">
        <v>207</v>
      </c>
      <c r="D77" s="206"/>
      <c r="E77" s="8"/>
      <c r="F77" s="8" t="s">
        <v>185</v>
      </c>
      <c r="G77" s="8" t="s">
        <v>358</v>
      </c>
      <c r="H77" s="19" t="s">
        <v>276</v>
      </c>
      <c r="I77" s="8" t="s">
        <v>277</v>
      </c>
      <c r="J77" s="20">
        <v>2016</v>
      </c>
      <c r="K77" s="13">
        <v>1</v>
      </c>
      <c r="L77" s="13">
        <v>3</v>
      </c>
      <c r="M77" s="113"/>
      <c r="N77" s="132">
        <f t="shared" si="1"/>
        <v>0</v>
      </c>
      <c r="O77" s="113"/>
      <c r="P77" s="8"/>
    </row>
  </sheetData>
  <mergeCells count="76">
    <mergeCell ref="C74:D74"/>
    <mergeCell ref="C75:D75"/>
    <mergeCell ref="C76:D76"/>
    <mergeCell ref="C77:D77"/>
    <mergeCell ref="C68:D68"/>
    <mergeCell ref="C69:D69"/>
    <mergeCell ref="C70:D70"/>
    <mergeCell ref="C71:D71"/>
    <mergeCell ref="C72:D72"/>
    <mergeCell ref="C73:D73"/>
    <mergeCell ref="C67:D67"/>
    <mergeCell ref="C56:D56"/>
    <mergeCell ref="C57:D57"/>
    <mergeCell ref="C58:D58"/>
    <mergeCell ref="C59:D59"/>
    <mergeCell ref="C60:D60"/>
    <mergeCell ref="C61:D61"/>
    <mergeCell ref="C62:D62"/>
    <mergeCell ref="C63:D63"/>
    <mergeCell ref="C64:D64"/>
    <mergeCell ref="C65:D65"/>
    <mergeCell ref="C66:D66"/>
    <mergeCell ref="C55:D55"/>
    <mergeCell ref="C44:D44"/>
    <mergeCell ref="C45:D45"/>
    <mergeCell ref="C46:D46"/>
    <mergeCell ref="C47:D47"/>
    <mergeCell ref="C48:D48"/>
    <mergeCell ref="C49:D49"/>
    <mergeCell ref="C50:D50"/>
    <mergeCell ref="C51:D51"/>
    <mergeCell ref="C52:D52"/>
    <mergeCell ref="C53:D53"/>
    <mergeCell ref="C54:D54"/>
    <mergeCell ref="C43:D43"/>
    <mergeCell ref="C32:D32"/>
    <mergeCell ref="C33:D33"/>
    <mergeCell ref="C34:D34"/>
    <mergeCell ref="C35:D35"/>
    <mergeCell ref="C36:D36"/>
    <mergeCell ref="C37:D37"/>
    <mergeCell ref="C38:D38"/>
    <mergeCell ref="C39:D39"/>
    <mergeCell ref="C40:D40"/>
    <mergeCell ref="C41:D41"/>
    <mergeCell ref="C42:D42"/>
    <mergeCell ref="C31:D31"/>
    <mergeCell ref="C20:D20"/>
    <mergeCell ref="C21:D21"/>
    <mergeCell ref="C22:D22"/>
    <mergeCell ref="C23:D23"/>
    <mergeCell ref="C24:D24"/>
    <mergeCell ref="C25:D25"/>
    <mergeCell ref="C26:D26"/>
    <mergeCell ref="C27:D27"/>
    <mergeCell ref="C28:D28"/>
    <mergeCell ref="C29:D29"/>
    <mergeCell ref="C30:D30"/>
    <mergeCell ref="C19:D19"/>
    <mergeCell ref="C8:D8"/>
    <mergeCell ref="C9:D9"/>
    <mergeCell ref="C10:D10"/>
    <mergeCell ref="C11:D11"/>
    <mergeCell ref="C12:D12"/>
    <mergeCell ref="C13:D13"/>
    <mergeCell ref="C14:D14"/>
    <mergeCell ref="C15:D15"/>
    <mergeCell ref="C16:D16"/>
    <mergeCell ref="C17:D17"/>
    <mergeCell ref="C18:D18"/>
    <mergeCell ref="C7:D7"/>
    <mergeCell ref="C1:D1"/>
    <mergeCell ref="C3:D3"/>
    <mergeCell ref="C4:D4"/>
    <mergeCell ref="C5:D5"/>
    <mergeCell ref="C6:D6"/>
  </mergeCells>
  <conditionalFormatting sqref="M2:M38 O3:O38 O2:P2 O40:O77 M40:M77">
    <cfRule type="colorScale" priority="7">
      <colorScale>
        <cfvo type="num" val="1"/>
        <cfvo type="num" val="3"/>
        <cfvo type="num" val="6"/>
        <color rgb="FF63BE7B"/>
        <color rgb="FFFFEB84"/>
        <color rgb="FFF8696B"/>
      </colorScale>
    </cfRule>
  </conditionalFormatting>
  <conditionalFormatting sqref="M3:M38 O3:O38 M40:M77 O40:O77">
    <cfRule type="cellIs" dxfId="35" priority="1" operator="equal">
      <formula>6</formula>
    </cfRule>
    <cfRule type="cellIs" dxfId="34" priority="2" operator="equal">
      <formula>5</formula>
    </cfRule>
    <cfRule type="cellIs" dxfId="33" priority="3" operator="equal">
      <formula>4</formula>
    </cfRule>
    <cfRule type="cellIs" dxfId="32" priority="4" operator="equal">
      <formula>3</formula>
    </cfRule>
    <cfRule type="cellIs" dxfId="31" priority="5" operator="equal">
      <formula>2</formula>
    </cfRule>
    <cfRule type="cellIs" dxfId="30" priority="6" operator="equal">
      <formula>1</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892d87e-9ea4-45fb-9e6d-5a6e995f7cda" xsi:nil="true"/>
    <lcf76f155ced4ddcb4097134ff3c332f xmlns="a344fbef-146f-4c5f-93ac-d33e60168f3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A752B86B77719499C65B3E1041982C9" ma:contentTypeVersion="14" ma:contentTypeDescription="Een nieuw document maken." ma:contentTypeScope="" ma:versionID="38a90da958e920ad7ca5dae5360af2af">
  <xsd:schema xmlns:xsd="http://www.w3.org/2001/XMLSchema" xmlns:xs="http://www.w3.org/2001/XMLSchema" xmlns:p="http://schemas.microsoft.com/office/2006/metadata/properties" xmlns:ns2="a344fbef-146f-4c5f-93ac-d33e60168f3c" xmlns:ns3="5892d87e-9ea4-45fb-9e6d-5a6e995f7cda" targetNamespace="http://schemas.microsoft.com/office/2006/metadata/properties" ma:root="true" ma:fieldsID="1ec539c4e4130f406971ac346e743722" ns2:_="" ns3:_="">
    <xsd:import namespace="a344fbef-146f-4c5f-93ac-d33e60168f3c"/>
    <xsd:import namespace="5892d87e-9ea4-45fb-9e6d-5a6e995f7cd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44fbef-146f-4c5f-93ac-d33e60168f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d0c8b453-937f-44bb-a0c2-ee93227320a4"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892d87e-9ea4-45fb-9e6d-5a6e995f7cd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3158f11-7ae5-46ca-bc63-2638cb187f4c}" ma:internalName="TaxCatchAll" ma:showField="CatchAllData" ma:web="5892d87e-9ea4-45fb-9e6d-5a6e995f7cd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CBE624F-4FC7-445B-8DB6-A86344B33F07}">
  <ds:schemaRefs>
    <ds:schemaRef ds:uri="http://schemas.microsoft.com/office/2006/metadata/properties"/>
    <ds:schemaRef ds:uri="http://schemas.microsoft.com/office/infopath/2007/PartnerControls"/>
    <ds:schemaRef ds:uri="5892d87e-9ea4-45fb-9e6d-5a6e995f7cda"/>
    <ds:schemaRef ds:uri="a344fbef-146f-4c5f-93ac-d33e60168f3c"/>
  </ds:schemaRefs>
</ds:datastoreItem>
</file>

<file path=customXml/itemProps2.xml><?xml version="1.0" encoding="utf-8"?>
<ds:datastoreItem xmlns:ds="http://schemas.openxmlformats.org/officeDocument/2006/customXml" ds:itemID="{3D44D1F5-99FC-4DB4-A068-F733BE2472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44fbef-146f-4c5f-93ac-d33e60168f3c"/>
    <ds:schemaRef ds:uri="5892d87e-9ea4-45fb-9e6d-5a6e995f7c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FA1225-78EF-4001-9AE5-77F0A9A5DED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18</vt:i4>
      </vt:variant>
    </vt:vector>
  </HeadingPairs>
  <TitlesOfParts>
    <vt:vector size="18" baseType="lpstr">
      <vt:lpstr>Locaties Perceel B</vt:lpstr>
      <vt:lpstr>Invulinstructie</vt:lpstr>
      <vt:lpstr>Prijsformulier totaal</vt:lpstr>
      <vt:lpstr>Contractprijzen Preventief</vt:lpstr>
      <vt:lpstr>Contractprijzen Correctief</vt:lpstr>
      <vt:lpstr>Contractprijzen Projecten</vt:lpstr>
      <vt:lpstr>Nulmeting</vt:lpstr>
      <vt:lpstr>220111 Stadskantoor bouwdeel C </vt:lpstr>
      <vt:lpstr>220057 Stadskantoor</vt:lpstr>
      <vt:lpstr>220113 De Kazerne</vt:lpstr>
      <vt:lpstr>230029 Wijkcentrum Rietschoot</vt:lpstr>
      <vt:lpstr>230034 KDV Rapsodie</vt:lpstr>
      <vt:lpstr>290001 Kofschip</vt:lpstr>
      <vt:lpstr>290031 Daalmeer</vt:lpstr>
      <vt:lpstr>220094 Leger des Heils</vt:lpstr>
      <vt:lpstr>240803 Gymlokaal </vt:lpstr>
      <vt:lpstr>240811 240821 Gymlokaal</vt:lpstr>
      <vt:lpstr>230034 Complex Beethovensingel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Steven Oosterling</cp:lastModifiedBy>
  <cp:revision/>
  <dcterms:created xsi:type="dcterms:W3CDTF">2026-01-06T13:40:35Z</dcterms:created>
  <dcterms:modified xsi:type="dcterms:W3CDTF">2026-02-09T13:53:29Z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0x010100FA752B86B77719499C65B3E1041982C9</vt:lpwstr>
  </property>
  <property fmtid="{D5CDD505-2E9C-101B-9397-08002B2CF9AE}" pid="3" name="MediaServiceImageTags">
    <vt:lpwstr/>
  </property>
</Properties>
</file>