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https://alkmaar-my.sharepoint.com/personal/soosterling_alkmaar_nl/Documents/Bureaublad/prijzenblad/"/>
    </mc:Choice>
  </mc:AlternateContent>
  <xr:revisionPtr revIDLastSave="7" documentId="13_ncr:1_{74462F5C-7F94-44DD-B68A-F3FDBE422E9E}" xr6:coauthVersionLast="47" xr6:coauthVersionMax="47" xr10:uidLastSave="{4E4F5DB0-B75E-418D-89F8-9CFFA22CF196}"/>
  <workbookProtection workbookAlgorithmName="SHA-512" workbookHashValue="1vEU+osrxuz6XZ6kVbiXxn4Q636C23RC2BmV+CxBlq+vhXuBmRt/Ug12kpEn1sPtP32jQM0Rx4Ej7/S7TVjqKQ==" workbookSaltValue="eeX3Nf8W41UYBcG1Dp9gJw==" workbookSpinCount="100000" lockStructure="1"/>
  <bookViews>
    <workbookView xWindow="-108" yWindow="-108" windowWidth="23256" windowHeight="12456" activeTab="2" xr2:uid="{00000000-000D-0000-FFFF-FFFF00000000}"/>
  </bookViews>
  <sheets>
    <sheet name="Locaties Perceel A" sheetId="1" r:id="rId1"/>
    <sheet name="Invulinstructie" sheetId="123" r:id="rId2"/>
    <sheet name="Prijsformulier totaal" sheetId="122" r:id="rId3"/>
    <sheet name="Contractprijzen Preventief" sheetId="112" r:id="rId4"/>
    <sheet name="Contractprijzen Correctief" sheetId="118" r:id="rId5"/>
    <sheet name="Contractprijzen Projecten" sheetId="119" r:id="rId6"/>
    <sheet name="Nulmeting" sheetId="120" r:id="rId7"/>
    <sheet name="220058 Stadhuis" sheetId="3" r:id="rId8"/>
    <sheet name="220126 Regionaal Archief" sheetId="6" r:id="rId9"/>
    <sheet name="230052 Wijkcentrum Mare Nostrum" sheetId="10" r:id="rId10"/>
    <sheet name="230061 Centrum Jeugd&amp;Gezin" sheetId="11" r:id="rId11"/>
    <sheet name="230065 MFA Vroonermeer" sheetId="12" r:id="rId12"/>
    <sheet name="230067 Wijkcentrum de Oever" sheetId="13" r:id="rId13"/>
    <sheet name="240408 Centrum Kunst&amp;Erfgoed" sheetId="15" r:id="rId14"/>
    <sheet name="240818 Gymlokaal  " sheetId="89" r:id="rId15"/>
    <sheet name="240823 Gymlokaal" sheetId="90" r:id="rId16"/>
    <sheet name="240825 Buurthuis" sheetId="43" r:id="rId17"/>
    <sheet name="240834 Gymlokaal " sheetId="107" r:id="rId18"/>
    <sheet name="290021 Stempelm" sheetId="109" r:id="rId19"/>
    <sheet name="290041 Slochterwaard" sheetId="110" r:id="rId20"/>
    <sheet name="290051 Gabriel" sheetId="111" r:id="rId21"/>
  </sheets>
  <externalReferences>
    <externalReference r:id="rId22"/>
  </externalReferences>
  <definedNames>
    <definedName name="_xlnm._FilterDatabase" localSheetId="4" hidden="1">'Contractprijzen Correctief'!$B$3:$J$15</definedName>
    <definedName name="_xlnm._FilterDatabase" localSheetId="3" hidden="1">'Contractprijzen Preventief'!$B$3:$J$17</definedName>
    <definedName name="_xlnm._FilterDatabase" localSheetId="5" hidden="1">'Contractprijzen Projecten'!$B$3:$J$15</definedName>
    <definedName name="_xlnm._FilterDatabase" localSheetId="1" hidden="1">Invulinstructie!#REF!</definedName>
    <definedName name="_xlnm._FilterDatabase" localSheetId="0" hidden="1">'Locaties Perceel A'!$A$1:$O$15</definedName>
    <definedName name="_xlnm._FilterDatabase" localSheetId="6" hidden="1">Nulmeting!$B$3:$J$18</definedName>
    <definedName name="_xlnm._FilterDatabase" localSheetId="2" hidden="1">'Prijsformulier totaal'!$B$8:$H$27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6" i="122" l="1"/>
  <c r="H25" i="122"/>
  <c r="H24" i="122"/>
  <c r="H8" i="118"/>
  <c r="H7" i="118"/>
  <c r="P2" i="90"/>
  <c r="P2" i="89"/>
  <c r="P2" i="43"/>
  <c r="P2" i="15"/>
  <c r="N2" i="13"/>
  <c r="N3" i="13"/>
  <c r="N4" i="13"/>
  <c r="N5" i="13"/>
  <c r="N6" i="13"/>
  <c r="N7" i="13"/>
  <c r="N8" i="13"/>
  <c r="N9" i="13"/>
  <c r="N10" i="13"/>
  <c r="N11" i="13"/>
  <c r="N12" i="13"/>
  <c r="N13" i="13"/>
  <c r="N14" i="13"/>
  <c r="N15" i="13"/>
  <c r="N16" i="13"/>
  <c r="N17" i="13"/>
  <c r="N18" i="13"/>
  <c r="N19" i="13"/>
  <c r="N20" i="13"/>
  <c r="N21" i="13"/>
  <c r="N22" i="13"/>
  <c r="N23" i="13"/>
  <c r="N24" i="13"/>
  <c r="N25" i="13"/>
  <c r="N26" i="13"/>
  <c r="N27" i="13"/>
  <c r="N28" i="13"/>
  <c r="N29" i="13"/>
  <c r="N30" i="13"/>
  <c r="N31" i="13"/>
  <c r="P2" i="13"/>
  <c r="P2" i="11"/>
  <c r="P2" i="12"/>
  <c r="N2" i="11"/>
  <c r="N3" i="11"/>
  <c r="N4" i="11"/>
  <c r="N5" i="11"/>
  <c r="N6" i="11"/>
  <c r="N7" i="11"/>
  <c r="N8" i="11"/>
  <c r="N9" i="11"/>
  <c r="N10" i="11"/>
  <c r="N11" i="11"/>
  <c r="N12" i="11"/>
  <c r="N13" i="11"/>
  <c r="N14" i="11"/>
  <c r="N15" i="11"/>
  <c r="N16" i="11"/>
  <c r="N17" i="11"/>
  <c r="N18" i="11"/>
  <c r="P2" i="10"/>
  <c r="P2" i="107"/>
  <c r="P2" i="3"/>
  <c r="P2" i="109"/>
  <c r="P2" i="6"/>
  <c r="P2" i="110"/>
  <c r="N2" i="111"/>
  <c r="N10" i="111"/>
  <c r="N4" i="111"/>
  <c r="P2" i="111"/>
  <c r="H15" i="118"/>
  <c r="H16" i="118"/>
  <c r="H17" i="118"/>
  <c r="H14" i="118"/>
  <c r="H15" i="119"/>
  <c r="H17" i="119"/>
  <c r="H18" i="119"/>
  <c r="H19" i="119"/>
  <c r="H20" i="119"/>
  <c r="H21" i="119"/>
  <c r="H14" i="119"/>
  <c r="H16" i="119"/>
  <c r="N2" i="110"/>
  <c r="D20" i="118"/>
  <c r="H20" i="118" s="1"/>
  <c r="D21" i="118"/>
  <c r="H21" i="118" s="1"/>
  <c r="D22" i="118"/>
  <c r="H22" i="118" s="1"/>
  <c r="F23" i="122"/>
  <c r="H23" i="122" s="1"/>
  <c r="H11" i="118"/>
  <c r="I12" i="118" s="1"/>
  <c r="D13" i="122" s="1"/>
  <c r="N3" i="110"/>
  <c r="N4" i="110"/>
  <c r="N5" i="110"/>
  <c r="N6" i="110"/>
  <c r="N7" i="110"/>
  <c r="N8" i="110"/>
  <c r="N9" i="110"/>
  <c r="N10" i="110"/>
  <c r="N11" i="110"/>
  <c r="N12" i="110"/>
  <c r="N13" i="110"/>
  <c r="N14" i="110"/>
  <c r="N15" i="110"/>
  <c r="N16" i="110"/>
  <c r="N17" i="110"/>
  <c r="N18" i="110"/>
  <c r="N19" i="110"/>
  <c r="N20" i="110"/>
  <c r="N21" i="110"/>
  <c r="N22" i="110"/>
  <c r="N23" i="110"/>
  <c r="N24" i="110"/>
  <c r="N25" i="110"/>
  <c r="N26" i="110"/>
  <c r="N27" i="110"/>
  <c r="N28" i="110"/>
  <c r="N29" i="110"/>
  <c r="N30" i="110"/>
  <c r="N31" i="110"/>
  <c r="N32" i="110"/>
  <c r="N33" i="110"/>
  <c r="N34" i="110"/>
  <c r="N35" i="110"/>
  <c r="N36" i="110"/>
  <c r="N37" i="110"/>
  <c r="N38" i="110"/>
  <c r="N39" i="110"/>
  <c r="N40" i="110"/>
  <c r="N41" i="110"/>
  <c r="N42" i="110"/>
  <c r="N43" i="110"/>
  <c r="N44" i="110"/>
  <c r="N45" i="110"/>
  <c r="N46" i="110"/>
  <c r="N47" i="110"/>
  <c r="N48" i="110"/>
  <c r="N49" i="110"/>
  <c r="N50" i="110"/>
  <c r="N51" i="110"/>
  <c r="N52" i="110"/>
  <c r="I16" i="112"/>
  <c r="N2" i="3"/>
  <c r="N3" i="3"/>
  <c r="N4" i="3"/>
  <c r="N5" i="3"/>
  <c r="N6" i="3"/>
  <c r="N7" i="3"/>
  <c r="N8" i="3"/>
  <c r="N9" i="3"/>
  <c r="N10" i="3"/>
  <c r="N11" i="3"/>
  <c r="N12" i="3"/>
  <c r="N13" i="3"/>
  <c r="N14" i="3"/>
  <c r="N15" i="3"/>
  <c r="N16" i="3"/>
  <c r="N17" i="3"/>
  <c r="N18" i="3"/>
  <c r="N19" i="3"/>
  <c r="N20" i="3"/>
  <c r="N21" i="3"/>
  <c r="N22" i="3"/>
  <c r="N23" i="3"/>
  <c r="N24" i="3"/>
  <c r="N25" i="3"/>
  <c r="N26" i="3"/>
  <c r="N27" i="3"/>
  <c r="N28" i="3"/>
  <c r="N29" i="3"/>
  <c r="N30" i="3"/>
  <c r="N31" i="3"/>
  <c r="N32" i="3"/>
  <c r="N33" i="3"/>
  <c r="N34" i="3"/>
  <c r="N35" i="3"/>
  <c r="N36" i="3"/>
  <c r="N37" i="3"/>
  <c r="N38" i="3"/>
  <c r="N39" i="3"/>
  <c r="N40" i="3"/>
  <c r="N41" i="3"/>
  <c r="N42" i="3"/>
  <c r="N43" i="3"/>
  <c r="N44" i="3"/>
  <c r="N45" i="3"/>
  <c r="N46" i="3"/>
  <c r="N47" i="3"/>
  <c r="N48" i="3"/>
  <c r="N49" i="3"/>
  <c r="N50" i="3"/>
  <c r="N51" i="3"/>
  <c r="N52" i="3"/>
  <c r="N53" i="3"/>
  <c r="N54" i="3"/>
  <c r="N55" i="3"/>
  <c r="N56" i="3"/>
  <c r="N57" i="3"/>
  <c r="N58" i="3"/>
  <c r="N59" i="3"/>
  <c r="N60" i="3"/>
  <c r="N61" i="3"/>
  <c r="N62" i="3"/>
  <c r="N63" i="3"/>
  <c r="N64" i="3"/>
  <c r="N65" i="3"/>
  <c r="N66" i="3"/>
  <c r="N67" i="3"/>
  <c r="N68" i="3"/>
  <c r="N69" i="3"/>
  <c r="N70" i="3"/>
  <c r="N71" i="3"/>
  <c r="N72" i="3"/>
  <c r="N73" i="3"/>
  <c r="N74" i="3"/>
  <c r="N75" i="3"/>
  <c r="N76" i="3"/>
  <c r="N77" i="3"/>
  <c r="N78" i="3"/>
  <c r="N79" i="3"/>
  <c r="N80" i="3"/>
  <c r="N81" i="3"/>
  <c r="N82" i="3"/>
  <c r="N83" i="3"/>
  <c r="N84" i="3"/>
  <c r="N85" i="3"/>
  <c r="N86" i="3"/>
  <c r="N87" i="3"/>
  <c r="N88" i="3"/>
  <c r="N89" i="3"/>
  <c r="N90" i="3"/>
  <c r="N91" i="3"/>
  <c r="N92" i="3"/>
  <c r="I4" i="112"/>
  <c r="N2" i="6"/>
  <c r="N3" i="6"/>
  <c r="N4" i="6"/>
  <c r="N5" i="6"/>
  <c r="N6" i="6"/>
  <c r="N7" i="6"/>
  <c r="N8" i="6"/>
  <c r="N9" i="6"/>
  <c r="N10" i="6"/>
  <c r="N11" i="6"/>
  <c r="N12" i="6"/>
  <c r="N13" i="6"/>
  <c r="N14" i="6"/>
  <c r="N15" i="6"/>
  <c r="N16" i="6"/>
  <c r="N17" i="6"/>
  <c r="N18" i="6"/>
  <c r="N19" i="6"/>
  <c r="N20" i="6"/>
  <c r="N21" i="6"/>
  <c r="N22" i="6"/>
  <c r="N23" i="6"/>
  <c r="N24" i="6"/>
  <c r="N25" i="6"/>
  <c r="N26" i="6"/>
  <c r="N27" i="6"/>
  <c r="N28" i="6"/>
  <c r="N29" i="6"/>
  <c r="N30" i="6"/>
  <c r="N31" i="6"/>
  <c r="N32" i="6"/>
  <c r="N33" i="6"/>
  <c r="N34" i="6"/>
  <c r="N35" i="6"/>
  <c r="N36" i="6"/>
  <c r="N37" i="6"/>
  <c r="N38" i="6"/>
  <c r="N39" i="6"/>
  <c r="N40" i="6"/>
  <c r="N41" i="6"/>
  <c r="N42" i="6"/>
  <c r="N43" i="6"/>
  <c r="N44" i="6"/>
  <c r="N45" i="6"/>
  <c r="N46" i="6"/>
  <c r="N47" i="6"/>
  <c r="N48" i="6"/>
  <c r="N49" i="6"/>
  <c r="N50" i="6"/>
  <c r="N51" i="6"/>
  <c r="N52" i="6"/>
  <c r="N53" i="6"/>
  <c r="N54" i="6"/>
  <c r="N55" i="6"/>
  <c r="N56" i="6"/>
  <c r="N57" i="6"/>
  <c r="N58" i="6"/>
  <c r="N59" i="6"/>
  <c r="N60" i="6"/>
  <c r="N61" i="6"/>
  <c r="I5" i="112"/>
  <c r="N2" i="10"/>
  <c r="N3" i="10"/>
  <c r="N4" i="10"/>
  <c r="N5" i="10"/>
  <c r="N6" i="10"/>
  <c r="N7" i="10"/>
  <c r="N8" i="10"/>
  <c r="N9" i="10"/>
  <c r="N10" i="10"/>
  <c r="N11" i="10"/>
  <c r="N12" i="10"/>
  <c r="N13" i="10"/>
  <c r="N14" i="10"/>
  <c r="N15" i="10"/>
  <c r="N16" i="10"/>
  <c r="N17" i="10"/>
  <c r="I6" i="112"/>
  <c r="I7" i="112"/>
  <c r="N2" i="12"/>
  <c r="N3" i="12"/>
  <c r="N4" i="12"/>
  <c r="N5" i="12"/>
  <c r="N6" i="12"/>
  <c r="N7" i="12"/>
  <c r="N8" i="12"/>
  <c r="N9" i="12"/>
  <c r="N10" i="12"/>
  <c r="N11" i="12"/>
  <c r="N12" i="12"/>
  <c r="N13" i="12"/>
  <c r="N14" i="12"/>
  <c r="N15" i="12"/>
  <c r="N16" i="12"/>
  <c r="N17" i="12"/>
  <c r="N18" i="12"/>
  <c r="N19" i="12"/>
  <c r="N20" i="12"/>
  <c r="N21" i="12"/>
  <c r="N22" i="12"/>
  <c r="N23" i="12"/>
  <c r="N24" i="12"/>
  <c r="N25" i="12"/>
  <c r="N26" i="12"/>
  <c r="N27" i="12"/>
  <c r="N28" i="12"/>
  <c r="I8" i="112"/>
  <c r="I9" i="112"/>
  <c r="N2" i="15"/>
  <c r="N3" i="15"/>
  <c r="N4" i="15"/>
  <c r="N5" i="15"/>
  <c r="N6" i="15"/>
  <c r="N7" i="15"/>
  <c r="N8" i="15"/>
  <c r="N9" i="15"/>
  <c r="N10" i="15"/>
  <c r="N11" i="15"/>
  <c r="N12" i="15"/>
  <c r="N13" i="15"/>
  <c r="N14" i="15"/>
  <c r="N15" i="15"/>
  <c r="N16" i="15"/>
  <c r="N17" i="15"/>
  <c r="N18" i="15"/>
  <c r="N19" i="15"/>
  <c r="N20" i="15"/>
  <c r="N21" i="15"/>
  <c r="N22" i="15"/>
  <c r="N23" i="15"/>
  <c r="N24" i="15"/>
  <c r="N25" i="15"/>
  <c r="N26" i="15"/>
  <c r="N27" i="15"/>
  <c r="N28" i="15"/>
  <c r="N29" i="15"/>
  <c r="N30" i="15"/>
  <c r="N31" i="15"/>
  <c r="N32" i="15"/>
  <c r="N33" i="15"/>
  <c r="N34" i="15"/>
  <c r="N35" i="15"/>
  <c r="N36" i="15"/>
  <c r="N37" i="15"/>
  <c r="N38" i="15"/>
  <c r="N39" i="15"/>
  <c r="N40" i="15"/>
  <c r="N41" i="15"/>
  <c r="N42" i="15"/>
  <c r="N43" i="15"/>
  <c r="N44" i="15"/>
  <c r="N45" i="15"/>
  <c r="N46" i="15"/>
  <c r="I10" i="112"/>
  <c r="N2" i="89"/>
  <c r="N3" i="89"/>
  <c r="N4" i="89"/>
  <c r="N5" i="89"/>
  <c r="N6" i="89"/>
  <c r="N7" i="89"/>
  <c r="N8" i="89"/>
  <c r="N9" i="89"/>
  <c r="N10" i="89"/>
  <c r="N11" i="89"/>
  <c r="N12" i="89"/>
  <c r="N13" i="89"/>
  <c r="N14" i="89"/>
  <c r="N15" i="89"/>
  <c r="N16" i="89"/>
  <c r="I11" i="112"/>
  <c r="N2" i="90"/>
  <c r="N3" i="90"/>
  <c r="N4" i="90"/>
  <c r="N5" i="90"/>
  <c r="N6" i="90"/>
  <c r="N7" i="90"/>
  <c r="N8" i="90"/>
  <c r="N9" i="90"/>
  <c r="N10" i="90"/>
  <c r="N11" i="90"/>
  <c r="I12" i="112"/>
  <c r="N2" i="43"/>
  <c r="N3" i="43"/>
  <c r="I13" i="112"/>
  <c r="N2" i="107"/>
  <c r="N3" i="107"/>
  <c r="N4" i="107"/>
  <c r="N5" i="107"/>
  <c r="N6" i="107"/>
  <c r="N7" i="107"/>
  <c r="I14" i="112"/>
  <c r="N2" i="109"/>
  <c r="N3" i="109"/>
  <c r="N4" i="109"/>
  <c r="N5" i="109"/>
  <c r="N6" i="109"/>
  <c r="N7" i="109"/>
  <c r="N8" i="109"/>
  <c r="N9" i="109"/>
  <c r="N10" i="109"/>
  <c r="N11" i="109"/>
  <c r="N12" i="109"/>
  <c r="N13" i="109"/>
  <c r="N14" i="109"/>
  <c r="N15" i="109"/>
  <c r="N16" i="109"/>
  <c r="N17" i="109"/>
  <c r="N18" i="109"/>
  <c r="N19" i="109"/>
  <c r="N20" i="109"/>
  <c r="N21" i="109"/>
  <c r="N22" i="109"/>
  <c r="N23" i="109"/>
  <c r="N24" i="109"/>
  <c r="N25" i="109"/>
  <c r="N26" i="109"/>
  <c r="N27" i="109"/>
  <c r="N28" i="109"/>
  <c r="N29" i="109"/>
  <c r="N30" i="109"/>
  <c r="N31" i="109"/>
  <c r="N32" i="109"/>
  <c r="N33" i="109"/>
  <c r="N34" i="109"/>
  <c r="N35" i="109"/>
  <c r="N36" i="109"/>
  <c r="N37" i="109"/>
  <c r="N38" i="109"/>
  <c r="I15" i="112"/>
  <c r="N3" i="111"/>
  <c r="N5" i="111"/>
  <c r="N6" i="111"/>
  <c r="N7" i="111"/>
  <c r="N8" i="111"/>
  <c r="N9" i="111"/>
  <c r="N11" i="111"/>
  <c r="N12" i="111"/>
  <c r="N13" i="111"/>
  <c r="N14" i="111"/>
  <c r="N15" i="111"/>
  <c r="N16" i="111"/>
  <c r="N17" i="111"/>
  <c r="N18" i="111"/>
  <c r="N19" i="111"/>
  <c r="N20" i="111"/>
  <c r="N21" i="111"/>
  <c r="N22" i="111"/>
  <c r="N23" i="111"/>
  <c r="N24" i="111"/>
  <c r="N25" i="111"/>
  <c r="N26" i="111"/>
  <c r="N27" i="111"/>
  <c r="N28" i="111"/>
  <c r="N29" i="111"/>
  <c r="N30" i="111"/>
  <c r="N31" i="111"/>
  <c r="N32" i="111"/>
  <c r="N33" i="111"/>
  <c r="N34" i="111"/>
  <c r="N35" i="111"/>
  <c r="N36" i="111"/>
  <c r="N37" i="111"/>
  <c r="I17" i="112"/>
  <c r="I18" i="112"/>
  <c r="E10" i="122"/>
  <c r="H10" i="122" s="1"/>
  <c r="I19" i="120"/>
  <c r="E20" i="122"/>
  <c r="H20" i="122" s="1"/>
  <c r="H7" i="119"/>
  <c r="H8" i="119"/>
  <c r="H11" i="119"/>
  <c r="L2" i="1"/>
  <c r="L3" i="1"/>
  <c r="L4" i="1"/>
  <c r="L5" i="1"/>
  <c r="L6" i="1"/>
  <c r="L7" i="1"/>
  <c r="L8" i="1"/>
  <c r="L13" i="1"/>
  <c r="L14" i="1"/>
  <c r="L15" i="1"/>
  <c r="L11" i="1"/>
  <c r="L9" i="1"/>
  <c r="L10" i="1"/>
  <c r="L12" i="1"/>
  <c r="H28" i="122" l="1"/>
  <c r="I12" i="119"/>
  <c r="I18" i="118"/>
  <c r="D14" i="122" s="1"/>
  <c r="I22" i="119"/>
  <c r="I23" i="118"/>
  <c r="D15" i="122" s="1"/>
  <c r="I23" i="119" l="1"/>
  <c r="E18" i="122" s="1"/>
  <c r="H18" i="122" s="1"/>
  <c r="E16" i="122"/>
  <c r="H15" i="122" s="1"/>
</calcChain>
</file>

<file path=xl/sharedStrings.xml><?xml version="1.0" encoding="utf-8"?>
<sst xmlns="http://schemas.openxmlformats.org/spreadsheetml/2006/main" count="3365" uniqueCount="933">
  <si>
    <t>🏛️ Object</t>
  </si>
  <si>
    <t>🔗 Link</t>
  </si>
  <si>
    <t>Locatiecode</t>
  </si>
  <si>
    <t>Kostenplaats</t>
  </si>
  <si>
    <t>Adres</t>
  </si>
  <si>
    <t>Nr.</t>
  </si>
  <si>
    <t>Postcode</t>
  </si>
  <si>
    <t>Bouwjaar</t>
  </si>
  <si>
    <t>BVO (m2)</t>
  </si>
  <si>
    <t>Functie</t>
  </si>
  <si>
    <t>WTB groot/klein</t>
  </si>
  <si>
    <t>Perceel pandenlijst</t>
  </si>
  <si>
    <t>Perceel</t>
  </si>
  <si>
    <t>Opmerking</t>
  </si>
  <si>
    <t>220058 Stadhuis</t>
  </si>
  <si>
    <t>Ga naar tabblad</t>
  </si>
  <si>
    <t>L070020</t>
  </si>
  <si>
    <t>Langestraat</t>
  </si>
  <si>
    <t>1811 JD</t>
  </si>
  <si>
    <t>Monument</t>
  </si>
  <si>
    <t>WTB groot</t>
  </si>
  <si>
    <t>A</t>
  </si>
  <si>
    <t>220126 Regionaal Archief</t>
  </si>
  <si>
    <t>L060096</t>
  </si>
  <si>
    <t>Bergerweg</t>
  </si>
  <si>
    <t>1825 AC</t>
  </si>
  <si>
    <t>Bedrijfspand</t>
  </si>
  <si>
    <t>230001 Het Kruithuisje</t>
  </si>
  <si>
    <t>L020007</t>
  </si>
  <si>
    <t>Clarissenbolwerk</t>
  </si>
  <si>
    <t>230052 Wijkcentrum Mare Nostrum</t>
  </si>
  <si>
    <t>L080006</t>
  </si>
  <si>
    <t>Arubastraat</t>
  </si>
  <si>
    <t>1825 PV</t>
  </si>
  <si>
    <t>Welzijnspand</t>
  </si>
  <si>
    <t>230061 Centrum Jeugd&amp;Gezin</t>
  </si>
  <si>
    <t>L040021</t>
  </si>
  <si>
    <t>Merwedestraat</t>
  </si>
  <si>
    <t>1823 VK</t>
  </si>
  <si>
    <t>230065 MFA Vroonermeer</t>
  </si>
  <si>
    <t>L140067</t>
  </si>
  <si>
    <t>Damakker</t>
  </si>
  <si>
    <t>1822 RP</t>
  </si>
  <si>
    <t>Schoolcomplex</t>
  </si>
  <si>
    <t>230067 Wijkcentrum de Oever</t>
  </si>
  <si>
    <t>L040024</t>
  </si>
  <si>
    <t>Amstelstraat</t>
  </si>
  <si>
    <t>1823 EV</t>
  </si>
  <si>
    <t>240408 Centrum Kunst&amp;Erfgoed</t>
  </si>
  <si>
    <t>L060053</t>
  </si>
  <si>
    <t xml:space="preserve">240818 Gymlokaal  </t>
  </si>
  <si>
    <t>L170017</t>
  </si>
  <si>
    <t>Saturnusstraat</t>
  </si>
  <si>
    <t>1829 CZ</t>
  </si>
  <si>
    <t>gymlokaal</t>
  </si>
  <si>
    <t>240823 Gymlokaal</t>
  </si>
  <si>
    <t>L170020</t>
  </si>
  <si>
    <t>Heilooerdijk</t>
  </si>
  <si>
    <t>1814 LS</t>
  </si>
  <si>
    <t>Gymzaal</t>
  </si>
  <si>
    <t>240825 Buurthuis</t>
  </si>
  <si>
    <t>L040038</t>
  </si>
  <si>
    <t>Kortenaerkade</t>
  </si>
  <si>
    <t>1813 SV</t>
  </si>
  <si>
    <t>Tijdelijk beheer</t>
  </si>
  <si>
    <t xml:space="preserve">240834 Gymlokaal </t>
  </si>
  <si>
    <t>L170026</t>
  </si>
  <si>
    <t>Middenweg</t>
  </si>
  <si>
    <t>1843 KC</t>
  </si>
  <si>
    <t>290021 Stempelm</t>
  </si>
  <si>
    <t>L180003</t>
  </si>
  <si>
    <t>Stempelmakerstraat</t>
  </si>
  <si>
    <t>20-20a</t>
  </si>
  <si>
    <t>1825 DP</t>
  </si>
  <si>
    <t>School</t>
  </si>
  <si>
    <t>290041 Slochterwaard</t>
  </si>
  <si>
    <t>L180016</t>
  </si>
  <si>
    <t>Slochterwaard</t>
  </si>
  <si>
    <t>176-180</t>
  </si>
  <si>
    <t>1824 KV</t>
  </si>
  <si>
    <t>290051 Gabriel</t>
  </si>
  <si>
    <t>L180017</t>
  </si>
  <si>
    <t>Gabriel Metsulaan/hobbemalaan</t>
  </si>
  <si>
    <t>34-36</t>
  </si>
  <si>
    <t>1816 EP</t>
  </si>
  <si>
    <t>Scholencomplex</t>
  </si>
  <si>
    <t>Contractprijs exc. Btw</t>
  </si>
  <si>
    <t>Totaal contractprijs perceel A exc. Btw:</t>
  </si>
  <si>
    <t>🏷️ Locatiecode</t>
  </si>
  <si>
    <t>🏢 Naam</t>
  </si>
  <si>
    <t>📍 Adres</t>
  </si>
  <si>
    <t>🗺️ Plaats</t>
  </si>
  <si>
    <t>🔧 Naam component</t>
  </si>
  <si>
    <t>🏭 Merk</t>
  </si>
  <si>
    <t>🧩 Model</t>
  </si>
  <si>
    <t>📅 Bouwjaar</t>
  </si>
  <si>
    <t>🔢 Aantal</t>
  </si>
  <si>
    <t>⭐ Conditiescore</t>
  </si>
  <si>
    <t>Preventief onderhoud totaal exc. Btw</t>
  </si>
  <si>
    <t>Contractprijs Preventief onderhoud totaal exc. Btw</t>
  </si>
  <si>
    <t>Schoolcomplex Gabriël Metsulaan</t>
  </si>
  <si>
    <t>Alkmaar</t>
  </si>
  <si>
    <t>CV ketel 1 + voorzetbrander</t>
  </si>
  <si>
    <t>Viessmann</t>
  </si>
  <si>
    <t>Vitoplex 100, VR, 345kW</t>
  </si>
  <si>
    <t>CV ketel 1, brander</t>
  </si>
  <si>
    <t>Weishaupt</t>
  </si>
  <si>
    <t>WG40N/1-A</t>
  </si>
  <si>
    <t>CV ketel 2 + voorzetbrander</t>
  </si>
  <si>
    <t>Vitocrossal 300, HR, 460kW</t>
  </si>
  <si>
    <t>CV ketel 2, brander</t>
  </si>
  <si>
    <t>Verdeler verzamelaar verwarmen</t>
  </si>
  <si>
    <t>Circulatiepomp CV, groep</t>
  </si>
  <si>
    <t>Wilo</t>
  </si>
  <si>
    <t>RP30 100R PN10</t>
  </si>
  <si>
    <t>Biral</t>
  </si>
  <si>
    <t>NBZ40-1</t>
  </si>
  <si>
    <t>NBZ50-1</t>
  </si>
  <si>
    <t>Redline LX503</t>
  </si>
  <si>
    <t>Redline LX 401</t>
  </si>
  <si>
    <t>Expansievat 300 Liter, systeem</t>
  </si>
  <si>
    <t>Flamco</t>
  </si>
  <si>
    <t>Flexcon 300 Liter</t>
  </si>
  <si>
    <t>Expansievat 80 Liter, ketel</t>
  </si>
  <si>
    <t>Flexcon 80 Liter</t>
  </si>
  <si>
    <t>Regelkast RK1</t>
  </si>
  <si>
    <t>Priva</t>
  </si>
  <si>
    <t>Compri HX8E</t>
  </si>
  <si>
    <t>NRZ35</t>
  </si>
  <si>
    <t>NRZ25</t>
  </si>
  <si>
    <t>Regelkast RK2</t>
  </si>
  <si>
    <t>Compri HX 8E</t>
  </si>
  <si>
    <t>Compri HX 6E</t>
  </si>
  <si>
    <t>tapwaterpomp</t>
  </si>
  <si>
    <t>star z25/2</t>
  </si>
  <si>
    <t>Dakafzuigventilator</t>
  </si>
  <si>
    <t>J.E. Stork Air</t>
  </si>
  <si>
    <t>VDA 160/4-4 EC+BS</t>
  </si>
  <si>
    <t>VDA 500/8 D-R+WST</t>
  </si>
  <si>
    <t>VDA 250/4D</t>
  </si>
  <si>
    <t>Ned Air</t>
  </si>
  <si>
    <t>250/6W</t>
  </si>
  <si>
    <t>LBK Driemaster</t>
  </si>
  <si>
    <t>Stork</t>
  </si>
  <si>
    <t>WHR DA 9300 BR</t>
  </si>
  <si>
    <t>Splitunit Lokaal 106</t>
  </si>
  <si>
    <t>Carrier</t>
  </si>
  <si>
    <t>38GLS-R22</t>
  </si>
  <si>
    <t>Splitunit Lokaal 104</t>
  </si>
  <si>
    <t>Splitunit</t>
  </si>
  <si>
    <t>38 xps 065 H7</t>
  </si>
  <si>
    <t>Multisplitsysteem College zaal</t>
  </si>
  <si>
    <t>Panasonic</t>
  </si>
  <si>
    <t>R407C</t>
  </si>
  <si>
    <t>LBK IPABO aula</t>
  </si>
  <si>
    <t>WHR DA WW 12000 L</t>
  </si>
  <si>
    <t>Boiler electrisch</t>
  </si>
  <si>
    <t>Daalderop</t>
  </si>
  <si>
    <t>Mono 3 koper, 07.11.49.254</t>
  </si>
  <si>
    <t>Schoolcomplex Slochterwaard</t>
  </si>
  <si>
    <t>Zehnder</t>
  </si>
  <si>
    <t>MX210+WS</t>
  </si>
  <si>
    <t>Holland Heating</t>
  </si>
  <si>
    <t>DVS 400DS Sileo ERP</t>
  </si>
  <si>
    <t>J.E. StorkAir</t>
  </si>
  <si>
    <t>MX 320+WS</t>
  </si>
  <si>
    <t>MX 110+WS</t>
  </si>
  <si>
    <t>MX 210D+WS</t>
  </si>
  <si>
    <t>DVS 500DS Sileo ERP</t>
  </si>
  <si>
    <t>H-CDA-135</t>
  </si>
  <si>
    <t>LBK toevoer aula</t>
  </si>
  <si>
    <t>5/0638 pos 01</t>
  </si>
  <si>
    <t>Afzuigventilator aula</t>
  </si>
  <si>
    <t>5/0638 pos 02</t>
  </si>
  <si>
    <t>Gasgestookte boiler</t>
  </si>
  <si>
    <t>AOSmith</t>
  </si>
  <si>
    <t>NGT 155 N inhoud 145 liter</t>
  </si>
  <si>
    <t>Stratoss eco 30</t>
  </si>
  <si>
    <t xml:space="preserve">Wilo </t>
  </si>
  <si>
    <t>Stratoss 50</t>
  </si>
  <si>
    <t>Jonos maxo 50</t>
  </si>
  <si>
    <t>Regelkast 2</t>
  </si>
  <si>
    <t>C4</t>
  </si>
  <si>
    <t xml:space="preserve">Geiser </t>
  </si>
  <si>
    <t>Fasto</t>
  </si>
  <si>
    <t>F1450</t>
  </si>
  <si>
    <t>CV ketel 1</t>
  </si>
  <si>
    <t>Remeha</t>
  </si>
  <si>
    <t>ACE 160</t>
  </si>
  <si>
    <t>CV ketel 2</t>
  </si>
  <si>
    <t>CV ketel 3</t>
  </si>
  <si>
    <t>CV ketel 4</t>
  </si>
  <si>
    <t>CV ketel 5</t>
  </si>
  <si>
    <t>Expansievaten systeem</t>
  </si>
  <si>
    <t>Flexcon</t>
  </si>
  <si>
    <t>200 / 0,5</t>
  </si>
  <si>
    <t>Maxo 40/05</t>
  </si>
  <si>
    <t>Stratos 65</t>
  </si>
  <si>
    <t>AO Smith</t>
  </si>
  <si>
    <t>Neptune III NGT 155 N inhoud 145 liter</t>
  </si>
  <si>
    <t>Maxo 50/0,5-8</t>
  </si>
  <si>
    <t>Top-S 50/4</t>
  </si>
  <si>
    <t>Top-RS 30/7</t>
  </si>
  <si>
    <t>Stratos 30/1-8</t>
  </si>
  <si>
    <t>Regelkast RK3</t>
  </si>
  <si>
    <t>Boiler</t>
  </si>
  <si>
    <t>ACV</t>
  </si>
  <si>
    <t>HL.DW.240 inhoud 130 liter</t>
  </si>
  <si>
    <t>CV verdeler verzamelaar</t>
  </si>
  <si>
    <t>Econ</t>
  </si>
  <si>
    <t>Circulatiepomp</t>
  </si>
  <si>
    <t>Redline LX 504</t>
  </si>
  <si>
    <t>RZ30</t>
  </si>
  <si>
    <t>NRZ30</t>
  </si>
  <si>
    <t>pico 30/1-6-(eu2)</t>
  </si>
  <si>
    <t>CV-ketel</t>
  </si>
  <si>
    <t>Gas 3000 Eco</t>
  </si>
  <si>
    <t>Expansievat</t>
  </si>
  <si>
    <t>Reflex</t>
  </si>
  <si>
    <t>80 L / 0,5 B</t>
  </si>
  <si>
    <t>Afzuigventilator Aula</t>
  </si>
  <si>
    <t>Gea Happel</t>
  </si>
  <si>
    <t>0720.10.10I</t>
  </si>
  <si>
    <t>Legionella regeling</t>
  </si>
  <si>
    <t>tapwaterpompen</t>
  </si>
  <si>
    <t>Grundfos</t>
  </si>
  <si>
    <t>UP20-30 n150</t>
  </si>
  <si>
    <t>2004 / 2019</t>
  </si>
  <si>
    <t>Conditie</t>
  </si>
  <si>
    <t>Schoolcomplex Stempelmakerstraat</t>
  </si>
  <si>
    <t>Gebhardt</t>
  </si>
  <si>
    <t>?</t>
  </si>
  <si>
    <t>DA 225</t>
  </si>
  <si>
    <t>RGA 31-2528 - 6ER</t>
  </si>
  <si>
    <t>DAE 225-6</t>
  </si>
  <si>
    <t>System Air</t>
  </si>
  <si>
    <t>LGH 450/500</t>
  </si>
  <si>
    <t>De Wit ventilatoren</t>
  </si>
  <si>
    <t>RH400E6-LN-R</t>
  </si>
  <si>
    <t>MX 210 +WS</t>
  </si>
  <si>
    <t>210 ECO</t>
  </si>
  <si>
    <t>Divers</t>
  </si>
  <si>
    <t>Circulatiepomp CV, primair</t>
  </si>
  <si>
    <t>Redline LX 802</t>
  </si>
  <si>
    <t>Magna3 32-120F 220</t>
  </si>
  <si>
    <t>Magna 32-100 180</t>
  </si>
  <si>
    <t>Alpha2 25-40 180</t>
  </si>
  <si>
    <t>Alpha2 32-60</t>
  </si>
  <si>
    <t>Magna 32-80</t>
  </si>
  <si>
    <t>pompen</t>
  </si>
  <si>
    <t>Yonox Maxo 30/0,5-7</t>
  </si>
  <si>
    <t>Expansievat CV systeem</t>
  </si>
  <si>
    <t>Flexcon 300/05</t>
  </si>
  <si>
    <t>CV ketel warmwatervoorziening gymzaal</t>
  </si>
  <si>
    <t>Quinta 45</t>
  </si>
  <si>
    <t>Expansievaten</t>
  </si>
  <si>
    <t>Flexcon 25/05</t>
  </si>
  <si>
    <t>Warmwaterboiler gymzaal</t>
  </si>
  <si>
    <t>Nibe</t>
  </si>
  <si>
    <t>PUB2-DS2-300liter</t>
  </si>
  <si>
    <t>Tapwaterpomp</t>
  </si>
  <si>
    <t>UP 20-30  150N</t>
  </si>
  <si>
    <t>CV ketel kinderopvang</t>
  </si>
  <si>
    <t>Quinta 65</t>
  </si>
  <si>
    <t>TC100</t>
  </si>
  <si>
    <t>Regelkast RK4</t>
  </si>
  <si>
    <t>HX6E</t>
  </si>
  <si>
    <t>8 TC</t>
  </si>
  <si>
    <t>Luchtbehandelingskasten Burijn</t>
  </si>
  <si>
    <t>NKD7.7</t>
  </si>
  <si>
    <t>Circulatiepomp verwarmer</t>
  </si>
  <si>
    <t>TC25</t>
  </si>
  <si>
    <t>Luchtbehandelingskasten aula</t>
  </si>
  <si>
    <t>TL 2250
40 komb.126</t>
  </si>
  <si>
    <t>Close-in boilers</t>
  </si>
  <si>
    <t>10 L close in</t>
  </si>
  <si>
    <t>Electrische boilers</t>
  </si>
  <si>
    <t>50 liter mono plusPrettige</t>
  </si>
  <si>
    <t>Aantal preventieve onderhoudsbeurten per jaar</t>
  </si>
  <si>
    <t>Regionaal Archief</t>
  </si>
  <si>
    <t>Bergerweg 1</t>
  </si>
  <si>
    <t>Brandslanghaspel</t>
  </si>
  <si>
    <t>Ajax</t>
  </si>
  <si>
    <t>Brandblusser draagbaar</t>
  </si>
  <si>
    <t>Gasabsorptie warmtepomp 1</t>
  </si>
  <si>
    <t>Robur</t>
  </si>
  <si>
    <t>GAHP-WS</t>
  </si>
  <si>
    <t>Gasabsorptie warmtepomp 2</t>
  </si>
  <si>
    <t>GAHP-A</t>
  </si>
  <si>
    <t>Drycooler</t>
  </si>
  <si>
    <t>ALFA LAVAL</t>
  </si>
  <si>
    <t>BDML802DY30</t>
  </si>
  <si>
    <t>Naregelingen</t>
  </si>
  <si>
    <t>Comforte I met comset</t>
  </si>
  <si>
    <t>Keerklep controleerbaar</t>
  </si>
  <si>
    <t>Tracing koelmachines</t>
  </si>
  <si>
    <t>Raychem</t>
  </si>
  <si>
    <t>Rayclic-02</t>
  </si>
  <si>
    <t>Tussenmeter gas nieuwbouw</t>
  </si>
  <si>
    <t>Temperatuur-RV sensoren archief</t>
  </si>
  <si>
    <t>Siemens</t>
  </si>
  <si>
    <t>QFA 3160</t>
  </si>
  <si>
    <t>Veldapparatuur temperatuur/RV kanalen</t>
  </si>
  <si>
    <t>QFM 81.2</t>
  </si>
  <si>
    <t>Magneetklep brandslanghaspels</t>
  </si>
  <si>
    <t>via GBS in WKO centrale</t>
  </si>
  <si>
    <t>Appendages water gehele pand divers</t>
  </si>
  <si>
    <t>SAL81.00T20</t>
  </si>
  <si>
    <t>Kanaalventilator</t>
  </si>
  <si>
    <t>Ostberg</t>
  </si>
  <si>
    <t>IRE400 D1</t>
  </si>
  <si>
    <t>Brandkleppen gehele pand</t>
  </si>
  <si>
    <t>Buffervat warm HT</t>
  </si>
  <si>
    <t>1000 liter</t>
  </si>
  <si>
    <t>Buffervat warm LT</t>
  </si>
  <si>
    <t>2000 liter</t>
  </si>
  <si>
    <t>Bron buffervat</t>
  </si>
  <si>
    <t>1500 liter</t>
  </si>
  <si>
    <t>Buffervat gekoeld water LT</t>
  </si>
  <si>
    <t>Stiebel Eltron</t>
  </si>
  <si>
    <t>SBP 400 E cool 400 liter</t>
  </si>
  <si>
    <t>Buffervat gekoeld water HT</t>
  </si>
  <si>
    <t>500 liter</t>
  </si>
  <si>
    <t>Verdeler vloerverwarming/ koeling BGG expeditie</t>
  </si>
  <si>
    <t>15 strangen</t>
  </si>
  <si>
    <t>Verdeler vloerverwarming/ koeling 1e etage</t>
  </si>
  <si>
    <t>14 strangen</t>
  </si>
  <si>
    <t>Verdeler vloerverwarming/ koeling 2e etage</t>
  </si>
  <si>
    <t>13 strangen</t>
  </si>
  <si>
    <t>Verdeler vloerverwarming/ koeling BGG vitrine</t>
  </si>
  <si>
    <t>Electrische naverwarmer</t>
  </si>
  <si>
    <t>Jevi Ohm</t>
  </si>
  <si>
    <t>EFFK</t>
  </si>
  <si>
    <t>Expansievat warm Flexcon 50 liter / 1,5 bar</t>
  </si>
  <si>
    <t>50 liter / 1,5 bar</t>
  </si>
  <si>
    <t>Expansievat koud Flexcon 18 / 0,5 bar</t>
  </si>
  <si>
    <t>Flexvat</t>
  </si>
  <si>
    <t>18 liter / 0,5 bar</t>
  </si>
  <si>
    <t>Expansievatwarmtevernietiging Flexcon 25 / 1,0 bar</t>
  </si>
  <si>
    <t>25 / 1,0 bar</t>
  </si>
  <si>
    <t>Expansievat bronsysteem - cad C2B-200   Liter   V  1,4bar</t>
  </si>
  <si>
    <t>cad</t>
  </si>
  <si>
    <t>C2B-200   Liter   V  1,4bar</t>
  </si>
  <si>
    <t>GBS bediencomputer Priva</t>
  </si>
  <si>
    <t>Waterdetectiesysteem gehele pand</t>
  </si>
  <si>
    <t>logstor</t>
  </si>
  <si>
    <t>Klimaatplafond</t>
  </si>
  <si>
    <t>Ontvochtiger 1 LBK 005</t>
  </si>
  <si>
    <t>Munters</t>
  </si>
  <si>
    <t>ML420E</t>
  </si>
  <si>
    <t>Ontvochtiger 1 LBK 001</t>
  </si>
  <si>
    <t>ML1100</t>
  </si>
  <si>
    <t>Ontvochtiger 2 LBK 001</t>
  </si>
  <si>
    <t>LBK 003 (nabehandeling depots 1e)</t>
  </si>
  <si>
    <t>Holland Heating Carrier</t>
  </si>
  <si>
    <t>39HQ 06.04</t>
  </si>
  <si>
    <t>LBK 004 (nabehandeling depots 2e)</t>
  </si>
  <si>
    <t>39HQ06.04</t>
  </si>
  <si>
    <t>LBK 005 (depot 02B)</t>
  </si>
  <si>
    <t>39HQ04.02</t>
  </si>
  <si>
    <t>LBK 001 (voorbehandeling depots)</t>
  </si>
  <si>
    <t>39HQ10.08</t>
  </si>
  <si>
    <t>LBK 006 (algemeen)</t>
  </si>
  <si>
    <t>LBK 002 (nabehandeling depots BG)</t>
  </si>
  <si>
    <t>39HQ08.06</t>
  </si>
  <si>
    <t>DX koelunit koudedepot</t>
  </si>
  <si>
    <t>Weber</t>
  </si>
  <si>
    <t>DX</t>
  </si>
  <si>
    <t>Koelmachine 1 - Carrier 30RB-021</t>
  </si>
  <si>
    <t>30RB-021</t>
  </si>
  <si>
    <t>Koelmachine 2 - Carrier 30RB-021</t>
  </si>
  <si>
    <t>Regelkast  RK 4</t>
  </si>
  <si>
    <t>Compri HX 4</t>
  </si>
  <si>
    <t>Regelkast 5</t>
  </si>
  <si>
    <t>HX 8E</t>
  </si>
  <si>
    <t>Regelkast 6</t>
  </si>
  <si>
    <t>Stoombevochtiger LBK 005 - Condair MK5 visual</t>
  </si>
  <si>
    <t>Condair</t>
  </si>
  <si>
    <t>MK5 visual</t>
  </si>
  <si>
    <t>Stoombevochtiger LBK 004 - Condair MK5 visual</t>
  </si>
  <si>
    <t>Stoombevochtiger LBK 002 - Condair MK5 visual</t>
  </si>
  <si>
    <t>Stoombevochtiger LBK algemeen - Condair MK5 visual</t>
  </si>
  <si>
    <t>TSA warmteoverdracht oudbouw</t>
  </si>
  <si>
    <t>Alfa Laval</t>
  </si>
  <si>
    <t>Warmtemeter levering oudbouw</t>
  </si>
  <si>
    <t>Itron</t>
  </si>
  <si>
    <t>1</t>
  </si>
  <si>
    <t>TSA warmtevernietiging</t>
  </si>
  <si>
    <t>TSA bronsysteem</t>
  </si>
  <si>
    <t>TSA drycooler</t>
  </si>
  <si>
    <t>TL6-BFM</t>
  </si>
  <si>
    <t>Verdeler warmwater</t>
  </si>
  <si>
    <t>Siemens,grundfos etc</t>
  </si>
  <si>
    <t>div.</t>
  </si>
  <si>
    <t>Verdeler koudwater</t>
  </si>
  <si>
    <t>siemns,grundfos etc</t>
  </si>
  <si>
    <t>WKO systeem (bronnen) opwekking via bodemopslag</t>
  </si>
  <si>
    <t>Stadhuis</t>
  </si>
  <si>
    <t>Chiller LBK Breedstraat / Schoutenstraat / Polderkamer / 4e Vleugel</t>
  </si>
  <si>
    <t>30 RA-140 - 2x10 kg R 407C</t>
  </si>
  <si>
    <t>LBK Breedstraat, toevoer + retour</t>
  </si>
  <si>
    <t>Nedair</t>
  </si>
  <si>
    <t>NKD 10.17</t>
  </si>
  <si>
    <t>CV pomp luchtbehandelingskast Breedstraat</t>
  </si>
  <si>
    <t>TP</t>
  </si>
  <si>
    <t>DA 125/2</t>
  </si>
  <si>
    <t>MER-Computair 1 stadhuis (buitendeel)</t>
  </si>
  <si>
    <t>Eurocoil, Lennox</t>
  </si>
  <si>
    <t>PEC3-423N1P-V</t>
  </si>
  <si>
    <t>MER-Computair 2 stadhuis (buitendeel)</t>
  </si>
  <si>
    <t>DX unit 1 LBK Moriaanshoofd</t>
  </si>
  <si>
    <t>38GLS060G</t>
  </si>
  <si>
    <t>DX unit 2 LBK Moriaanshoofd</t>
  </si>
  <si>
    <t>Chiller Moriaanshoofd</t>
  </si>
  <si>
    <t>Lennox</t>
  </si>
  <si>
    <t>EAC0211SKHN</t>
  </si>
  <si>
    <t>DX unit 1 LBK Raadzaal</t>
  </si>
  <si>
    <t>DX unit 2 LBK Raadzaal</t>
  </si>
  <si>
    <t>Dakafzuigventilator , functie?</t>
  </si>
  <si>
    <t>V-CDP150</t>
  </si>
  <si>
    <t>Filtersectie t.b.v. LBK 4e vleugel</t>
  </si>
  <si>
    <t>Onbekend</t>
  </si>
  <si>
    <t>Buisventilator, afzuiging bode kleedruimte</t>
  </si>
  <si>
    <t>RRV160/1</t>
  </si>
  <si>
    <t>Splitsysteem Ruimte 0.38</t>
  </si>
  <si>
    <t>Daikin</t>
  </si>
  <si>
    <t>RP71B7W1</t>
  </si>
  <si>
    <t>Kanaalventilator afzuiging rijwiel kelder</t>
  </si>
  <si>
    <t>Boxventilator</t>
  </si>
  <si>
    <t>Chiller LBK archief</t>
  </si>
  <si>
    <t>30RB008</t>
  </si>
  <si>
    <t>Kanaalventilator kelder</t>
  </si>
  <si>
    <t>Solar &amp; Palau</t>
  </si>
  <si>
    <t>TD800</t>
  </si>
  <si>
    <t>Buisventilator afzuiging ICT ruimte</t>
  </si>
  <si>
    <t>JE Stork AIR</t>
  </si>
  <si>
    <t>RRV250/2</t>
  </si>
  <si>
    <t>Electrische boiler</t>
  </si>
  <si>
    <t>Mono plus 50L</t>
  </si>
  <si>
    <t>Vuilwaterpomp</t>
  </si>
  <si>
    <t>Duijvelaar</t>
  </si>
  <si>
    <t>C500</t>
  </si>
  <si>
    <t>VUN1 KN 2-1WSA</t>
  </si>
  <si>
    <t>MER-Noodstroom aggregaten SDMO J66K</t>
  </si>
  <si>
    <t>SDMO</t>
  </si>
  <si>
    <t>J66K</t>
  </si>
  <si>
    <t>MER-Wateroverlast melders SER 2e verd.</t>
  </si>
  <si>
    <t>Wolter &amp; Dros</t>
  </si>
  <si>
    <t>CAVIA</t>
  </si>
  <si>
    <t>MER-Computair 1 stadhuis (binnendeel)</t>
  </si>
  <si>
    <t>DHAXR0281</t>
  </si>
  <si>
    <t>MER-Computair 2 stadhuis (binnendeel)</t>
  </si>
  <si>
    <t>MER-Aspiratie/Detectiesysteem</t>
  </si>
  <si>
    <t>Xtralis Vesda</t>
  </si>
  <si>
    <t>Vesda VLF-500</t>
  </si>
  <si>
    <t>MER-Blusgasinstallatie</t>
  </si>
  <si>
    <t>XC1001-A</t>
  </si>
  <si>
    <t>nobreak-installaties</t>
  </si>
  <si>
    <t>EATON</t>
  </si>
  <si>
    <t>9355-15-NL-10-64x7Ah</t>
  </si>
  <si>
    <t>blusgasinstallaties</t>
  </si>
  <si>
    <t>Inergen</t>
  </si>
  <si>
    <t>4 cilinders á 80 l</t>
  </si>
  <si>
    <t>Ventilatorconvectoren</t>
  </si>
  <si>
    <t>Gaswandketel</t>
  </si>
  <si>
    <t>Quinta Ace 115</t>
  </si>
  <si>
    <t>Regelkast OS6</t>
  </si>
  <si>
    <t>HX4</t>
  </si>
  <si>
    <t>Server GBS</t>
  </si>
  <si>
    <t>Webengine V2.1</t>
  </si>
  <si>
    <t>Expansievoorziening gaswandketels</t>
  </si>
  <si>
    <t>Flexcon 25 liter / 0,5 bar</t>
  </si>
  <si>
    <t>Dubbelpomp</t>
  </si>
  <si>
    <t>TOP-S65/13</t>
  </si>
  <si>
    <t>Luchtafscheider</t>
  </si>
  <si>
    <t>Boxventilator rookruimte</t>
  </si>
  <si>
    <t>Air Trade Centre</t>
  </si>
  <si>
    <t>BFA 200-RE1</t>
  </si>
  <si>
    <t>Vuilwaterpomp fietsenstalling</t>
  </si>
  <si>
    <t>Unilift KP 150</t>
  </si>
  <si>
    <t>Pomp CV groep, verdeler/verzamelaar fietsenstalling</t>
  </si>
  <si>
    <t>TOP-S5/4</t>
  </si>
  <si>
    <t>UPS25-50</t>
  </si>
  <si>
    <t>LBK Archief</t>
  </si>
  <si>
    <t>HH flex 05.02</t>
  </si>
  <si>
    <t>Stoombevochtiger LBK archief</t>
  </si>
  <si>
    <t>Carel</t>
  </si>
  <si>
    <t>Humidisteam basic</t>
  </si>
  <si>
    <t>GKW buffer t.b.v. LBK archief</t>
  </si>
  <si>
    <t>Pacetti</t>
  </si>
  <si>
    <t>INT_VT-V6…
300 liter</t>
  </si>
  <si>
    <t>Expansievat LBK archief</t>
  </si>
  <si>
    <t>Flexcon 18 liter / 0,5 bar</t>
  </si>
  <si>
    <t>Kanaalventilator afzuig fietsen stalling</t>
  </si>
  <si>
    <t>TA 123</t>
  </si>
  <si>
    <t>LBK 4e vleugel, toevoer en retour</t>
  </si>
  <si>
    <t>BCA 1650d unit II</t>
  </si>
  <si>
    <t>Stoombevochtiger LBK 4e vleugel</t>
  </si>
  <si>
    <t>CP3 Pro 26-45</t>
  </si>
  <si>
    <t>RK5</t>
  </si>
  <si>
    <t>RK7</t>
  </si>
  <si>
    <t>RK1</t>
  </si>
  <si>
    <t>Expansievoorzien CV verdeler/verzamelaar</t>
  </si>
  <si>
    <t xml:space="preserve">Flexcon </t>
  </si>
  <si>
    <t>Pomp CV groep, verdeler/verzamelaar TR kelder fietsenstalling</t>
  </si>
  <si>
    <t>Stratos 50/1-9</t>
  </si>
  <si>
    <t>Stratos 30/1-12</t>
  </si>
  <si>
    <t>Stratos 30/1-6</t>
  </si>
  <si>
    <t>Stratos 25/1-8</t>
  </si>
  <si>
    <t>Straos Pico 25/1-4</t>
  </si>
  <si>
    <t>Expansievoorziening verdeler/verzamelaar Schoutenstraat</t>
  </si>
  <si>
    <t>Flexcon 200</t>
  </si>
  <si>
    <t>Pomp CV groep, verdeler/verzamelaar Schoutenstraat</t>
  </si>
  <si>
    <t>Janos maxo 40/8</t>
  </si>
  <si>
    <t>TOP-S 50/4</t>
  </si>
  <si>
    <t>Janos maxo 40/0,5-4</t>
  </si>
  <si>
    <t>Condenspomp t.b.v LBK</t>
  </si>
  <si>
    <t>Aspen</t>
  </si>
  <si>
    <t>-</t>
  </si>
  <si>
    <t>CV verdeler/verzamelaar</t>
  </si>
  <si>
    <t>CV pomp t.b.v. verdeler/verzamelaar raadzaal (radiatorgroep)</t>
  </si>
  <si>
    <t>TOP-S 40/7</t>
  </si>
  <si>
    <t>UPS40-30F</t>
  </si>
  <si>
    <t>Jonos Pico 30/1-W</t>
  </si>
  <si>
    <t>LBK Raadzaal, toevoer en retour</t>
  </si>
  <si>
    <t>K2D ttw</t>
  </si>
  <si>
    <t>RK3-1 (voormalig KD)</t>
  </si>
  <si>
    <t>25 TC</t>
  </si>
  <si>
    <t>Boxventilator (afzuiging Polderkamer)</t>
  </si>
  <si>
    <t>Systemair</t>
  </si>
  <si>
    <t>KVKE 315L</t>
  </si>
  <si>
    <t>LBK Polderkamer, toevoer</t>
  </si>
  <si>
    <t>NKD 10.7</t>
  </si>
  <si>
    <t>CV pomp luchtbehandelingskast Polderkamer</t>
  </si>
  <si>
    <t>STAR SS 25/S</t>
  </si>
  <si>
    <t>RK3-1</t>
  </si>
  <si>
    <t>50 TC</t>
  </si>
  <si>
    <t>Expansievat koeling Moriaanshoofd</t>
  </si>
  <si>
    <t>Afzuigbox zolder t.b.v. Afzuigkap kantine 2e etage</t>
  </si>
  <si>
    <t>NU-AIR</t>
  </si>
  <si>
    <t>DVK9</t>
  </si>
  <si>
    <t>RK3-2</t>
  </si>
  <si>
    <t>LBK Moriaanshoofd</t>
  </si>
  <si>
    <t>NedAir</t>
  </si>
  <si>
    <t>Stoombevochtiger LBK Moriaanshoofd</t>
  </si>
  <si>
    <t>MK5 Visual</t>
  </si>
  <si>
    <t>CV pomp t.b.v. LBK Moriaanshoogte</t>
  </si>
  <si>
    <t>Star RS25/6</t>
  </si>
  <si>
    <t>LBK Schoutenzaal, toevoer + retour</t>
  </si>
  <si>
    <t>NKD 10.10</t>
  </si>
  <si>
    <t>CV pomp luchtbehandelingskast Schoutenzaal</t>
  </si>
  <si>
    <t>STAR RS 25/6</t>
  </si>
  <si>
    <t>Twincoil pomp luchtbehandelingskast Schoutenzaal</t>
  </si>
  <si>
    <t>TOP-S 40/10</t>
  </si>
  <si>
    <t>Stoombevochtiger LBK Schoutenzaal</t>
  </si>
  <si>
    <t>MK5 Visual 20</t>
  </si>
  <si>
    <t>Expansievoorziening Twincoil</t>
  </si>
  <si>
    <t>RK2-2</t>
  </si>
  <si>
    <t>Nakoeler</t>
  </si>
  <si>
    <t>VEAB</t>
  </si>
  <si>
    <t>PGK400x200-3-2-0</t>
  </si>
  <si>
    <t>Dompelpomp</t>
  </si>
  <si>
    <t>TM 30.0.2.68</t>
  </si>
  <si>
    <t>Convector (145 stuks)</t>
  </si>
  <si>
    <t>Gymlokaal</t>
  </si>
  <si>
    <t>Middenweg 6</t>
  </si>
  <si>
    <t>Grootschermer</t>
  </si>
  <si>
    <t>CV ketel</t>
  </si>
  <si>
    <t>Quinta ACE 65</t>
  </si>
  <si>
    <t>Quinta ACE 45</t>
  </si>
  <si>
    <t>Aqua Cella 300 liter</t>
  </si>
  <si>
    <t>Flexcon 35 liter</t>
  </si>
  <si>
    <t>CV pomp</t>
  </si>
  <si>
    <t>Grundfoss</t>
  </si>
  <si>
    <t>UPS 36-50F 200</t>
  </si>
  <si>
    <t>Regeling</t>
  </si>
  <si>
    <t>Cenvax</t>
  </si>
  <si>
    <t>Combi Control</t>
  </si>
  <si>
    <t>Wijkcentrum Mare Nostrum</t>
  </si>
  <si>
    <t xml:space="preserve">Arubastraat 2 </t>
  </si>
  <si>
    <t>Regelkast</t>
  </si>
  <si>
    <t>Synco</t>
  </si>
  <si>
    <t>Quinta 85</t>
  </si>
  <si>
    <t>Arubastraat 2</t>
  </si>
  <si>
    <t>Expansievat ketels</t>
  </si>
  <si>
    <t>flexcon 25/0,5</t>
  </si>
  <si>
    <t>Verdeler warmteopwekking</t>
  </si>
  <si>
    <t>Circulatiepomp CV, transportgroep</t>
  </si>
  <si>
    <t>UPS 50-60/2F</t>
  </si>
  <si>
    <t>Circulatiepomp CV, radiatogroep</t>
  </si>
  <si>
    <t xml:space="preserve">UPE 40-80 F 250 </t>
  </si>
  <si>
    <t>UPE 32-60 180</t>
  </si>
  <si>
    <t>Flexcon 80/0,5</t>
  </si>
  <si>
    <t>LBK WTA HR8000</t>
  </si>
  <si>
    <t>WTA HR8000, 
type A</t>
  </si>
  <si>
    <t>LBK WTA HR3000</t>
  </si>
  <si>
    <t>WTA HR3000, 
type A</t>
  </si>
  <si>
    <t>WTA HR8000,
Type A</t>
  </si>
  <si>
    <t>50 L</t>
  </si>
  <si>
    <t>Vloerverwarmingsverdeler</t>
  </si>
  <si>
    <t>WTH</t>
  </si>
  <si>
    <t>6 groeps</t>
  </si>
  <si>
    <t>Dakafzuigventilator keuken</t>
  </si>
  <si>
    <t>MXF 315 EC green</t>
  </si>
  <si>
    <t>Luchtgordijn</t>
  </si>
  <si>
    <t>LSA</t>
  </si>
  <si>
    <t>M2000</t>
  </si>
  <si>
    <t>Centrum voor Jeugd en Gezin &amp; KDV de Kinderkamer</t>
  </si>
  <si>
    <t>Merwedestraat 2+4</t>
  </si>
  <si>
    <t>Orcon</t>
  </si>
  <si>
    <t>MPV-7W</t>
  </si>
  <si>
    <t>J.E. Storkair</t>
  </si>
  <si>
    <t>VDA</t>
  </si>
  <si>
    <t>Luchtafvoerkast dak</t>
  </si>
  <si>
    <t>Thermo air</t>
  </si>
  <si>
    <t>Luchttoevoerkast dak</t>
  </si>
  <si>
    <t>Thermo-Air</t>
  </si>
  <si>
    <t>DX koelmachine tbv LBK</t>
  </si>
  <si>
    <t>Mitsubishi</t>
  </si>
  <si>
    <t>PUHZ125YHA</t>
  </si>
  <si>
    <t>PUHZ100YKA</t>
  </si>
  <si>
    <t>Multisplitssysteem</t>
  </si>
  <si>
    <t>Gree</t>
  </si>
  <si>
    <t>GWHD(42)NK3AO</t>
  </si>
  <si>
    <t>Splitunit serverruimte</t>
  </si>
  <si>
    <t>SRC25ZG-S</t>
  </si>
  <si>
    <t>CV ketel ICT Ruimte</t>
  </si>
  <si>
    <t>UP20-15 N 150</t>
  </si>
  <si>
    <t>Expansievat 35 liter</t>
  </si>
  <si>
    <t>35 L / 0,5 B</t>
  </si>
  <si>
    <t>Aqua, 120lit.</t>
  </si>
  <si>
    <t>Regelkast RK</t>
  </si>
  <si>
    <t>TAC</t>
  </si>
  <si>
    <t>Xenta</t>
  </si>
  <si>
    <t xml:space="preserve">CV ketel </t>
  </si>
  <si>
    <t>Circulatiepomp CV ketel</t>
  </si>
  <si>
    <t>UPS 25-55</t>
  </si>
  <si>
    <t>Quinta 30s</t>
  </si>
  <si>
    <t>expansievat</t>
  </si>
  <si>
    <t>flamco</t>
  </si>
  <si>
    <t>35L</t>
  </si>
  <si>
    <t>MFA Vroonermeer/ De Lispeltuut</t>
  </si>
  <si>
    <t>P.C. Boutenstraat 4</t>
  </si>
  <si>
    <t>diverse</t>
  </si>
  <si>
    <t>ME 15</t>
  </si>
  <si>
    <t>ME13-1</t>
  </si>
  <si>
    <t>ME 13-2</t>
  </si>
  <si>
    <t>ME14</t>
  </si>
  <si>
    <t>ME10-1</t>
  </si>
  <si>
    <t>Circulatiepomp CV</t>
  </si>
  <si>
    <t xml:space="preserve">M10-2 </t>
  </si>
  <si>
    <t>Rosenberg</t>
  </si>
  <si>
    <t>KDV 310-6E</t>
  </si>
  <si>
    <t>KDV 400-6D</t>
  </si>
  <si>
    <t>KDV 310-6D</t>
  </si>
  <si>
    <t>CV-ketel 1</t>
  </si>
  <si>
    <t>CV-ketel 2</t>
  </si>
  <si>
    <t>CV-ketel 3</t>
  </si>
  <si>
    <t>Flexcon 110 / 0,5</t>
  </si>
  <si>
    <t>HX 4</t>
  </si>
  <si>
    <t>LBK 1</t>
  </si>
  <si>
    <t>Rox</t>
  </si>
  <si>
    <t xml:space="preserve"> HYD 0225 HZ, 8707.01</t>
  </si>
  <si>
    <t>LBK 2</t>
  </si>
  <si>
    <t xml:space="preserve"> HET 0100 HZA, 8707.02</t>
  </si>
  <si>
    <t>LBK 3</t>
  </si>
  <si>
    <t xml:space="preserve"> HYD 0100 HZA, 8707.02</t>
  </si>
  <si>
    <t>TSA warmwater voorziening</t>
  </si>
  <si>
    <t>Sentry</t>
  </si>
  <si>
    <t>EBW 160NL</t>
  </si>
  <si>
    <t>circulatie pomp tapwater</t>
  </si>
  <si>
    <t>Star Z20/1</t>
  </si>
  <si>
    <t>Wijkcentrum de Oever</t>
  </si>
  <si>
    <t>Amstelstraat 1</t>
  </si>
  <si>
    <t>Dakafzuigventilatoren</t>
  </si>
  <si>
    <t>Bergschenhoek</t>
  </si>
  <si>
    <t>RX10/10</t>
  </si>
  <si>
    <t>Convectorput in de vloer</t>
  </si>
  <si>
    <t>JAGA</t>
  </si>
  <si>
    <t>Convector staand</t>
  </si>
  <si>
    <t>Convector staand met DBE</t>
  </si>
  <si>
    <t>LBK unit 01</t>
  </si>
  <si>
    <t>Swegon</t>
  </si>
  <si>
    <t>Basic-006</t>
  </si>
  <si>
    <t>Circulatiepomp LBK dak</t>
  </si>
  <si>
    <t>Pico 30/1-4-(eu2)</t>
  </si>
  <si>
    <t>Stratos 25  1/10</t>
  </si>
  <si>
    <t>Unical</t>
  </si>
  <si>
    <t>Uni 50010056 Modulux 120</t>
  </si>
  <si>
    <t>Circulatiepomp CV, ketelpomp</t>
  </si>
  <si>
    <t>Magna 32/60</t>
  </si>
  <si>
    <t>Expansievat CV</t>
  </si>
  <si>
    <t>80L/1 bar</t>
  </si>
  <si>
    <t>Zonneboiler systeem + CV Ketel</t>
  </si>
  <si>
    <t>ATAG</t>
  </si>
  <si>
    <t>Zonnegas boiler Q38SC</t>
  </si>
  <si>
    <t>Zonnepanelen dak</t>
  </si>
  <si>
    <t>Ketelregelaar boiler</t>
  </si>
  <si>
    <t>VAG 4000</t>
  </si>
  <si>
    <t>UP20/30</t>
  </si>
  <si>
    <t>Expansievat tapwatersysteen</t>
  </si>
  <si>
    <t>Statico</t>
  </si>
  <si>
    <t>18 liter/1</t>
  </si>
  <si>
    <t>WTW unit 01</t>
  </si>
  <si>
    <t>WHR 950 R BH</t>
  </si>
  <si>
    <t>WTW unit 02</t>
  </si>
  <si>
    <t>WTW gold 05C1121</t>
  </si>
  <si>
    <t>WTW unit 03</t>
  </si>
  <si>
    <t>WTW gold 04C1121</t>
  </si>
  <si>
    <t>WTW unit 05</t>
  </si>
  <si>
    <t>WTW unit 06</t>
  </si>
  <si>
    <t>WTW unit 07</t>
  </si>
  <si>
    <t>WTW unit  08</t>
  </si>
  <si>
    <t>WTW unit 09</t>
  </si>
  <si>
    <t>Vetafscheider</t>
  </si>
  <si>
    <t>Inventum</t>
  </si>
  <si>
    <t>EDR 10</t>
  </si>
  <si>
    <t>Vloerverwarming</t>
  </si>
  <si>
    <t>5 groeps</t>
  </si>
  <si>
    <t>Circulatiepomp VV</t>
  </si>
  <si>
    <t>UPS 25-50 180</t>
  </si>
  <si>
    <t>Centrum voor Kunst en Erfgoed (Oudbouw)</t>
  </si>
  <si>
    <t>DV 280-4E.3EF</t>
  </si>
  <si>
    <t>VDA 180</t>
  </si>
  <si>
    <t>Hydrofoor-Duijvelaar HU 2 DPME 4/2 B</t>
  </si>
  <si>
    <t>HU 2 DPME 4/2 B</t>
  </si>
  <si>
    <t>AC unit Archeologie kleine ruimte beg. grond</t>
  </si>
  <si>
    <t>MUZSF25VE</t>
  </si>
  <si>
    <t>AC unit Archeologie grote ruimte beg grond</t>
  </si>
  <si>
    <t>MXZ3E54VA</t>
  </si>
  <si>
    <t>Verdeler / verzamelaar</t>
  </si>
  <si>
    <t>Luchtbehandelingskast toevoer + retour centraal-Alko 713-5</t>
  </si>
  <si>
    <t>Alko</t>
  </si>
  <si>
    <t>713-5</t>
  </si>
  <si>
    <t>Brandklep</t>
  </si>
  <si>
    <t>Pomp</t>
  </si>
  <si>
    <t>TOP-S 80/7</t>
  </si>
  <si>
    <t>Sanivite</t>
  </si>
  <si>
    <t>SFA, V35</t>
  </si>
  <si>
    <t>AC unit kamer 37</t>
  </si>
  <si>
    <t>RZQG71L8Y1B</t>
  </si>
  <si>
    <t>AC unit kamer 38 en 39</t>
  </si>
  <si>
    <t>RZQG125L8YIB</t>
  </si>
  <si>
    <t>AC unit kamer 40</t>
  </si>
  <si>
    <t>AC unit  Serverruimte 1e etage Archief</t>
  </si>
  <si>
    <t>RX35</t>
  </si>
  <si>
    <t>AC unit kamer 43</t>
  </si>
  <si>
    <t xml:space="preserve"> RZQG140L7Y1B</t>
  </si>
  <si>
    <t>AC unit kamer 41</t>
  </si>
  <si>
    <t>RZQ200C7Y1B</t>
  </si>
  <si>
    <t>Regelkast RK 3</t>
  </si>
  <si>
    <t>Regelkast RK 2</t>
  </si>
  <si>
    <t>Compri HX</t>
  </si>
  <si>
    <t>Unilift KP150</t>
  </si>
  <si>
    <t>Boiler-Daalderop MONO 3 koper 150 liter</t>
  </si>
  <si>
    <t>MONO 3 koper 150 liter</t>
  </si>
  <si>
    <t>Boiler-Daalderop Mono plus koper 120 liter</t>
  </si>
  <si>
    <t>Mono plus koper 120 liter</t>
  </si>
  <si>
    <t>tbv Twincoil</t>
  </si>
  <si>
    <t>Flexcon 35-0,5 bar</t>
  </si>
  <si>
    <t>Afzuigkast dampafzuig Archeologie</t>
  </si>
  <si>
    <t xml:space="preserve"> </t>
  </si>
  <si>
    <t>CHB13RD04</t>
  </si>
  <si>
    <t>Afzuigventilator</t>
  </si>
  <si>
    <t>KCV</t>
  </si>
  <si>
    <t>Rv110/2/C/PTO</t>
  </si>
  <si>
    <t>CV ketel 2 (rechts)</t>
  </si>
  <si>
    <t>Buderus</t>
  </si>
  <si>
    <t xml:space="preserve">SK 715 </t>
  </si>
  <si>
    <t>CV ketel 2 (rechts), brander</t>
  </si>
  <si>
    <t>WM-G10/4-A</t>
  </si>
  <si>
    <t>CV ketel 2 (links)</t>
  </si>
  <si>
    <t>CV ketel 2 (links), brander</t>
  </si>
  <si>
    <t>Pomp CV wisselaar LBK</t>
  </si>
  <si>
    <t>Ontgasser-Flamco ENA1</t>
  </si>
  <si>
    <t>ENA10</t>
  </si>
  <si>
    <t>Expansievat systeem  - Flamco Flexcon2x200 liter-0,5 bar</t>
  </si>
  <si>
    <t>Flexcon 2x200 liter  /0,5 bar</t>
  </si>
  <si>
    <t>Expansievat ketels - Flamco Flexcon 80 / 0,5</t>
  </si>
  <si>
    <t>Flexcon 80 / 0,5</t>
  </si>
  <si>
    <t>Expansievat ketels - Flamco Flexcon 425 / 0,5</t>
  </si>
  <si>
    <t>Flexcon 425</t>
  </si>
  <si>
    <t>AC unit kamer 49</t>
  </si>
  <si>
    <t>AC unit Serverruimte Archeologie begane grond</t>
  </si>
  <si>
    <t>RXS35G2V1B9</t>
  </si>
  <si>
    <t>AC unit Serverruimte 1e etage</t>
  </si>
  <si>
    <t>AC unit  kamer 44</t>
  </si>
  <si>
    <t>RZQG140L7Y1B</t>
  </si>
  <si>
    <t>Verdeler</t>
  </si>
  <si>
    <t>Pomp twincoil</t>
  </si>
  <si>
    <t>P40/100R</t>
  </si>
  <si>
    <t>Warmtemeter</t>
  </si>
  <si>
    <t>CF Echo II</t>
  </si>
  <si>
    <t>Regelkast  RK 1</t>
  </si>
  <si>
    <t>Simer</t>
  </si>
  <si>
    <t>Buurthuis</t>
  </si>
  <si>
    <t>Kortenaerkade 23</t>
  </si>
  <si>
    <t>Saturnusstraat 52</t>
  </si>
  <si>
    <t>Quinta 85S KW95.5</t>
  </si>
  <si>
    <t>Calenta 35S KW39</t>
  </si>
  <si>
    <t>Aqua 120 liter boiler</t>
  </si>
  <si>
    <t>WW Pomp</t>
  </si>
  <si>
    <t>UP 20/30N 150</t>
  </si>
  <si>
    <t>TH Ventiel</t>
  </si>
  <si>
    <t>Rada</t>
  </si>
  <si>
    <t>thermostatic 320</t>
  </si>
  <si>
    <t>R.W. Ahlen</t>
  </si>
  <si>
    <t>18 liter</t>
  </si>
  <si>
    <t>Flexcon 80 liter</t>
  </si>
  <si>
    <t>NRB 12T</t>
  </si>
  <si>
    <t>MX13</t>
  </si>
  <si>
    <t>UPS 25-80-130</t>
  </si>
  <si>
    <t>2-weg klep</t>
  </si>
  <si>
    <t>Thermokon</t>
  </si>
  <si>
    <t>AKF1006207</t>
  </si>
  <si>
    <t>VFG54</t>
  </si>
  <si>
    <t>3-weg klep</t>
  </si>
  <si>
    <t>Acvatix SQS65</t>
  </si>
  <si>
    <t>GBS Compri HX</t>
  </si>
  <si>
    <t>Schakelkast</t>
  </si>
  <si>
    <t>tbv cv-installatie</t>
  </si>
  <si>
    <t>Heilooerdijk 138</t>
  </si>
  <si>
    <t>PUB2-210-12</t>
  </si>
  <si>
    <t>Flexcon 18 liter</t>
  </si>
  <si>
    <t>UP 20-15N 150</t>
  </si>
  <si>
    <t>Inschrijver</t>
  </si>
  <si>
    <t>Voor verrekenbaar correctief onderhoud en regie werkzaamheden op afroep</t>
  </si>
  <si>
    <t>Calculatieschema materiaal / werk derden</t>
  </si>
  <si>
    <t>Percentage</t>
  </si>
  <si>
    <t>Werk derden</t>
  </si>
  <si>
    <t>Toeslag op werk derden:</t>
  </si>
  <si>
    <t>Uurtarieven voor onderhoud, regiewerk- en storingen</t>
  </si>
  <si>
    <t>Uurloon</t>
  </si>
  <si>
    <t>Servicetechnicus / technicus ET en WT</t>
  </si>
  <si>
    <t>Specialist (bijv. IBS/M&amp;R)</t>
  </si>
  <si>
    <t>Begeleiding / werkvoorbereiding</t>
  </si>
  <si>
    <t>Percentage buiten werktijden (obv servicetechnicus):</t>
  </si>
  <si>
    <t>Maandag t/m vrijdag 17PM-8AM</t>
  </si>
  <si>
    <t>Zaterdag</t>
  </si>
  <si>
    <t>Zon- en feestdagen</t>
  </si>
  <si>
    <t>Jaarprijs</t>
  </si>
  <si>
    <t>Alle bedragen zijn exclusief BTW.</t>
  </si>
  <si>
    <t>Voor kleine werken, projecten, uitbreidingen en wijzigingen</t>
  </si>
  <si>
    <t>Netto materiaalprijs</t>
  </si>
  <si>
    <t>Toeslag op klein materiaal: &lt; € 1.000,00</t>
  </si>
  <si>
    <t>Toeslag op groot materiaal: &gt; € 1.000,00</t>
  </si>
  <si>
    <t>Monteur ET en WT</t>
  </si>
  <si>
    <t>Hulpmonteur</t>
  </si>
  <si>
    <t>Monteur STEK</t>
  </si>
  <si>
    <t>Werkvoorbereider</t>
  </si>
  <si>
    <t>Engineer</t>
  </si>
  <si>
    <t>Tekenaar</t>
  </si>
  <si>
    <t>Winst- en risico bij offertewerk</t>
  </si>
  <si>
    <t>%</t>
  </si>
  <si>
    <t>Fictief totaal bedrag</t>
  </si>
  <si>
    <t>Fictief bedrag</t>
  </si>
  <si>
    <t>Contractduur in jaren</t>
  </si>
  <si>
    <t>Prijs totale contractduur</t>
  </si>
  <si>
    <t>Fictief aantal uren</t>
  </si>
  <si>
    <t>Fictief aantal uren per jaar</t>
  </si>
  <si>
    <t>Gewogen inschrijfprijs</t>
  </si>
  <si>
    <t>Fictief bedrag  per jaar</t>
  </si>
  <si>
    <t>Projectleider / Technisch beheerder</t>
  </si>
  <si>
    <t>Monteur WT</t>
  </si>
  <si>
    <t>Onderdeel</t>
  </si>
  <si>
    <t>1)</t>
  </si>
  <si>
    <t>2)</t>
  </si>
  <si>
    <t>3)</t>
  </si>
  <si>
    <t>Totaal gewogen inschrijfprijs</t>
  </si>
  <si>
    <t>Weging</t>
  </si>
  <si>
    <t>Fictief bedrag materiaal en werk derden</t>
  </si>
  <si>
    <t>Fictief bedrag uurtarieven regulier</t>
  </si>
  <si>
    <t>Fictief bedrag uurtarieven buiten werktijden</t>
  </si>
  <si>
    <t>Totaalbedrag</t>
  </si>
  <si>
    <t>Calculatieschema en uurtarieven voor werken en kleine projecten e.d.</t>
  </si>
  <si>
    <t>4)</t>
  </si>
  <si>
    <t>Nulmeting</t>
  </si>
  <si>
    <t>5)</t>
  </si>
  <si>
    <t>Contractprijzen preventief onderhoud</t>
  </si>
  <si>
    <t>Calculatieschema en uurtarieven voor correctief onderhoud</t>
  </si>
  <si>
    <t>Inschrijfprijs</t>
  </si>
  <si>
    <t>Jaarprijs Technisch beheer</t>
  </si>
  <si>
    <t>EUROPESE NIET-OPENBARE AANBESTEDING VAN WERKTUIGBOUWKUNDIG ONDERHOUD</t>
  </si>
  <si>
    <t>Invulinstructie</t>
  </si>
  <si>
    <t>Algemeen: het is niet toegstaan om celeigenschappen te wijzigen</t>
  </si>
  <si>
    <r>
      <rPr>
        <b/>
        <sz val="11"/>
        <color theme="1"/>
        <rFont val="Calibri"/>
        <family val="2"/>
        <scheme val="minor"/>
      </rPr>
      <t>Advies</t>
    </r>
    <r>
      <rPr>
        <sz val="11"/>
        <color theme="1"/>
        <rFont val="Calibri"/>
        <family val="2"/>
        <scheme val="minor"/>
      </rPr>
      <t xml:space="preserve"> Lees eerst deze invulinstructie in zijn geheel door.</t>
    </r>
  </si>
  <si>
    <t>Onderdeel 1 contractprijzen preventief onderhoud</t>
  </si>
  <si>
    <t>Stap 1:</t>
  </si>
  <si>
    <t>Stap 2:</t>
  </si>
  <si>
    <t>Stap 3:</t>
  </si>
  <si>
    <t>U dient in tabblad "Contractprijzen projecten" in de blauw gearceerde cellen de bedragen en condities in te vullen (kolom D).</t>
  </si>
  <si>
    <t>U dient boven in dit blad uw bedrijfsnaam te vermelden.</t>
  </si>
  <si>
    <t>Stap 4:</t>
  </si>
  <si>
    <t xml:space="preserve">In tabblad "Contractprijzen Preventief" worden de contractprijzen preventief onderhoud per object en de totale contractprijs onderhoud WTB Perceel A weergegeven. </t>
  </si>
  <si>
    <t>U dient in tabblad "Nulmeting" in de blauw gearceerde cellen de bedragen per object in te vullen (kolom I).</t>
  </si>
  <si>
    <t>Stap 5:</t>
  </si>
  <si>
    <t>Stap 6:</t>
  </si>
  <si>
    <t>U dient alleen de blauwe gearceerde velden in te vullen, indien een cel niet ingevuld wordt of met een 'nul' geldt deze als inschrijfwaarde.</t>
  </si>
  <si>
    <t>Het inschrijfbestand rekent automatisch door. In kolom I ontstaan fictieve totaal bedragen, welke meewegen met uw gewogen inschrijfprijs.</t>
  </si>
  <si>
    <t>Onderdeel 2 Contractprijzen</t>
  </si>
  <si>
    <t>Onderdeel 3 Contractprijzen correctief</t>
  </si>
  <si>
    <t>Onderdeel 4 Contractprijzen projecten</t>
  </si>
  <si>
    <t>Onderdeel 5 Nulmeting</t>
  </si>
  <si>
    <t>In kolom B van deze invulinstructie zijn de stappen (inclusief link naar het desbetreffende tabblad) opgenomen.</t>
  </si>
  <si>
    <t>Handtekening</t>
  </si>
  <si>
    <t>Onderdeel 6 Totaal gewogen inschrijfprijs</t>
  </si>
  <si>
    <t xml:space="preserve">In tabblad "Totaal gewogen inschrijfprijs" vind u de doorrekening en wegingsfactoren voor de gewogen inschrijfprijs. </t>
  </si>
  <si>
    <t xml:space="preserve">Het inschrijfbestand rekent automatisch door. </t>
  </si>
  <si>
    <t>In kolom H ziet u de totaal gewogen inschrijfprijs.</t>
  </si>
  <si>
    <t>U dient de blauw gearceerde cel nog eventueel uw jaarprijs voor het technisch beheer in te vullen (kolom D).</t>
  </si>
  <si>
    <t>Tarieven zijn allemaal all-in. Onder andere voorrijkosten, reisuren en reiskosten zijn niet seperaat verrekenbaar en zitten dus in het uurtarief verwerkt.</t>
  </si>
  <si>
    <t>O.a. overleg, verslaglegging,  onderhoudsplanning, advies, input MJOP, rapportages.</t>
  </si>
  <si>
    <t>Wettelijk verplicht onderhoud/ keuringen</t>
  </si>
  <si>
    <t>Contractprijs Preventief en wettelijk onderhoud totaal exc. Btw</t>
  </si>
  <si>
    <t>Naam ondertekenaar</t>
  </si>
  <si>
    <t>Datum</t>
  </si>
  <si>
    <t>Fictief bedrag per jaar</t>
  </si>
  <si>
    <t>U dient in tabblad "Contractprijzen Correctief" in de blauw gearceerde cellen de bedragen en percentages in te vullen (kolom D en E).</t>
  </si>
  <si>
    <t>U print dit tabblad als PDF, deze dient rechtsgeldig te worden ondertekend en dus ondertekend in PDF te worden ingediend bij uw inschrijving in CTM. Ook het gehele Excelbestand wordt ingediend in CTM.</t>
  </si>
  <si>
    <t>Calculatieschema en uurtarieven voor onderhoud - versie 1 d.d. 28-1-2026</t>
  </si>
  <si>
    <t>BIJLAGE 9b INSCHRIJFBESTAND PERCEEL A - versie 1 d.d. 28-1-2026</t>
  </si>
  <si>
    <t>Contractprijzen voor preventief onderhoud - versie 1 d.d. 28-1-2026</t>
  </si>
  <si>
    <t>Contractprijzen voor nulmeting - versie 1 d.d. 28-1-2026</t>
  </si>
  <si>
    <r>
      <t>Calculatieschema en uurtarieven voor werken en kleine projecten e.d. tot</t>
    </r>
    <r>
      <rPr>
        <b/>
        <sz val="16"/>
        <color rgb="FFFF0000"/>
        <rFont val="Calibri"/>
        <family val="2"/>
      </rPr>
      <t xml:space="preserve"> </t>
    </r>
    <r>
      <rPr>
        <b/>
        <sz val="16"/>
        <color theme="0"/>
        <rFont val="Calibri"/>
        <family val="2"/>
      </rPr>
      <t xml:space="preserve">€ 150.000 </t>
    </r>
    <r>
      <rPr>
        <b/>
        <sz val="16"/>
        <color rgb="FFFFFFFF"/>
        <rFont val="Calibri"/>
        <family val="2"/>
      </rPr>
      <t>- versie 1 d.d. 28-1-2026</t>
    </r>
  </si>
  <si>
    <t>Rekenblad wegingsfactor bepaling gewogen inschrijfprijs Perceel A - versie 1 d.d. 28-1-2026</t>
  </si>
  <si>
    <t>U dient in alle (14) tabbladen met het zgn. objectnummer in de blauw gearceerde cellen de "onderhoudsprijs per stuk per jaar"(kolom M) en "Wettelijk verplicht onderhoud/keuringen" (kolom O) in te vullen.</t>
  </si>
  <si>
    <t>Het inschrijfbestand rekent automatisch door. In kolom I, regel 21 ontstaat een fictief totaal bedrag, welke meeweegt met uw gewogen inschrijfprijs.</t>
  </si>
  <si>
    <t>Preventief onderhoud per stuk exc. Btw (Inclusief verbruiksmaterialen)</t>
  </si>
  <si>
    <t>Preventief onderhoud per stuk exc. Btw  (Inclusief verbruiksmaterialen)</t>
  </si>
  <si>
    <t>Opslag algemene kosten</t>
  </si>
  <si>
    <t>Opslag CAR</t>
  </si>
  <si>
    <t>subtotaal</t>
  </si>
  <si>
    <t>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</si>
</sst>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quot;€&quot;\ * #,##0.00_ ;_ &quot;€&quot;\ * \-#,##0.00_ ;_ &quot;€&quot;\ * &quot;-&quot;??_ ;_ @_ "/>
    <numFmt numFmtId="164" formatCode="&quot;€&quot;\ #,##0.00"/>
  </numFmts>
  <fonts count="29" x14ac:knownFonts="1">
    <font>
      <sz val="11"/>
      <color theme="1"/>
      <name val="Calibri"/>
      <family val="2"/>
      <scheme val="minor"/>
    </font>
    <font>
      <sz val="11"/>
      <color rgb="FF006100"/>
      <name val="Calibri"/>
      <family val="2"/>
      <scheme val="minor"/>
    </font>
    <font>
      <sz val="11"/>
      <color rgb="FF9C5700"/>
      <name val="Calibri"/>
      <family val="2"/>
      <scheme val="minor"/>
    </font>
    <font>
      <sz val="11"/>
      <color rgb="FF000000"/>
      <name val="Calibri"/>
      <family val="2"/>
    </font>
    <font>
      <sz val="11"/>
      <color theme="1"/>
      <name val="Calibri"/>
      <family val="2"/>
      <scheme val="minor"/>
    </font>
    <font>
      <b/>
      <sz val="11"/>
      <color theme="1"/>
      <name val="Calibri"/>
      <family val="2"/>
      <scheme val="minor"/>
    </font>
    <font>
      <b/>
      <sz val="10"/>
      <color theme="1"/>
      <name val="Calibri"/>
      <family val="2"/>
      <scheme val="minor"/>
    </font>
    <font>
      <sz val="12"/>
      <color theme="10"/>
      <name val="Calibri"/>
      <family val="2"/>
      <scheme val="minor"/>
    </font>
    <font>
      <b/>
      <sz val="11"/>
      <color rgb="FFFFFFFF"/>
      <name val="Calibri"/>
      <family val="2"/>
    </font>
    <font>
      <u/>
      <sz val="11"/>
      <color rgb="FF0000FF"/>
      <name val="Calibri"/>
      <family val="2"/>
    </font>
    <font>
      <sz val="8"/>
      <name val="Calibri"/>
      <family val="2"/>
      <scheme val="minor"/>
    </font>
    <font>
      <u/>
      <sz val="11"/>
      <color theme="10"/>
      <name val="Calibri"/>
      <family val="2"/>
      <scheme val="minor"/>
    </font>
    <font>
      <b/>
      <sz val="10"/>
      <color rgb="FF000000"/>
      <name val="Calibri"/>
      <family val="2"/>
    </font>
    <font>
      <b/>
      <sz val="11"/>
      <color rgb="FF000000"/>
      <name val="Calibri"/>
      <family val="2"/>
    </font>
    <font>
      <sz val="11"/>
      <color rgb="FFFF0000"/>
      <name val="Calibri"/>
      <family val="2"/>
      <scheme val="minor"/>
    </font>
    <font>
      <b/>
      <sz val="16"/>
      <color rgb="FFFFFFFF"/>
      <name val="Calibri"/>
      <family val="2"/>
    </font>
    <font>
      <b/>
      <i/>
      <sz val="11"/>
      <color theme="1"/>
      <name val="Calibri"/>
      <family val="2"/>
      <scheme val="minor"/>
    </font>
    <font>
      <b/>
      <sz val="11"/>
      <color theme="4"/>
      <name val="Calibri"/>
      <family val="2"/>
      <scheme val="minor"/>
    </font>
    <font>
      <i/>
      <sz val="11"/>
      <color theme="1"/>
      <name val="Calibri"/>
      <family val="2"/>
      <scheme val="minor"/>
    </font>
    <font>
      <b/>
      <sz val="11"/>
      <name val="Calibri"/>
      <family val="2"/>
    </font>
    <font>
      <b/>
      <sz val="12"/>
      <color theme="1"/>
      <name val="Calibri"/>
      <family val="2"/>
      <scheme val="minor"/>
    </font>
    <font>
      <b/>
      <sz val="16"/>
      <color rgb="FFFF0000"/>
      <name val="Calibri"/>
      <family val="2"/>
    </font>
    <font>
      <sz val="11"/>
      <name val="Calibri"/>
      <family val="2"/>
    </font>
    <font>
      <b/>
      <sz val="11"/>
      <name val="Calibri"/>
      <family val="2"/>
      <scheme val="minor"/>
    </font>
    <font>
      <b/>
      <sz val="11"/>
      <color rgb="FFFFFFFF"/>
      <name val="Calibri"/>
      <family val="2"/>
    </font>
    <font>
      <sz val="11"/>
      <color rgb="FF000000"/>
      <name val="Calibri"/>
      <family val="2"/>
    </font>
    <font>
      <u/>
      <sz val="11"/>
      <color rgb="FF0000FF"/>
      <name val="Calibri"/>
      <family val="2"/>
    </font>
    <font>
      <b/>
      <sz val="16"/>
      <color theme="0"/>
      <name val="Calibri"/>
      <family val="2"/>
    </font>
    <font>
      <sz val="11"/>
      <name val="Calibri"/>
      <family val="2"/>
      <scheme val="minor"/>
    </font>
  </fonts>
  <fills count="9">
    <fill>
      <patternFill patternType="none"/>
    </fill>
    <fill>
      <patternFill patternType="gray125"/>
    </fill>
    <fill>
      <patternFill patternType="solid">
        <fgColor rgb="FFC6EFCE"/>
      </patternFill>
    </fill>
    <fill>
      <patternFill patternType="solid">
        <fgColor rgb="FFFFEB9C"/>
      </patternFill>
    </fill>
    <fill>
      <patternFill patternType="solid">
        <fgColor theme="0"/>
      </patternFill>
    </fill>
    <fill>
      <patternFill patternType="solid">
        <fgColor rgb="FF1F4E79"/>
      </patternFill>
    </fill>
    <fill>
      <patternFill patternType="solid">
        <fgColor rgb="FFF7F9FC"/>
      </patternFill>
    </fill>
    <fill>
      <patternFill patternType="solid">
        <fgColor theme="0"/>
        <bgColor indexed="64"/>
      </patternFill>
    </fill>
    <fill>
      <patternFill patternType="solid">
        <fgColor theme="3" tint="0.89999084444715716"/>
        <bgColor indexed="64"/>
      </patternFill>
    </fill>
  </fills>
  <borders count="46">
    <border>
      <left/>
      <right/>
      <top/>
      <bottom/>
      <diagonal/>
    </border>
    <border>
      <left style="thin">
        <color rgb="FFA6A6A6"/>
      </left>
      <right style="thin">
        <color rgb="FFA6A6A6"/>
      </right>
      <top style="thin">
        <color rgb="FFA6A6A6"/>
      </top>
      <bottom style="thin">
        <color rgb="FFA6A6A6"/>
      </bottom>
      <diagonal/>
    </border>
    <border>
      <left/>
      <right style="thin">
        <color rgb="FFA6A6A6"/>
      </right>
      <top style="thin">
        <color rgb="FFA6A6A6"/>
      </top>
      <bottom/>
      <diagonal/>
    </border>
    <border>
      <left/>
      <right style="thin">
        <color rgb="FFA6A6A6"/>
      </right>
      <top style="thin">
        <color rgb="FFA6A6A6"/>
      </top>
      <bottom style="thin">
        <color rgb="FFA6A6A6"/>
      </bottom>
      <diagonal/>
    </border>
    <border>
      <left style="thin">
        <color rgb="FFA6A6A6"/>
      </left>
      <right/>
      <top/>
      <bottom/>
      <diagonal/>
    </border>
    <border>
      <left style="thin">
        <color rgb="FFA6A6A6"/>
      </left>
      <right style="thin">
        <color rgb="FFA6A6A6"/>
      </right>
      <top/>
      <bottom/>
      <diagonal/>
    </border>
    <border>
      <left style="thin">
        <color rgb="FFA6A6A6"/>
      </left>
      <right style="thin">
        <color rgb="FFA6A6A6"/>
      </right>
      <top/>
      <bottom style="thin">
        <color rgb="FFA6A6A6"/>
      </bottom>
      <diagonal/>
    </border>
    <border>
      <left/>
      <right style="thin">
        <color rgb="FFA6A6A6"/>
      </right>
      <top/>
      <bottom/>
      <diagonal/>
    </border>
    <border>
      <left style="thin">
        <color rgb="FFA6A6A6"/>
      </left>
      <right/>
      <top/>
      <bottom style="thin">
        <color rgb="FFA6A6A6"/>
      </bottom>
      <diagonal/>
    </border>
    <border>
      <left/>
      <right style="thin">
        <color rgb="FFA6A6A6"/>
      </right>
      <top/>
      <bottom style="thin">
        <color rgb="FFA6A6A6"/>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rgb="FFA6A6A6"/>
      </right>
      <top style="thin">
        <color rgb="FFA6A6A6"/>
      </top>
      <bottom style="thin">
        <color rgb="FFA6A6A6"/>
      </bottom>
      <diagonal/>
    </border>
    <border>
      <left style="thin">
        <color rgb="FFA6A6A6"/>
      </left>
      <right style="thin">
        <color indexed="64"/>
      </right>
      <top style="thin">
        <color rgb="FFA6A6A6"/>
      </top>
      <bottom style="thin">
        <color rgb="FFA6A6A6"/>
      </bottom>
      <diagonal/>
    </border>
    <border>
      <left style="thin">
        <color indexed="64"/>
      </left>
      <right style="thin">
        <color rgb="FFA6A6A6"/>
      </right>
      <top style="thin">
        <color rgb="FFA6A6A6"/>
      </top>
      <bottom style="thin">
        <color indexed="64"/>
      </bottom>
      <diagonal/>
    </border>
    <border>
      <left style="thin">
        <color rgb="FFA6A6A6"/>
      </left>
      <right style="thin">
        <color rgb="FFA6A6A6"/>
      </right>
      <top style="thin">
        <color rgb="FFA6A6A6"/>
      </top>
      <bottom style="thin">
        <color indexed="64"/>
      </bottom>
      <diagonal/>
    </border>
    <border>
      <left style="thin">
        <color rgb="FFA6A6A6"/>
      </left>
      <right style="thin">
        <color indexed="64"/>
      </right>
      <top style="thin">
        <color rgb="FFA6A6A6"/>
      </top>
      <bottom style="thin">
        <color indexed="64"/>
      </bottom>
      <diagonal/>
    </border>
    <border>
      <left style="thin">
        <color indexed="64"/>
      </left>
      <right style="thin">
        <color rgb="FFA6A6A6"/>
      </right>
      <top/>
      <bottom style="thin">
        <color rgb="FFA6A6A6"/>
      </bottom>
      <diagonal/>
    </border>
    <border>
      <left style="thin">
        <color rgb="FFA6A6A6"/>
      </left>
      <right style="thin">
        <color indexed="64"/>
      </right>
      <top/>
      <bottom style="thin">
        <color rgb="FFA6A6A6"/>
      </bottom>
      <diagonal/>
    </border>
    <border>
      <left style="thin">
        <color indexed="64"/>
      </left>
      <right style="thin">
        <color rgb="FFA6A6A6"/>
      </right>
      <top style="thin">
        <color indexed="64"/>
      </top>
      <bottom style="thin">
        <color indexed="64"/>
      </bottom>
      <diagonal/>
    </border>
    <border>
      <left style="thin">
        <color rgb="FFA6A6A6"/>
      </left>
      <right style="thin">
        <color rgb="FFA6A6A6"/>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rgb="FFA6A6A6"/>
      </right>
      <top style="thin">
        <color indexed="64"/>
      </top>
      <bottom style="thin">
        <color indexed="64"/>
      </bottom>
      <diagonal/>
    </border>
    <border>
      <left/>
      <right style="thin">
        <color rgb="FFA6A6A6"/>
      </right>
      <top style="thin">
        <color indexed="64"/>
      </top>
      <bottom style="thin">
        <color rgb="FFA6A6A6"/>
      </bottom>
      <diagonal/>
    </border>
    <border>
      <left/>
      <right style="thin">
        <color rgb="FFA6A6A6"/>
      </right>
      <top style="thin">
        <color rgb="FFA6A6A6"/>
      </top>
      <bottom style="thin">
        <color indexed="64"/>
      </bottom>
      <diagonal/>
    </border>
    <border>
      <left style="thin">
        <color rgb="FFA6A6A6"/>
      </left>
      <right style="thin">
        <color rgb="FFA6A6A6"/>
      </right>
      <top style="thin">
        <color rgb="FFA6A6A6"/>
      </top>
      <bottom/>
      <diagonal/>
    </border>
    <border>
      <left style="thin">
        <color indexed="64"/>
      </left>
      <right/>
      <top style="thin">
        <color indexed="64"/>
      </top>
      <bottom style="thin">
        <color rgb="FFA6A6A6"/>
      </bottom>
      <diagonal/>
    </border>
    <border>
      <left style="thin">
        <color rgb="FFA6A6A6"/>
      </left>
      <right style="thin">
        <color rgb="FFA6A6A6"/>
      </right>
      <top style="thin">
        <color indexed="64"/>
      </top>
      <bottom style="thin">
        <color rgb="FFA6A6A6"/>
      </bottom>
      <diagonal/>
    </border>
    <border>
      <left style="thin">
        <color rgb="FFA6A6A6"/>
      </left>
      <right style="thin">
        <color indexed="64"/>
      </right>
      <top style="thin">
        <color indexed="64"/>
      </top>
      <bottom style="thin">
        <color rgb="FFA6A6A6"/>
      </bottom>
      <diagonal/>
    </border>
    <border>
      <left style="thin">
        <color indexed="64"/>
      </left>
      <right/>
      <top style="thin">
        <color rgb="FFA6A6A6"/>
      </top>
      <bottom style="thin">
        <color rgb="FFA6A6A6"/>
      </bottom>
      <diagonal/>
    </border>
    <border>
      <left style="thin">
        <color indexed="64"/>
      </left>
      <right/>
      <top style="thin">
        <color rgb="FFA6A6A6"/>
      </top>
      <bottom style="thin">
        <color indexed="64"/>
      </bottom>
      <diagonal/>
    </border>
    <border>
      <left style="thin">
        <color indexed="64"/>
      </left>
      <right/>
      <top style="thin">
        <color rgb="FFA6A6A6"/>
      </top>
      <bottom/>
      <diagonal/>
    </border>
    <border>
      <left style="thin">
        <color rgb="FFA6A6A6"/>
      </left>
      <right/>
      <top style="thin">
        <color indexed="64"/>
      </top>
      <bottom style="thin">
        <color indexed="64"/>
      </bottom>
      <diagonal/>
    </border>
    <border>
      <left style="thin">
        <color indexed="64"/>
      </left>
      <right style="thin">
        <color rgb="FFA6A6A6"/>
      </right>
      <top style="thin">
        <color rgb="FFA6A6A6"/>
      </top>
      <bottom/>
      <diagonal/>
    </border>
    <border>
      <left style="thin">
        <color rgb="FFA6A6A6"/>
      </left>
      <right style="thin">
        <color indexed="64"/>
      </right>
      <top style="thin">
        <color rgb="FFA6A6A6"/>
      </top>
      <bottom/>
      <diagonal/>
    </border>
  </borders>
  <cellStyleXfs count="8">
    <xf numFmtId="0" fontId="0" fillId="0" borderId="0"/>
    <xf numFmtId="0" fontId="1" fillId="2" borderId="0"/>
    <xf numFmtId="0" fontId="2" fillId="3" borderId="0"/>
    <xf numFmtId="0" fontId="4" fillId="0" borderId="0"/>
    <xf numFmtId="0" fontId="7" fillId="0" borderId="0"/>
    <xf numFmtId="0" fontId="11" fillId="0" borderId="0" applyNumberFormat="0" applyFill="0" applyBorder="0" applyAlignment="0" applyProtection="0"/>
    <xf numFmtId="44" fontId="4" fillId="0" borderId="0" applyFont="0" applyFill="0" applyBorder="0" applyAlignment="0" applyProtection="0"/>
    <xf numFmtId="9" fontId="4" fillId="0" borderId="0" applyFont="0" applyFill="0" applyBorder="0" applyAlignment="0" applyProtection="0"/>
  </cellStyleXfs>
  <cellXfs count="210">
    <xf numFmtId="0" fontId="0" fillId="0" borderId="0" xfId="0"/>
    <xf numFmtId="0" fontId="0" fillId="0" borderId="0" xfId="0" applyAlignment="1">
      <alignment horizontal="center" vertical="center"/>
    </xf>
    <xf numFmtId="0" fontId="0" fillId="0" borderId="0" xfId="0" applyAlignment="1">
      <alignment horizontal="center" vertical="center" wrapText="1"/>
    </xf>
    <xf numFmtId="0" fontId="0" fillId="0" borderId="0" xfId="0" applyAlignment="1">
      <alignment wrapText="1"/>
    </xf>
    <xf numFmtId="0" fontId="8" fillId="5" borderId="1" xfId="0" applyFont="1" applyFill="1" applyBorder="1" applyAlignment="1">
      <alignment horizontal="center" vertical="center" wrapText="1"/>
    </xf>
    <xf numFmtId="0" fontId="9" fillId="6" borderId="1" xfId="4" applyFont="1" applyFill="1" applyBorder="1" applyAlignment="1">
      <alignment horizontal="left" vertical="center" wrapText="1"/>
    </xf>
    <xf numFmtId="0" fontId="9" fillId="0" borderId="1" xfId="4" applyFont="1" applyBorder="1" applyAlignment="1">
      <alignment horizontal="left" vertical="center" wrapText="1"/>
    </xf>
    <xf numFmtId="0" fontId="3" fillId="6" borderId="1" xfId="0" applyFont="1" applyFill="1" applyBorder="1" applyAlignment="1">
      <alignment horizontal="left" vertical="center" wrapText="1"/>
    </xf>
    <xf numFmtId="0" fontId="3" fillId="6" borderId="1" xfId="2" applyFont="1" applyFill="1" applyBorder="1" applyAlignment="1">
      <alignment horizontal="left" vertical="center" wrapText="1"/>
    </xf>
    <xf numFmtId="0" fontId="3" fillId="0" borderId="1" xfId="0" applyFont="1" applyBorder="1" applyAlignment="1">
      <alignment horizontal="left" vertical="center" wrapText="1"/>
    </xf>
    <xf numFmtId="1" fontId="3" fillId="6" borderId="1" xfId="0" applyNumberFormat="1" applyFont="1" applyFill="1" applyBorder="1" applyAlignment="1">
      <alignment horizontal="left" vertical="center" wrapText="1"/>
    </xf>
    <xf numFmtId="1" fontId="3" fillId="0" borderId="1" xfId="0" applyNumberFormat="1" applyFont="1" applyBorder="1" applyAlignment="1">
      <alignment horizontal="left" vertical="center" wrapText="1"/>
    </xf>
    <xf numFmtId="1" fontId="3" fillId="6" borderId="1" xfId="0" applyNumberFormat="1" applyFont="1" applyFill="1" applyBorder="1" applyAlignment="1">
      <alignment horizontal="right" vertical="center"/>
    </xf>
    <xf numFmtId="0" fontId="3" fillId="6" borderId="1" xfId="0" applyFont="1" applyFill="1" applyBorder="1" applyAlignment="1">
      <alignment horizontal="right" vertical="center"/>
    </xf>
    <xf numFmtId="1" fontId="3" fillId="0" borderId="1" xfId="0" applyNumberFormat="1" applyFont="1" applyBorder="1" applyAlignment="1">
      <alignment horizontal="right" vertical="center"/>
    </xf>
    <xf numFmtId="0" fontId="3" fillId="0" borderId="1" xfId="0" applyFont="1" applyBorder="1" applyAlignment="1">
      <alignment horizontal="right" vertical="center"/>
    </xf>
    <xf numFmtId="1" fontId="3" fillId="6" borderId="1" xfId="2" applyNumberFormat="1" applyFont="1" applyFill="1" applyBorder="1" applyAlignment="1">
      <alignment horizontal="right" vertical="center"/>
    </xf>
    <xf numFmtId="0" fontId="3" fillId="6" borderId="1" xfId="2" applyFont="1" applyFill="1" applyBorder="1" applyAlignment="1">
      <alignment horizontal="right" vertical="center"/>
    </xf>
    <xf numFmtId="0" fontId="5" fillId="0" borderId="0" xfId="0" applyFont="1"/>
    <xf numFmtId="1" fontId="3" fillId="6" borderId="1" xfId="2" applyNumberFormat="1" applyFont="1" applyFill="1" applyBorder="1" applyAlignment="1">
      <alignment horizontal="left" vertical="center" wrapText="1"/>
    </xf>
    <xf numFmtId="0" fontId="3" fillId="0" borderId="1" xfId="2" applyFont="1" applyFill="1" applyBorder="1" applyAlignment="1">
      <alignment horizontal="left" vertical="center" wrapText="1"/>
    </xf>
    <xf numFmtId="1" fontId="3" fillId="0" borderId="1" xfId="2" applyNumberFormat="1" applyFont="1" applyFill="1" applyBorder="1" applyAlignment="1">
      <alignment horizontal="right" vertical="center"/>
    </xf>
    <xf numFmtId="1" fontId="3" fillId="0" borderId="1" xfId="2" applyNumberFormat="1" applyFont="1" applyFill="1" applyBorder="1" applyAlignment="1">
      <alignment horizontal="left" vertical="center" wrapText="1"/>
    </xf>
    <xf numFmtId="0" fontId="3" fillId="4" borderId="1" xfId="0" applyFont="1" applyFill="1" applyBorder="1" applyAlignment="1">
      <alignment horizontal="left" vertical="center" wrapText="1"/>
    </xf>
    <xf numFmtId="1" fontId="3" fillId="4" borderId="1" xfId="0" applyNumberFormat="1" applyFont="1" applyFill="1" applyBorder="1" applyAlignment="1">
      <alignment horizontal="right" vertical="center"/>
    </xf>
    <xf numFmtId="1" fontId="3" fillId="4" borderId="1" xfId="0" applyNumberFormat="1" applyFont="1" applyFill="1" applyBorder="1" applyAlignment="1">
      <alignment horizontal="left" vertical="center" wrapText="1"/>
    </xf>
    <xf numFmtId="164" fontId="6" fillId="6" borderId="1" xfId="0" applyNumberFormat="1" applyFont="1" applyFill="1" applyBorder="1" applyAlignment="1">
      <alignment horizontal="right" vertical="center"/>
    </xf>
    <xf numFmtId="164" fontId="12" fillId="6" borderId="1" xfId="0" applyNumberFormat="1" applyFont="1" applyFill="1" applyBorder="1" applyAlignment="1">
      <alignment horizontal="center" vertical="center" wrapText="1"/>
    </xf>
    <xf numFmtId="0" fontId="3" fillId="0" borderId="1" xfId="2" applyFont="1" applyFill="1" applyBorder="1" applyAlignment="1">
      <alignment horizontal="right" vertical="center"/>
    </xf>
    <xf numFmtId="0" fontId="3" fillId="7" borderId="1" xfId="0" applyFont="1" applyFill="1" applyBorder="1" applyAlignment="1">
      <alignment horizontal="left" vertical="center" wrapText="1"/>
    </xf>
    <xf numFmtId="0" fontId="9" fillId="7" borderId="1" xfId="4" applyFont="1" applyFill="1" applyBorder="1" applyAlignment="1">
      <alignment horizontal="left" vertical="center" wrapText="1"/>
    </xf>
    <xf numFmtId="0" fontId="12" fillId="0" borderId="1" xfId="0" applyFont="1" applyBorder="1" applyAlignment="1">
      <alignment horizontal="left" vertical="center" wrapText="1"/>
    </xf>
    <xf numFmtId="164" fontId="6" fillId="6" borderId="1" xfId="0" applyNumberFormat="1" applyFont="1" applyFill="1" applyBorder="1" applyAlignment="1">
      <alignment horizontal="right" vertical="center" wrapText="1"/>
    </xf>
    <xf numFmtId="164" fontId="13" fillId="6" borderId="1" xfId="0" applyNumberFormat="1" applyFont="1" applyFill="1" applyBorder="1" applyAlignment="1">
      <alignment horizontal="left" vertical="center" wrapText="1"/>
    </xf>
    <xf numFmtId="164" fontId="13" fillId="6" borderId="1" xfId="0" applyNumberFormat="1" applyFont="1" applyFill="1" applyBorder="1" applyAlignment="1">
      <alignment horizontal="center" vertical="center" wrapText="1"/>
    </xf>
    <xf numFmtId="164" fontId="13" fillId="6" borderId="1" xfId="0" applyNumberFormat="1" applyFont="1" applyFill="1" applyBorder="1" applyAlignment="1">
      <alignment horizontal="center" wrapText="1"/>
    </xf>
    <xf numFmtId="0" fontId="13" fillId="6" borderId="1" xfId="0" applyFont="1" applyFill="1" applyBorder="1" applyAlignment="1">
      <alignment horizontal="left" vertical="center" wrapText="1"/>
    </xf>
    <xf numFmtId="0" fontId="13" fillId="0" borderId="1" xfId="0" applyFont="1" applyBorder="1" applyAlignment="1">
      <alignment horizontal="left" vertical="center" wrapText="1"/>
    </xf>
    <xf numFmtId="164" fontId="13" fillId="6" borderId="1" xfId="0" applyNumberFormat="1" applyFont="1" applyFill="1" applyBorder="1" applyAlignment="1">
      <alignment vertical="center"/>
    </xf>
    <xf numFmtId="0" fontId="18" fillId="0" borderId="0" xfId="0" applyFont="1"/>
    <xf numFmtId="0" fontId="16" fillId="0" borderId="0" xfId="0" applyFont="1"/>
    <xf numFmtId="0" fontId="8" fillId="5" borderId="0" xfId="0" applyFont="1" applyFill="1" applyAlignment="1">
      <alignment horizontal="left" vertical="center" wrapText="1"/>
    </xf>
    <xf numFmtId="0" fontId="0" fillId="0" borderId="13" xfId="0" applyBorder="1"/>
    <xf numFmtId="0" fontId="0" fillId="0" borderId="14" xfId="0" applyBorder="1"/>
    <xf numFmtId="0" fontId="0" fillId="0" borderId="15" xfId="0" applyBorder="1"/>
    <xf numFmtId="0" fontId="0" fillId="0" borderId="16" xfId="0" applyBorder="1"/>
    <xf numFmtId="0" fontId="16" fillId="0" borderId="0" xfId="0" applyFont="1" applyAlignment="1">
      <alignment vertical="center"/>
    </xf>
    <xf numFmtId="0" fontId="0" fillId="0" borderId="17" xfId="0" applyBorder="1"/>
    <xf numFmtId="0" fontId="0" fillId="0" borderId="18" xfId="0" applyBorder="1"/>
    <xf numFmtId="0" fontId="0" fillId="0" borderId="19" xfId="0" applyBorder="1"/>
    <xf numFmtId="0" fontId="0" fillId="0" borderId="20" xfId="0" applyBorder="1"/>
    <xf numFmtId="0" fontId="3" fillId="7" borderId="21" xfId="0" applyFont="1" applyFill="1" applyBorder="1" applyAlignment="1">
      <alignment horizontal="left" vertical="center" wrapText="1"/>
    </xf>
    <xf numFmtId="164" fontId="3" fillId="7" borderId="22" xfId="0" applyNumberFormat="1" applyFont="1" applyFill="1" applyBorder="1" applyAlignment="1">
      <alignment horizontal="left" vertical="center" wrapText="1"/>
    </xf>
    <xf numFmtId="0" fontId="3" fillId="7" borderId="23" xfId="0" applyFont="1" applyFill="1" applyBorder="1" applyAlignment="1">
      <alignment horizontal="left" vertical="center" wrapText="1"/>
    </xf>
    <xf numFmtId="0" fontId="9" fillId="7" borderId="24" xfId="4" applyFont="1" applyFill="1" applyBorder="1" applyAlignment="1">
      <alignment horizontal="left" vertical="center" wrapText="1"/>
    </xf>
    <xf numFmtId="0" fontId="3" fillId="7" borderId="24" xfId="0" applyFont="1" applyFill="1" applyBorder="1" applyAlignment="1">
      <alignment horizontal="left" vertical="center" wrapText="1"/>
    </xf>
    <xf numFmtId="164" fontId="3" fillId="7" borderId="25" xfId="0" applyNumberFormat="1" applyFont="1" applyFill="1" applyBorder="1" applyAlignment="1">
      <alignment horizontal="left" vertical="center" wrapText="1"/>
    </xf>
    <xf numFmtId="0" fontId="3" fillId="7" borderId="26" xfId="0" applyFont="1" applyFill="1" applyBorder="1" applyAlignment="1">
      <alignment horizontal="left" vertical="center" wrapText="1"/>
    </xf>
    <xf numFmtId="0" fontId="9" fillId="7" borderId="6" xfId="4" applyFont="1" applyFill="1" applyBorder="1" applyAlignment="1">
      <alignment horizontal="left" vertical="center" wrapText="1"/>
    </xf>
    <xf numFmtId="0" fontId="3" fillId="7" borderId="6" xfId="0" applyFont="1" applyFill="1" applyBorder="1" applyAlignment="1">
      <alignment horizontal="left" vertical="center" wrapText="1"/>
    </xf>
    <xf numFmtId="164" fontId="3" fillId="7" borderId="27" xfId="0" applyNumberFormat="1" applyFont="1" applyFill="1" applyBorder="1" applyAlignment="1">
      <alignment horizontal="left" vertical="center" wrapText="1"/>
    </xf>
    <xf numFmtId="0" fontId="8" fillId="5" borderId="28" xfId="0" applyFont="1" applyFill="1" applyBorder="1" applyAlignment="1">
      <alignment horizontal="center" vertical="center" wrapText="1"/>
    </xf>
    <xf numFmtId="0" fontId="8" fillId="5" borderId="29" xfId="0" applyFont="1" applyFill="1" applyBorder="1" applyAlignment="1">
      <alignment horizontal="center" vertical="center" wrapText="1"/>
    </xf>
    <xf numFmtId="0" fontId="8" fillId="5" borderId="30" xfId="0" applyFont="1" applyFill="1" applyBorder="1" applyAlignment="1">
      <alignment horizontal="center" vertical="center" wrapText="1"/>
    </xf>
    <xf numFmtId="0" fontId="8" fillId="5" borderId="31" xfId="0" applyFont="1" applyFill="1" applyBorder="1" applyAlignment="1">
      <alignment horizontal="left" vertical="center"/>
    </xf>
    <xf numFmtId="0" fontId="8" fillId="5" borderId="32" xfId="0" applyFont="1" applyFill="1" applyBorder="1" applyAlignment="1">
      <alignment horizontal="center" vertical="center" wrapText="1"/>
    </xf>
    <xf numFmtId="164" fontId="8" fillId="5" borderId="30" xfId="0" applyNumberFormat="1" applyFont="1" applyFill="1" applyBorder="1" applyAlignment="1">
      <alignment horizontal="left" vertical="center" wrapText="1"/>
    </xf>
    <xf numFmtId="0" fontId="3" fillId="7" borderId="29" xfId="0" applyFont="1" applyFill="1" applyBorder="1" applyAlignment="1">
      <alignment horizontal="left" vertical="center" wrapText="1"/>
    </xf>
    <xf numFmtId="0" fontId="3" fillId="7" borderId="31" xfId="0" applyFont="1" applyFill="1" applyBorder="1" applyAlignment="1">
      <alignment horizontal="left" vertical="center" wrapText="1"/>
    </xf>
    <xf numFmtId="0" fontId="3" fillId="7" borderId="33" xfId="0" applyFont="1" applyFill="1" applyBorder="1" applyAlignment="1">
      <alignment horizontal="left" vertical="center" wrapText="1"/>
    </xf>
    <xf numFmtId="0" fontId="3" fillId="7" borderId="0" xfId="0" applyFont="1" applyFill="1" applyAlignment="1">
      <alignment horizontal="left" vertical="center" wrapText="1"/>
    </xf>
    <xf numFmtId="0" fontId="8" fillId="5" borderId="31" xfId="0" applyFont="1" applyFill="1" applyBorder="1" applyAlignment="1">
      <alignment horizontal="center" vertical="center" wrapText="1"/>
    </xf>
    <xf numFmtId="0" fontId="3" fillId="7" borderId="3" xfId="0" applyFont="1" applyFill="1" applyBorder="1" applyAlignment="1">
      <alignment horizontal="left" vertical="center" wrapText="1"/>
    </xf>
    <xf numFmtId="9" fontId="3" fillId="7" borderId="1" xfId="7" applyFont="1" applyFill="1" applyBorder="1" applyAlignment="1">
      <alignment horizontal="right" vertical="center" wrapText="1"/>
    </xf>
    <xf numFmtId="44" fontId="3" fillId="7" borderId="1" xfId="6" applyFont="1" applyFill="1" applyBorder="1" applyAlignment="1">
      <alignment horizontal="left" vertical="center" wrapText="1"/>
    </xf>
    <xf numFmtId="0" fontId="8" fillId="5" borderId="30" xfId="0" applyFont="1" applyFill="1" applyBorder="1" applyAlignment="1">
      <alignment horizontal="left" vertical="center" wrapText="1"/>
    </xf>
    <xf numFmtId="0" fontId="3" fillId="7" borderId="19" xfId="0" applyFont="1" applyFill="1" applyBorder="1" applyAlignment="1">
      <alignment horizontal="left" vertical="center" wrapText="1"/>
    </xf>
    <xf numFmtId="0" fontId="3" fillId="7" borderId="14" xfId="0" applyFont="1" applyFill="1" applyBorder="1" applyAlignment="1">
      <alignment horizontal="left" vertical="center" wrapText="1"/>
    </xf>
    <xf numFmtId="0" fontId="3" fillId="7" borderId="15" xfId="0" applyFont="1" applyFill="1" applyBorder="1" applyAlignment="1">
      <alignment horizontal="left" vertical="center" wrapText="1"/>
    </xf>
    <xf numFmtId="0" fontId="3" fillId="7" borderId="17" xfId="0" applyFont="1" applyFill="1" applyBorder="1" applyAlignment="1">
      <alignment horizontal="left" vertical="center" wrapText="1"/>
    </xf>
    <xf numFmtId="0" fontId="3" fillId="7" borderId="18" xfId="0" applyFont="1" applyFill="1" applyBorder="1" applyAlignment="1">
      <alignment horizontal="left" vertical="center" wrapText="1"/>
    </xf>
    <xf numFmtId="0" fontId="3" fillId="7" borderId="20" xfId="0" applyFont="1" applyFill="1" applyBorder="1" applyAlignment="1">
      <alignment horizontal="left" vertical="center" wrapText="1"/>
    </xf>
    <xf numFmtId="9" fontId="3" fillId="8" borderId="1" xfId="7" applyFont="1" applyFill="1" applyBorder="1" applyAlignment="1">
      <alignment horizontal="right" vertical="center" wrapText="1"/>
    </xf>
    <xf numFmtId="44" fontId="3" fillId="8" borderId="1" xfId="6" applyFont="1" applyFill="1" applyBorder="1" applyAlignment="1">
      <alignment horizontal="left" vertical="center" wrapText="1"/>
    </xf>
    <xf numFmtId="44" fontId="3" fillId="7" borderId="1" xfId="0" applyNumberFormat="1" applyFont="1" applyFill="1" applyBorder="1" applyAlignment="1">
      <alignment horizontal="left" vertical="center" wrapText="1"/>
    </xf>
    <xf numFmtId="0" fontId="3" fillId="7" borderId="36" xfId="0" applyFont="1" applyFill="1" applyBorder="1" applyAlignment="1">
      <alignment horizontal="left" vertical="center" wrapText="1"/>
    </xf>
    <xf numFmtId="44" fontId="3" fillId="7" borderId="36" xfId="6" applyFont="1" applyFill="1" applyBorder="1" applyAlignment="1">
      <alignment horizontal="left" vertical="center" wrapText="1"/>
    </xf>
    <xf numFmtId="0" fontId="8" fillId="5" borderId="0" xfId="0" applyFont="1" applyFill="1" applyAlignment="1">
      <alignment horizontal="center" vertical="center" wrapText="1"/>
    </xf>
    <xf numFmtId="0" fontId="8" fillId="5" borderId="32" xfId="0" applyFont="1" applyFill="1" applyBorder="1" applyAlignment="1">
      <alignment horizontal="left" vertical="center" wrapText="1"/>
    </xf>
    <xf numFmtId="0" fontId="3" fillId="7" borderId="38" xfId="0" applyFont="1" applyFill="1" applyBorder="1" applyAlignment="1">
      <alignment horizontal="left" vertical="center" wrapText="1"/>
    </xf>
    <xf numFmtId="0" fontId="3" fillId="7" borderId="39" xfId="0" applyFont="1" applyFill="1" applyBorder="1" applyAlignment="1">
      <alignment horizontal="left" vertical="center" wrapText="1"/>
    </xf>
    <xf numFmtId="0" fontId="3" fillId="7" borderId="40" xfId="0" applyFont="1" applyFill="1" applyBorder="1" applyAlignment="1">
      <alignment horizontal="left" vertical="center" wrapText="1"/>
    </xf>
    <xf numFmtId="0" fontId="3" fillId="7" borderId="22" xfId="0" applyFont="1" applyFill="1" applyBorder="1" applyAlignment="1">
      <alignment horizontal="left" vertical="center" wrapText="1"/>
    </xf>
    <xf numFmtId="44" fontId="13" fillId="7" borderId="25" xfId="6" applyFont="1" applyFill="1" applyBorder="1" applyAlignment="1">
      <alignment horizontal="left" vertical="center" wrapText="1"/>
    </xf>
    <xf numFmtId="44" fontId="3" fillId="8" borderId="38" xfId="6" applyFont="1" applyFill="1" applyBorder="1" applyAlignment="1">
      <alignment horizontal="left" vertical="center" wrapText="1"/>
    </xf>
    <xf numFmtId="44" fontId="3" fillId="7" borderId="38" xfId="6" applyFont="1" applyFill="1" applyBorder="1" applyAlignment="1">
      <alignment horizontal="left" vertical="center" wrapText="1"/>
    </xf>
    <xf numFmtId="9" fontId="3" fillId="8" borderId="38" xfId="7" applyFont="1" applyFill="1" applyBorder="1" applyAlignment="1">
      <alignment horizontal="right" vertical="center" wrapText="1"/>
    </xf>
    <xf numFmtId="9" fontId="3" fillId="7" borderId="38" xfId="7" applyFont="1" applyFill="1" applyBorder="1" applyAlignment="1">
      <alignment horizontal="right" vertical="center" wrapText="1"/>
    </xf>
    <xf numFmtId="44" fontId="3" fillId="7" borderId="24" xfId="6" applyFont="1" applyFill="1" applyBorder="1" applyAlignment="1">
      <alignment horizontal="left" vertical="center" wrapText="1"/>
    </xf>
    <xf numFmtId="44" fontId="3" fillId="7" borderId="1" xfId="6" applyFont="1" applyFill="1" applyBorder="1" applyAlignment="1">
      <alignment horizontal="right" vertical="center" wrapText="1"/>
    </xf>
    <xf numFmtId="0" fontId="3" fillId="7" borderId="38" xfId="6" applyNumberFormat="1" applyFont="1" applyFill="1" applyBorder="1" applyAlignment="1">
      <alignment horizontal="center" vertical="center" wrapText="1"/>
    </xf>
    <xf numFmtId="0" fontId="3" fillId="7" borderId="1" xfId="6" applyNumberFormat="1" applyFont="1" applyFill="1" applyBorder="1" applyAlignment="1">
      <alignment horizontal="center" vertical="center" wrapText="1"/>
    </xf>
    <xf numFmtId="44" fontId="3" fillId="7" borderId="25" xfId="6" applyFont="1" applyFill="1" applyBorder="1" applyAlignment="1">
      <alignment horizontal="left" vertical="center" wrapText="1"/>
    </xf>
    <xf numFmtId="0" fontId="13" fillId="7" borderId="1" xfId="0" applyFont="1" applyFill="1" applyBorder="1" applyAlignment="1">
      <alignment horizontal="left" vertical="center" wrapText="1"/>
    </xf>
    <xf numFmtId="0" fontId="3" fillId="8" borderId="29" xfId="0" applyFont="1" applyFill="1" applyBorder="1" applyAlignment="1">
      <alignment horizontal="left" vertical="center" wrapText="1"/>
    </xf>
    <xf numFmtId="44" fontId="20" fillId="0" borderId="30" xfId="0" applyNumberFormat="1" applyFont="1" applyBorder="1" applyAlignment="1">
      <alignment vertical="center" wrapText="1"/>
    </xf>
    <xf numFmtId="44" fontId="3" fillId="0" borderId="1" xfId="6" applyFont="1" applyFill="1" applyBorder="1" applyAlignment="1">
      <alignment horizontal="left" vertical="center" wrapText="1"/>
    </xf>
    <xf numFmtId="2" fontId="3" fillId="7" borderId="38" xfId="0" applyNumberFormat="1" applyFont="1" applyFill="1" applyBorder="1" applyAlignment="1">
      <alignment horizontal="center" vertical="center" wrapText="1"/>
    </xf>
    <xf numFmtId="2" fontId="3" fillId="7" borderId="1" xfId="0" applyNumberFormat="1" applyFont="1" applyFill="1" applyBorder="1" applyAlignment="1">
      <alignment horizontal="center" vertical="center" wrapText="1"/>
    </xf>
    <xf numFmtId="44" fontId="3" fillId="0" borderId="38" xfId="6" applyFont="1" applyFill="1" applyBorder="1" applyAlignment="1">
      <alignment horizontal="left" vertical="center" wrapText="1"/>
    </xf>
    <xf numFmtId="44" fontId="3" fillId="0" borderId="27" xfId="6" applyFont="1" applyFill="1" applyBorder="1" applyAlignment="1">
      <alignment horizontal="left" vertical="center" wrapText="1"/>
    </xf>
    <xf numFmtId="44" fontId="3" fillId="0" borderId="25" xfId="6" applyFont="1" applyFill="1" applyBorder="1" applyAlignment="1">
      <alignment horizontal="left" vertical="center" wrapText="1"/>
    </xf>
    <xf numFmtId="44" fontId="15" fillId="5" borderId="30" xfId="0" applyNumberFormat="1" applyFont="1" applyFill="1" applyBorder="1" applyAlignment="1">
      <alignment vertical="center" wrapText="1"/>
    </xf>
    <xf numFmtId="0" fontId="3" fillId="7" borderId="44" xfId="0" applyFont="1" applyFill="1" applyBorder="1" applyAlignment="1">
      <alignment horizontal="left" vertical="center" wrapText="1"/>
    </xf>
    <xf numFmtId="44" fontId="13" fillId="0" borderId="22" xfId="6" applyFont="1" applyFill="1" applyBorder="1" applyAlignment="1">
      <alignment horizontal="left" vertical="center" wrapText="1"/>
    </xf>
    <xf numFmtId="0" fontId="13" fillId="7" borderId="36" xfId="0" applyFont="1" applyFill="1" applyBorder="1" applyAlignment="1">
      <alignment horizontal="left" vertical="center" wrapText="1"/>
    </xf>
    <xf numFmtId="44" fontId="3" fillId="8" borderId="36" xfId="6" applyFont="1" applyFill="1" applyBorder="1" applyAlignment="1">
      <alignment horizontal="left" vertical="center" wrapText="1"/>
    </xf>
    <xf numFmtId="44" fontId="22" fillId="7" borderId="1" xfId="0" applyNumberFormat="1" applyFont="1" applyFill="1" applyBorder="1" applyAlignment="1">
      <alignment horizontal="center" vertical="center" wrapText="1"/>
    </xf>
    <xf numFmtId="0" fontId="22" fillId="7" borderId="6" xfId="0" applyFont="1" applyFill="1" applyBorder="1" applyAlignment="1">
      <alignment horizontal="left" vertical="center" wrapText="1"/>
    </xf>
    <xf numFmtId="0" fontId="22" fillId="7" borderId="1" xfId="0" applyFont="1" applyFill="1" applyBorder="1" applyAlignment="1">
      <alignment horizontal="left" vertical="center" wrapText="1"/>
    </xf>
    <xf numFmtId="44" fontId="22" fillId="7" borderId="1" xfId="6" applyFont="1" applyFill="1" applyBorder="1" applyAlignment="1">
      <alignment horizontal="left" vertical="center" wrapText="1"/>
    </xf>
    <xf numFmtId="44" fontId="22" fillId="7" borderId="1" xfId="0" applyNumberFormat="1" applyFont="1" applyFill="1" applyBorder="1" applyAlignment="1">
      <alignment horizontal="left" vertical="center" wrapText="1"/>
    </xf>
    <xf numFmtId="0" fontId="19" fillId="7" borderId="1" xfId="0" applyFont="1" applyFill="1" applyBorder="1" applyAlignment="1">
      <alignment horizontal="left" vertical="center" wrapText="1"/>
    </xf>
    <xf numFmtId="0" fontId="22" fillId="7" borderId="24" xfId="0" applyFont="1" applyFill="1" applyBorder="1" applyAlignment="1">
      <alignment horizontal="left" vertical="center" wrapText="1"/>
    </xf>
    <xf numFmtId="44" fontId="3" fillId="8" borderId="27" xfId="6" applyFont="1" applyFill="1" applyBorder="1" applyAlignment="1">
      <alignment horizontal="left" vertical="center" wrapText="1"/>
    </xf>
    <xf numFmtId="44" fontId="3" fillId="8" borderId="22" xfId="6" applyFont="1" applyFill="1" applyBorder="1" applyAlignment="1">
      <alignment horizontal="left" vertical="center" wrapText="1"/>
    </xf>
    <xf numFmtId="44" fontId="3" fillId="8" borderId="25" xfId="6" applyFont="1" applyFill="1" applyBorder="1" applyAlignment="1">
      <alignment horizontal="left" vertical="center" wrapText="1"/>
    </xf>
    <xf numFmtId="0" fontId="8" fillId="5" borderId="17" xfId="0" applyFont="1" applyFill="1" applyBorder="1" applyAlignment="1">
      <alignment horizontal="left" vertical="center" wrapText="1"/>
    </xf>
    <xf numFmtId="0" fontId="14" fillId="0" borderId="0" xfId="0" applyFont="1"/>
    <xf numFmtId="164" fontId="6" fillId="8" borderId="1" xfId="0" applyNumberFormat="1" applyFont="1" applyFill="1" applyBorder="1" applyAlignment="1">
      <alignment horizontal="right" vertical="center"/>
    </xf>
    <xf numFmtId="0" fontId="9" fillId="7" borderId="0" xfId="4" applyFont="1" applyFill="1" applyAlignment="1">
      <alignment horizontal="left" vertical="center" wrapText="1"/>
    </xf>
    <xf numFmtId="44" fontId="6" fillId="6" borderId="1" xfId="6" applyFont="1" applyFill="1" applyBorder="1" applyAlignment="1">
      <alignment horizontal="right" vertical="center"/>
    </xf>
    <xf numFmtId="164" fontId="6" fillId="8" borderId="0" xfId="0" applyNumberFormat="1" applyFont="1" applyFill="1" applyAlignment="1">
      <alignment horizontal="right" vertical="center"/>
    </xf>
    <xf numFmtId="164" fontId="6" fillId="8" borderId="1" xfId="0" applyNumberFormat="1" applyFont="1" applyFill="1" applyBorder="1" applyAlignment="1">
      <alignment horizontal="right" vertical="center" wrapText="1"/>
    </xf>
    <xf numFmtId="164" fontId="6" fillId="8" borderId="1" xfId="0" applyNumberFormat="1" applyFont="1" applyFill="1" applyBorder="1" applyAlignment="1">
      <alignment horizontal="left" vertical="center" wrapText="1"/>
    </xf>
    <xf numFmtId="0" fontId="13" fillId="8" borderId="1" xfId="0" applyFont="1" applyFill="1" applyBorder="1" applyAlignment="1">
      <alignment vertical="center"/>
    </xf>
    <xf numFmtId="0" fontId="13" fillId="8" borderId="1" xfId="2" applyFont="1" applyFill="1" applyBorder="1" applyAlignment="1">
      <alignment vertical="center"/>
    </xf>
    <xf numFmtId="0" fontId="23" fillId="0" borderId="0" xfId="0" applyFont="1"/>
    <xf numFmtId="0" fontId="3" fillId="7" borderId="16" xfId="0" applyFont="1" applyFill="1" applyBorder="1" applyAlignment="1">
      <alignment horizontal="left" vertical="center"/>
    </xf>
    <xf numFmtId="0" fontId="24" fillId="5" borderId="1" xfId="0" applyFont="1" applyFill="1" applyBorder="1" applyAlignment="1">
      <alignment horizontal="center" vertical="center" wrapText="1"/>
    </xf>
    <xf numFmtId="1" fontId="25" fillId="0" borderId="1" xfId="0" applyNumberFormat="1" applyFont="1" applyBorder="1" applyAlignment="1">
      <alignment horizontal="left" vertical="center" wrapText="1"/>
    </xf>
    <xf numFmtId="1" fontId="25" fillId="6" borderId="1" xfId="0" applyNumberFormat="1" applyFont="1" applyFill="1" applyBorder="1" applyAlignment="1">
      <alignment horizontal="left" vertical="center" wrapText="1"/>
    </xf>
    <xf numFmtId="0" fontId="25" fillId="6" borderId="1" xfId="0" applyFont="1" applyFill="1" applyBorder="1" applyAlignment="1">
      <alignment horizontal="left" vertical="center" wrapText="1"/>
    </xf>
    <xf numFmtId="0" fontId="25" fillId="0" borderId="1" xfId="0" applyFont="1" applyBorder="1" applyAlignment="1">
      <alignment horizontal="left" vertical="center" wrapText="1"/>
    </xf>
    <xf numFmtId="0" fontId="26" fillId="6" borderId="1" xfId="4" applyFont="1" applyFill="1" applyBorder="1" applyAlignment="1">
      <alignment horizontal="left" vertical="center" wrapText="1"/>
    </xf>
    <xf numFmtId="44" fontId="22" fillId="7" borderId="1" xfId="6" applyFont="1" applyFill="1" applyBorder="1" applyAlignment="1">
      <alignment horizontal="right" vertical="center" wrapText="1"/>
    </xf>
    <xf numFmtId="0" fontId="22" fillId="7" borderId="38" xfId="6" applyNumberFormat="1" applyFont="1" applyFill="1" applyBorder="1" applyAlignment="1">
      <alignment horizontal="center" vertical="center" wrapText="1"/>
    </xf>
    <xf numFmtId="0" fontId="22" fillId="7" borderId="1" xfId="6" applyNumberFormat="1" applyFont="1" applyFill="1" applyBorder="1" applyAlignment="1">
      <alignment horizontal="center" vertical="center" wrapText="1"/>
    </xf>
    <xf numFmtId="0" fontId="22" fillId="7" borderId="38" xfId="0" applyFont="1" applyFill="1" applyBorder="1" applyAlignment="1">
      <alignment horizontal="center" vertical="center" wrapText="1"/>
    </xf>
    <xf numFmtId="0" fontId="22" fillId="7" borderId="1" xfId="0" applyFont="1" applyFill="1" applyBorder="1" applyAlignment="1">
      <alignment horizontal="center" vertical="center" wrapText="1"/>
    </xf>
    <xf numFmtId="0" fontId="22" fillId="7" borderId="38" xfId="7" applyNumberFormat="1" applyFont="1" applyFill="1" applyBorder="1" applyAlignment="1">
      <alignment horizontal="center" vertical="center" wrapText="1"/>
    </xf>
    <xf numFmtId="0" fontId="22" fillId="7" borderId="1" xfId="7" applyNumberFormat="1" applyFont="1" applyFill="1" applyBorder="1" applyAlignment="1">
      <alignment horizontal="center" vertical="center" wrapText="1"/>
    </xf>
    <xf numFmtId="0" fontId="28" fillId="0" borderId="0" xfId="0" applyFont="1"/>
    <xf numFmtId="0" fontId="22" fillId="7" borderId="36" xfId="0" applyFont="1" applyFill="1" applyBorder="1" applyAlignment="1">
      <alignment horizontal="center" vertical="center" wrapText="1"/>
    </xf>
    <xf numFmtId="44" fontId="22" fillId="7" borderId="36" xfId="0" applyNumberFormat="1" applyFont="1" applyFill="1" applyBorder="1" applyAlignment="1">
      <alignment horizontal="center" vertical="center" wrapText="1"/>
    </xf>
    <xf numFmtId="44" fontId="13" fillId="0" borderId="45" xfId="6" applyFont="1" applyFill="1" applyBorder="1" applyAlignment="1">
      <alignment horizontal="left" vertical="center" wrapText="1"/>
    </xf>
    <xf numFmtId="9" fontId="3" fillId="8" borderId="36" xfId="7" applyFont="1" applyFill="1" applyBorder="1" applyAlignment="1">
      <alignment horizontal="left" vertical="center" wrapText="1"/>
    </xf>
    <xf numFmtId="0" fontId="19" fillId="7" borderId="36" xfId="0" applyFont="1" applyFill="1" applyBorder="1" applyAlignment="1">
      <alignment horizontal="center" vertical="center" wrapText="1"/>
    </xf>
    <xf numFmtId="0" fontId="15" fillId="5" borderId="31" xfId="0" applyFont="1" applyFill="1" applyBorder="1" applyAlignment="1">
      <alignment horizontal="left" vertical="center" wrapText="1"/>
    </xf>
    <xf numFmtId="0" fontId="15" fillId="5" borderId="32" xfId="0" applyFont="1" applyFill="1" applyBorder="1" applyAlignment="1">
      <alignment horizontal="left" vertical="center" wrapText="1"/>
    </xf>
    <xf numFmtId="0" fontId="15" fillId="5" borderId="30" xfId="0" applyFont="1" applyFill="1" applyBorder="1" applyAlignment="1">
      <alignment horizontal="left" vertical="center" wrapText="1"/>
    </xf>
    <xf numFmtId="0" fontId="17" fillId="8" borderId="10" xfId="0" applyFont="1" applyFill="1" applyBorder="1" applyAlignment="1">
      <alignment horizontal="left" vertical="center"/>
    </xf>
    <xf numFmtId="0" fontId="17" fillId="8" borderId="11" xfId="0" applyFont="1" applyFill="1" applyBorder="1" applyAlignment="1">
      <alignment horizontal="left" vertical="center"/>
    </xf>
    <xf numFmtId="0" fontId="17" fillId="8" borderId="12" xfId="0" applyFont="1" applyFill="1" applyBorder="1" applyAlignment="1">
      <alignment horizontal="left" vertical="center"/>
    </xf>
    <xf numFmtId="0" fontId="15" fillId="5" borderId="31" xfId="0" applyFont="1" applyFill="1" applyBorder="1" applyAlignment="1">
      <alignment horizontal="center" vertical="center" wrapText="1"/>
    </xf>
    <xf numFmtId="0" fontId="15" fillId="5" borderId="32" xfId="0" applyFont="1" applyFill="1" applyBorder="1" applyAlignment="1">
      <alignment horizontal="center" vertical="center" wrapText="1"/>
    </xf>
    <xf numFmtId="0" fontId="3" fillId="7" borderId="37" xfId="0" applyFont="1" applyFill="1" applyBorder="1" applyAlignment="1">
      <alignment horizontal="left" vertical="center" wrapText="1"/>
    </xf>
    <xf numFmtId="0" fontId="3" fillId="7" borderId="34" xfId="0" applyFont="1" applyFill="1" applyBorder="1" applyAlignment="1">
      <alignment horizontal="left" vertical="center" wrapText="1"/>
    </xf>
    <xf numFmtId="0" fontId="15" fillId="5" borderId="13" xfId="0" applyFont="1" applyFill="1" applyBorder="1" applyAlignment="1">
      <alignment horizontal="left" vertical="center" wrapText="1"/>
    </xf>
    <xf numFmtId="0" fontId="15" fillId="5" borderId="14" xfId="0" applyFont="1" applyFill="1" applyBorder="1" applyAlignment="1">
      <alignment horizontal="left" vertical="center" wrapText="1"/>
    </xf>
    <xf numFmtId="0" fontId="15" fillId="5" borderId="15" xfId="0" applyFont="1" applyFill="1" applyBorder="1" applyAlignment="1">
      <alignment horizontal="left" vertical="center" wrapText="1"/>
    </xf>
    <xf numFmtId="0" fontId="15" fillId="5" borderId="18" xfId="0" applyFont="1" applyFill="1" applyBorder="1" applyAlignment="1">
      <alignment horizontal="left" vertical="center" wrapText="1"/>
    </xf>
    <xf numFmtId="0" fontId="15" fillId="5" borderId="19" xfId="0" applyFont="1" applyFill="1" applyBorder="1" applyAlignment="1">
      <alignment horizontal="left" vertical="center" wrapText="1"/>
    </xf>
    <xf numFmtId="0" fontId="15" fillId="5" borderId="20" xfId="0" applyFont="1" applyFill="1" applyBorder="1" applyAlignment="1">
      <alignment horizontal="left" vertical="center" wrapText="1"/>
    </xf>
    <xf numFmtId="0" fontId="8" fillId="5" borderId="16" xfId="0" applyFont="1" applyFill="1" applyBorder="1" applyAlignment="1">
      <alignment horizontal="left" vertical="center" wrapText="1"/>
    </xf>
    <xf numFmtId="0" fontId="8" fillId="5" borderId="0" xfId="0" applyFont="1" applyFill="1" applyAlignment="1">
      <alignment horizontal="left" vertical="center" wrapText="1"/>
    </xf>
    <xf numFmtId="0" fontId="3" fillId="7" borderId="40" xfId="0" applyFont="1" applyFill="1" applyBorder="1" applyAlignment="1">
      <alignment horizontal="left" vertical="center" wrapText="1"/>
    </xf>
    <xf numFmtId="0" fontId="3" fillId="7" borderId="3" xfId="0" applyFont="1" applyFill="1" applyBorder="1" applyAlignment="1">
      <alignment horizontal="left" vertical="center" wrapText="1"/>
    </xf>
    <xf numFmtId="0" fontId="3" fillId="7" borderId="41" xfId="0" applyFont="1" applyFill="1" applyBorder="1" applyAlignment="1">
      <alignment horizontal="left" vertical="center" wrapText="1"/>
    </xf>
    <xf numFmtId="0" fontId="3" fillId="7" borderId="35" xfId="0" applyFont="1" applyFill="1" applyBorder="1" applyAlignment="1">
      <alignment horizontal="left" vertical="center" wrapText="1"/>
    </xf>
    <xf numFmtId="0" fontId="8" fillId="5" borderId="31" xfId="0" applyFont="1" applyFill="1" applyBorder="1" applyAlignment="1">
      <alignment horizontal="left" vertical="center" wrapText="1"/>
    </xf>
    <xf numFmtId="0" fontId="8" fillId="5" borderId="32" xfId="0" applyFont="1" applyFill="1" applyBorder="1" applyAlignment="1">
      <alignment horizontal="left" vertical="center" wrapText="1"/>
    </xf>
    <xf numFmtId="0" fontId="3" fillId="7" borderId="42" xfId="0" applyFont="1" applyFill="1" applyBorder="1" applyAlignment="1">
      <alignment horizontal="left" vertical="center" wrapText="1"/>
    </xf>
    <xf numFmtId="0" fontId="3" fillId="7" borderId="2" xfId="0" applyFont="1" applyFill="1" applyBorder="1" applyAlignment="1">
      <alignment horizontal="left" vertical="center" wrapText="1"/>
    </xf>
    <xf numFmtId="0" fontId="3" fillId="7" borderId="16" xfId="0" applyFont="1" applyFill="1" applyBorder="1" applyAlignment="1">
      <alignment horizontal="left" vertical="center" wrapText="1"/>
    </xf>
    <xf numFmtId="0" fontId="3" fillId="7" borderId="0" xfId="0" applyFont="1" applyFill="1" applyAlignment="1">
      <alignment horizontal="left" vertical="center" wrapText="1"/>
    </xf>
    <xf numFmtId="0" fontId="3" fillId="7" borderId="17" xfId="0" applyFont="1" applyFill="1" applyBorder="1" applyAlignment="1">
      <alignment horizontal="left" vertical="center" wrapText="1"/>
    </xf>
    <xf numFmtId="0" fontId="8" fillId="5" borderId="31" xfId="0" applyFont="1" applyFill="1" applyBorder="1" applyAlignment="1">
      <alignment horizontal="center" vertical="center" wrapText="1"/>
    </xf>
    <xf numFmtId="0" fontId="8" fillId="5" borderId="32" xfId="0" applyFont="1" applyFill="1" applyBorder="1" applyAlignment="1">
      <alignment horizontal="center" vertical="center" wrapText="1"/>
    </xf>
    <xf numFmtId="0" fontId="8" fillId="5" borderId="30" xfId="0" applyFont="1" applyFill="1" applyBorder="1" applyAlignment="1">
      <alignment horizontal="center" vertical="center" wrapText="1"/>
    </xf>
    <xf numFmtId="0" fontId="3" fillId="7" borderId="31" xfId="0" applyFont="1" applyFill="1" applyBorder="1" applyAlignment="1">
      <alignment horizontal="center" vertical="center" wrapText="1"/>
    </xf>
    <xf numFmtId="0" fontId="3" fillId="7" borderId="32" xfId="0" applyFont="1" applyFill="1" applyBorder="1" applyAlignment="1">
      <alignment horizontal="center" vertical="center" wrapText="1"/>
    </xf>
    <xf numFmtId="0" fontId="3" fillId="7" borderId="30" xfId="0" applyFont="1" applyFill="1" applyBorder="1" applyAlignment="1">
      <alignment horizontal="center" vertical="center" wrapText="1"/>
    </xf>
    <xf numFmtId="0" fontId="13" fillId="7" borderId="43" xfId="0" applyFont="1" applyFill="1" applyBorder="1" applyAlignment="1">
      <alignment horizontal="right" vertical="center" wrapText="1"/>
    </xf>
    <xf numFmtId="0" fontId="13" fillId="7" borderId="32" xfId="0" applyFont="1" applyFill="1" applyBorder="1" applyAlignment="1">
      <alignment horizontal="right" vertical="center" wrapText="1"/>
    </xf>
    <xf numFmtId="0" fontId="13" fillId="7" borderId="33" xfId="0" applyFont="1" applyFill="1" applyBorder="1" applyAlignment="1">
      <alignment horizontal="right" vertical="center" wrapText="1"/>
    </xf>
    <xf numFmtId="0" fontId="3" fillId="7" borderId="13" xfId="0" applyFont="1" applyFill="1" applyBorder="1" applyAlignment="1">
      <alignment horizontal="left" vertical="center" wrapText="1"/>
    </xf>
    <xf numFmtId="0" fontId="3" fillId="7" borderId="14" xfId="0" applyFont="1" applyFill="1" applyBorder="1" applyAlignment="1">
      <alignment horizontal="left" vertical="center" wrapText="1"/>
    </xf>
    <xf numFmtId="0" fontId="3" fillId="0" borderId="1" xfId="0" applyFont="1" applyBorder="1" applyAlignment="1">
      <alignment horizontal="left" vertical="center" wrapText="1"/>
    </xf>
    <xf numFmtId="0" fontId="0" fillId="0" borderId="3" xfId="0" applyBorder="1"/>
    <xf numFmtId="0" fontId="3" fillId="6" borderId="1" xfId="0" applyFont="1" applyFill="1" applyBorder="1" applyAlignment="1">
      <alignment horizontal="left" vertical="center" wrapText="1"/>
    </xf>
    <xf numFmtId="0" fontId="8" fillId="5" borderId="1" xfId="0" applyFont="1" applyFill="1" applyBorder="1" applyAlignment="1">
      <alignment horizontal="center" vertical="center" wrapText="1"/>
    </xf>
    <xf numFmtId="0" fontId="3" fillId="6" borderId="1" xfId="2" applyFont="1" applyFill="1" applyBorder="1" applyAlignment="1">
      <alignment horizontal="left" vertical="center" wrapText="1"/>
    </xf>
    <xf numFmtId="0" fontId="0" fillId="0" borderId="5" xfId="0" applyBorder="1"/>
    <xf numFmtId="0" fontId="0" fillId="0" borderId="6" xfId="0" applyBorder="1"/>
    <xf numFmtId="0" fontId="0" fillId="0" borderId="2" xfId="0" applyBorder="1"/>
    <xf numFmtId="0" fontId="0" fillId="0" borderId="4" xfId="0" applyBorder="1"/>
    <xf numFmtId="0" fontId="0" fillId="0" borderId="7" xfId="0" applyBorder="1"/>
    <xf numFmtId="0" fontId="0" fillId="0" borderId="8" xfId="0" applyBorder="1"/>
    <xf numFmtId="0" fontId="0" fillId="0" borderId="9" xfId="0" applyBorder="1"/>
  </cellXfs>
  <cellStyles count="8">
    <cellStyle name="Goed" xfId="1" xr:uid="{00000000-0005-0000-0000-000001000000}"/>
    <cellStyle name="Hyperlink" xfId="4" xr:uid="{00000000-0005-0000-0000-000004000000}"/>
    <cellStyle name="Hyperlink 2" xfId="5" xr:uid="{8D671AF3-95EC-45D4-A46C-B81763383CDD}"/>
    <cellStyle name="Neutraal" xfId="2" xr:uid="{00000000-0005-0000-0000-000002000000}"/>
    <cellStyle name="Procent" xfId="7" builtinId="5"/>
    <cellStyle name="Standaard" xfId="0" builtinId="0"/>
    <cellStyle name="Standaard 3" xfId="3" xr:uid="{00000000-0005-0000-0000-000003000000}"/>
    <cellStyle name="Valuta" xfId="6"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28"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1.xml"/><Relationship Id="rId27"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bouad.sharepoint.com/sites/bouAd/Gedeelde%20documenten/1.Projecten/25/25207_Alkmaar/03_Aanbestedingsdocumenten_opstellen_Aanbesteding_WTB/00_Aangeleverd/Pandenlijst%20compleet%20v5.0%2007JAN26.xlsx" TargetMode="External"/><Relationship Id="rId1" Type="http://schemas.openxmlformats.org/officeDocument/2006/relationships/externalLinkPath" Target="https://bouad.sharepoint.com/sites/bouAd/Gedeelde%20documenten/1.Projecten/25/25207_Alkmaar/03_Aanbestedingsdocumenten_opstellen_Aanbesteding_WTB/00_Aangeleverd/Pandenlijst%20compleet%20v5.0%2007JAN2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andenlijst"/>
      <sheetName val="Contact gegevens"/>
    </sheetNames>
    <sheetDataSet>
      <sheetData sheetId="0">
        <row r="1">
          <cell r="I1" t="str">
            <v>Kostenplaats</v>
          </cell>
          <cell r="J1" t="str">
            <v>Perceel</v>
          </cell>
        </row>
        <row r="2">
          <cell r="I2" t="str">
            <v>L060038</v>
          </cell>
          <cell r="J2">
            <v>2</v>
          </cell>
        </row>
        <row r="3">
          <cell r="I3" t="str">
            <v>L060019</v>
          </cell>
          <cell r="J3">
            <v>1</v>
          </cell>
        </row>
        <row r="4">
          <cell r="I4" t="str">
            <v>L060044</v>
          </cell>
          <cell r="J4">
            <v>1</v>
          </cell>
        </row>
        <row r="5">
          <cell r="I5" t="str">
            <v>L060012</v>
          </cell>
          <cell r="J5">
            <v>1</v>
          </cell>
        </row>
        <row r="6">
          <cell r="I6" t="str">
            <v>L060094</v>
          </cell>
          <cell r="J6">
            <v>1</v>
          </cell>
        </row>
        <row r="7">
          <cell r="I7" t="str">
            <v>L060095</v>
          </cell>
          <cell r="J7">
            <v>3</v>
          </cell>
        </row>
        <row r="8">
          <cell r="I8" t="str">
            <v>L020011</v>
          </cell>
          <cell r="J8">
            <v>1</v>
          </cell>
        </row>
        <row r="9">
          <cell r="I9" t="str">
            <v>L170003</v>
          </cell>
          <cell r="J9">
            <v>2</v>
          </cell>
        </row>
        <row r="10">
          <cell r="I10" t="str">
            <v>L040024</v>
          </cell>
          <cell r="J10">
            <v>3</v>
          </cell>
        </row>
        <row r="11">
          <cell r="I11" t="str">
            <v>L080001</v>
          </cell>
          <cell r="J11">
            <v>3</v>
          </cell>
        </row>
        <row r="12">
          <cell r="I12" t="str">
            <v>L040040</v>
          </cell>
          <cell r="J12">
            <v>2</v>
          </cell>
        </row>
        <row r="13">
          <cell r="I13" t="str">
            <v>L080006</v>
          </cell>
          <cell r="J13">
            <v>3</v>
          </cell>
        </row>
        <row r="14">
          <cell r="I14" t="str">
            <v>L040019</v>
          </cell>
          <cell r="J14">
            <v>3</v>
          </cell>
        </row>
        <row r="15">
          <cell r="I15" t="str">
            <v>L040012 en L180002</v>
          </cell>
          <cell r="J15">
            <v>2</v>
          </cell>
        </row>
        <row r="16">
          <cell r="I16" t="str">
            <v>L170005</v>
          </cell>
          <cell r="J16">
            <v>2</v>
          </cell>
        </row>
        <row r="17">
          <cell r="I17" t="str">
            <v>L170007</v>
          </cell>
          <cell r="J17">
            <v>2</v>
          </cell>
        </row>
        <row r="18">
          <cell r="I18" t="str">
            <v>L180002</v>
          </cell>
          <cell r="J18">
            <v>2</v>
          </cell>
        </row>
        <row r="19">
          <cell r="I19" t="str">
            <v>L060053</v>
          </cell>
          <cell r="J19">
            <v>1</v>
          </cell>
        </row>
        <row r="20">
          <cell r="I20" t="str">
            <v>L060096</v>
          </cell>
          <cell r="J20">
            <v>1</v>
          </cell>
        </row>
        <row r="21">
          <cell r="I21" t="str">
            <v>L060018</v>
          </cell>
          <cell r="J21">
            <v>1</v>
          </cell>
        </row>
        <row r="22">
          <cell r="I22" t="str">
            <v>L060051</v>
          </cell>
          <cell r="J22">
            <v>3</v>
          </cell>
        </row>
        <row r="23">
          <cell r="I23" t="str">
            <v>L020045</v>
          </cell>
          <cell r="J23">
            <v>1</v>
          </cell>
        </row>
        <row r="24">
          <cell r="I24" t="str">
            <v>L040030</v>
          </cell>
          <cell r="J24">
            <v>3</v>
          </cell>
        </row>
        <row r="25">
          <cell r="I25"/>
          <cell r="J25"/>
        </row>
        <row r="26">
          <cell r="I26" t="str">
            <v>L120006</v>
          </cell>
          <cell r="J26">
            <v>2</v>
          </cell>
        </row>
        <row r="27">
          <cell r="I27" t="str">
            <v>L120005</v>
          </cell>
          <cell r="J27">
            <v>2</v>
          </cell>
        </row>
        <row r="28">
          <cell r="I28" t="str">
            <v>L100003</v>
          </cell>
          <cell r="J28">
            <v>3</v>
          </cell>
        </row>
        <row r="29">
          <cell r="I29" t="str">
            <v>L110002</v>
          </cell>
          <cell r="J29">
            <v>3</v>
          </cell>
        </row>
        <row r="30">
          <cell r="I30" t="str">
            <v>L100002</v>
          </cell>
          <cell r="J30">
            <v>3</v>
          </cell>
        </row>
        <row r="31">
          <cell r="I31" t="str">
            <v>L020007</v>
          </cell>
          <cell r="J31">
            <v>1</v>
          </cell>
        </row>
        <row r="32">
          <cell r="I32" t="str">
            <v>L020009</v>
          </cell>
          <cell r="J32">
            <v>1</v>
          </cell>
        </row>
        <row r="33">
          <cell r="I33" t="str">
            <v>L040017</v>
          </cell>
          <cell r="J33">
            <v>3</v>
          </cell>
        </row>
        <row r="34">
          <cell r="I34" t="str">
            <v>L140067</v>
          </cell>
          <cell r="J34">
            <v>3</v>
          </cell>
        </row>
        <row r="35">
          <cell r="I35" t="str">
            <v>L060015</v>
          </cell>
          <cell r="J35">
            <v>1</v>
          </cell>
        </row>
        <row r="36">
          <cell r="I36" t="str">
            <v>L120002</v>
          </cell>
          <cell r="J36">
            <v>2</v>
          </cell>
        </row>
        <row r="37">
          <cell r="I37" t="str">
            <v>L040001</v>
          </cell>
          <cell r="J37">
            <v>1</v>
          </cell>
        </row>
        <row r="38">
          <cell r="I38" t="str">
            <v>L020030</v>
          </cell>
          <cell r="J38">
            <v>1</v>
          </cell>
        </row>
        <row r="39">
          <cell r="I39" t="str">
            <v>L040032</v>
          </cell>
          <cell r="J39">
            <v>3</v>
          </cell>
        </row>
        <row r="40">
          <cell r="I40" t="str">
            <v>L020023</v>
          </cell>
          <cell r="J40">
            <v>1</v>
          </cell>
        </row>
        <row r="41">
          <cell r="I41" t="str">
            <v>L070018</v>
          </cell>
          <cell r="J41">
            <v>2</v>
          </cell>
        </row>
        <row r="42">
          <cell r="I42" t="str">
            <v>L020053</v>
          </cell>
          <cell r="J42">
            <v>1</v>
          </cell>
        </row>
        <row r="43">
          <cell r="I43" t="str">
            <v>L070017</v>
          </cell>
          <cell r="J43">
            <v>2</v>
          </cell>
        </row>
        <row r="44">
          <cell r="I44" t="str">
            <v>L060095</v>
          </cell>
          <cell r="J44">
            <v>3</v>
          </cell>
        </row>
        <row r="45">
          <cell r="I45" t="str">
            <v>L170014</v>
          </cell>
          <cell r="J45">
            <v>2</v>
          </cell>
        </row>
        <row r="46">
          <cell r="I46" t="str">
            <v>L170014</v>
          </cell>
          <cell r="J46">
            <v>2</v>
          </cell>
        </row>
        <row r="47">
          <cell r="I47" t="str">
            <v>L170028</v>
          </cell>
          <cell r="J47">
            <v>3</v>
          </cell>
        </row>
        <row r="48">
          <cell r="I48" t="str">
            <v>L170023</v>
          </cell>
          <cell r="J48">
            <v>3</v>
          </cell>
        </row>
        <row r="49">
          <cell r="I49" t="str">
            <v>L180017</v>
          </cell>
          <cell r="J49">
            <v>3</v>
          </cell>
        </row>
        <row r="50">
          <cell r="I50" t="str">
            <v>L110001</v>
          </cell>
          <cell r="J50">
            <v>3</v>
          </cell>
        </row>
        <row r="51">
          <cell r="I51" t="str">
            <v>L060082</v>
          </cell>
          <cell r="J51">
            <v>1</v>
          </cell>
        </row>
        <row r="52">
          <cell r="I52" t="str">
            <v>L020025</v>
          </cell>
          <cell r="J52">
            <v>1</v>
          </cell>
        </row>
        <row r="53">
          <cell r="I53" t="str">
            <v>L020026</v>
          </cell>
          <cell r="J53">
            <v>1</v>
          </cell>
        </row>
        <row r="54">
          <cell r="I54" t="str">
            <v>L020013</v>
          </cell>
          <cell r="J54">
            <v>1</v>
          </cell>
        </row>
        <row r="55">
          <cell r="I55" t="str">
            <v>L170020</v>
          </cell>
          <cell r="J55">
            <v>3</v>
          </cell>
        </row>
        <row r="56">
          <cell r="I56" t="str">
            <v>L070006</v>
          </cell>
          <cell r="J56">
            <v>2</v>
          </cell>
        </row>
        <row r="57">
          <cell r="I57" t="str">
            <v>L070010</v>
          </cell>
          <cell r="J57">
            <v>2</v>
          </cell>
        </row>
        <row r="58">
          <cell r="I58" t="str">
            <v>L070005</v>
          </cell>
          <cell r="J58">
            <v>2</v>
          </cell>
        </row>
        <row r="59">
          <cell r="I59" t="str">
            <v>L070014</v>
          </cell>
          <cell r="J59">
            <v>2</v>
          </cell>
        </row>
        <row r="60">
          <cell r="I60" t="str">
            <v>L090001</v>
          </cell>
          <cell r="J60">
            <v>3</v>
          </cell>
        </row>
        <row r="61">
          <cell r="I61" t="str">
            <v>niet gevonden</v>
          </cell>
          <cell r="J61">
            <v>1</v>
          </cell>
        </row>
        <row r="62">
          <cell r="I62" t="str">
            <v>L040026</v>
          </cell>
          <cell r="J62">
            <v>1</v>
          </cell>
        </row>
        <row r="63">
          <cell r="I63" t="str">
            <v>L060002</v>
          </cell>
          <cell r="J63">
            <v>1</v>
          </cell>
        </row>
        <row r="64">
          <cell r="I64"/>
          <cell r="J64">
            <v>2</v>
          </cell>
        </row>
        <row r="65">
          <cell r="I65" t="str">
            <v>L020035</v>
          </cell>
          <cell r="J65">
            <v>3</v>
          </cell>
        </row>
        <row r="66">
          <cell r="I66" t="str">
            <v>L060079</v>
          </cell>
          <cell r="J66">
            <v>3</v>
          </cell>
        </row>
        <row r="67">
          <cell r="I67" t="str">
            <v>L090004</v>
          </cell>
          <cell r="J67">
            <v>1</v>
          </cell>
        </row>
        <row r="68">
          <cell r="I68" t="str">
            <v>L080017</v>
          </cell>
          <cell r="J68">
            <v>3</v>
          </cell>
        </row>
        <row r="69">
          <cell r="I69" t="str">
            <v>L020041</v>
          </cell>
          <cell r="J69">
            <v>1</v>
          </cell>
        </row>
        <row r="70">
          <cell r="I70" t="str">
            <v>bestaat niet</v>
          </cell>
          <cell r="J70">
            <v>2</v>
          </cell>
        </row>
        <row r="71">
          <cell r="I71" t="str">
            <v>L080026</v>
          </cell>
          <cell r="J71">
            <v>2</v>
          </cell>
        </row>
        <row r="72">
          <cell r="I72" t="str">
            <v>L060030</v>
          </cell>
          <cell r="J72">
            <v>1</v>
          </cell>
        </row>
        <row r="73">
          <cell r="I73" t="str">
            <v>L040014</v>
          </cell>
          <cell r="J73">
            <v>3</v>
          </cell>
        </row>
        <row r="74">
          <cell r="I74" t="str">
            <v>L060122</v>
          </cell>
          <cell r="J74">
            <v>3</v>
          </cell>
        </row>
        <row r="75">
          <cell r="I75" t="str">
            <v>L080027</v>
          </cell>
          <cell r="J75">
            <v>3</v>
          </cell>
        </row>
        <row r="76">
          <cell r="I76" t="str">
            <v>L040015</v>
          </cell>
          <cell r="J76">
            <v>3</v>
          </cell>
        </row>
        <row r="77">
          <cell r="I77" t="str">
            <v>L060014</v>
          </cell>
          <cell r="J77">
            <v>1</v>
          </cell>
        </row>
        <row r="78">
          <cell r="I78" t="str">
            <v>L140063</v>
          </cell>
          <cell r="J78">
            <v>3</v>
          </cell>
        </row>
        <row r="79">
          <cell r="I79" t="str">
            <v>L060020</v>
          </cell>
          <cell r="J79">
            <v>1</v>
          </cell>
        </row>
        <row r="80">
          <cell r="I80" t="str">
            <v>L060033</v>
          </cell>
          <cell r="J80">
            <v>3</v>
          </cell>
        </row>
        <row r="81">
          <cell r="I81" t="str">
            <v>L040029</v>
          </cell>
          <cell r="J81">
            <v>3</v>
          </cell>
        </row>
        <row r="82">
          <cell r="I82" t="str">
            <v>L020044</v>
          </cell>
          <cell r="J82">
            <v>1</v>
          </cell>
        </row>
        <row r="83">
          <cell r="I83" t="str">
            <v>L090006</v>
          </cell>
          <cell r="J83">
            <v>1</v>
          </cell>
        </row>
        <row r="84">
          <cell r="I84" t="str">
            <v>L090006</v>
          </cell>
          <cell r="J84">
            <v>1</v>
          </cell>
        </row>
        <row r="85">
          <cell r="I85" t="str">
            <v>L020047</v>
          </cell>
          <cell r="J85">
            <v>1</v>
          </cell>
        </row>
        <row r="86">
          <cell r="I86" t="str">
            <v>L070022</v>
          </cell>
          <cell r="J86">
            <v>1</v>
          </cell>
        </row>
        <row r="87">
          <cell r="I87" t="str">
            <v>L060048</v>
          </cell>
          <cell r="J87">
            <v>3</v>
          </cell>
        </row>
        <row r="88">
          <cell r="I88" t="str">
            <v>L060074</v>
          </cell>
          <cell r="J88">
            <v>3</v>
          </cell>
        </row>
        <row r="89">
          <cell r="I89" t="str">
            <v>L180007</v>
          </cell>
          <cell r="J89">
            <v>2</v>
          </cell>
        </row>
        <row r="90">
          <cell r="I90" t="str">
            <v>L170010</v>
          </cell>
          <cell r="J90">
            <v>2</v>
          </cell>
        </row>
        <row r="91">
          <cell r="I91" t="str">
            <v>L170019</v>
          </cell>
          <cell r="J91">
            <v>2</v>
          </cell>
        </row>
        <row r="92">
          <cell r="I92" t="str">
            <v>L180007</v>
          </cell>
          <cell r="J92">
            <v>2</v>
          </cell>
        </row>
        <row r="93">
          <cell r="I93" t="str">
            <v>L180001</v>
          </cell>
          <cell r="J93">
            <v>2</v>
          </cell>
        </row>
        <row r="94">
          <cell r="I94" t="str">
            <v>L180007</v>
          </cell>
          <cell r="J94">
            <v>2</v>
          </cell>
        </row>
        <row r="95">
          <cell r="I95" t="str">
            <v>L140036</v>
          </cell>
          <cell r="J95">
            <v>2</v>
          </cell>
        </row>
        <row r="96">
          <cell r="I96" t="str">
            <v>L080004</v>
          </cell>
          <cell r="J96">
            <v>3</v>
          </cell>
        </row>
        <row r="97">
          <cell r="I97" t="str">
            <v>L080003</v>
          </cell>
          <cell r="J97">
            <v>3</v>
          </cell>
        </row>
        <row r="98">
          <cell r="I98" t="str">
            <v>L020046</v>
          </cell>
          <cell r="J98">
            <v>1</v>
          </cell>
        </row>
        <row r="99">
          <cell r="I99" t="str">
            <v>L120007</v>
          </cell>
          <cell r="J99">
            <v>2</v>
          </cell>
        </row>
        <row r="100">
          <cell r="I100" t="str">
            <v>L040038</v>
          </cell>
          <cell r="J100">
            <v>3</v>
          </cell>
        </row>
        <row r="101">
          <cell r="I101" t="str">
            <v>L020051</v>
          </cell>
          <cell r="J101">
            <v>1</v>
          </cell>
        </row>
        <row r="102">
          <cell r="I102" t="str">
            <v>L020039</v>
          </cell>
          <cell r="J102">
            <v>1</v>
          </cell>
        </row>
        <row r="103">
          <cell r="I103"/>
          <cell r="J103">
            <v>2</v>
          </cell>
        </row>
        <row r="104">
          <cell r="I104" t="str">
            <v>L070020</v>
          </cell>
          <cell r="J104">
            <v>1</v>
          </cell>
        </row>
        <row r="105">
          <cell r="I105" t="str">
            <v>L170015</v>
          </cell>
          <cell r="J105">
            <v>3</v>
          </cell>
        </row>
        <row r="106">
          <cell r="I106" t="str">
            <v>L180012</v>
          </cell>
          <cell r="J106">
            <v>2</v>
          </cell>
        </row>
        <row r="107">
          <cell r="I107" t="str">
            <v>L060034</v>
          </cell>
          <cell r="J107">
            <v>3</v>
          </cell>
        </row>
        <row r="108">
          <cell r="I108" t="str">
            <v>L170001</v>
          </cell>
          <cell r="J108">
            <v>3</v>
          </cell>
        </row>
        <row r="109">
          <cell r="I109" t="str">
            <v>L070025</v>
          </cell>
          <cell r="J109">
            <v>2</v>
          </cell>
        </row>
        <row r="110">
          <cell r="I110" t="str">
            <v>L060036</v>
          </cell>
          <cell r="J110">
            <v>2</v>
          </cell>
        </row>
        <row r="111">
          <cell r="I111" t="str">
            <v>L060037</v>
          </cell>
          <cell r="J111">
            <v>2</v>
          </cell>
        </row>
        <row r="112">
          <cell r="I112" t="str">
            <v>L120003</v>
          </cell>
          <cell r="J112">
            <v>2</v>
          </cell>
        </row>
        <row r="113">
          <cell r="I113" t="str">
            <v>L070009</v>
          </cell>
          <cell r="J113">
            <v>2</v>
          </cell>
        </row>
        <row r="114">
          <cell r="I114" t="str">
            <v>L070002</v>
          </cell>
          <cell r="J114">
            <v>2</v>
          </cell>
        </row>
        <row r="115">
          <cell r="I115" t="str">
            <v>L060065</v>
          </cell>
          <cell r="J115">
            <v>3</v>
          </cell>
        </row>
        <row r="116">
          <cell r="I116" t="str">
            <v>L040027</v>
          </cell>
          <cell r="J116">
            <v>3</v>
          </cell>
        </row>
        <row r="117">
          <cell r="I117" t="str">
            <v>L040021</v>
          </cell>
          <cell r="J117">
            <v>3</v>
          </cell>
        </row>
        <row r="118">
          <cell r="I118" t="str">
            <v>L170026</v>
          </cell>
          <cell r="J118">
            <v>3</v>
          </cell>
        </row>
        <row r="119">
          <cell r="I119" t="str">
            <v>L040016</v>
          </cell>
          <cell r="J119">
            <v>3</v>
          </cell>
        </row>
        <row r="120">
          <cell r="I120" t="str">
            <v>L020008</v>
          </cell>
          <cell r="J120">
            <v>1</v>
          </cell>
        </row>
        <row r="121">
          <cell r="I121" t="str">
            <v>L020055</v>
          </cell>
          <cell r="J121">
            <v>1</v>
          </cell>
        </row>
        <row r="122">
          <cell r="I122" t="str">
            <v>L060021</v>
          </cell>
          <cell r="J122">
            <v>1</v>
          </cell>
        </row>
        <row r="123">
          <cell r="I123" t="str">
            <v>L060011</v>
          </cell>
          <cell r="J123">
            <v>1</v>
          </cell>
        </row>
        <row r="124">
          <cell r="I124" t="str">
            <v>L060050</v>
          </cell>
          <cell r="J124">
            <v>2</v>
          </cell>
        </row>
        <row r="125">
          <cell r="I125"/>
          <cell r="J125">
            <v>3</v>
          </cell>
        </row>
        <row r="126">
          <cell r="I126" t="str">
            <v>L060010</v>
          </cell>
          <cell r="J126">
            <v>1</v>
          </cell>
        </row>
        <row r="127">
          <cell r="I127" t="str">
            <v>L020028</v>
          </cell>
          <cell r="J127">
            <v>1</v>
          </cell>
        </row>
        <row r="128">
          <cell r="I128" t="str">
            <v>L040033</v>
          </cell>
          <cell r="J128">
            <v>3</v>
          </cell>
        </row>
        <row r="129">
          <cell r="I129" t="str">
            <v>L060081</v>
          </cell>
          <cell r="J129">
            <v>1</v>
          </cell>
        </row>
        <row r="130">
          <cell r="I130" t="str">
            <v>L020020</v>
          </cell>
          <cell r="J130">
            <v>1</v>
          </cell>
        </row>
        <row r="131">
          <cell r="I131" t="str">
            <v>L020052</v>
          </cell>
          <cell r="J131">
            <v>1</v>
          </cell>
        </row>
        <row r="132">
          <cell r="I132"/>
          <cell r="J132">
            <v>2</v>
          </cell>
        </row>
        <row r="133">
          <cell r="I133" t="str">
            <v>L060091</v>
          </cell>
          <cell r="J133">
            <v>3</v>
          </cell>
        </row>
        <row r="134">
          <cell r="I134" t="str">
            <v>L060022</v>
          </cell>
          <cell r="J134">
            <v>3</v>
          </cell>
        </row>
        <row r="135">
          <cell r="I135" t="str">
            <v>L170039</v>
          </cell>
          <cell r="J135">
            <v>2</v>
          </cell>
        </row>
        <row r="136">
          <cell r="I136" t="str">
            <v>L140064</v>
          </cell>
          <cell r="J136">
            <v>3</v>
          </cell>
        </row>
        <row r="137">
          <cell r="I137" t="str">
            <v>L060043</v>
          </cell>
          <cell r="J137">
            <v>2</v>
          </cell>
        </row>
        <row r="138">
          <cell r="I138" t="str">
            <v>L060042</v>
          </cell>
          <cell r="J138">
            <v>2</v>
          </cell>
        </row>
        <row r="139">
          <cell r="I139" t="str">
            <v>L060039</v>
          </cell>
          <cell r="J139">
            <v>2</v>
          </cell>
        </row>
        <row r="140">
          <cell r="I140" t="str">
            <v>L060039</v>
          </cell>
          <cell r="J140">
            <v>2</v>
          </cell>
        </row>
        <row r="141">
          <cell r="I141" t="str">
            <v>L060041</v>
          </cell>
          <cell r="J141">
            <v>2</v>
          </cell>
        </row>
        <row r="142">
          <cell r="I142" t="str">
            <v>L060046</v>
          </cell>
          <cell r="J142">
            <v>2</v>
          </cell>
        </row>
        <row r="143">
          <cell r="I143" t="str">
            <v>L060047</v>
          </cell>
          <cell r="J143">
            <v>2</v>
          </cell>
        </row>
        <row r="144">
          <cell r="J144">
            <v>2</v>
          </cell>
        </row>
        <row r="145">
          <cell r="I145" t="str">
            <v>L040006</v>
          </cell>
          <cell r="J145">
            <v>3</v>
          </cell>
        </row>
        <row r="146">
          <cell r="I146" t="str">
            <v>L060076</v>
          </cell>
          <cell r="J146">
            <v>2</v>
          </cell>
        </row>
        <row r="147">
          <cell r="I147" t="str">
            <v>L060035</v>
          </cell>
          <cell r="J147">
            <v>1</v>
          </cell>
        </row>
        <row r="148">
          <cell r="I148" t="str">
            <v>L060080</v>
          </cell>
          <cell r="J148">
            <v>1</v>
          </cell>
        </row>
        <row r="149">
          <cell r="I149" t="str">
            <v>L020018</v>
          </cell>
          <cell r="J149">
            <v>1</v>
          </cell>
        </row>
        <row r="150">
          <cell r="I150" t="str">
            <v>L060024</v>
          </cell>
          <cell r="J150">
            <v>2</v>
          </cell>
        </row>
        <row r="151">
          <cell r="I151" t="str">
            <v>L120004</v>
          </cell>
          <cell r="J151">
            <v>2</v>
          </cell>
        </row>
        <row r="152">
          <cell r="I152" t="str">
            <v>L060032</v>
          </cell>
          <cell r="J152">
            <v>3</v>
          </cell>
        </row>
        <row r="153">
          <cell r="I153"/>
          <cell r="J153">
            <v>3</v>
          </cell>
        </row>
        <row r="154">
          <cell r="I154" t="str">
            <v>L660001</v>
          </cell>
          <cell r="J154">
            <v>2</v>
          </cell>
        </row>
        <row r="155">
          <cell r="I155" t="str">
            <v>L040011</v>
          </cell>
          <cell r="J155">
            <v>2</v>
          </cell>
        </row>
        <row r="156">
          <cell r="I156" t="str">
            <v>L040011</v>
          </cell>
          <cell r="J156">
            <v>2</v>
          </cell>
        </row>
        <row r="157">
          <cell r="I157"/>
          <cell r="J157">
            <v>2</v>
          </cell>
        </row>
        <row r="158">
          <cell r="I158" t="str">
            <v>L170017</v>
          </cell>
          <cell r="J158">
            <v>3</v>
          </cell>
        </row>
        <row r="159">
          <cell r="I159" t="str">
            <v>L070023</v>
          </cell>
          <cell r="J159">
            <v>1</v>
          </cell>
        </row>
        <row r="160">
          <cell r="I160" t="str">
            <v>L040028</v>
          </cell>
          <cell r="J160">
            <v>2</v>
          </cell>
        </row>
        <row r="161">
          <cell r="I161" t="str">
            <v>L040044</v>
          </cell>
          <cell r="J161">
            <v>3</v>
          </cell>
        </row>
        <row r="162">
          <cell r="I162" t="str">
            <v>L170009</v>
          </cell>
          <cell r="J162">
            <v>2</v>
          </cell>
        </row>
        <row r="163">
          <cell r="I163" t="str">
            <v>L170008</v>
          </cell>
          <cell r="J163">
            <v>2</v>
          </cell>
        </row>
        <row r="164">
          <cell r="I164" t="str">
            <v>L180016</v>
          </cell>
          <cell r="J164">
            <v>3</v>
          </cell>
        </row>
        <row r="165">
          <cell r="I165" t="str">
            <v>L170025</v>
          </cell>
          <cell r="J165">
            <v>3</v>
          </cell>
        </row>
        <row r="166">
          <cell r="I166" t="str">
            <v>L170011</v>
          </cell>
          <cell r="J166">
            <v>2</v>
          </cell>
        </row>
        <row r="167">
          <cell r="I167"/>
          <cell r="J167">
            <v>2</v>
          </cell>
        </row>
        <row r="168">
          <cell r="I168" t="str">
            <v>L140034</v>
          </cell>
          <cell r="J168">
            <v>3</v>
          </cell>
        </row>
        <row r="169">
          <cell r="I169" t="str">
            <v>L170002</v>
          </cell>
          <cell r="J169">
            <v>3</v>
          </cell>
        </row>
        <row r="170">
          <cell r="I170" t="str">
            <v>L020049</v>
          </cell>
          <cell r="J170">
            <v>1</v>
          </cell>
        </row>
        <row r="171">
          <cell r="I171" t="str">
            <v>L170012</v>
          </cell>
          <cell r="J171">
            <v>3</v>
          </cell>
        </row>
        <row r="172">
          <cell r="I172" t="str">
            <v>L180003</v>
          </cell>
          <cell r="J172">
            <v>3</v>
          </cell>
        </row>
        <row r="173">
          <cell r="I173" t="str">
            <v>L060055</v>
          </cell>
          <cell r="J173">
            <v>3</v>
          </cell>
        </row>
        <row r="174">
          <cell r="I174" t="str">
            <v>L080005</v>
          </cell>
          <cell r="J174">
            <v>3</v>
          </cell>
        </row>
        <row r="175">
          <cell r="I175" t="str">
            <v>L170004</v>
          </cell>
          <cell r="J175">
            <v>2</v>
          </cell>
        </row>
        <row r="176">
          <cell r="I176" t="str">
            <v>L170006</v>
          </cell>
          <cell r="J176">
            <v>2</v>
          </cell>
        </row>
        <row r="177">
          <cell r="I177" t="str">
            <v>niets</v>
          </cell>
          <cell r="J177">
            <v>3</v>
          </cell>
        </row>
        <row r="178">
          <cell r="I178" t="str">
            <v>niets</v>
          </cell>
          <cell r="J178">
            <v>2</v>
          </cell>
        </row>
        <row r="179">
          <cell r="I179" t="str">
            <v>L170013</v>
          </cell>
          <cell r="J179">
            <v>2</v>
          </cell>
        </row>
        <row r="180">
          <cell r="I180" t="str">
            <v>L060090</v>
          </cell>
          <cell r="J180">
            <v>1</v>
          </cell>
        </row>
        <row r="181">
          <cell r="I181" t="str">
            <v>niets</v>
          </cell>
          <cell r="J181">
            <v>3</v>
          </cell>
        </row>
        <row r="182">
          <cell r="I182" t="str">
            <v>L020010</v>
          </cell>
          <cell r="J182">
            <v>1</v>
          </cell>
        </row>
        <row r="183">
          <cell r="I183" t="str">
            <v>L080007</v>
          </cell>
          <cell r="J183">
            <v>3</v>
          </cell>
        </row>
        <row r="184">
          <cell r="I184" t="str">
            <v>L090003</v>
          </cell>
          <cell r="J184">
            <v>3</v>
          </cell>
        </row>
        <row r="185">
          <cell r="I185" t="str">
            <v>L070019</v>
          </cell>
          <cell r="J185">
            <v>2</v>
          </cell>
        </row>
        <row r="186">
          <cell r="I186" t="str">
            <v>L020043</v>
          </cell>
          <cell r="J186">
            <v>1</v>
          </cell>
        </row>
        <row r="187">
          <cell r="I187" t="str">
            <v>L020014</v>
          </cell>
          <cell r="J187">
            <v>1</v>
          </cell>
        </row>
        <row r="188">
          <cell r="I188" t="str">
            <v>L020015</v>
          </cell>
          <cell r="J188">
            <v>1</v>
          </cell>
        </row>
        <row r="189">
          <cell r="I189" t="str">
            <v>L020016</v>
          </cell>
          <cell r="J189">
            <v>1</v>
          </cell>
        </row>
        <row r="190">
          <cell r="I190" t="str">
            <v>L060003</v>
          </cell>
          <cell r="J190">
            <v>1</v>
          </cell>
        </row>
        <row r="191">
          <cell r="I191" t="str">
            <v>L040043</v>
          </cell>
          <cell r="J191">
            <v>3</v>
          </cell>
        </row>
        <row r="192">
          <cell r="I192" t="str">
            <v>L090007</v>
          </cell>
          <cell r="J192">
            <v>1</v>
          </cell>
        </row>
        <row r="193">
          <cell r="I193" t="str">
            <v>L060005</v>
          </cell>
          <cell r="J193">
            <v>1</v>
          </cell>
        </row>
        <row r="194">
          <cell r="I194" t="str">
            <v>L060004</v>
          </cell>
          <cell r="J194">
            <v>1</v>
          </cell>
        </row>
        <row r="195">
          <cell r="I195" t="str">
            <v>niets</v>
          </cell>
          <cell r="J195">
            <v>3</v>
          </cell>
        </row>
        <row r="196">
          <cell r="I196" t="str">
            <v>niets</v>
          </cell>
          <cell r="J196">
            <v>3</v>
          </cell>
        </row>
        <row r="197">
          <cell r="I197" t="str">
            <v>L060031</v>
          </cell>
          <cell r="J197">
            <v>1</v>
          </cell>
        </row>
        <row r="198">
          <cell r="I198" t="str">
            <v>L060073</v>
          </cell>
          <cell r="J198">
            <v>2</v>
          </cell>
        </row>
        <row r="199">
          <cell r="I199" t="str">
            <v>L060049</v>
          </cell>
          <cell r="J199">
            <v>2</v>
          </cell>
        </row>
        <row r="200">
          <cell r="I200" t="str">
            <v>L060052</v>
          </cell>
          <cell r="J200">
            <v>2</v>
          </cell>
        </row>
        <row r="201">
          <cell r="J201"/>
        </row>
        <row r="202">
          <cell r="I202" t="str">
            <v>L070013</v>
          </cell>
          <cell r="J202">
            <v>2</v>
          </cell>
        </row>
        <row r="203">
          <cell r="I203" t="str">
            <v>L020032</v>
          </cell>
          <cell r="J203">
            <v>1</v>
          </cell>
        </row>
        <row r="204">
          <cell r="I204"/>
          <cell r="J204">
            <v>3</v>
          </cell>
        </row>
        <row r="205">
          <cell r="I205" t="str">
            <v>L170027</v>
          </cell>
          <cell r="J205">
            <v>3</v>
          </cell>
        </row>
        <row r="206">
          <cell r="I206" t="str">
            <v>L020049 en L020048</v>
          </cell>
          <cell r="J206"/>
        </row>
      </sheetData>
      <sheetData sheetId="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Calibri"/>
        <a:ea typeface="Calibri"/>
        <a:cs typeface="Calibri"/>
      </a:majorFont>
      <a:minorFont>
        <a:latin typeface="Calibri"/>
        <a:ea typeface="Calibri"/>
        <a:cs typeface="Calibri"/>
      </a:minorFont>
    </a:fontScheme>
    <a:fmtScheme name="Office">
      <a:fillStyleLst>
        <a:solidFill>
          <a:schemeClr val="phClr"/>
        </a:solidFill>
        <a:solidFill>
          <a:schemeClr val="dk1"/>
        </a:solidFill>
        <a:solidFill>
          <a:schemeClr val="accent1"/>
        </a:solidFill>
      </a:fillStyleLst>
      <a:lnStyleLst>
        <a:ln w="12700">
          <a:solidFill>
            <a:schemeClr val="phClr"/>
          </a:solidFill>
          <a:prstDash val="solid"/>
        </a:ln>
        <a:ln w="19050">
          <a:solidFill>
            <a:schemeClr val="phClr"/>
          </a:solidFill>
          <a:prstDash val="solid"/>
        </a:ln>
        <a:ln w="25400">
          <a:solidFill>
            <a:schemeClr val="phClr"/>
          </a:solidFill>
          <a:prstDash val="solid"/>
        </a:ln>
      </a:lnStyleLst>
      <a:effectStyleLst>
        <a:effectStyle>
          <a:effectLst/>
        </a:effectStyle>
        <a:effectStyle>
          <a:effectLst/>
        </a:effectStyle>
        <a:effectStyle>
          <a:effectLst>
            <a:outerShdw blurRad="57150" dist="19050" dir="5400000">
              <a:srgbClr val="000000">
                <a:alpha val="63000"/>
              </a:srgbClr>
            </a:outerShdw>
          </a:effectLst>
        </a:effectStyle>
      </a:effectStyleLst>
      <a:bgFillStyleLst>
        <a:solidFill>
          <a:schemeClr val="phClr"/>
        </a:solidFill>
        <a:solidFill>
          <a:schemeClr val="phClr">
            <a:tint val="95000"/>
            <a:satMod val="170000"/>
          </a:schemeClr>
        </a:solidFill>
        <a:gradFill>
          <a:gsLst>
            <a:gs pos="0">
              <a:schemeClr val="phClr">
                <a:tint val="93000"/>
                <a:shade val="98000"/>
                <a:lumMod val="102000"/>
                <a:satMod val="150000"/>
              </a:schemeClr>
            </a:gs>
            <a:gs pos="50000">
              <a:schemeClr val="phClr">
                <a:tint val="98000"/>
                <a:shade val="90000"/>
                <a:lumMod val="103000"/>
                <a:satMod val="130000"/>
              </a:schemeClr>
            </a:gs>
            <a:gs pos="100000">
              <a:schemeClr val="phClr">
                <a:shade val="63000"/>
                <a:satMod val="120000"/>
              </a:schemeClr>
            </a:gs>
          </a:gsLst>
          <a:lin ang="540000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499984740745262"/>
    <pageSetUpPr fitToPage="1"/>
  </sheetPr>
  <dimension ref="A1:N19"/>
  <sheetViews>
    <sheetView showGridLines="0" zoomScaleNormal="100" workbookViewId="0">
      <selection activeCell="D24" sqref="D24"/>
    </sheetView>
  </sheetViews>
  <sheetFormatPr defaultRowHeight="14.4" x14ac:dyDescent="0.3"/>
  <cols>
    <col min="1" max="1" width="33" customWidth="1"/>
    <col min="2" max="2" width="17" customWidth="1"/>
    <col min="3" max="3" width="18.5546875" bestFit="1" customWidth="1"/>
    <col min="4" max="4" width="20.6640625" bestFit="1" customWidth="1"/>
    <col min="5" max="7" width="20.6640625" customWidth="1"/>
    <col min="8" max="8" width="9.33203125" bestFit="1" customWidth="1"/>
    <col min="9" max="9" width="10" bestFit="1" customWidth="1"/>
    <col min="10" max="10" width="16" customWidth="1"/>
    <col min="11" max="13" width="13.44140625" customWidth="1"/>
    <col min="14" max="14" width="12.33203125" customWidth="1"/>
  </cols>
  <sheetData>
    <row r="1" spans="1:14" ht="28.8" x14ac:dyDescent="0.3">
      <c r="A1" s="4" t="s">
        <v>0</v>
      </c>
      <c r="B1" s="4" t="s">
        <v>1</v>
      </c>
      <c r="C1" s="4" t="s">
        <v>2</v>
      </c>
      <c r="D1" s="4" t="s">
        <v>3</v>
      </c>
      <c r="E1" s="4" t="s">
        <v>4</v>
      </c>
      <c r="F1" s="4" t="s">
        <v>5</v>
      </c>
      <c r="G1" s="4" t="s">
        <v>6</v>
      </c>
      <c r="H1" s="4" t="s">
        <v>7</v>
      </c>
      <c r="I1" s="4" t="s">
        <v>8</v>
      </c>
      <c r="J1" s="4" t="s">
        <v>9</v>
      </c>
      <c r="K1" s="4" t="s">
        <v>10</v>
      </c>
      <c r="L1" s="4" t="s">
        <v>11</v>
      </c>
      <c r="M1" s="4" t="s">
        <v>12</v>
      </c>
      <c r="N1" s="4" t="s">
        <v>13</v>
      </c>
    </row>
    <row r="2" spans="1:14" x14ac:dyDescent="0.3">
      <c r="A2" s="9" t="s">
        <v>14</v>
      </c>
      <c r="B2" s="6" t="s">
        <v>15</v>
      </c>
      <c r="C2" s="9">
        <v>220058</v>
      </c>
      <c r="D2" s="9" t="s">
        <v>16</v>
      </c>
      <c r="E2" s="9" t="s">
        <v>17</v>
      </c>
      <c r="F2" s="9">
        <v>97</v>
      </c>
      <c r="G2" s="9" t="s">
        <v>18</v>
      </c>
      <c r="H2" s="9">
        <v>1503</v>
      </c>
      <c r="I2" s="9">
        <v>4611</v>
      </c>
      <c r="J2" s="9" t="s">
        <v>19</v>
      </c>
      <c r="K2" s="7" t="s">
        <v>20</v>
      </c>
      <c r="L2" s="7">
        <f>VLOOKUP(D2,[1]Pandenlijst!$I:$J,2,FALSE)</f>
        <v>1</v>
      </c>
      <c r="M2" s="9" t="s">
        <v>21</v>
      </c>
      <c r="N2" s="9"/>
    </row>
    <row r="3" spans="1:14" x14ac:dyDescent="0.3">
      <c r="A3" s="7" t="s">
        <v>22</v>
      </c>
      <c r="B3" s="5" t="s">
        <v>15</v>
      </c>
      <c r="C3" s="7">
        <v>220126</v>
      </c>
      <c r="D3" s="7" t="s">
        <v>23</v>
      </c>
      <c r="E3" s="7" t="s">
        <v>24</v>
      </c>
      <c r="F3" s="7">
        <v>1</v>
      </c>
      <c r="G3" s="7" t="s">
        <v>25</v>
      </c>
      <c r="H3" s="7">
        <v>2013</v>
      </c>
      <c r="I3" s="7">
        <v>10116</v>
      </c>
      <c r="J3" s="7" t="s">
        <v>26</v>
      </c>
      <c r="K3" s="7" t="s">
        <v>20</v>
      </c>
      <c r="L3" s="7">
        <f>VLOOKUP(D3,[1]Pandenlijst!$I:$J,2,FALSE)</f>
        <v>1</v>
      </c>
      <c r="M3" s="7" t="s">
        <v>21</v>
      </c>
      <c r="N3" s="7"/>
    </row>
    <row r="4" spans="1:14" x14ac:dyDescent="0.3">
      <c r="A4" s="7" t="s">
        <v>30</v>
      </c>
      <c r="B4" s="5" t="s">
        <v>15</v>
      </c>
      <c r="C4" s="7">
        <v>230052</v>
      </c>
      <c r="D4" s="7" t="s">
        <v>31</v>
      </c>
      <c r="E4" s="7" t="s">
        <v>32</v>
      </c>
      <c r="F4" s="7">
        <v>2</v>
      </c>
      <c r="G4" s="7" t="s">
        <v>33</v>
      </c>
      <c r="H4" s="7">
        <v>2005</v>
      </c>
      <c r="I4" s="7">
        <v>2690</v>
      </c>
      <c r="J4" s="7" t="s">
        <v>34</v>
      </c>
      <c r="K4" s="7" t="s">
        <v>20</v>
      </c>
      <c r="L4" s="7">
        <f>VLOOKUP(D4,[1]Pandenlijst!$I:$J,2,FALSE)</f>
        <v>3</v>
      </c>
      <c r="M4" s="7" t="s">
        <v>21</v>
      </c>
      <c r="N4" s="7"/>
    </row>
    <row r="5" spans="1:14" x14ac:dyDescent="0.3">
      <c r="A5" s="9" t="s">
        <v>35</v>
      </c>
      <c r="B5" s="6" t="s">
        <v>15</v>
      </c>
      <c r="C5" s="9">
        <v>230061</v>
      </c>
      <c r="D5" s="9" t="s">
        <v>36</v>
      </c>
      <c r="E5" s="9" t="s">
        <v>37</v>
      </c>
      <c r="F5" s="9">
        <v>2</v>
      </c>
      <c r="G5" s="9" t="s">
        <v>38</v>
      </c>
      <c r="H5" s="9">
        <v>1970</v>
      </c>
      <c r="I5" s="9">
        <v>1439</v>
      </c>
      <c r="J5" s="9" t="s">
        <v>34</v>
      </c>
      <c r="K5" s="9" t="s">
        <v>20</v>
      </c>
      <c r="L5" s="7">
        <f>VLOOKUP(D5,[1]Pandenlijst!$I:$J,2,FALSE)</f>
        <v>3</v>
      </c>
      <c r="M5" s="9" t="s">
        <v>21</v>
      </c>
      <c r="N5" s="9"/>
    </row>
    <row r="6" spans="1:14" x14ac:dyDescent="0.3">
      <c r="A6" s="7" t="s">
        <v>39</v>
      </c>
      <c r="B6" s="5" t="s">
        <v>15</v>
      </c>
      <c r="C6" s="7">
        <v>230065</v>
      </c>
      <c r="D6" s="7" t="s">
        <v>40</v>
      </c>
      <c r="E6" s="7" t="s">
        <v>41</v>
      </c>
      <c r="F6" s="7">
        <v>3</v>
      </c>
      <c r="G6" s="7" t="s">
        <v>42</v>
      </c>
      <c r="H6" s="7">
        <v>2024</v>
      </c>
      <c r="I6" s="7">
        <v>3823</v>
      </c>
      <c r="J6" s="7" t="s">
        <v>43</v>
      </c>
      <c r="K6" s="9" t="s">
        <v>20</v>
      </c>
      <c r="L6" s="7">
        <f>VLOOKUP(D6,[1]Pandenlijst!$I:$J,2,FALSE)</f>
        <v>3</v>
      </c>
      <c r="M6" s="9" t="s">
        <v>21</v>
      </c>
      <c r="N6" s="7"/>
    </row>
    <row r="7" spans="1:14" x14ac:dyDescent="0.3">
      <c r="A7" s="9" t="s">
        <v>44</v>
      </c>
      <c r="B7" s="144" t="s">
        <v>15</v>
      </c>
      <c r="C7" s="9">
        <v>230067</v>
      </c>
      <c r="D7" s="9" t="s">
        <v>45</v>
      </c>
      <c r="E7" s="9" t="s">
        <v>46</v>
      </c>
      <c r="F7" s="9">
        <v>1</v>
      </c>
      <c r="G7" s="9" t="s">
        <v>47</v>
      </c>
      <c r="H7" s="9">
        <v>2005</v>
      </c>
      <c r="I7" s="9">
        <v>2690</v>
      </c>
      <c r="J7" s="9" t="s">
        <v>34</v>
      </c>
      <c r="K7" s="9" t="s">
        <v>20</v>
      </c>
      <c r="L7" s="7">
        <f>VLOOKUP(D7,[1]Pandenlijst!$I:$J,2,FALSE)</f>
        <v>3</v>
      </c>
      <c r="M7" s="9" t="s">
        <v>21</v>
      </c>
      <c r="N7" s="9"/>
    </row>
    <row r="8" spans="1:14" x14ac:dyDescent="0.3">
      <c r="A8" s="9" t="s">
        <v>48</v>
      </c>
      <c r="B8" s="144" t="s">
        <v>15</v>
      </c>
      <c r="C8" s="9">
        <v>240408</v>
      </c>
      <c r="D8" s="9" t="s">
        <v>49</v>
      </c>
      <c r="E8" s="9" t="s">
        <v>24</v>
      </c>
      <c r="F8" s="9">
        <v>1</v>
      </c>
      <c r="G8" s="9" t="s">
        <v>25</v>
      </c>
      <c r="H8" s="9">
        <v>1912</v>
      </c>
      <c r="I8" s="9">
        <v>10116</v>
      </c>
      <c r="J8" s="9" t="s">
        <v>19</v>
      </c>
      <c r="K8" s="9" t="s">
        <v>20</v>
      </c>
      <c r="L8" s="7">
        <f>VLOOKUP(D8,[1]Pandenlijst!$I:$J,2,FALSE)</f>
        <v>1</v>
      </c>
      <c r="M8" s="9" t="s">
        <v>21</v>
      </c>
      <c r="N8" s="9"/>
    </row>
    <row r="9" spans="1:14" x14ac:dyDescent="0.3">
      <c r="A9" s="9" t="s">
        <v>50</v>
      </c>
      <c r="B9" s="144" t="s">
        <v>15</v>
      </c>
      <c r="C9" s="9">
        <v>240818</v>
      </c>
      <c r="D9" s="9" t="s">
        <v>51</v>
      </c>
      <c r="E9" s="9" t="s">
        <v>52</v>
      </c>
      <c r="F9" s="9">
        <v>52</v>
      </c>
      <c r="G9" s="9" t="s">
        <v>53</v>
      </c>
      <c r="H9" s="9">
        <v>1970</v>
      </c>
      <c r="I9" s="9">
        <v>464</v>
      </c>
      <c r="J9" s="9" t="s">
        <v>54</v>
      </c>
      <c r="K9" s="9" t="s">
        <v>20</v>
      </c>
      <c r="L9" s="7">
        <f>VLOOKUP(D9,[1]Pandenlijst!$I:$J,2,FALSE)</f>
        <v>3</v>
      </c>
      <c r="M9" s="9" t="s">
        <v>21</v>
      </c>
      <c r="N9" s="9"/>
    </row>
    <row r="10" spans="1:14" x14ac:dyDescent="0.3">
      <c r="A10" s="7" t="s">
        <v>55</v>
      </c>
      <c r="B10" s="144" t="s">
        <v>15</v>
      </c>
      <c r="C10" s="7">
        <v>240823</v>
      </c>
      <c r="D10" s="7" t="s">
        <v>56</v>
      </c>
      <c r="E10" s="7" t="s">
        <v>57</v>
      </c>
      <c r="F10" s="7">
        <v>138</v>
      </c>
      <c r="G10" s="7" t="s">
        <v>58</v>
      </c>
      <c r="H10" s="7">
        <v>1970</v>
      </c>
      <c r="I10" s="7">
        <v>381</v>
      </c>
      <c r="J10" s="7" t="s">
        <v>59</v>
      </c>
      <c r="K10" s="7" t="s">
        <v>20</v>
      </c>
      <c r="L10" s="7">
        <f>VLOOKUP(D10,[1]Pandenlijst!$I:$J,2,FALSE)</f>
        <v>3</v>
      </c>
      <c r="M10" s="7" t="s">
        <v>21</v>
      </c>
      <c r="N10" s="7"/>
    </row>
    <row r="11" spans="1:14" x14ac:dyDescent="0.3">
      <c r="A11" s="9" t="s">
        <v>60</v>
      </c>
      <c r="B11" s="144" t="s">
        <v>15</v>
      </c>
      <c r="C11" s="9">
        <v>240825</v>
      </c>
      <c r="D11" s="9" t="s">
        <v>61</v>
      </c>
      <c r="E11" s="9" t="s">
        <v>62</v>
      </c>
      <c r="F11" s="9">
        <v>23</v>
      </c>
      <c r="G11" s="9" t="s">
        <v>63</v>
      </c>
      <c r="H11" s="9">
        <v>2006</v>
      </c>
      <c r="I11" s="9">
        <v>463</v>
      </c>
      <c r="J11" s="9" t="s">
        <v>64</v>
      </c>
      <c r="K11" s="9" t="s">
        <v>20</v>
      </c>
      <c r="L11" s="7">
        <f>VLOOKUP(D11,[1]Pandenlijst!$I:$J,2,FALSE)</f>
        <v>3</v>
      </c>
      <c r="M11" s="9" t="s">
        <v>21</v>
      </c>
      <c r="N11" s="9"/>
    </row>
    <row r="12" spans="1:14" x14ac:dyDescent="0.3">
      <c r="A12" s="9" t="s">
        <v>65</v>
      </c>
      <c r="B12" s="144" t="s">
        <v>15</v>
      </c>
      <c r="C12" s="9">
        <v>240834</v>
      </c>
      <c r="D12" s="9" t="s">
        <v>66</v>
      </c>
      <c r="E12" s="9" t="s">
        <v>67</v>
      </c>
      <c r="F12" s="9">
        <v>6</v>
      </c>
      <c r="G12" s="9" t="s">
        <v>68</v>
      </c>
      <c r="H12" s="9">
        <v>1975</v>
      </c>
      <c r="I12" s="9">
        <v>460</v>
      </c>
      <c r="J12" s="9" t="s">
        <v>54</v>
      </c>
      <c r="K12" s="9" t="s">
        <v>20</v>
      </c>
      <c r="L12" s="7">
        <f>VLOOKUP(D12,[1]Pandenlijst!$I:$J,2,FALSE)</f>
        <v>3</v>
      </c>
      <c r="M12" s="9" t="s">
        <v>21</v>
      </c>
      <c r="N12" s="9"/>
    </row>
    <row r="13" spans="1:14" x14ac:dyDescent="0.3">
      <c r="A13" s="7" t="s">
        <v>69</v>
      </c>
      <c r="B13" s="144" t="s">
        <v>15</v>
      </c>
      <c r="C13" s="7">
        <v>290021</v>
      </c>
      <c r="D13" s="7" t="s">
        <v>70</v>
      </c>
      <c r="E13" s="7" t="s">
        <v>71</v>
      </c>
      <c r="F13" s="7" t="s">
        <v>72</v>
      </c>
      <c r="G13" s="7" t="s">
        <v>73</v>
      </c>
      <c r="H13" s="7">
        <v>1985</v>
      </c>
      <c r="I13" s="7">
        <v>3428</v>
      </c>
      <c r="J13" s="7" t="s">
        <v>74</v>
      </c>
      <c r="K13" s="7" t="s">
        <v>20</v>
      </c>
      <c r="L13" s="7">
        <f>VLOOKUP(D13,[1]Pandenlijst!$I:$J,2,FALSE)</f>
        <v>3</v>
      </c>
      <c r="M13" s="7" t="s">
        <v>21</v>
      </c>
      <c r="N13" s="7"/>
    </row>
    <row r="14" spans="1:14" x14ac:dyDescent="0.3">
      <c r="A14" s="7" t="s">
        <v>75</v>
      </c>
      <c r="B14" s="144" t="s">
        <v>15</v>
      </c>
      <c r="C14" s="7">
        <v>290041</v>
      </c>
      <c r="D14" s="7" t="s">
        <v>76</v>
      </c>
      <c r="E14" s="7" t="s">
        <v>77</v>
      </c>
      <c r="F14" s="7" t="s">
        <v>78</v>
      </c>
      <c r="G14" s="7" t="s">
        <v>79</v>
      </c>
      <c r="H14" s="7">
        <v>1976</v>
      </c>
      <c r="I14" s="7">
        <v>3769</v>
      </c>
      <c r="J14" s="7" t="s">
        <v>74</v>
      </c>
      <c r="K14" s="7" t="s">
        <v>20</v>
      </c>
      <c r="L14" s="7">
        <f>VLOOKUP(D14,[1]Pandenlijst!$I:$J,2,FALSE)</f>
        <v>3</v>
      </c>
      <c r="M14" s="7" t="s">
        <v>21</v>
      </c>
      <c r="N14" s="7"/>
    </row>
    <row r="15" spans="1:14" ht="43.2" x14ac:dyDescent="0.3">
      <c r="A15" s="9" t="s">
        <v>80</v>
      </c>
      <c r="B15" s="144" t="s">
        <v>15</v>
      </c>
      <c r="C15" s="9">
        <v>290051</v>
      </c>
      <c r="D15" s="9" t="s">
        <v>81</v>
      </c>
      <c r="E15" s="9" t="s">
        <v>82</v>
      </c>
      <c r="F15" s="9" t="s">
        <v>83</v>
      </c>
      <c r="G15" s="9" t="s">
        <v>84</v>
      </c>
      <c r="H15" s="9">
        <v>1964</v>
      </c>
      <c r="I15" s="9">
        <v>6026</v>
      </c>
      <c r="J15" s="9" t="s">
        <v>85</v>
      </c>
      <c r="K15" s="9" t="s">
        <v>20</v>
      </c>
      <c r="L15" s="7">
        <f>VLOOKUP(D15,[1]Pandenlijst!$I:$J,2,FALSE)</f>
        <v>3</v>
      </c>
      <c r="M15" s="9" t="s">
        <v>21</v>
      </c>
      <c r="N15" s="9"/>
    </row>
    <row r="19" spans="1:1" x14ac:dyDescent="0.3">
      <c r="A19" s="18"/>
    </row>
  </sheetData>
  <autoFilter ref="A1:O15" xr:uid="{00000000-0001-0000-0000-000000000000}">
    <sortState xmlns:xlrd2="http://schemas.microsoft.com/office/spreadsheetml/2017/richdata2" ref="A2:N15">
      <sortCondition ref="C1:C15"/>
    </sortState>
  </autoFilter>
  <hyperlinks>
    <hyperlink ref="B2" location="'220058 Stadhuis'!A1" display="Ga naar tabblad" xr:uid="{00000000-0004-0000-0000-000001000000}"/>
    <hyperlink ref="B3" location="'220126 Regionaal Archief'!A1" display="Ga naar tabblad" xr:uid="{00000000-0004-0000-0000-000004000000}"/>
    <hyperlink ref="B4" location="'230052 Wijkcentrum Mare Nostrum'!A1" display="Ga naar tabblad" xr:uid="{00000000-0004-0000-0000-000008000000}"/>
    <hyperlink ref="B5" location="'230061 Centrum Jeugd&amp;Gezin'!A1" display="Ga naar tabblad" xr:uid="{00000000-0004-0000-0000-000009000000}"/>
    <hyperlink ref="B6" location="'230065 MFA Vroonermeer'!A1" display="Ga naar tabblad" xr:uid="{00000000-0004-0000-0000-00000A000000}"/>
    <hyperlink ref="B7" location="'230067 Wijkcentrum de Oever'!A1" display="Ga naar tabblad" xr:uid="{00000000-0004-0000-0000-00000B000000}"/>
    <hyperlink ref="B8" location="'240408 Centrum Kunst&amp;Erfgoed'!A1" display="Ga naar tabblad" xr:uid="{00000000-0004-0000-0000-00000D000000}"/>
    <hyperlink ref="B13" location="'290021 Stempelm'!A1" display="Ga naar tabblad" xr:uid="{00000000-0004-0000-0000-000012000000}"/>
    <hyperlink ref="B14" location="'290041 Slochterwaard'!A1" display="Ga naar tabblad" xr:uid="{00000000-0004-0000-0000-000014000000}"/>
    <hyperlink ref="B15" location="'290051 Gabriel'!A1" display="Ga naar tabblad" xr:uid="{00000000-0004-0000-0000-000015000000}"/>
    <hyperlink ref="B11" location="'240825 Buurthuis'!A1" display="Ga naar tabblad" xr:uid="{00000000-0004-0000-0000-000029000000}"/>
    <hyperlink ref="B9" location="'240818 Gymlokaal  '!A1" display="Ga naar tabblad" xr:uid="{00000000-0004-0000-0000-000057000000}"/>
    <hyperlink ref="B10" location="'240823 Gymlokaal'!A1" display="Ga naar tabblad" xr:uid="{00000000-0004-0000-0000-000058000000}"/>
    <hyperlink ref="B12" location="'240834 Gymlokaal '!A1" display="Ga naar tabblad" xr:uid="{00000000-0004-0000-0000-00005B000000}"/>
  </hyperlinks>
  <pageMargins left="0.7" right="0.7" top="0.75" bottom="0.75" header="0.3" footer="0.3"/>
  <pageSetup paperSize="9"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1F4E79"/>
  </sheetPr>
  <dimension ref="A1:P103"/>
  <sheetViews>
    <sheetView showGridLines="0" zoomScale="80" zoomScaleNormal="80" workbookViewId="0">
      <selection sqref="A1:XFD1"/>
    </sheetView>
  </sheetViews>
  <sheetFormatPr defaultRowHeight="14.4" x14ac:dyDescent="0.3"/>
  <cols>
    <col min="1" max="1" width="18.6640625" bestFit="1" customWidth="1"/>
    <col min="2" max="2" width="18" customWidth="1"/>
    <col min="3" max="3" width="26" customWidth="1"/>
    <col min="4" max="4" width="10" customWidth="1"/>
    <col min="5" max="5" width="16" customWidth="1"/>
    <col min="6" max="6" width="12" customWidth="1"/>
    <col min="7" max="7" width="35" customWidth="1"/>
    <col min="8" max="8" width="11" customWidth="1"/>
    <col min="9" max="9" width="21" customWidth="1"/>
    <col min="10" max="10" width="13" customWidth="1"/>
    <col min="11" max="11" width="11" customWidth="1"/>
    <col min="12" max="15" width="17" customWidth="1"/>
    <col min="16" max="16" width="28" customWidth="1"/>
  </cols>
  <sheetData>
    <row r="1" spans="1:16" ht="102.75" customHeight="1" x14ac:dyDescent="0.3">
      <c r="A1" s="4" t="s">
        <v>88</v>
      </c>
      <c r="B1" s="4" t="s">
        <v>3</v>
      </c>
      <c r="C1" s="201" t="s">
        <v>89</v>
      </c>
      <c r="D1" s="199"/>
      <c r="E1" s="4" t="s">
        <v>90</v>
      </c>
      <c r="F1" s="4" t="s">
        <v>91</v>
      </c>
      <c r="G1" s="4" t="s">
        <v>92</v>
      </c>
      <c r="H1" s="4" t="s">
        <v>93</v>
      </c>
      <c r="I1" s="4" t="s">
        <v>94</v>
      </c>
      <c r="J1" s="4" t="s">
        <v>95</v>
      </c>
      <c r="K1" s="4" t="s">
        <v>96</v>
      </c>
      <c r="L1" s="4" t="s">
        <v>97</v>
      </c>
      <c r="M1" s="4" t="s">
        <v>927</v>
      </c>
      <c r="N1" s="4" t="s">
        <v>98</v>
      </c>
      <c r="O1" s="139" t="s">
        <v>912</v>
      </c>
      <c r="P1" s="4" t="s">
        <v>99</v>
      </c>
    </row>
    <row r="2" spans="1:16" ht="15.75" customHeight="1" x14ac:dyDescent="0.3">
      <c r="A2" s="13">
        <v>230052</v>
      </c>
      <c r="B2" s="13" t="s">
        <v>31</v>
      </c>
      <c r="C2" s="200" t="s">
        <v>578</v>
      </c>
      <c r="D2" s="199"/>
      <c r="E2" s="7" t="s">
        <v>579</v>
      </c>
      <c r="F2" s="7" t="s">
        <v>101</v>
      </c>
      <c r="G2" s="7" t="s">
        <v>580</v>
      </c>
      <c r="H2" s="7" t="s">
        <v>300</v>
      </c>
      <c r="I2" s="7" t="s">
        <v>581</v>
      </c>
      <c r="J2" s="12">
        <v>2005</v>
      </c>
      <c r="K2" s="12">
        <v>1</v>
      </c>
      <c r="L2" s="12"/>
      <c r="M2" s="133"/>
      <c r="N2" s="32">
        <f>SUM(M2*K2)</f>
        <v>0</v>
      </c>
      <c r="O2" s="133"/>
      <c r="P2" s="27">
        <f>SUM(N2:O17)</f>
        <v>0</v>
      </c>
    </row>
    <row r="3" spans="1:16" ht="15.75" customHeight="1" x14ac:dyDescent="0.3">
      <c r="A3" s="15">
        <v>230052</v>
      </c>
      <c r="B3" s="15" t="s">
        <v>31</v>
      </c>
      <c r="C3" s="198" t="s">
        <v>578</v>
      </c>
      <c r="D3" s="199"/>
      <c r="E3" s="9" t="s">
        <v>579</v>
      </c>
      <c r="F3" s="9" t="s">
        <v>101</v>
      </c>
      <c r="G3" s="9" t="s">
        <v>186</v>
      </c>
      <c r="H3" s="9" t="s">
        <v>187</v>
      </c>
      <c r="I3" s="9" t="s">
        <v>582</v>
      </c>
      <c r="J3" s="14">
        <v>2005</v>
      </c>
      <c r="K3" s="14">
        <v>1</v>
      </c>
      <c r="L3" s="14">
        <v>4</v>
      </c>
      <c r="M3" s="129"/>
      <c r="N3" s="32">
        <f t="shared" ref="N3:N17" si="0">SUM(M3*K3)</f>
        <v>0</v>
      </c>
      <c r="O3" s="129"/>
      <c r="P3" s="9"/>
    </row>
    <row r="4" spans="1:16" ht="15.75" customHeight="1" x14ac:dyDescent="0.3">
      <c r="A4" s="13">
        <v>230052</v>
      </c>
      <c r="B4" s="13" t="s">
        <v>31</v>
      </c>
      <c r="C4" s="200" t="s">
        <v>578</v>
      </c>
      <c r="D4" s="199"/>
      <c r="E4" s="7" t="s">
        <v>583</v>
      </c>
      <c r="F4" s="7" t="s">
        <v>101</v>
      </c>
      <c r="G4" s="7" t="s">
        <v>189</v>
      </c>
      <c r="H4" s="7" t="s">
        <v>187</v>
      </c>
      <c r="I4" s="7" t="s">
        <v>582</v>
      </c>
      <c r="J4" s="12">
        <v>2005</v>
      </c>
      <c r="K4" s="12">
        <v>1</v>
      </c>
      <c r="L4" s="12">
        <v>4</v>
      </c>
      <c r="M4" s="129"/>
      <c r="N4" s="32">
        <f t="shared" si="0"/>
        <v>0</v>
      </c>
      <c r="O4" s="129"/>
      <c r="P4" s="7"/>
    </row>
    <row r="5" spans="1:16" ht="15.75" customHeight="1" x14ac:dyDescent="0.3">
      <c r="A5" s="15">
        <v>230052</v>
      </c>
      <c r="B5" s="15" t="s">
        <v>31</v>
      </c>
      <c r="C5" s="198" t="s">
        <v>578</v>
      </c>
      <c r="D5" s="199"/>
      <c r="E5" s="9" t="s">
        <v>583</v>
      </c>
      <c r="F5" s="9" t="s">
        <v>101</v>
      </c>
      <c r="G5" s="9" t="s">
        <v>584</v>
      </c>
      <c r="H5" s="9" t="s">
        <v>121</v>
      </c>
      <c r="I5" s="9" t="s">
        <v>585</v>
      </c>
      <c r="J5" s="14">
        <v>2019</v>
      </c>
      <c r="K5" s="14">
        <v>2</v>
      </c>
      <c r="L5" s="14">
        <v>3</v>
      </c>
      <c r="M5" s="129"/>
      <c r="N5" s="32">
        <f t="shared" si="0"/>
        <v>0</v>
      </c>
      <c r="O5" s="129"/>
      <c r="P5" s="9"/>
    </row>
    <row r="6" spans="1:16" ht="30.75" customHeight="1" x14ac:dyDescent="0.3">
      <c r="A6" s="13">
        <v>230052</v>
      </c>
      <c r="B6" s="13" t="s">
        <v>31</v>
      </c>
      <c r="C6" s="200" t="s">
        <v>578</v>
      </c>
      <c r="D6" s="199"/>
      <c r="E6" s="7" t="s">
        <v>583</v>
      </c>
      <c r="F6" s="7" t="s">
        <v>101</v>
      </c>
      <c r="G6" s="7" t="s">
        <v>586</v>
      </c>
      <c r="H6" s="7" t="s">
        <v>187</v>
      </c>
      <c r="I6" s="7"/>
      <c r="J6" s="12">
        <v>2005</v>
      </c>
      <c r="K6" s="12">
        <v>1</v>
      </c>
      <c r="L6" s="12">
        <v>3</v>
      </c>
      <c r="M6" s="129"/>
      <c r="N6" s="32">
        <f t="shared" si="0"/>
        <v>0</v>
      </c>
      <c r="O6" s="129"/>
      <c r="P6" s="7"/>
    </row>
    <row r="7" spans="1:16" ht="30.75" customHeight="1" x14ac:dyDescent="0.3">
      <c r="A7" s="15">
        <v>230052</v>
      </c>
      <c r="B7" s="15" t="s">
        <v>31</v>
      </c>
      <c r="C7" s="198" t="s">
        <v>578</v>
      </c>
      <c r="D7" s="199"/>
      <c r="E7" s="9" t="s">
        <v>583</v>
      </c>
      <c r="F7" s="9" t="s">
        <v>101</v>
      </c>
      <c r="G7" s="9" t="s">
        <v>587</v>
      </c>
      <c r="H7" s="9" t="s">
        <v>225</v>
      </c>
      <c r="I7" s="9" t="s">
        <v>588</v>
      </c>
      <c r="J7" s="14">
        <v>2012</v>
      </c>
      <c r="K7" s="14">
        <v>1</v>
      </c>
      <c r="L7" s="14">
        <v>3</v>
      </c>
      <c r="M7" s="129"/>
      <c r="N7" s="32">
        <f t="shared" si="0"/>
        <v>0</v>
      </c>
      <c r="O7" s="129"/>
      <c r="P7" s="9"/>
    </row>
    <row r="8" spans="1:16" ht="30.75" customHeight="1" x14ac:dyDescent="0.3">
      <c r="A8" s="13">
        <v>230052</v>
      </c>
      <c r="B8" s="13" t="s">
        <v>31</v>
      </c>
      <c r="C8" s="200" t="s">
        <v>578</v>
      </c>
      <c r="D8" s="199"/>
      <c r="E8" s="7" t="s">
        <v>583</v>
      </c>
      <c r="F8" s="7" t="s">
        <v>101</v>
      </c>
      <c r="G8" s="7" t="s">
        <v>589</v>
      </c>
      <c r="H8" s="7" t="s">
        <v>225</v>
      </c>
      <c r="I8" s="7" t="s">
        <v>590</v>
      </c>
      <c r="J8" s="12">
        <v>2000</v>
      </c>
      <c r="K8" s="12">
        <v>1</v>
      </c>
      <c r="L8" s="12">
        <v>3</v>
      </c>
      <c r="M8" s="129"/>
      <c r="N8" s="32">
        <f t="shared" si="0"/>
        <v>0</v>
      </c>
      <c r="O8" s="129"/>
      <c r="P8" s="7"/>
    </row>
    <row r="9" spans="1:16" ht="30.75" customHeight="1" x14ac:dyDescent="0.3">
      <c r="A9" s="15">
        <v>230052</v>
      </c>
      <c r="B9" s="15" t="s">
        <v>31</v>
      </c>
      <c r="C9" s="198" t="s">
        <v>578</v>
      </c>
      <c r="D9" s="199"/>
      <c r="E9" s="9" t="s">
        <v>583</v>
      </c>
      <c r="F9" s="9" t="s">
        <v>101</v>
      </c>
      <c r="G9" s="9" t="s">
        <v>589</v>
      </c>
      <c r="H9" s="9" t="s">
        <v>225</v>
      </c>
      <c r="I9" s="9" t="s">
        <v>591</v>
      </c>
      <c r="J9" s="14">
        <v>2005</v>
      </c>
      <c r="K9" s="14">
        <v>1</v>
      </c>
      <c r="L9" s="14">
        <v>3</v>
      </c>
      <c r="M9" s="129"/>
      <c r="N9" s="32">
        <f t="shared" si="0"/>
        <v>0</v>
      </c>
      <c r="O9" s="129"/>
      <c r="P9" s="9"/>
    </row>
    <row r="10" spans="1:16" ht="27.9" customHeight="1" x14ac:dyDescent="0.3">
      <c r="A10" s="13">
        <v>230052</v>
      </c>
      <c r="B10" s="13" t="s">
        <v>31</v>
      </c>
      <c r="C10" s="200" t="s">
        <v>578</v>
      </c>
      <c r="D10" s="199"/>
      <c r="E10" s="7" t="s">
        <v>583</v>
      </c>
      <c r="F10" s="7" t="s">
        <v>101</v>
      </c>
      <c r="G10" s="7" t="s">
        <v>217</v>
      </c>
      <c r="H10" s="7" t="s">
        <v>121</v>
      </c>
      <c r="I10" s="7" t="s">
        <v>592</v>
      </c>
      <c r="J10" s="12">
        <v>2014</v>
      </c>
      <c r="K10" s="12">
        <v>1</v>
      </c>
      <c r="L10" s="12">
        <v>3</v>
      </c>
      <c r="M10" s="132"/>
      <c r="N10" s="32">
        <f t="shared" si="0"/>
        <v>0</v>
      </c>
      <c r="O10" s="132"/>
      <c r="P10" s="7"/>
    </row>
    <row r="11" spans="1:16" ht="30.75" customHeight="1" x14ac:dyDescent="0.3">
      <c r="A11" s="15">
        <v>230052</v>
      </c>
      <c r="B11" s="15" t="s">
        <v>31</v>
      </c>
      <c r="C11" s="198" t="s">
        <v>578</v>
      </c>
      <c r="D11" s="199"/>
      <c r="E11" s="9" t="s">
        <v>583</v>
      </c>
      <c r="F11" s="9" t="s">
        <v>101</v>
      </c>
      <c r="G11" s="9" t="s">
        <v>593</v>
      </c>
      <c r="H11" s="9" t="s">
        <v>401</v>
      </c>
      <c r="I11" s="9" t="s">
        <v>594</v>
      </c>
      <c r="J11" s="14">
        <v>2005</v>
      </c>
      <c r="K11" s="14">
        <v>1</v>
      </c>
      <c r="L11" s="14">
        <v>4</v>
      </c>
      <c r="M11" s="129"/>
      <c r="N11" s="32">
        <f t="shared" si="0"/>
        <v>0</v>
      </c>
      <c r="O11" s="129"/>
      <c r="P11" s="9"/>
    </row>
    <row r="12" spans="1:16" ht="30.75" customHeight="1" x14ac:dyDescent="0.3">
      <c r="A12" s="13">
        <v>230052</v>
      </c>
      <c r="B12" s="13" t="s">
        <v>31</v>
      </c>
      <c r="C12" s="200" t="s">
        <v>578</v>
      </c>
      <c r="D12" s="199"/>
      <c r="E12" s="7" t="s">
        <v>583</v>
      </c>
      <c r="F12" s="7" t="s">
        <v>101</v>
      </c>
      <c r="G12" s="7" t="s">
        <v>595</v>
      </c>
      <c r="H12" s="7" t="s">
        <v>401</v>
      </c>
      <c r="I12" s="7" t="s">
        <v>596</v>
      </c>
      <c r="J12" s="12">
        <v>2005</v>
      </c>
      <c r="K12" s="12">
        <v>1</v>
      </c>
      <c r="L12" s="12">
        <v>4</v>
      </c>
      <c r="M12" s="129"/>
      <c r="N12" s="32">
        <f t="shared" si="0"/>
        <v>0</v>
      </c>
      <c r="O12" s="129"/>
      <c r="P12" s="7"/>
    </row>
    <row r="13" spans="1:16" ht="30.75" customHeight="1" x14ac:dyDescent="0.3">
      <c r="A13" s="15">
        <v>230052</v>
      </c>
      <c r="B13" s="15" t="s">
        <v>31</v>
      </c>
      <c r="C13" s="198" t="s">
        <v>578</v>
      </c>
      <c r="D13" s="199"/>
      <c r="E13" s="9" t="s">
        <v>583</v>
      </c>
      <c r="F13" s="9" t="s">
        <v>101</v>
      </c>
      <c r="G13" s="9" t="s">
        <v>593</v>
      </c>
      <c r="H13" s="9" t="s">
        <v>401</v>
      </c>
      <c r="I13" s="9" t="s">
        <v>597</v>
      </c>
      <c r="J13" s="14">
        <v>2005</v>
      </c>
      <c r="K13" s="14">
        <v>1</v>
      </c>
      <c r="L13" s="14">
        <v>4</v>
      </c>
      <c r="M13" s="129"/>
      <c r="N13" s="32">
        <f t="shared" si="0"/>
        <v>0</v>
      </c>
      <c r="O13" s="129"/>
      <c r="P13" s="9"/>
    </row>
    <row r="14" spans="1:16" ht="30.75" customHeight="1" x14ac:dyDescent="0.3">
      <c r="A14" s="13">
        <v>230052</v>
      </c>
      <c r="B14" s="13" t="s">
        <v>31</v>
      </c>
      <c r="C14" s="200" t="s">
        <v>578</v>
      </c>
      <c r="D14" s="199"/>
      <c r="E14" s="7" t="s">
        <v>583</v>
      </c>
      <c r="F14" s="7" t="s">
        <v>101</v>
      </c>
      <c r="G14" s="7" t="s">
        <v>205</v>
      </c>
      <c r="H14" s="7" t="s">
        <v>157</v>
      </c>
      <c r="I14" s="7" t="s">
        <v>598</v>
      </c>
      <c r="J14" s="12">
        <v>2005</v>
      </c>
      <c r="K14" s="12">
        <v>1</v>
      </c>
      <c r="L14" s="12">
        <v>3</v>
      </c>
      <c r="M14" s="129"/>
      <c r="N14" s="32">
        <f t="shared" si="0"/>
        <v>0</v>
      </c>
      <c r="O14" s="129"/>
      <c r="P14" s="7"/>
    </row>
    <row r="15" spans="1:16" ht="30.75" customHeight="1" x14ac:dyDescent="0.3">
      <c r="A15" s="15">
        <v>230052</v>
      </c>
      <c r="B15" s="15" t="s">
        <v>31</v>
      </c>
      <c r="C15" s="198" t="s">
        <v>578</v>
      </c>
      <c r="D15" s="199"/>
      <c r="E15" s="9" t="s">
        <v>583</v>
      </c>
      <c r="F15" s="9" t="s">
        <v>101</v>
      </c>
      <c r="G15" s="9" t="s">
        <v>599</v>
      </c>
      <c r="H15" s="9" t="s">
        <v>600</v>
      </c>
      <c r="I15" s="9" t="s">
        <v>601</v>
      </c>
      <c r="J15" s="11"/>
      <c r="K15" s="14">
        <v>1</v>
      </c>
      <c r="L15" s="14">
        <v>3</v>
      </c>
      <c r="M15" s="129"/>
      <c r="N15" s="32">
        <f t="shared" si="0"/>
        <v>0</v>
      </c>
      <c r="O15" s="129"/>
      <c r="P15" s="9"/>
    </row>
    <row r="16" spans="1:16" ht="30.75" customHeight="1" x14ac:dyDescent="0.3">
      <c r="A16" s="13">
        <v>230052</v>
      </c>
      <c r="B16" s="13" t="s">
        <v>31</v>
      </c>
      <c r="C16" s="200" t="s">
        <v>578</v>
      </c>
      <c r="D16" s="199"/>
      <c r="E16" s="7" t="s">
        <v>583</v>
      </c>
      <c r="F16" s="7" t="s">
        <v>101</v>
      </c>
      <c r="G16" s="7" t="s">
        <v>602</v>
      </c>
      <c r="H16" s="7" t="s">
        <v>401</v>
      </c>
      <c r="I16" s="7" t="s">
        <v>603</v>
      </c>
      <c r="J16" s="12">
        <v>2020</v>
      </c>
      <c r="K16" s="12">
        <v>1</v>
      </c>
      <c r="L16" s="12">
        <v>2</v>
      </c>
      <c r="M16" s="129"/>
      <c r="N16" s="32">
        <f t="shared" si="0"/>
        <v>0</v>
      </c>
      <c r="O16" s="129"/>
      <c r="P16" s="7"/>
    </row>
    <row r="17" spans="1:16" ht="15.75" customHeight="1" x14ac:dyDescent="0.3">
      <c r="A17" s="15">
        <v>230052</v>
      </c>
      <c r="B17" s="15" t="s">
        <v>31</v>
      </c>
      <c r="C17" s="198" t="s">
        <v>578</v>
      </c>
      <c r="D17" s="199"/>
      <c r="E17" s="9" t="s">
        <v>583</v>
      </c>
      <c r="F17" s="9" t="s">
        <v>101</v>
      </c>
      <c r="G17" s="9" t="s">
        <v>604</v>
      </c>
      <c r="H17" s="9" t="s">
        <v>605</v>
      </c>
      <c r="I17" s="9" t="s">
        <v>606</v>
      </c>
      <c r="J17" s="14">
        <v>2005</v>
      </c>
      <c r="K17" s="14">
        <v>1</v>
      </c>
      <c r="L17" s="14">
        <v>3</v>
      </c>
      <c r="M17" s="129"/>
      <c r="N17" s="32">
        <f t="shared" si="0"/>
        <v>0</v>
      </c>
      <c r="O17" s="129"/>
      <c r="P17" s="9"/>
    </row>
    <row r="18" spans="1:16" x14ac:dyDescent="0.3">
      <c r="A18" s="7"/>
      <c r="B18" s="7"/>
      <c r="C18" s="7"/>
      <c r="D18" s="8"/>
      <c r="E18" s="7"/>
      <c r="F18" s="7"/>
      <c r="G18" s="7"/>
      <c r="H18" s="7"/>
      <c r="I18" s="7"/>
      <c r="J18" s="10"/>
      <c r="K18" s="10"/>
      <c r="L18" s="10"/>
      <c r="M18" s="10"/>
      <c r="N18" s="10"/>
      <c r="O18" s="10"/>
      <c r="P18" s="7"/>
    </row>
    <row r="19" spans="1:16" x14ac:dyDescent="0.3">
      <c r="A19" s="9"/>
      <c r="B19" s="9"/>
      <c r="C19" s="9"/>
      <c r="D19" s="20"/>
      <c r="E19" s="9"/>
      <c r="F19" s="9"/>
      <c r="G19" s="9"/>
      <c r="H19" s="9"/>
      <c r="I19" s="9"/>
      <c r="J19" s="11"/>
      <c r="K19" s="11"/>
      <c r="L19" s="11"/>
      <c r="M19" s="11"/>
      <c r="N19" s="11"/>
      <c r="O19" s="11"/>
      <c r="P19" s="9"/>
    </row>
    <row r="20" spans="1:16" x14ac:dyDescent="0.3">
      <c r="A20" s="7"/>
      <c r="B20" s="7"/>
      <c r="C20" s="7"/>
      <c r="D20" s="8"/>
      <c r="E20" s="7"/>
      <c r="F20" s="7"/>
      <c r="G20" s="7"/>
      <c r="H20" s="7"/>
      <c r="I20" s="7"/>
      <c r="J20" s="10"/>
      <c r="K20" s="10"/>
      <c r="L20" s="10"/>
      <c r="M20" s="10"/>
      <c r="N20" s="10"/>
      <c r="O20" s="10"/>
      <c r="P20" s="7"/>
    </row>
    <row r="21" spans="1:16" x14ac:dyDescent="0.3">
      <c r="A21" s="9"/>
      <c r="B21" s="9"/>
      <c r="C21" s="9"/>
      <c r="D21" s="20"/>
      <c r="E21" s="9"/>
      <c r="F21" s="9"/>
      <c r="G21" s="9"/>
      <c r="H21" s="9"/>
      <c r="I21" s="9"/>
      <c r="J21" s="11"/>
      <c r="K21" s="11"/>
      <c r="L21" s="11"/>
      <c r="M21" s="11"/>
      <c r="N21" s="11"/>
      <c r="O21" s="11"/>
      <c r="P21" s="9"/>
    </row>
    <row r="22" spans="1:16" x14ac:dyDescent="0.3">
      <c r="A22" s="7"/>
      <c r="B22" s="7"/>
      <c r="C22" s="7"/>
      <c r="D22" s="8"/>
      <c r="E22" s="7"/>
      <c r="F22" s="7"/>
      <c r="G22" s="7"/>
      <c r="H22" s="7"/>
      <c r="I22" s="7"/>
      <c r="J22" s="10"/>
      <c r="K22" s="10"/>
      <c r="L22" s="10"/>
      <c r="M22" s="10"/>
      <c r="N22" s="10"/>
      <c r="O22" s="10"/>
      <c r="P22" s="7"/>
    </row>
    <row r="23" spans="1:16" x14ac:dyDescent="0.3">
      <c r="A23" s="9"/>
      <c r="B23" s="9"/>
      <c r="C23" s="9"/>
      <c r="D23" s="20"/>
      <c r="E23" s="9"/>
      <c r="F23" s="9"/>
      <c r="G23" s="9"/>
      <c r="H23" s="9"/>
      <c r="I23" s="9"/>
      <c r="J23" s="11"/>
      <c r="K23" s="11"/>
      <c r="L23" s="11"/>
      <c r="M23" s="11"/>
      <c r="N23" s="11"/>
      <c r="O23" s="11"/>
      <c r="P23" s="9"/>
    </row>
    <row r="24" spans="1:16" x14ac:dyDescent="0.3">
      <c r="A24" s="7"/>
      <c r="B24" s="7"/>
      <c r="C24" s="7"/>
      <c r="D24" s="8"/>
      <c r="E24" s="7"/>
      <c r="F24" s="7"/>
      <c r="G24" s="7"/>
      <c r="H24" s="7"/>
      <c r="I24" s="7"/>
      <c r="J24" s="10"/>
      <c r="K24" s="10"/>
      <c r="L24" s="10"/>
      <c r="M24" s="10"/>
      <c r="N24" s="10"/>
      <c r="O24" s="10"/>
      <c r="P24" s="7"/>
    </row>
    <row r="25" spans="1:16" x14ac:dyDescent="0.3">
      <c r="A25" s="9"/>
      <c r="B25" s="9"/>
      <c r="C25" s="9"/>
      <c r="D25" s="20"/>
      <c r="E25" s="9"/>
      <c r="F25" s="9"/>
      <c r="G25" s="9"/>
      <c r="H25" s="9"/>
      <c r="I25" s="9"/>
      <c r="J25" s="11"/>
      <c r="K25" s="11"/>
      <c r="L25" s="11"/>
      <c r="M25" s="11"/>
      <c r="N25" s="11"/>
      <c r="O25" s="11"/>
      <c r="P25" s="9"/>
    </row>
    <row r="26" spans="1:16" x14ac:dyDescent="0.3">
      <c r="A26" s="7"/>
      <c r="B26" s="7"/>
      <c r="C26" s="7"/>
      <c r="D26" s="8"/>
      <c r="E26" s="7"/>
      <c r="F26" s="7"/>
      <c r="G26" s="7"/>
      <c r="H26" s="7"/>
      <c r="I26" s="7"/>
      <c r="J26" s="10"/>
      <c r="K26" s="10"/>
      <c r="L26" s="10"/>
      <c r="M26" s="10"/>
      <c r="N26" s="10"/>
      <c r="O26" s="10"/>
      <c r="P26" s="7"/>
    </row>
    <row r="27" spans="1:16" x14ac:dyDescent="0.3">
      <c r="A27" s="9"/>
      <c r="B27" s="9"/>
      <c r="C27" s="9"/>
      <c r="D27" s="20"/>
      <c r="E27" s="9"/>
      <c r="F27" s="9"/>
      <c r="G27" s="9"/>
      <c r="H27" s="9"/>
      <c r="I27" s="9"/>
      <c r="J27" s="11"/>
      <c r="K27" s="11"/>
      <c r="L27" s="11"/>
      <c r="M27" s="11"/>
      <c r="N27" s="11"/>
      <c r="O27" s="11"/>
      <c r="P27" s="9"/>
    </row>
    <row r="28" spans="1:16" x14ac:dyDescent="0.3">
      <c r="A28" s="7"/>
      <c r="B28" s="7"/>
      <c r="C28" s="7"/>
      <c r="D28" s="8"/>
      <c r="E28" s="7"/>
      <c r="F28" s="7"/>
      <c r="G28" s="7"/>
      <c r="H28" s="7"/>
      <c r="I28" s="7"/>
      <c r="J28" s="10"/>
      <c r="K28" s="10"/>
      <c r="L28" s="10"/>
      <c r="M28" s="10"/>
      <c r="N28" s="10"/>
      <c r="O28" s="10"/>
      <c r="P28" s="7"/>
    </row>
    <row r="29" spans="1:16" x14ac:dyDescent="0.3">
      <c r="A29" s="9"/>
      <c r="B29" s="9"/>
      <c r="C29" s="9"/>
      <c r="D29" s="20"/>
      <c r="E29" s="9"/>
      <c r="F29" s="9"/>
      <c r="G29" s="9"/>
      <c r="H29" s="9"/>
      <c r="I29" s="9"/>
      <c r="J29" s="11"/>
      <c r="K29" s="11"/>
      <c r="L29" s="11"/>
      <c r="M29" s="11"/>
      <c r="N29" s="11"/>
      <c r="O29" s="11"/>
      <c r="P29" s="9"/>
    </row>
    <row r="30" spans="1:16" x14ac:dyDescent="0.3">
      <c r="A30" s="7"/>
      <c r="B30" s="7"/>
      <c r="C30" s="7"/>
      <c r="D30" s="8"/>
      <c r="E30" s="7"/>
      <c r="F30" s="7"/>
      <c r="G30" s="7"/>
      <c r="H30" s="7"/>
      <c r="I30" s="7"/>
      <c r="J30" s="10"/>
      <c r="K30" s="10"/>
      <c r="L30" s="10"/>
      <c r="M30" s="10"/>
      <c r="N30" s="10"/>
      <c r="O30" s="10"/>
      <c r="P30" s="7"/>
    </row>
    <row r="31" spans="1:16" x14ac:dyDescent="0.3">
      <c r="A31" s="9"/>
      <c r="B31" s="9"/>
      <c r="C31" s="9"/>
      <c r="D31" s="20"/>
      <c r="E31" s="9"/>
      <c r="F31" s="9"/>
      <c r="G31" s="9"/>
      <c r="H31" s="9"/>
      <c r="I31" s="9"/>
      <c r="J31" s="11"/>
      <c r="K31" s="11"/>
      <c r="L31" s="11"/>
      <c r="M31" s="11"/>
      <c r="N31" s="11"/>
      <c r="O31" s="11"/>
      <c r="P31" s="9"/>
    </row>
    <row r="32" spans="1:16" x14ac:dyDescent="0.3">
      <c r="A32" s="7"/>
      <c r="B32" s="7"/>
      <c r="C32" s="7"/>
      <c r="D32" s="8"/>
      <c r="E32" s="7"/>
      <c r="F32" s="7"/>
      <c r="G32" s="7"/>
      <c r="H32" s="7"/>
      <c r="I32" s="7"/>
      <c r="J32" s="10"/>
      <c r="K32" s="10"/>
      <c r="L32" s="10"/>
      <c r="M32" s="10"/>
      <c r="N32" s="10"/>
      <c r="O32" s="10"/>
      <c r="P32" s="7"/>
    </row>
    <row r="33" spans="1:16" x14ac:dyDescent="0.3">
      <c r="A33" s="9"/>
      <c r="B33" s="9"/>
      <c r="C33" s="9"/>
      <c r="D33" s="20"/>
      <c r="E33" s="9"/>
      <c r="F33" s="9"/>
      <c r="G33" s="9"/>
      <c r="H33" s="9"/>
      <c r="I33" s="9"/>
      <c r="J33" s="11"/>
      <c r="K33" s="11"/>
      <c r="L33" s="11"/>
      <c r="M33" s="11"/>
      <c r="N33" s="11"/>
      <c r="O33" s="11"/>
      <c r="P33" s="9"/>
    </row>
    <row r="34" spans="1:16" x14ac:dyDescent="0.3">
      <c r="A34" s="7"/>
      <c r="B34" s="7"/>
      <c r="C34" s="7"/>
      <c r="D34" s="8"/>
      <c r="E34" s="7"/>
      <c r="F34" s="7"/>
      <c r="G34" s="7"/>
      <c r="H34" s="7"/>
      <c r="I34" s="7"/>
      <c r="J34" s="10"/>
      <c r="K34" s="10"/>
      <c r="L34" s="10"/>
      <c r="M34" s="10"/>
      <c r="N34" s="10"/>
      <c r="O34" s="10"/>
      <c r="P34" s="7"/>
    </row>
    <row r="35" spans="1:16" x14ac:dyDescent="0.3">
      <c r="A35" s="9"/>
      <c r="B35" s="9"/>
      <c r="C35" s="9"/>
      <c r="D35" s="20"/>
      <c r="E35" s="9"/>
      <c r="F35" s="9"/>
      <c r="G35" s="9"/>
      <c r="H35" s="9"/>
      <c r="I35" s="9"/>
      <c r="J35" s="11"/>
      <c r="K35" s="11"/>
      <c r="L35" s="11"/>
      <c r="M35" s="11"/>
      <c r="N35" s="11"/>
      <c r="O35" s="11"/>
      <c r="P35" s="9"/>
    </row>
    <row r="36" spans="1:16" x14ac:dyDescent="0.3">
      <c r="A36" s="7"/>
      <c r="B36" s="7"/>
      <c r="C36" s="7"/>
      <c r="D36" s="8"/>
      <c r="E36" s="7"/>
      <c r="F36" s="7"/>
      <c r="G36" s="7"/>
      <c r="H36" s="7"/>
      <c r="I36" s="7"/>
      <c r="J36" s="10"/>
      <c r="K36" s="10"/>
      <c r="L36" s="10"/>
      <c r="M36" s="10"/>
      <c r="N36" s="10"/>
      <c r="O36" s="10"/>
      <c r="P36" s="7"/>
    </row>
    <row r="37" spans="1:16" x14ac:dyDescent="0.3">
      <c r="A37" s="9"/>
      <c r="B37" s="9"/>
      <c r="C37" s="9"/>
      <c r="D37" s="20"/>
      <c r="E37" s="9"/>
      <c r="F37" s="9"/>
      <c r="G37" s="9"/>
      <c r="H37" s="9"/>
      <c r="I37" s="9"/>
      <c r="J37" s="11"/>
      <c r="K37" s="11"/>
      <c r="L37" s="11"/>
      <c r="M37" s="11"/>
      <c r="N37" s="11"/>
      <c r="O37" s="11"/>
      <c r="P37" s="9"/>
    </row>
    <row r="38" spans="1:16" x14ac:dyDescent="0.3">
      <c r="A38" s="7"/>
      <c r="B38" s="7"/>
      <c r="C38" s="7"/>
      <c r="D38" s="8"/>
      <c r="E38" s="7"/>
      <c r="F38" s="7"/>
      <c r="G38" s="7"/>
      <c r="H38" s="7"/>
      <c r="I38" s="7"/>
      <c r="J38" s="10"/>
      <c r="K38" s="10"/>
      <c r="L38" s="10"/>
      <c r="M38" s="10"/>
      <c r="N38" s="10"/>
      <c r="O38" s="10"/>
      <c r="P38" s="7"/>
    </row>
    <row r="39" spans="1:16" x14ac:dyDescent="0.3">
      <c r="A39" s="9"/>
      <c r="B39" s="9"/>
      <c r="C39" s="9"/>
      <c r="D39" s="20"/>
      <c r="E39" s="9"/>
      <c r="F39" s="9"/>
      <c r="G39" s="9"/>
      <c r="H39" s="9"/>
      <c r="I39" s="9"/>
      <c r="J39" s="11"/>
      <c r="K39" s="11"/>
      <c r="L39" s="11"/>
      <c r="M39" s="11"/>
      <c r="N39" s="11"/>
      <c r="O39" s="11"/>
      <c r="P39" s="9"/>
    </row>
    <row r="40" spans="1:16" x14ac:dyDescent="0.3">
      <c r="A40" s="7"/>
      <c r="B40" s="7"/>
      <c r="C40" s="7"/>
      <c r="D40" s="8"/>
      <c r="E40" s="7"/>
      <c r="F40" s="7"/>
      <c r="G40" s="7"/>
      <c r="H40" s="7"/>
      <c r="I40" s="7"/>
      <c r="J40" s="10"/>
      <c r="K40" s="10"/>
      <c r="L40" s="10"/>
      <c r="M40" s="10"/>
      <c r="N40" s="10"/>
      <c r="O40" s="10"/>
      <c r="P40" s="7"/>
    </row>
    <row r="41" spans="1:16" x14ac:dyDescent="0.3">
      <c r="A41" s="9"/>
      <c r="B41" s="9"/>
      <c r="C41" s="9"/>
      <c r="D41" s="20"/>
      <c r="E41" s="9"/>
      <c r="F41" s="9"/>
      <c r="G41" s="9"/>
      <c r="H41" s="9"/>
      <c r="I41" s="9"/>
      <c r="J41" s="11"/>
      <c r="K41" s="11"/>
      <c r="L41" s="11"/>
      <c r="M41" s="11"/>
      <c r="N41" s="11"/>
      <c r="O41" s="11"/>
      <c r="P41" s="9"/>
    </row>
    <row r="42" spans="1:16" x14ac:dyDescent="0.3">
      <c r="A42" s="7"/>
      <c r="B42" s="7"/>
      <c r="C42" s="7"/>
      <c r="D42" s="8"/>
      <c r="E42" s="7"/>
      <c r="F42" s="7"/>
      <c r="G42" s="7"/>
      <c r="H42" s="7"/>
      <c r="I42" s="7"/>
      <c r="J42" s="10"/>
      <c r="K42" s="10"/>
      <c r="L42" s="10"/>
      <c r="M42" s="10"/>
      <c r="N42" s="10"/>
      <c r="O42" s="10"/>
      <c r="P42" s="7"/>
    </row>
    <row r="43" spans="1:16" x14ac:dyDescent="0.3">
      <c r="A43" s="9"/>
      <c r="B43" s="9"/>
      <c r="C43" s="9"/>
      <c r="D43" s="20"/>
      <c r="E43" s="9"/>
      <c r="F43" s="9"/>
      <c r="G43" s="9"/>
      <c r="H43" s="9"/>
      <c r="I43" s="9"/>
      <c r="J43" s="11"/>
      <c r="K43" s="11"/>
      <c r="L43" s="11"/>
      <c r="M43" s="11"/>
      <c r="N43" s="11"/>
      <c r="O43" s="11"/>
      <c r="P43" s="9"/>
    </row>
    <row r="44" spans="1:16" x14ac:dyDescent="0.3">
      <c r="A44" s="7"/>
      <c r="B44" s="7"/>
      <c r="C44" s="7"/>
      <c r="D44" s="8"/>
      <c r="E44" s="7"/>
      <c r="F44" s="7"/>
      <c r="G44" s="7"/>
      <c r="H44" s="7"/>
      <c r="I44" s="7"/>
      <c r="J44" s="10"/>
      <c r="K44" s="10"/>
      <c r="L44" s="10"/>
      <c r="M44" s="10"/>
      <c r="N44" s="10"/>
      <c r="O44" s="10"/>
      <c r="P44" s="7"/>
    </row>
    <row r="45" spans="1:16" x14ac:dyDescent="0.3">
      <c r="A45" s="9"/>
      <c r="B45" s="9"/>
      <c r="C45" s="9"/>
      <c r="D45" s="20"/>
      <c r="E45" s="9"/>
      <c r="F45" s="9"/>
      <c r="G45" s="9"/>
      <c r="H45" s="9"/>
      <c r="I45" s="9"/>
      <c r="J45" s="11"/>
      <c r="K45" s="11"/>
      <c r="L45" s="11"/>
      <c r="M45" s="11"/>
      <c r="N45" s="11"/>
      <c r="O45" s="11"/>
      <c r="P45" s="9"/>
    </row>
    <row r="46" spans="1:16" x14ac:dyDescent="0.3">
      <c r="A46" s="7"/>
      <c r="B46" s="7"/>
      <c r="C46" s="7"/>
      <c r="D46" s="8"/>
      <c r="E46" s="7"/>
      <c r="F46" s="7"/>
      <c r="G46" s="7"/>
      <c r="H46" s="7"/>
      <c r="I46" s="7"/>
      <c r="J46" s="10"/>
      <c r="K46" s="10"/>
      <c r="L46" s="10"/>
      <c r="M46" s="10"/>
      <c r="N46" s="10"/>
      <c r="O46" s="10"/>
      <c r="P46" s="7"/>
    </row>
    <row r="47" spans="1:16" x14ac:dyDescent="0.3">
      <c r="A47" s="9"/>
      <c r="B47" s="9"/>
      <c r="C47" s="9"/>
      <c r="D47" s="20"/>
      <c r="E47" s="9"/>
      <c r="F47" s="9"/>
      <c r="G47" s="9"/>
      <c r="H47" s="9"/>
      <c r="I47" s="9"/>
      <c r="J47" s="11"/>
      <c r="K47" s="11"/>
      <c r="L47" s="11"/>
      <c r="M47" s="11"/>
      <c r="N47" s="11"/>
      <c r="O47" s="11"/>
      <c r="P47" s="9"/>
    </row>
    <row r="48" spans="1:16" x14ac:dyDescent="0.3">
      <c r="A48" s="7"/>
      <c r="B48" s="7"/>
      <c r="C48" s="7"/>
      <c r="D48" s="8"/>
      <c r="E48" s="7"/>
      <c r="F48" s="7"/>
      <c r="G48" s="7"/>
      <c r="H48" s="7"/>
      <c r="I48" s="7"/>
      <c r="J48" s="10"/>
      <c r="K48" s="10"/>
      <c r="L48" s="10"/>
      <c r="M48" s="10"/>
      <c r="N48" s="10"/>
      <c r="O48" s="10"/>
      <c r="P48" s="7"/>
    </row>
    <row r="49" spans="1:16" x14ac:dyDescent="0.3">
      <c r="A49" s="9"/>
      <c r="B49" s="9"/>
      <c r="C49" s="9"/>
      <c r="D49" s="20"/>
      <c r="E49" s="9"/>
      <c r="F49" s="9"/>
      <c r="G49" s="9"/>
      <c r="H49" s="9"/>
      <c r="I49" s="9"/>
      <c r="J49" s="11"/>
      <c r="K49" s="11"/>
      <c r="L49" s="11"/>
      <c r="M49" s="11"/>
      <c r="N49" s="11"/>
      <c r="O49" s="11"/>
      <c r="P49" s="9"/>
    </row>
    <row r="50" spans="1:16" x14ac:dyDescent="0.3">
      <c r="A50" s="7"/>
      <c r="B50" s="7"/>
      <c r="C50" s="7"/>
      <c r="D50" s="8"/>
      <c r="E50" s="7"/>
      <c r="F50" s="7"/>
      <c r="G50" s="7"/>
      <c r="H50" s="7"/>
      <c r="I50" s="7"/>
      <c r="J50" s="10"/>
      <c r="K50" s="10"/>
      <c r="L50" s="10"/>
      <c r="M50" s="10"/>
      <c r="N50" s="10"/>
      <c r="O50" s="10"/>
      <c r="P50" s="7"/>
    </row>
    <row r="51" spans="1:16" x14ac:dyDescent="0.3">
      <c r="A51" s="9"/>
      <c r="B51" s="9"/>
      <c r="C51" s="9"/>
      <c r="D51" s="20"/>
      <c r="E51" s="9"/>
      <c r="F51" s="9"/>
      <c r="G51" s="9"/>
      <c r="H51" s="9"/>
      <c r="I51" s="9"/>
      <c r="J51" s="11"/>
      <c r="K51" s="11"/>
      <c r="L51" s="11"/>
      <c r="M51" s="11"/>
      <c r="N51" s="11"/>
      <c r="O51" s="11"/>
      <c r="P51" s="9"/>
    </row>
    <row r="52" spans="1:16" x14ac:dyDescent="0.3">
      <c r="A52" s="7"/>
      <c r="B52" s="7"/>
      <c r="C52" s="7"/>
      <c r="D52" s="8"/>
      <c r="E52" s="7"/>
      <c r="F52" s="7"/>
      <c r="G52" s="7"/>
      <c r="H52" s="7"/>
      <c r="I52" s="7"/>
      <c r="J52" s="10"/>
      <c r="K52" s="10"/>
      <c r="L52" s="10"/>
      <c r="M52" s="10"/>
      <c r="N52" s="10"/>
      <c r="O52" s="10"/>
      <c r="P52" s="7"/>
    </row>
    <row r="53" spans="1:16" x14ac:dyDescent="0.3">
      <c r="A53" s="9"/>
      <c r="B53" s="9"/>
      <c r="C53" s="9"/>
      <c r="D53" s="20"/>
      <c r="E53" s="9"/>
      <c r="F53" s="9"/>
      <c r="G53" s="9"/>
      <c r="H53" s="9"/>
      <c r="I53" s="9"/>
      <c r="J53" s="11"/>
      <c r="K53" s="11"/>
      <c r="L53" s="11"/>
      <c r="M53" s="11"/>
      <c r="N53" s="11"/>
      <c r="O53" s="11"/>
      <c r="P53" s="9"/>
    </row>
    <row r="54" spans="1:16" x14ac:dyDescent="0.3">
      <c r="A54" s="7"/>
      <c r="B54" s="7"/>
      <c r="C54" s="7"/>
      <c r="D54" s="8"/>
      <c r="E54" s="7"/>
      <c r="F54" s="7"/>
      <c r="G54" s="7"/>
      <c r="H54" s="7"/>
      <c r="I54" s="7"/>
      <c r="J54" s="10"/>
      <c r="K54" s="10"/>
      <c r="L54" s="10"/>
      <c r="M54" s="10"/>
      <c r="N54" s="10"/>
      <c r="O54" s="10"/>
      <c r="P54" s="7"/>
    </row>
    <row r="55" spans="1:16" x14ac:dyDescent="0.3">
      <c r="A55" s="9"/>
      <c r="B55" s="9"/>
      <c r="C55" s="9"/>
      <c r="D55" s="20"/>
      <c r="E55" s="9"/>
      <c r="F55" s="9"/>
      <c r="G55" s="9"/>
      <c r="H55" s="9"/>
      <c r="I55" s="9"/>
      <c r="J55" s="11"/>
      <c r="K55" s="11"/>
      <c r="L55" s="11"/>
      <c r="M55" s="11"/>
      <c r="N55" s="11"/>
      <c r="O55" s="11"/>
      <c r="P55" s="9"/>
    </row>
    <row r="56" spans="1:16" x14ac:dyDescent="0.3">
      <c r="A56" s="7"/>
      <c r="B56" s="7"/>
      <c r="C56" s="7"/>
      <c r="D56" s="8"/>
      <c r="E56" s="7"/>
      <c r="F56" s="7"/>
      <c r="G56" s="7"/>
      <c r="H56" s="7"/>
      <c r="I56" s="7"/>
      <c r="J56" s="10"/>
      <c r="K56" s="10"/>
      <c r="L56" s="10"/>
      <c r="M56" s="10"/>
      <c r="N56" s="10"/>
      <c r="O56" s="10"/>
      <c r="P56" s="7"/>
    </row>
    <row r="57" spans="1:16" x14ac:dyDescent="0.3">
      <c r="A57" s="9"/>
      <c r="B57" s="9"/>
      <c r="C57" s="9"/>
      <c r="D57" s="20"/>
      <c r="E57" s="9"/>
      <c r="F57" s="9"/>
      <c r="G57" s="9"/>
      <c r="H57" s="9"/>
      <c r="I57" s="9"/>
      <c r="J57" s="11"/>
      <c r="K57" s="11"/>
      <c r="L57" s="11"/>
      <c r="M57" s="11"/>
      <c r="N57" s="11"/>
      <c r="O57" s="11"/>
      <c r="P57" s="9"/>
    </row>
    <row r="58" spans="1:16" x14ac:dyDescent="0.3">
      <c r="A58" s="7"/>
      <c r="B58" s="7"/>
      <c r="C58" s="7"/>
      <c r="D58" s="8"/>
      <c r="E58" s="7"/>
      <c r="F58" s="7"/>
      <c r="G58" s="7"/>
      <c r="H58" s="7"/>
      <c r="I58" s="7"/>
      <c r="J58" s="10"/>
      <c r="K58" s="10"/>
      <c r="L58" s="10"/>
      <c r="M58" s="10"/>
      <c r="N58" s="10"/>
      <c r="O58" s="10"/>
      <c r="P58" s="7"/>
    </row>
    <row r="59" spans="1:16" x14ac:dyDescent="0.3">
      <c r="A59" s="9"/>
      <c r="B59" s="9"/>
      <c r="C59" s="9"/>
      <c r="D59" s="20"/>
      <c r="E59" s="9"/>
      <c r="F59" s="9"/>
      <c r="G59" s="9"/>
      <c r="H59" s="9"/>
      <c r="I59" s="9"/>
      <c r="J59" s="11"/>
      <c r="K59" s="11"/>
      <c r="L59" s="11"/>
      <c r="M59" s="11"/>
      <c r="N59" s="11"/>
      <c r="O59" s="11"/>
      <c r="P59" s="9"/>
    </row>
    <row r="60" spans="1:16" x14ac:dyDescent="0.3">
      <c r="A60" s="7"/>
      <c r="B60" s="7"/>
      <c r="C60" s="7"/>
      <c r="D60" s="8"/>
      <c r="E60" s="7"/>
      <c r="F60" s="7"/>
      <c r="G60" s="7"/>
      <c r="H60" s="7"/>
      <c r="I60" s="7"/>
      <c r="J60" s="10"/>
      <c r="K60" s="10"/>
      <c r="L60" s="10"/>
      <c r="M60" s="10"/>
      <c r="N60" s="10"/>
      <c r="O60" s="10"/>
      <c r="P60" s="7"/>
    </row>
    <row r="61" spans="1:16" x14ac:dyDescent="0.3">
      <c r="A61" s="9"/>
      <c r="B61" s="9"/>
      <c r="C61" s="9"/>
      <c r="D61" s="20"/>
      <c r="E61" s="9"/>
      <c r="F61" s="9"/>
      <c r="G61" s="9"/>
      <c r="H61" s="9"/>
      <c r="I61" s="9"/>
      <c r="J61" s="11"/>
      <c r="K61" s="11"/>
      <c r="L61" s="11"/>
      <c r="M61" s="11"/>
      <c r="N61" s="11"/>
      <c r="O61" s="11"/>
      <c r="P61" s="9"/>
    </row>
    <row r="62" spans="1:16" x14ac:dyDescent="0.3">
      <c r="A62" s="7"/>
      <c r="B62" s="7"/>
      <c r="C62" s="7"/>
      <c r="D62" s="8"/>
      <c r="E62" s="7"/>
      <c r="F62" s="7"/>
      <c r="G62" s="7"/>
      <c r="H62" s="7"/>
      <c r="I62" s="7"/>
      <c r="J62" s="10"/>
      <c r="K62" s="10"/>
      <c r="L62" s="10"/>
      <c r="M62" s="10"/>
      <c r="N62" s="10"/>
      <c r="O62" s="10"/>
      <c r="P62" s="7"/>
    </row>
    <row r="63" spans="1:16" x14ac:dyDescent="0.3">
      <c r="A63" s="9"/>
      <c r="B63" s="9"/>
      <c r="C63" s="9"/>
      <c r="D63" s="20"/>
      <c r="E63" s="9"/>
      <c r="F63" s="9"/>
      <c r="G63" s="9"/>
      <c r="H63" s="9"/>
      <c r="I63" s="9"/>
      <c r="J63" s="11"/>
      <c r="K63" s="11"/>
      <c r="L63" s="11"/>
      <c r="M63" s="11"/>
      <c r="N63" s="11"/>
      <c r="O63" s="11"/>
      <c r="P63" s="9"/>
    </row>
    <row r="64" spans="1:16" x14ac:dyDescent="0.3">
      <c r="A64" s="7"/>
      <c r="B64" s="7"/>
      <c r="C64" s="7"/>
      <c r="D64" s="8"/>
      <c r="E64" s="7"/>
      <c r="F64" s="7"/>
      <c r="G64" s="7"/>
      <c r="H64" s="7"/>
      <c r="I64" s="7"/>
      <c r="J64" s="10"/>
      <c r="K64" s="10"/>
      <c r="L64" s="10"/>
      <c r="M64" s="10"/>
      <c r="N64" s="10"/>
      <c r="O64" s="10"/>
      <c r="P64" s="7"/>
    </row>
    <row r="65" spans="1:16" x14ac:dyDescent="0.3">
      <c r="A65" s="9"/>
      <c r="B65" s="9"/>
      <c r="C65" s="9"/>
      <c r="D65" s="20"/>
      <c r="E65" s="9"/>
      <c r="F65" s="9"/>
      <c r="G65" s="9"/>
      <c r="H65" s="9"/>
      <c r="I65" s="9"/>
      <c r="J65" s="11"/>
      <c r="K65" s="11"/>
      <c r="L65" s="11"/>
      <c r="M65" s="11"/>
      <c r="N65" s="11"/>
      <c r="O65" s="11"/>
      <c r="P65" s="9"/>
    </row>
    <row r="66" spans="1:16" x14ac:dyDescent="0.3">
      <c r="A66" s="7"/>
      <c r="B66" s="7"/>
      <c r="C66" s="7"/>
      <c r="D66" s="8"/>
      <c r="E66" s="7"/>
      <c r="F66" s="7"/>
      <c r="G66" s="7"/>
      <c r="H66" s="7"/>
      <c r="I66" s="7"/>
      <c r="J66" s="10"/>
      <c r="K66" s="10"/>
      <c r="L66" s="10"/>
      <c r="M66" s="10"/>
      <c r="N66" s="10"/>
      <c r="O66" s="10"/>
      <c r="P66" s="7"/>
    </row>
    <row r="67" spans="1:16" x14ac:dyDescent="0.3">
      <c r="A67" s="9"/>
      <c r="B67" s="9"/>
      <c r="C67" s="9"/>
      <c r="D67" s="20"/>
      <c r="E67" s="9"/>
      <c r="F67" s="9"/>
      <c r="G67" s="9"/>
      <c r="H67" s="9"/>
      <c r="I67" s="9"/>
      <c r="J67" s="11"/>
      <c r="K67" s="11"/>
      <c r="L67" s="11"/>
      <c r="M67" s="11"/>
      <c r="N67" s="11"/>
      <c r="O67" s="11"/>
      <c r="P67" s="9"/>
    </row>
    <row r="68" spans="1:16" x14ac:dyDescent="0.3">
      <c r="A68" s="7"/>
      <c r="B68" s="7"/>
      <c r="C68" s="7"/>
      <c r="D68" s="8"/>
      <c r="E68" s="7"/>
      <c r="F68" s="7"/>
      <c r="G68" s="7"/>
      <c r="H68" s="7"/>
      <c r="I68" s="7"/>
      <c r="J68" s="10"/>
      <c r="K68" s="10"/>
      <c r="L68" s="10"/>
      <c r="M68" s="10"/>
      <c r="N68" s="10"/>
      <c r="O68" s="10"/>
      <c r="P68" s="7"/>
    </row>
    <row r="69" spans="1:16" x14ac:dyDescent="0.3">
      <c r="A69" s="9"/>
      <c r="B69" s="9"/>
      <c r="C69" s="9"/>
      <c r="D69" s="20"/>
      <c r="E69" s="9"/>
      <c r="F69" s="9"/>
      <c r="G69" s="9"/>
      <c r="H69" s="9"/>
      <c r="I69" s="9"/>
      <c r="J69" s="11"/>
      <c r="K69" s="11"/>
      <c r="L69" s="11"/>
      <c r="M69" s="11"/>
      <c r="N69" s="11"/>
      <c r="O69" s="11"/>
      <c r="P69" s="9"/>
    </row>
    <row r="70" spans="1:16" x14ac:dyDescent="0.3">
      <c r="A70" s="7"/>
      <c r="B70" s="7"/>
      <c r="C70" s="7"/>
      <c r="D70" s="8"/>
      <c r="E70" s="7"/>
      <c r="F70" s="7"/>
      <c r="G70" s="7"/>
      <c r="H70" s="7"/>
      <c r="I70" s="7"/>
      <c r="J70" s="10"/>
      <c r="K70" s="10"/>
      <c r="L70" s="10"/>
      <c r="M70" s="10"/>
      <c r="N70" s="10"/>
      <c r="O70" s="10"/>
      <c r="P70" s="7"/>
    </row>
    <row r="71" spans="1:16" x14ac:dyDescent="0.3">
      <c r="A71" s="9"/>
      <c r="B71" s="9"/>
      <c r="C71" s="9"/>
      <c r="D71" s="20"/>
      <c r="E71" s="9"/>
      <c r="F71" s="9"/>
      <c r="G71" s="9"/>
      <c r="H71" s="9"/>
      <c r="I71" s="9"/>
      <c r="J71" s="11"/>
      <c r="K71" s="11"/>
      <c r="L71" s="11"/>
      <c r="M71" s="11"/>
      <c r="N71" s="11"/>
      <c r="O71" s="11"/>
      <c r="P71" s="9"/>
    </row>
    <row r="72" spans="1:16" x14ac:dyDescent="0.3">
      <c r="A72" s="7"/>
      <c r="B72" s="7"/>
      <c r="C72" s="7"/>
      <c r="D72" s="8"/>
      <c r="E72" s="7"/>
      <c r="F72" s="7"/>
      <c r="G72" s="7"/>
      <c r="H72" s="7"/>
      <c r="I72" s="7"/>
      <c r="J72" s="10"/>
      <c r="K72" s="10"/>
      <c r="L72" s="10"/>
      <c r="M72" s="10"/>
      <c r="N72" s="10"/>
      <c r="O72" s="10"/>
      <c r="P72" s="7"/>
    </row>
    <row r="73" spans="1:16" x14ac:dyDescent="0.3">
      <c r="A73" s="9"/>
      <c r="B73" s="9"/>
      <c r="C73" s="9"/>
      <c r="D73" s="20"/>
      <c r="E73" s="9"/>
      <c r="F73" s="9"/>
      <c r="G73" s="9"/>
      <c r="H73" s="9"/>
      <c r="I73" s="9"/>
      <c r="J73" s="11"/>
      <c r="K73" s="11"/>
      <c r="L73" s="11"/>
      <c r="M73" s="11"/>
      <c r="N73" s="11"/>
      <c r="O73" s="11"/>
      <c r="P73" s="9"/>
    </row>
    <row r="74" spans="1:16" x14ac:dyDescent="0.3">
      <c r="A74" s="7"/>
      <c r="B74" s="7"/>
      <c r="C74" s="7"/>
      <c r="D74" s="8"/>
      <c r="E74" s="7"/>
      <c r="F74" s="7"/>
      <c r="G74" s="7"/>
      <c r="H74" s="7"/>
      <c r="I74" s="7"/>
      <c r="J74" s="10"/>
      <c r="K74" s="10"/>
      <c r="L74" s="10"/>
      <c r="M74" s="10"/>
      <c r="N74" s="10"/>
      <c r="O74" s="10"/>
      <c r="P74" s="7"/>
    </row>
    <row r="75" spans="1:16" x14ac:dyDescent="0.3">
      <c r="A75" s="9"/>
      <c r="B75" s="9"/>
      <c r="C75" s="9"/>
      <c r="D75" s="20"/>
      <c r="E75" s="9"/>
      <c r="F75" s="9"/>
      <c r="G75" s="9"/>
      <c r="H75" s="9"/>
      <c r="I75" s="9"/>
      <c r="J75" s="11"/>
      <c r="K75" s="11"/>
      <c r="L75" s="11"/>
      <c r="M75" s="11"/>
      <c r="N75" s="11"/>
      <c r="O75" s="11"/>
      <c r="P75" s="9"/>
    </row>
    <row r="76" spans="1:16" x14ac:dyDescent="0.3">
      <c r="A76" s="7"/>
      <c r="B76" s="7"/>
      <c r="C76" s="7"/>
      <c r="D76" s="8"/>
      <c r="E76" s="7"/>
      <c r="F76" s="7"/>
      <c r="G76" s="7"/>
      <c r="H76" s="7"/>
      <c r="I76" s="7"/>
      <c r="J76" s="10"/>
      <c r="K76" s="10"/>
      <c r="L76" s="10"/>
      <c r="M76" s="10"/>
      <c r="N76" s="10"/>
      <c r="O76" s="10"/>
      <c r="P76" s="7"/>
    </row>
    <row r="77" spans="1:16" x14ac:dyDescent="0.3">
      <c r="A77" s="9"/>
      <c r="B77" s="9"/>
      <c r="C77" s="9"/>
      <c r="D77" s="20"/>
      <c r="E77" s="9"/>
      <c r="F77" s="9"/>
      <c r="G77" s="9"/>
      <c r="H77" s="9"/>
      <c r="I77" s="9"/>
      <c r="J77" s="11"/>
      <c r="K77" s="11"/>
      <c r="L77" s="11"/>
      <c r="M77" s="11"/>
      <c r="N77" s="11"/>
      <c r="O77" s="11"/>
      <c r="P77" s="9"/>
    </row>
    <row r="78" spans="1:16" x14ac:dyDescent="0.3">
      <c r="A78" s="7"/>
      <c r="B78" s="7"/>
      <c r="C78" s="7"/>
      <c r="D78" s="8"/>
      <c r="E78" s="7"/>
      <c r="F78" s="7"/>
      <c r="G78" s="7"/>
      <c r="H78" s="7"/>
      <c r="I78" s="7"/>
      <c r="J78" s="10"/>
      <c r="K78" s="10"/>
      <c r="L78" s="10"/>
      <c r="M78" s="10"/>
      <c r="N78" s="10"/>
      <c r="O78" s="10"/>
      <c r="P78" s="7"/>
    </row>
    <row r="79" spans="1:16" x14ac:dyDescent="0.3">
      <c r="A79" s="9"/>
      <c r="B79" s="9"/>
      <c r="C79" s="9"/>
      <c r="D79" s="20"/>
      <c r="E79" s="9"/>
      <c r="F79" s="9"/>
      <c r="G79" s="9"/>
      <c r="H79" s="9"/>
      <c r="I79" s="9"/>
      <c r="J79" s="11"/>
      <c r="K79" s="11"/>
      <c r="L79" s="11"/>
      <c r="M79" s="11"/>
      <c r="N79" s="11"/>
      <c r="O79" s="11"/>
      <c r="P79" s="9"/>
    </row>
    <row r="80" spans="1:16" x14ac:dyDescent="0.3">
      <c r="A80" s="7"/>
      <c r="B80" s="7"/>
      <c r="C80" s="7"/>
      <c r="D80" s="8"/>
      <c r="E80" s="7"/>
      <c r="F80" s="7"/>
      <c r="G80" s="7"/>
      <c r="H80" s="7"/>
      <c r="I80" s="7"/>
      <c r="J80" s="10"/>
      <c r="K80" s="10"/>
      <c r="L80" s="10"/>
      <c r="M80" s="10"/>
      <c r="N80" s="10"/>
      <c r="O80" s="10"/>
      <c r="P80" s="7"/>
    </row>
    <row r="81" spans="1:16" x14ac:dyDescent="0.3">
      <c r="A81" s="9"/>
      <c r="B81" s="9"/>
      <c r="C81" s="9"/>
      <c r="D81" s="20"/>
      <c r="E81" s="9"/>
      <c r="F81" s="9"/>
      <c r="G81" s="9"/>
      <c r="H81" s="9"/>
      <c r="I81" s="9"/>
      <c r="J81" s="11"/>
      <c r="K81" s="11"/>
      <c r="L81" s="11"/>
      <c r="M81" s="11"/>
      <c r="N81" s="11"/>
      <c r="O81" s="11"/>
      <c r="P81" s="9"/>
    </row>
    <row r="82" spans="1:16" x14ac:dyDescent="0.3">
      <c r="A82" s="7"/>
      <c r="B82" s="7"/>
      <c r="C82" s="7"/>
      <c r="D82" s="8"/>
      <c r="E82" s="7"/>
      <c r="F82" s="7"/>
      <c r="G82" s="7"/>
      <c r="H82" s="7"/>
      <c r="I82" s="7"/>
      <c r="J82" s="10"/>
      <c r="K82" s="10"/>
      <c r="L82" s="10"/>
      <c r="M82" s="10"/>
      <c r="N82" s="10"/>
      <c r="O82" s="10"/>
      <c r="P82" s="7"/>
    </row>
    <row r="83" spans="1:16" x14ac:dyDescent="0.3">
      <c r="A83" s="9"/>
      <c r="B83" s="9"/>
      <c r="C83" s="9"/>
      <c r="D83" s="20"/>
      <c r="E83" s="9"/>
      <c r="F83" s="9"/>
      <c r="G83" s="9"/>
      <c r="H83" s="9"/>
      <c r="I83" s="9"/>
      <c r="J83" s="11"/>
      <c r="K83" s="11"/>
      <c r="L83" s="11"/>
      <c r="M83" s="11"/>
      <c r="N83" s="11"/>
      <c r="O83" s="11"/>
      <c r="P83" s="9"/>
    </row>
    <row r="84" spans="1:16" x14ac:dyDescent="0.3">
      <c r="A84" s="7"/>
      <c r="B84" s="7"/>
      <c r="C84" s="7"/>
      <c r="D84" s="8"/>
      <c r="E84" s="7"/>
      <c r="F84" s="7"/>
      <c r="G84" s="7"/>
      <c r="H84" s="7"/>
      <c r="I84" s="7"/>
      <c r="J84" s="10"/>
      <c r="K84" s="10"/>
      <c r="L84" s="10"/>
      <c r="M84" s="10"/>
      <c r="N84" s="10"/>
      <c r="O84" s="10"/>
      <c r="P84" s="7"/>
    </row>
    <row r="85" spans="1:16" x14ac:dyDescent="0.3">
      <c r="A85" s="9"/>
      <c r="B85" s="9"/>
      <c r="C85" s="9"/>
      <c r="D85" s="20"/>
      <c r="E85" s="9"/>
      <c r="F85" s="9"/>
      <c r="G85" s="9"/>
      <c r="H85" s="9"/>
      <c r="I85" s="9"/>
      <c r="J85" s="11"/>
      <c r="K85" s="11"/>
      <c r="L85" s="11"/>
      <c r="M85" s="11"/>
      <c r="N85" s="11"/>
      <c r="O85" s="11"/>
      <c r="P85" s="9"/>
    </row>
    <row r="86" spans="1:16" x14ac:dyDescent="0.3">
      <c r="A86" s="7"/>
      <c r="B86" s="7"/>
      <c r="C86" s="7"/>
      <c r="D86" s="8"/>
      <c r="E86" s="7"/>
      <c r="F86" s="7"/>
      <c r="G86" s="7"/>
      <c r="H86" s="7"/>
      <c r="I86" s="7"/>
      <c r="J86" s="10"/>
      <c r="K86" s="10"/>
      <c r="L86" s="10"/>
      <c r="M86" s="10"/>
      <c r="N86" s="10"/>
      <c r="O86" s="10"/>
      <c r="P86" s="7"/>
    </row>
    <row r="87" spans="1:16" x14ac:dyDescent="0.3">
      <c r="A87" s="9"/>
      <c r="B87" s="9"/>
      <c r="C87" s="9"/>
      <c r="D87" s="20"/>
      <c r="E87" s="9"/>
      <c r="F87" s="9"/>
      <c r="G87" s="9"/>
      <c r="H87" s="9"/>
      <c r="I87" s="9"/>
      <c r="J87" s="11"/>
      <c r="K87" s="11"/>
      <c r="L87" s="11"/>
      <c r="M87" s="11"/>
      <c r="N87" s="11"/>
      <c r="O87" s="11"/>
      <c r="P87" s="9"/>
    </row>
    <row r="88" spans="1:16" x14ac:dyDescent="0.3">
      <c r="A88" s="7"/>
      <c r="B88" s="7"/>
      <c r="C88" s="7"/>
      <c r="D88" s="8"/>
      <c r="E88" s="7"/>
      <c r="F88" s="7"/>
      <c r="G88" s="7"/>
      <c r="H88" s="7"/>
      <c r="I88" s="7"/>
      <c r="J88" s="10"/>
      <c r="K88" s="10"/>
      <c r="L88" s="10"/>
      <c r="M88" s="10"/>
      <c r="N88" s="10"/>
      <c r="O88" s="10"/>
      <c r="P88" s="7"/>
    </row>
    <row r="89" spans="1:16" x14ac:dyDescent="0.3">
      <c r="A89" s="9"/>
      <c r="B89" s="9"/>
      <c r="C89" s="9"/>
      <c r="D89" s="20"/>
      <c r="E89" s="9"/>
      <c r="F89" s="9"/>
      <c r="G89" s="9"/>
      <c r="H89" s="9"/>
      <c r="I89" s="9"/>
      <c r="J89" s="11"/>
      <c r="K89" s="11"/>
      <c r="L89" s="11"/>
      <c r="M89" s="11"/>
      <c r="N89" s="11"/>
      <c r="O89" s="11"/>
      <c r="P89" s="9"/>
    </row>
    <row r="90" spans="1:16" x14ac:dyDescent="0.3">
      <c r="A90" s="7"/>
      <c r="B90" s="7"/>
      <c r="C90" s="7"/>
      <c r="D90" s="8"/>
      <c r="E90" s="7"/>
      <c r="F90" s="7"/>
      <c r="G90" s="7"/>
      <c r="H90" s="7"/>
      <c r="I90" s="7"/>
      <c r="J90" s="10"/>
      <c r="K90" s="10"/>
      <c r="L90" s="10"/>
      <c r="M90" s="10"/>
      <c r="N90" s="10"/>
      <c r="O90" s="10"/>
      <c r="P90" s="7"/>
    </row>
    <row r="91" spans="1:16" x14ac:dyDescent="0.3">
      <c r="A91" s="9"/>
      <c r="B91" s="9"/>
      <c r="C91" s="9"/>
      <c r="D91" s="20"/>
      <c r="E91" s="9"/>
      <c r="F91" s="9"/>
      <c r="G91" s="9"/>
      <c r="H91" s="9"/>
      <c r="I91" s="9"/>
      <c r="J91" s="11"/>
      <c r="K91" s="11"/>
      <c r="L91" s="11"/>
      <c r="M91" s="11"/>
      <c r="N91" s="11"/>
      <c r="O91" s="11"/>
      <c r="P91" s="9"/>
    </row>
    <row r="92" spans="1:16" x14ac:dyDescent="0.3">
      <c r="A92" s="7"/>
      <c r="B92" s="7"/>
      <c r="C92" s="7"/>
      <c r="D92" s="8"/>
      <c r="E92" s="7"/>
      <c r="F92" s="7"/>
      <c r="G92" s="7"/>
      <c r="H92" s="7"/>
      <c r="I92" s="7"/>
      <c r="J92" s="10"/>
      <c r="K92" s="10"/>
      <c r="L92" s="10"/>
      <c r="M92" s="10"/>
      <c r="N92" s="10"/>
      <c r="O92" s="10"/>
      <c r="P92" s="7"/>
    </row>
    <row r="93" spans="1:16" x14ac:dyDescent="0.3">
      <c r="A93" s="9"/>
      <c r="B93" s="9"/>
      <c r="C93" s="9"/>
      <c r="D93" s="20"/>
      <c r="E93" s="9"/>
      <c r="F93" s="9"/>
      <c r="G93" s="9"/>
      <c r="H93" s="9"/>
      <c r="I93" s="9"/>
      <c r="J93" s="11"/>
      <c r="K93" s="11"/>
      <c r="L93" s="11"/>
      <c r="M93" s="11"/>
      <c r="N93" s="11"/>
      <c r="O93" s="11"/>
      <c r="P93" s="9"/>
    </row>
    <row r="94" spans="1:16" x14ac:dyDescent="0.3">
      <c r="A94" s="7"/>
      <c r="B94" s="7"/>
      <c r="C94" s="7"/>
      <c r="D94" s="8"/>
      <c r="E94" s="7"/>
      <c r="F94" s="7"/>
      <c r="G94" s="7"/>
      <c r="H94" s="7"/>
      <c r="I94" s="7"/>
      <c r="J94" s="10"/>
      <c r="K94" s="10"/>
      <c r="L94" s="10"/>
      <c r="M94" s="10"/>
      <c r="N94" s="10"/>
      <c r="O94" s="10"/>
      <c r="P94" s="7"/>
    </row>
    <row r="95" spans="1:16" x14ac:dyDescent="0.3">
      <c r="A95" s="9"/>
      <c r="B95" s="9"/>
      <c r="C95" s="9"/>
      <c r="D95" s="20"/>
      <c r="E95" s="9"/>
      <c r="F95" s="9"/>
      <c r="G95" s="9"/>
      <c r="H95" s="9"/>
      <c r="I95" s="9"/>
      <c r="J95" s="11"/>
      <c r="K95" s="11"/>
      <c r="L95" s="11"/>
      <c r="M95" s="11"/>
      <c r="N95" s="11"/>
      <c r="O95" s="11"/>
      <c r="P95" s="9"/>
    </row>
    <row r="96" spans="1:16" x14ac:dyDescent="0.3">
      <c r="A96" s="7"/>
      <c r="B96" s="7"/>
      <c r="C96" s="7"/>
      <c r="D96" s="8"/>
      <c r="E96" s="7"/>
      <c r="F96" s="7"/>
      <c r="G96" s="7"/>
      <c r="H96" s="7"/>
      <c r="I96" s="7"/>
      <c r="J96" s="10"/>
      <c r="K96" s="10"/>
      <c r="L96" s="10"/>
      <c r="M96" s="10"/>
      <c r="N96" s="10"/>
      <c r="O96" s="10"/>
      <c r="P96" s="7"/>
    </row>
    <row r="97" spans="1:16" x14ac:dyDescent="0.3">
      <c r="A97" s="9"/>
      <c r="B97" s="9"/>
      <c r="C97" s="9"/>
      <c r="D97" s="20"/>
      <c r="E97" s="9"/>
      <c r="F97" s="9"/>
      <c r="G97" s="9"/>
      <c r="H97" s="9"/>
      <c r="I97" s="9"/>
      <c r="J97" s="11"/>
      <c r="K97" s="11"/>
      <c r="L97" s="11"/>
      <c r="M97" s="11"/>
      <c r="N97" s="11"/>
      <c r="O97" s="11"/>
      <c r="P97" s="9"/>
    </row>
    <row r="98" spans="1:16" x14ac:dyDescent="0.3">
      <c r="A98" s="7"/>
      <c r="B98" s="7"/>
      <c r="C98" s="7"/>
      <c r="D98" s="8"/>
      <c r="E98" s="7"/>
      <c r="F98" s="7"/>
      <c r="G98" s="7"/>
      <c r="H98" s="7"/>
      <c r="I98" s="7"/>
      <c r="J98" s="10"/>
      <c r="K98" s="10"/>
      <c r="L98" s="10"/>
      <c r="M98" s="10"/>
      <c r="N98" s="10"/>
      <c r="O98" s="10"/>
      <c r="P98" s="7"/>
    </row>
    <row r="99" spans="1:16" x14ac:dyDescent="0.3">
      <c r="A99" s="9"/>
      <c r="B99" s="9"/>
      <c r="C99" s="9"/>
      <c r="D99" s="20"/>
      <c r="E99" s="9"/>
      <c r="F99" s="9"/>
      <c r="G99" s="9"/>
      <c r="H99" s="9"/>
      <c r="I99" s="9"/>
      <c r="J99" s="11"/>
      <c r="K99" s="11"/>
      <c r="L99" s="11"/>
      <c r="M99" s="11"/>
      <c r="N99" s="11"/>
      <c r="O99" s="11"/>
      <c r="P99" s="9"/>
    </row>
    <row r="100" spans="1:16" x14ac:dyDescent="0.3">
      <c r="A100" s="7"/>
      <c r="B100" s="7"/>
      <c r="C100" s="7"/>
      <c r="D100" s="7"/>
      <c r="E100" s="7"/>
      <c r="F100" s="7"/>
      <c r="G100" s="7"/>
      <c r="H100" s="7"/>
      <c r="I100" s="7"/>
      <c r="J100" s="10"/>
      <c r="K100" s="10"/>
      <c r="L100" s="10"/>
      <c r="M100" s="10"/>
      <c r="N100" s="10"/>
      <c r="O100" s="10"/>
      <c r="P100" s="7"/>
    </row>
    <row r="101" spans="1:16" x14ac:dyDescent="0.3">
      <c r="A101" s="9"/>
      <c r="B101" s="9"/>
      <c r="C101" s="9"/>
      <c r="D101" s="9"/>
      <c r="E101" s="9"/>
      <c r="F101" s="9"/>
      <c r="G101" s="9"/>
      <c r="H101" s="9"/>
      <c r="I101" s="9"/>
      <c r="J101" s="11"/>
      <c r="K101" s="11"/>
      <c r="L101" s="11"/>
      <c r="M101" s="11"/>
      <c r="N101" s="11"/>
      <c r="O101" s="11"/>
      <c r="P101" s="9"/>
    </row>
    <row r="102" spans="1:16" x14ac:dyDescent="0.3">
      <c r="A102" s="7"/>
      <c r="B102" s="7"/>
      <c r="C102" s="7"/>
      <c r="D102" s="7"/>
      <c r="E102" s="7"/>
      <c r="F102" s="7"/>
      <c r="G102" s="7"/>
      <c r="H102" s="7"/>
      <c r="I102" s="7"/>
      <c r="J102" s="10"/>
      <c r="K102" s="10"/>
      <c r="L102" s="10"/>
      <c r="M102" s="10"/>
      <c r="N102" s="10"/>
      <c r="O102" s="10"/>
      <c r="P102" s="7"/>
    </row>
    <row r="103" spans="1:16" x14ac:dyDescent="0.3">
      <c r="A103" s="9"/>
      <c r="B103" s="9"/>
      <c r="C103" s="9"/>
      <c r="D103" s="9"/>
      <c r="E103" s="9"/>
      <c r="F103" s="9"/>
      <c r="G103" s="9"/>
      <c r="H103" s="9"/>
      <c r="I103" s="9"/>
      <c r="J103" s="11"/>
      <c r="K103" s="11"/>
      <c r="L103" s="11"/>
      <c r="M103" s="11"/>
      <c r="N103" s="11"/>
      <c r="O103" s="11"/>
      <c r="P103" s="9"/>
    </row>
  </sheetData>
  <mergeCells count="17">
    <mergeCell ref="C1:D1"/>
    <mergeCell ref="C8:D8"/>
    <mergeCell ref="C4:D4"/>
    <mergeCell ref="C12:D12"/>
    <mergeCell ref="C13:D13"/>
    <mergeCell ref="C6:D6"/>
    <mergeCell ref="C2:D2"/>
    <mergeCell ref="C7:D7"/>
    <mergeCell ref="C11:D11"/>
    <mergeCell ref="C3:D3"/>
    <mergeCell ref="C5:D5"/>
    <mergeCell ref="C10:D10"/>
    <mergeCell ref="C14:D14"/>
    <mergeCell ref="C17:D17"/>
    <mergeCell ref="C9:D9"/>
    <mergeCell ref="C16:D16"/>
    <mergeCell ref="C15:D15"/>
  </mergeCells>
  <phoneticPr fontId="10" type="noConversion"/>
  <conditionalFormatting sqref="L18:O103">
    <cfRule type="colorScale" priority="7">
      <colorScale>
        <cfvo type="num" val="1"/>
        <cfvo type="num" val="3"/>
        <cfvo type="num" val="6"/>
        <color rgb="FF63BE7B"/>
        <color rgb="FFFFEB84"/>
        <color rgb="FFF8696B"/>
      </colorScale>
    </cfRule>
  </conditionalFormatting>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F5597"/>
  </sheetPr>
  <dimension ref="A1:P103"/>
  <sheetViews>
    <sheetView showGridLines="0" topLeftCell="C1" workbookViewId="0">
      <selection activeCell="C1" sqref="A1:XFD1"/>
    </sheetView>
  </sheetViews>
  <sheetFormatPr defaultRowHeight="14.4" x14ac:dyDescent="0.3"/>
  <cols>
    <col min="1" max="1" width="18.6640625" bestFit="1" customWidth="1"/>
    <col min="2" max="2" width="18" customWidth="1"/>
    <col min="3" max="3" width="50" customWidth="1"/>
    <col min="4" max="4" width="10" customWidth="1"/>
    <col min="5" max="5" width="19" customWidth="1"/>
    <col min="6" max="6" width="12" customWidth="1"/>
    <col min="7" max="7" width="25" customWidth="1"/>
    <col min="8" max="9" width="15" customWidth="1"/>
    <col min="10" max="10" width="13" customWidth="1"/>
    <col min="11" max="11" width="11" customWidth="1"/>
    <col min="12" max="15" width="17" customWidth="1"/>
    <col min="16" max="16" width="28" customWidth="1"/>
  </cols>
  <sheetData>
    <row r="1" spans="1:16" ht="102.75" customHeight="1" x14ac:dyDescent="0.3">
      <c r="A1" s="4" t="s">
        <v>88</v>
      </c>
      <c r="B1" s="4" t="s">
        <v>3</v>
      </c>
      <c r="C1" s="201" t="s">
        <v>89</v>
      </c>
      <c r="D1" s="199"/>
      <c r="E1" s="4" t="s">
        <v>90</v>
      </c>
      <c r="F1" s="4" t="s">
        <v>91</v>
      </c>
      <c r="G1" s="4" t="s">
        <v>92</v>
      </c>
      <c r="H1" s="4" t="s">
        <v>93</v>
      </c>
      <c r="I1" s="4" t="s">
        <v>94</v>
      </c>
      <c r="J1" s="4" t="s">
        <v>95</v>
      </c>
      <c r="K1" s="4" t="s">
        <v>96</v>
      </c>
      <c r="L1" s="4" t="s">
        <v>97</v>
      </c>
      <c r="M1" s="4" t="s">
        <v>927</v>
      </c>
      <c r="N1" s="4" t="s">
        <v>98</v>
      </c>
      <c r="O1" s="139" t="s">
        <v>912</v>
      </c>
      <c r="P1" s="4" t="s">
        <v>99</v>
      </c>
    </row>
    <row r="2" spans="1:16" ht="15.75" customHeight="1" x14ac:dyDescent="0.3">
      <c r="A2" s="13">
        <v>230061</v>
      </c>
      <c r="B2" s="13" t="s">
        <v>36</v>
      </c>
      <c r="C2" s="200" t="s">
        <v>607</v>
      </c>
      <c r="D2" s="199"/>
      <c r="E2" s="7" t="s">
        <v>608</v>
      </c>
      <c r="F2" s="7" t="s">
        <v>101</v>
      </c>
      <c r="G2" s="7" t="s">
        <v>135</v>
      </c>
      <c r="H2" s="7" t="s">
        <v>609</v>
      </c>
      <c r="I2" s="7" t="s">
        <v>610</v>
      </c>
      <c r="J2" s="12">
        <v>2009</v>
      </c>
      <c r="K2" s="12">
        <v>3</v>
      </c>
      <c r="L2" s="12">
        <v>3</v>
      </c>
      <c r="M2" s="133"/>
      <c r="N2" s="32">
        <f>SUM(M2*K2)</f>
        <v>0</v>
      </c>
      <c r="O2" s="133"/>
      <c r="P2" s="27">
        <f>SUM(N2:O18)</f>
        <v>0</v>
      </c>
    </row>
    <row r="3" spans="1:16" ht="30.75" customHeight="1" x14ac:dyDescent="0.3">
      <c r="A3" s="15">
        <v>230061</v>
      </c>
      <c r="B3" s="15" t="s">
        <v>36</v>
      </c>
      <c r="C3" s="198" t="s">
        <v>607</v>
      </c>
      <c r="D3" s="199"/>
      <c r="E3" s="9" t="s">
        <v>608</v>
      </c>
      <c r="F3" s="9" t="s">
        <v>101</v>
      </c>
      <c r="G3" s="9" t="s">
        <v>135</v>
      </c>
      <c r="H3" s="9" t="s">
        <v>611</v>
      </c>
      <c r="I3" s="9" t="s">
        <v>612</v>
      </c>
      <c r="J3" s="11"/>
      <c r="K3" s="14">
        <v>1</v>
      </c>
      <c r="L3" s="14">
        <v>3</v>
      </c>
      <c r="M3" s="129"/>
      <c r="N3" s="32">
        <f t="shared" ref="N3:N18" si="0">SUM(M3*K3)</f>
        <v>0</v>
      </c>
      <c r="O3" s="129"/>
      <c r="P3" s="9"/>
    </row>
    <row r="4" spans="1:16" ht="30.75" customHeight="1" x14ac:dyDescent="0.3">
      <c r="A4" s="13">
        <v>230061</v>
      </c>
      <c r="B4" s="13" t="s">
        <v>36</v>
      </c>
      <c r="C4" s="200" t="s">
        <v>607</v>
      </c>
      <c r="D4" s="199"/>
      <c r="E4" s="7" t="s">
        <v>608</v>
      </c>
      <c r="F4" s="7" t="s">
        <v>101</v>
      </c>
      <c r="G4" s="7" t="s">
        <v>613</v>
      </c>
      <c r="H4" s="7" t="s">
        <v>614</v>
      </c>
      <c r="I4" s="7"/>
      <c r="J4" s="10"/>
      <c r="K4" s="12">
        <v>1</v>
      </c>
      <c r="L4" s="12">
        <v>3</v>
      </c>
      <c r="M4" s="129"/>
      <c r="N4" s="32">
        <f t="shared" si="0"/>
        <v>0</v>
      </c>
      <c r="O4" s="129"/>
      <c r="P4" s="7"/>
    </row>
    <row r="5" spans="1:16" ht="30.75" customHeight="1" x14ac:dyDescent="0.3">
      <c r="A5" s="15">
        <v>230061</v>
      </c>
      <c r="B5" s="15" t="s">
        <v>36</v>
      </c>
      <c r="C5" s="198" t="s">
        <v>607</v>
      </c>
      <c r="D5" s="199"/>
      <c r="E5" s="9" t="s">
        <v>608</v>
      </c>
      <c r="F5" s="9" t="s">
        <v>101</v>
      </c>
      <c r="G5" s="9" t="s">
        <v>615</v>
      </c>
      <c r="H5" s="9" t="s">
        <v>616</v>
      </c>
      <c r="I5" s="9"/>
      <c r="J5" s="11"/>
      <c r="K5" s="14">
        <v>1</v>
      </c>
      <c r="L5" s="14">
        <v>4</v>
      </c>
      <c r="M5" s="129"/>
      <c r="N5" s="32">
        <f t="shared" si="0"/>
        <v>0</v>
      </c>
      <c r="O5" s="129"/>
      <c r="P5" s="9"/>
    </row>
    <row r="6" spans="1:16" ht="30.75" customHeight="1" x14ac:dyDescent="0.3">
      <c r="A6" s="13">
        <v>230061</v>
      </c>
      <c r="B6" s="13" t="s">
        <v>36</v>
      </c>
      <c r="C6" s="200" t="s">
        <v>607</v>
      </c>
      <c r="D6" s="199"/>
      <c r="E6" s="7" t="s">
        <v>608</v>
      </c>
      <c r="F6" s="7" t="s">
        <v>101</v>
      </c>
      <c r="G6" s="7" t="s">
        <v>617</v>
      </c>
      <c r="H6" s="7" t="s">
        <v>618</v>
      </c>
      <c r="I6" s="7" t="s">
        <v>619</v>
      </c>
      <c r="J6" s="12">
        <v>2009</v>
      </c>
      <c r="K6" s="12">
        <v>1</v>
      </c>
      <c r="L6" s="12">
        <v>3</v>
      </c>
      <c r="M6" s="129"/>
      <c r="N6" s="32">
        <f t="shared" si="0"/>
        <v>0</v>
      </c>
      <c r="O6" s="129"/>
      <c r="P6" s="7"/>
    </row>
    <row r="7" spans="1:16" ht="30.75" customHeight="1" x14ac:dyDescent="0.3">
      <c r="A7" s="15">
        <v>230061</v>
      </c>
      <c r="B7" s="15" t="s">
        <v>36</v>
      </c>
      <c r="C7" s="198" t="s">
        <v>607</v>
      </c>
      <c r="D7" s="199"/>
      <c r="E7" s="9" t="s">
        <v>608</v>
      </c>
      <c r="F7" s="9" t="s">
        <v>101</v>
      </c>
      <c r="G7" s="9" t="s">
        <v>617</v>
      </c>
      <c r="H7" s="9" t="s">
        <v>618</v>
      </c>
      <c r="I7" s="9" t="s">
        <v>620</v>
      </c>
      <c r="J7" s="14">
        <v>2009</v>
      </c>
      <c r="K7" s="14">
        <v>1</v>
      </c>
      <c r="L7" s="14">
        <v>3</v>
      </c>
      <c r="M7" s="129"/>
      <c r="N7" s="32">
        <f t="shared" si="0"/>
        <v>0</v>
      </c>
      <c r="O7" s="129"/>
      <c r="P7" s="9"/>
    </row>
    <row r="8" spans="1:16" ht="42.75" customHeight="1" x14ac:dyDescent="0.3">
      <c r="A8" s="13">
        <v>230061</v>
      </c>
      <c r="B8" s="13" t="s">
        <v>36</v>
      </c>
      <c r="C8" s="200" t="s">
        <v>607</v>
      </c>
      <c r="D8" s="199"/>
      <c r="E8" s="7" t="s">
        <v>608</v>
      </c>
      <c r="F8" s="7" t="s">
        <v>101</v>
      </c>
      <c r="G8" s="7" t="s">
        <v>621</v>
      </c>
      <c r="H8" s="7" t="s">
        <v>622</v>
      </c>
      <c r="I8" s="7" t="s">
        <v>623</v>
      </c>
      <c r="J8" s="12">
        <v>2013</v>
      </c>
      <c r="K8" s="12">
        <v>2</v>
      </c>
      <c r="L8" s="12">
        <v>3</v>
      </c>
      <c r="M8" s="129"/>
      <c r="N8" s="32">
        <f t="shared" si="0"/>
        <v>0</v>
      </c>
      <c r="O8" s="129"/>
      <c r="P8" s="7"/>
    </row>
    <row r="9" spans="1:16" ht="30.75" customHeight="1" x14ac:dyDescent="0.3">
      <c r="A9" s="15">
        <v>230061</v>
      </c>
      <c r="B9" s="15" t="s">
        <v>36</v>
      </c>
      <c r="C9" s="198" t="s">
        <v>607</v>
      </c>
      <c r="D9" s="199"/>
      <c r="E9" s="9" t="s">
        <v>608</v>
      </c>
      <c r="F9" s="9" t="s">
        <v>101</v>
      </c>
      <c r="G9" s="9" t="s">
        <v>624</v>
      </c>
      <c r="H9" s="9" t="s">
        <v>618</v>
      </c>
      <c r="I9" s="9" t="s">
        <v>625</v>
      </c>
      <c r="J9" s="14">
        <v>2009</v>
      </c>
      <c r="K9" s="14">
        <v>1</v>
      </c>
      <c r="L9" s="14">
        <v>3</v>
      </c>
      <c r="M9" s="129"/>
      <c r="N9" s="32">
        <f t="shared" si="0"/>
        <v>0</v>
      </c>
      <c r="O9" s="129"/>
      <c r="P9" s="9"/>
    </row>
    <row r="10" spans="1:16" ht="27.9" customHeight="1" x14ac:dyDescent="0.3">
      <c r="A10" s="13">
        <v>230061</v>
      </c>
      <c r="B10" s="13" t="s">
        <v>36</v>
      </c>
      <c r="C10" s="200" t="s">
        <v>607</v>
      </c>
      <c r="D10" s="199"/>
      <c r="E10" s="7" t="s">
        <v>608</v>
      </c>
      <c r="F10" s="7" t="s">
        <v>101</v>
      </c>
      <c r="G10" s="7" t="s">
        <v>626</v>
      </c>
      <c r="H10" s="7" t="s">
        <v>187</v>
      </c>
      <c r="I10" s="7" t="s">
        <v>254</v>
      </c>
      <c r="J10" s="12">
        <v>2010</v>
      </c>
      <c r="K10" s="12">
        <v>1</v>
      </c>
      <c r="L10" s="12">
        <v>3</v>
      </c>
      <c r="M10" s="132"/>
      <c r="N10" s="32">
        <f t="shared" si="0"/>
        <v>0</v>
      </c>
      <c r="O10" s="132"/>
      <c r="P10" s="7"/>
    </row>
    <row r="11" spans="1:16" ht="15.75" customHeight="1" x14ac:dyDescent="0.3">
      <c r="A11" s="15">
        <v>230061</v>
      </c>
      <c r="B11" s="15" t="s">
        <v>36</v>
      </c>
      <c r="C11" s="198" t="s">
        <v>607</v>
      </c>
      <c r="D11" s="199"/>
      <c r="E11" s="9" t="s">
        <v>608</v>
      </c>
      <c r="F11" s="9" t="s">
        <v>101</v>
      </c>
      <c r="G11" s="9" t="s">
        <v>260</v>
      </c>
      <c r="H11" s="9" t="s">
        <v>225</v>
      </c>
      <c r="I11" s="9" t="s">
        <v>627</v>
      </c>
      <c r="J11" s="14">
        <v>2018</v>
      </c>
      <c r="K11" s="14">
        <v>1</v>
      </c>
      <c r="L11" s="14">
        <v>3</v>
      </c>
      <c r="M11" s="129"/>
      <c r="N11" s="32">
        <f t="shared" si="0"/>
        <v>0</v>
      </c>
      <c r="O11" s="129"/>
      <c r="P11" s="9"/>
    </row>
    <row r="12" spans="1:16" ht="15.75" customHeight="1" x14ac:dyDescent="0.3">
      <c r="A12" s="13">
        <v>230061</v>
      </c>
      <c r="B12" s="13" t="s">
        <v>36</v>
      </c>
      <c r="C12" s="200" t="s">
        <v>607</v>
      </c>
      <c r="D12" s="199"/>
      <c r="E12" s="7" t="s">
        <v>608</v>
      </c>
      <c r="F12" s="7" t="s">
        <v>101</v>
      </c>
      <c r="G12" s="7" t="s">
        <v>628</v>
      </c>
      <c r="H12" s="7" t="s">
        <v>121</v>
      </c>
      <c r="I12" s="7" t="s">
        <v>629</v>
      </c>
      <c r="J12" s="12">
        <v>2015</v>
      </c>
      <c r="K12" s="12">
        <v>1</v>
      </c>
      <c r="L12" s="12">
        <v>3</v>
      </c>
      <c r="M12" s="129"/>
      <c r="N12" s="32">
        <f t="shared" si="0"/>
        <v>0</v>
      </c>
      <c r="O12" s="129"/>
      <c r="P12" s="7"/>
    </row>
    <row r="13" spans="1:16" ht="15.75" customHeight="1" x14ac:dyDescent="0.3">
      <c r="A13" s="15">
        <v>230061</v>
      </c>
      <c r="B13" s="15" t="s">
        <v>36</v>
      </c>
      <c r="C13" s="198" t="s">
        <v>607</v>
      </c>
      <c r="D13" s="199"/>
      <c r="E13" s="9" t="s">
        <v>608</v>
      </c>
      <c r="F13" s="9" t="s">
        <v>101</v>
      </c>
      <c r="G13" s="9" t="s">
        <v>205</v>
      </c>
      <c r="H13" s="9" t="s">
        <v>187</v>
      </c>
      <c r="I13" s="9" t="s">
        <v>630</v>
      </c>
      <c r="J13" s="14">
        <v>2010</v>
      </c>
      <c r="K13" s="14">
        <v>1</v>
      </c>
      <c r="L13" s="14">
        <v>3</v>
      </c>
      <c r="M13" s="129"/>
      <c r="N13" s="32">
        <f t="shared" si="0"/>
        <v>0</v>
      </c>
      <c r="O13" s="129"/>
      <c r="P13" s="9"/>
    </row>
    <row r="14" spans="1:16" ht="15.75" customHeight="1" x14ac:dyDescent="0.3">
      <c r="A14" s="13">
        <v>230061</v>
      </c>
      <c r="B14" s="13" t="s">
        <v>36</v>
      </c>
      <c r="C14" s="200" t="s">
        <v>607</v>
      </c>
      <c r="D14" s="199"/>
      <c r="E14" s="7" t="s">
        <v>608</v>
      </c>
      <c r="F14" s="7" t="s">
        <v>101</v>
      </c>
      <c r="G14" s="7" t="s">
        <v>631</v>
      </c>
      <c r="H14" s="7" t="s">
        <v>632</v>
      </c>
      <c r="I14" s="7" t="s">
        <v>633</v>
      </c>
      <c r="J14" s="12">
        <v>2009</v>
      </c>
      <c r="K14" s="12">
        <v>1</v>
      </c>
      <c r="L14" s="12">
        <v>3</v>
      </c>
      <c r="M14" s="129"/>
      <c r="N14" s="32">
        <f t="shared" si="0"/>
        <v>0</v>
      </c>
      <c r="O14" s="129"/>
      <c r="P14" s="7"/>
    </row>
    <row r="15" spans="1:16" ht="15.75" customHeight="1" x14ac:dyDescent="0.3">
      <c r="A15" s="15">
        <v>230061</v>
      </c>
      <c r="B15" s="15" t="s">
        <v>36</v>
      </c>
      <c r="C15" s="198" t="s">
        <v>607</v>
      </c>
      <c r="D15" s="199"/>
      <c r="E15" s="9" t="s">
        <v>608</v>
      </c>
      <c r="F15" s="9" t="s">
        <v>101</v>
      </c>
      <c r="G15" s="9" t="s">
        <v>634</v>
      </c>
      <c r="H15" s="9" t="s">
        <v>187</v>
      </c>
      <c r="I15" s="9" t="s">
        <v>582</v>
      </c>
      <c r="J15" s="14">
        <v>2005</v>
      </c>
      <c r="K15" s="14">
        <v>1</v>
      </c>
      <c r="L15" s="14">
        <v>3</v>
      </c>
      <c r="M15" s="129"/>
      <c r="N15" s="32">
        <f t="shared" si="0"/>
        <v>0</v>
      </c>
      <c r="O15" s="129"/>
      <c r="P15" s="9"/>
    </row>
    <row r="16" spans="1:16" ht="15.75" customHeight="1" x14ac:dyDescent="0.3">
      <c r="A16" s="13">
        <v>230061</v>
      </c>
      <c r="B16" s="13" t="s">
        <v>36</v>
      </c>
      <c r="C16" s="200" t="s">
        <v>607</v>
      </c>
      <c r="D16" s="199"/>
      <c r="E16" s="7" t="s">
        <v>608</v>
      </c>
      <c r="F16" s="7" t="s">
        <v>101</v>
      </c>
      <c r="G16" s="7" t="s">
        <v>635</v>
      </c>
      <c r="H16" s="7" t="s">
        <v>225</v>
      </c>
      <c r="I16" s="7" t="s">
        <v>636</v>
      </c>
      <c r="J16" s="12">
        <v>2005</v>
      </c>
      <c r="K16" s="12">
        <v>1</v>
      </c>
      <c r="L16" s="12">
        <v>3</v>
      </c>
      <c r="M16" s="129"/>
      <c r="N16" s="32">
        <f t="shared" si="0"/>
        <v>0</v>
      </c>
      <c r="O16" s="129"/>
      <c r="P16" s="7"/>
    </row>
    <row r="17" spans="1:16" ht="15.75" customHeight="1" x14ac:dyDescent="0.3">
      <c r="A17" s="15">
        <v>230061</v>
      </c>
      <c r="B17" s="15" t="s">
        <v>36</v>
      </c>
      <c r="C17" s="198" t="s">
        <v>607</v>
      </c>
      <c r="D17" s="199"/>
      <c r="E17" s="9" t="s">
        <v>608</v>
      </c>
      <c r="F17" s="9" t="s">
        <v>101</v>
      </c>
      <c r="G17" s="9" t="s">
        <v>567</v>
      </c>
      <c r="H17" s="9" t="s">
        <v>187</v>
      </c>
      <c r="I17" s="9" t="s">
        <v>637</v>
      </c>
      <c r="J17" s="14">
        <v>2009</v>
      </c>
      <c r="K17" s="14">
        <v>1</v>
      </c>
      <c r="L17" s="14">
        <v>3</v>
      </c>
      <c r="M17" s="129"/>
      <c r="N17" s="32">
        <f t="shared" si="0"/>
        <v>0</v>
      </c>
      <c r="O17" s="129"/>
      <c r="P17" s="9"/>
    </row>
    <row r="18" spans="1:16" ht="15.75" customHeight="1" x14ac:dyDescent="0.3">
      <c r="A18" s="13">
        <v>230061</v>
      </c>
      <c r="B18" s="13" t="s">
        <v>36</v>
      </c>
      <c r="C18" s="200" t="s">
        <v>607</v>
      </c>
      <c r="D18" s="199"/>
      <c r="E18" s="7" t="s">
        <v>608</v>
      </c>
      <c r="F18" s="7" t="s">
        <v>101</v>
      </c>
      <c r="G18" s="7" t="s">
        <v>638</v>
      </c>
      <c r="H18" s="7" t="s">
        <v>639</v>
      </c>
      <c r="I18" s="7" t="s">
        <v>640</v>
      </c>
      <c r="J18" s="10"/>
      <c r="K18" s="12">
        <v>1</v>
      </c>
      <c r="L18" s="12">
        <v>3</v>
      </c>
      <c r="M18" s="129"/>
      <c r="N18" s="32">
        <f t="shared" si="0"/>
        <v>0</v>
      </c>
      <c r="O18" s="129"/>
      <c r="P18" s="7"/>
    </row>
    <row r="19" spans="1:16" x14ac:dyDescent="0.3">
      <c r="A19" s="9"/>
      <c r="B19" s="9"/>
      <c r="C19" s="9"/>
      <c r="D19" s="20"/>
      <c r="E19" s="9"/>
      <c r="F19" s="9"/>
      <c r="G19" s="9"/>
      <c r="H19" s="9"/>
      <c r="I19" s="9"/>
      <c r="J19" s="11"/>
      <c r="K19" s="11"/>
      <c r="L19" s="11"/>
      <c r="M19" s="11"/>
      <c r="N19" s="11"/>
      <c r="O19" s="140"/>
      <c r="P19" s="9"/>
    </row>
    <row r="20" spans="1:16" x14ac:dyDescent="0.3">
      <c r="A20" s="7"/>
      <c r="B20" s="7"/>
      <c r="C20" s="7"/>
      <c r="D20" s="8"/>
      <c r="E20" s="7"/>
      <c r="F20" s="7"/>
      <c r="G20" s="7"/>
      <c r="H20" s="7"/>
      <c r="I20" s="7"/>
      <c r="J20" s="10"/>
      <c r="K20" s="10"/>
      <c r="L20" s="10"/>
      <c r="M20" s="10"/>
      <c r="N20" s="10"/>
      <c r="O20" s="141"/>
      <c r="P20" s="7"/>
    </row>
    <row r="21" spans="1:16" x14ac:dyDescent="0.3">
      <c r="A21" s="9"/>
      <c r="B21" s="9"/>
      <c r="C21" s="9"/>
      <c r="D21" s="20"/>
      <c r="E21" s="9"/>
      <c r="F21" s="9"/>
      <c r="G21" s="9"/>
      <c r="H21" s="9"/>
      <c r="I21" s="9"/>
      <c r="J21" s="11"/>
      <c r="K21" s="11"/>
      <c r="L21" s="11"/>
      <c r="M21" s="11"/>
      <c r="N21" s="11"/>
      <c r="O21" s="140"/>
      <c r="P21" s="9"/>
    </row>
    <row r="22" spans="1:16" x14ac:dyDescent="0.3">
      <c r="A22" s="7"/>
      <c r="B22" s="7"/>
      <c r="C22" s="7"/>
      <c r="D22" s="8"/>
      <c r="E22" s="7"/>
      <c r="F22" s="7"/>
      <c r="G22" s="7"/>
      <c r="H22" s="7"/>
      <c r="I22" s="7"/>
      <c r="J22" s="10"/>
      <c r="K22" s="10"/>
      <c r="L22" s="10"/>
      <c r="M22" s="10"/>
      <c r="N22" s="10"/>
      <c r="O22" s="141"/>
      <c r="P22" s="7"/>
    </row>
    <row r="23" spans="1:16" x14ac:dyDescent="0.3">
      <c r="A23" s="9"/>
      <c r="B23" s="9"/>
      <c r="C23" s="9"/>
      <c r="D23" s="20"/>
      <c r="E23" s="9"/>
      <c r="F23" s="9"/>
      <c r="G23" s="9"/>
      <c r="H23" s="9"/>
      <c r="I23" s="9"/>
      <c r="J23" s="11"/>
      <c r="K23" s="11"/>
      <c r="L23" s="11"/>
      <c r="M23" s="11"/>
      <c r="N23" s="11"/>
      <c r="O23" s="140"/>
      <c r="P23" s="9"/>
    </row>
    <row r="24" spans="1:16" x14ac:dyDescent="0.3">
      <c r="A24" s="7"/>
      <c r="B24" s="7"/>
      <c r="C24" s="7"/>
      <c r="D24" s="8"/>
      <c r="E24" s="7"/>
      <c r="F24" s="7"/>
      <c r="G24" s="7"/>
      <c r="H24" s="7"/>
      <c r="I24" s="7"/>
      <c r="J24" s="10"/>
      <c r="K24" s="10"/>
      <c r="L24" s="10"/>
      <c r="M24" s="10"/>
      <c r="N24" s="10"/>
      <c r="O24" s="141"/>
      <c r="P24" s="7"/>
    </row>
    <row r="25" spans="1:16" x14ac:dyDescent="0.3">
      <c r="A25" s="9"/>
      <c r="B25" s="9"/>
      <c r="C25" s="9"/>
      <c r="D25" s="20"/>
      <c r="E25" s="9"/>
      <c r="F25" s="9"/>
      <c r="G25" s="9"/>
      <c r="H25" s="9"/>
      <c r="I25" s="9"/>
      <c r="J25" s="11"/>
      <c r="K25" s="11"/>
      <c r="L25" s="11"/>
      <c r="M25" s="11"/>
      <c r="N25" s="11"/>
      <c r="O25" s="140"/>
      <c r="P25" s="9"/>
    </row>
    <row r="26" spans="1:16" x14ac:dyDescent="0.3">
      <c r="A26" s="7"/>
      <c r="B26" s="7"/>
      <c r="C26" s="7"/>
      <c r="D26" s="8"/>
      <c r="E26" s="7"/>
      <c r="F26" s="7"/>
      <c r="G26" s="7"/>
      <c r="H26" s="7"/>
      <c r="I26" s="7"/>
      <c r="J26" s="10"/>
      <c r="K26" s="10"/>
      <c r="L26" s="10"/>
      <c r="M26" s="10"/>
      <c r="N26" s="10"/>
      <c r="O26" s="141"/>
      <c r="P26" s="7"/>
    </row>
    <row r="27" spans="1:16" x14ac:dyDescent="0.3">
      <c r="A27" s="9"/>
      <c r="B27" s="9"/>
      <c r="C27" s="9"/>
      <c r="D27" s="20"/>
      <c r="E27" s="9"/>
      <c r="F27" s="9"/>
      <c r="G27" s="9"/>
      <c r="H27" s="9"/>
      <c r="I27" s="9"/>
      <c r="J27" s="11"/>
      <c r="K27" s="11"/>
      <c r="L27" s="11"/>
      <c r="M27" s="11"/>
      <c r="N27" s="11"/>
      <c r="O27" s="140"/>
      <c r="P27" s="9"/>
    </row>
    <row r="28" spans="1:16" x14ac:dyDescent="0.3">
      <c r="A28" s="7"/>
      <c r="B28" s="7"/>
      <c r="C28" s="7"/>
      <c r="D28" s="8"/>
      <c r="E28" s="7"/>
      <c r="F28" s="7"/>
      <c r="G28" s="7"/>
      <c r="H28" s="7"/>
      <c r="I28" s="7"/>
      <c r="J28" s="10"/>
      <c r="K28" s="10"/>
      <c r="L28" s="10"/>
      <c r="M28" s="10"/>
      <c r="N28" s="10"/>
      <c r="O28" s="141"/>
      <c r="P28" s="7"/>
    </row>
    <row r="29" spans="1:16" x14ac:dyDescent="0.3">
      <c r="A29" s="9"/>
      <c r="B29" s="9"/>
      <c r="C29" s="9"/>
      <c r="D29" s="20"/>
      <c r="E29" s="9"/>
      <c r="F29" s="9"/>
      <c r="G29" s="9"/>
      <c r="H29" s="9"/>
      <c r="I29" s="9"/>
      <c r="J29" s="11"/>
      <c r="K29" s="11"/>
      <c r="L29" s="11"/>
      <c r="M29" s="11"/>
      <c r="N29" s="11"/>
      <c r="O29" s="140"/>
      <c r="P29" s="9"/>
    </row>
    <row r="30" spans="1:16" x14ac:dyDescent="0.3">
      <c r="A30" s="7"/>
      <c r="B30" s="7"/>
      <c r="C30" s="7"/>
      <c r="D30" s="8"/>
      <c r="E30" s="7"/>
      <c r="F30" s="7"/>
      <c r="G30" s="7"/>
      <c r="H30" s="7"/>
      <c r="I30" s="7"/>
      <c r="J30" s="10"/>
      <c r="K30" s="10"/>
      <c r="L30" s="10"/>
      <c r="M30" s="10"/>
      <c r="N30" s="10"/>
      <c r="O30" s="141"/>
      <c r="P30" s="7"/>
    </row>
    <row r="31" spans="1:16" x14ac:dyDescent="0.3">
      <c r="A31" s="9"/>
      <c r="B31" s="9"/>
      <c r="C31" s="9"/>
      <c r="D31" s="20"/>
      <c r="E31" s="9"/>
      <c r="F31" s="9"/>
      <c r="G31" s="9"/>
      <c r="H31" s="9"/>
      <c r="I31" s="9"/>
      <c r="J31" s="11"/>
      <c r="K31" s="11"/>
      <c r="L31" s="11"/>
      <c r="M31" s="11"/>
      <c r="N31" s="11"/>
      <c r="O31" s="140"/>
      <c r="P31" s="9"/>
    </row>
    <row r="32" spans="1:16" x14ac:dyDescent="0.3">
      <c r="A32" s="7"/>
      <c r="B32" s="7"/>
      <c r="C32" s="7"/>
      <c r="D32" s="8"/>
      <c r="E32" s="7"/>
      <c r="F32" s="7"/>
      <c r="G32" s="7"/>
      <c r="H32" s="7"/>
      <c r="I32" s="7"/>
      <c r="J32" s="10"/>
      <c r="K32" s="10"/>
      <c r="L32" s="10"/>
      <c r="M32" s="10"/>
      <c r="N32" s="10"/>
      <c r="O32" s="141"/>
      <c r="P32" s="7"/>
    </row>
    <row r="33" spans="1:16" x14ac:dyDescent="0.3">
      <c r="A33" s="9"/>
      <c r="B33" s="9"/>
      <c r="C33" s="9"/>
      <c r="D33" s="20"/>
      <c r="E33" s="9"/>
      <c r="F33" s="9"/>
      <c r="G33" s="9"/>
      <c r="H33" s="9"/>
      <c r="I33" s="9"/>
      <c r="J33" s="11"/>
      <c r="K33" s="11"/>
      <c r="L33" s="11"/>
      <c r="M33" s="11"/>
      <c r="N33" s="11"/>
      <c r="O33" s="140"/>
      <c r="P33" s="9"/>
    </row>
    <row r="34" spans="1:16" x14ac:dyDescent="0.3">
      <c r="A34" s="7"/>
      <c r="B34" s="7"/>
      <c r="C34" s="7"/>
      <c r="D34" s="8"/>
      <c r="E34" s="7"/>
      <c r="F34" s="7"/>
      <c r="G34" s="7"/>
      <c r="H34" s="7"/>
      <c r="I34" s="7"/>
      <c r="J34" s="10"/>
      <c r="K34" s="10"/>
      <c r="L34" s="10"/>
      <c r="M34" s="10"/>
      <c r="N34" s="10"/>
      <c r="O34" s="141"/>
      <c r="P34" s="7"/>
    </row>
    <row r="35" spans="1:16" x14ac:dyDescent="0.3">
      <c r="A35" s="9"/>
      <c r="B35" s="9"/>
      <c r="C35" s="9"/>
      <c r="D35" s="20"/>
      <c r="E35" s="9"/>
      <c r="F35" s="9"/>
      <c r="G35" s="9"/>
      <c r="H35" s="9"/>
      <c r="I35" s="9"/>
      <c r="J35" s="11"/>
      <c r="K35" s="11"/>
      <c r="L35" s="11"/>
      <c r="M35" s="11"/>
      <c r="N35" s="11"/>
      <c r="O35" s="140"/>
      <c r="P35" s="9"/>
    </row>
    <row r="36" spans="1:16" x14ac:dyDescent="0.3">
      <c r="A36" s="7"/>
      <c r="B36" s="7"/>
      <c r="C36" s="7"/>
      <c r="D36" s="8"/>
      <c r="E36" s="7"/>
      <c r="F36" s="7"/>
      <c r="G36" s="7"/>
      <c r="H36" s="7"/>
      <c r="I36" s="7"/>
      <c r="J36" s="10"/>
      <c r="K36" s="10"/>
      <c r="L36" s="10"/>
      <c r="M36" s="10"/>
      <c r="N36" s="10"/>
      <c r="O36" s="141"/>
      <c r="P36" s="7"/>
    </row>
    <row r="37" spans="1:16" x14ac:dyDescent="0.3">
      <c r="A37" s="9"/>
      <c r="B37" s="9"/>
      <c r="C37" s="9"/>
      <c r="D37" s="20"/>
      <c r="E37" s="9"/>
      <c r="F37" s="9"/>
      <c r="G37" s="9"/>
      <c r="H37" s="9"/>
      <c r="I37" s="9"/>
      <c r="J37" s="11"/>
      <c r="K37" s="11"/>
      <c r="L37" s="11"/>
      <c r="M37" s="11"/>
      <c r="N37" s="11"/>
      <c r="O37" s="140"/>
      <c r="P37" s="9"/>
    </row>
    <row r="38" spans="1:16" x14ac:dyDescent="0.3">
      <c r="A38" s="7"/>
      <c r="B38" s="7"/>
      <c r="C38" s="7"/>
      <c r="D38" s="8"/>
      <c r="E38" s="7"/>
      <c r="F38" s="7"/>
      <c r="G38" s="7"/>
      <c r="H38" s="7"/>
      <c r="I38" s="7"/>
      <c r="J38" s="10"/>
      <c r="K38" s="10"/>
      <c r="L38" s="10"/>
      <c r="M38" s="10"/>
      <c r="N38" s="10"/>
      <c r="O38" s="141"/>
      <c r="P38" s="7"/>
    </row>
    <row r="39" spans="1:16" x14ac:dyDescent="0.3">
      <c r="A39" s="9"/>
      <c r="B39" s="9"/>
      <c r="C39" s="9"/>
      <c r="D39" s="20"/>
      <c r="E39" s="9"/>
      <c r="F39" s="9"/>
      <c r="G39" s="9"/>
      <c r="H39" s="9"/>
      <c r="I39" s="9"/>
      <c r="J39" s="11"/>
      <c r="K39" s="11"/>
      <c r="L39" s="11"/>
      <c r="M39" s="11"/>
      <c r="N39" s="11"/>
      <c r="O39" s="140"/>
      <c r="P39" s="9"/>
    </row>
    <row r="40" spans="1:16" x14ac:dyDescent="0.3">
      <c r="A40" s="7"/>
      <c r="B40" s="7"/>
      <c r="C40" s="7"/>
      <c r="D40" s="8"/>
      <c r="E40" s="7"/>
      <c r="F40" s="7"/>
      <c r="G40" s="7"/>
      <c r="H40" s="7"/>
      <c r="I40" s="7"/>
      <c r="J40" s="10"/>
      <c r="K40" s="10"/>
      <c r="L40" s="10"/>
      <c r="M40" s="10"/>
      <c r="N40" s="10"/>
      <c r="O40" s="141"/>
      <c r="P40" s="7"/>
    </row>
    <row r="41" spans="1:16" x14ac:dyDescent="0.3">
      <c r="A41" s="9"/>
      <c r="B41" s="9"/>
      <c r="C41" s="9"/>
      <c r="D41" s="20"/>
      <c r="E41" s="9"/>
      <c r="F41" s="9"/>
      <c r="G41" s="9"/>
      <c r="H41" s="9"/>
      <c r="I41" s="9"/>
      <c r="J41" s="11"/>
      <c r="K41" s="11"/>
      <c r="L41" s="11"/>
      <c r="M41" s="11"/>
      <c r="N41" s="11"/>
      <c r="O41" s="140"/>
      <c r="P41" s="9"/>
    </row>
    <row r="42" spans="1:16" x14ac:dyDescent="0.3">
      <c r="A42" s="7"/>
      <c r="B42" s="7"/>
      <c r="C42" s="7"/>
      <c r="D42" s="8"/>
      <c r="E42" s="7"/>
      <c r="F42" s="7"/>
      <c r="G42" s="7"/>
      <c r="H42" s="7"/>
      <c r="I42" s="7"/>
      <c r="J42" s="10"/>
      <c r="K42" s="10"/>
      <c r="L42" s="10"/>
      <c r="M42" s="10"/>
      <c r="N42" s="10"/>
      <c r="O42" s="141"/>
      <c r="P42" s="7"/>
    </row>
    <row r="43" spans="1:16" x14ac:dyDescent="0.3">
      <c r="A43" s="9"/>
      <c r="B43" s="9"/>
      <c r="C43" s="9"/>
      <c r="D43" s="20"/>
      <c r="E43" s="9"/>
      <c r="F43" s="9"/>
      <c r="G43" s="9"/>
      <c r="H43" s="9"/>
      <c r="I43" s="9"/>
      <c r="J43" s="11"/>
      <c r="K43" s="11"/>
      <c r="L43" s="11"/>
      <c r="M43" s="11"/>
      <c r="N43" s="11"/>
      <c r="O43" s="140"/>
      <c r="P43" s="9"/>
    </row>
    <row r="44" spans="1:16" x14ac:dyDescent="0.3">
      <c r="A44" s="7"/>
      <c r="B44" s="7"/>
      <c r="C44" s="7"/>
      <c r="D44" s="8"/>
      <c r="E44" s="7"/>
      <c r="F44" s="7"/>
      <c r="G44" s="7"/>
      <c r="H44" s="7"/>
      <c r="I44" s="7"/>
      <c r="J44" s="10"/>
      <c r="K44" s="10"/>
      <c r="L44" s="10"/>
      <c r="M44" s="10"/>
      <c r="N44" s="10"/>
      <c r="O44" s="141"/>
      <c r="P44" s="7"/>
    </row>
    <row r="45" spans="1:16" x14ac:dyDescent="0.3">
      <c r="A45" s="9"/>
      <c r="B45" s="9"/>
      <c r="C45" s="9"/>
      <c r="D45" s="20"/>
      <c r="E45" s="9"/>
      <c r="F45" s="9"/>
      <c r="G45" s="9"/>
      <c r="H45" s="9"/>
      <c r="I45" s="9"/>
      <c r="J45" s="11"/>
      <c r="K45" s="11"/>
      <c r="L45" s="11"/>
      <c r="M45" s="11"/>
      <c r="N45" s="11"/>
      <c r="O45" s="140"/>
      <c r="P45" s="9"/>
    </row>
    <row r="46" spans="1:16" x14ac:dyDescent="0.3">
      <c r="A46" s="7"/>
      <c r="B46" s="7"/>
      <c r="C46" s="7"/>
      <c r="D46" s="8"/>
      <c r="E46" s="7"/>
      <c r="F46" s="7"/>
      <c r="G46" s="7"/>
      <c r="H46" s="7"/>
      <c r="I46" s="7"/>
      <c r="J46" s="10"/>
      <c r="K46" s="10"/>
      <c r="L46" s="10"/>
      <c r="M46" s="10"/>
      <c r="N46" s="10"/>
      <c r="O46" s="141"/>
      <c r="P46" s="7"/>
    </row>
    <row r="47" spans="1:16" x14ac:dyDescent="0.3">
      <c r="A47" s="9"/>
      <c r="B47" s="9"/>
      <c r="C47" s="9"/>
      <c r="D47" s="20"/>
      <c r="E47" s="9"/>
      <c r="F47" s="9"/>
      <c r="G47" s="9"/>
      <c r="H47" s="9"/>
      <c r="I47" s="9"/>
      <c r="J47" s="11"/>
      <c r="K47" s="11"/>
      <c r="L47" s="11"/>
      <c r="M47" s="11"/>
      <c r="N47" s="11"/>
      <c r="O47" s="140"/>
      <c r="P47" s="9"/>
    </row>
    <row r="48" spans="1:16" x14ac:dyDescent="0.3">
      <c r="A48" s="7"/>
      <c r="B48" s="7"/>
      <c r="C48" s="7"/>
      <c r="D48" s="8"/>
      <c r="E48" s="7"/>
      <c r="F48" s="7"/>
      <c r="G48" s="7"/>
      <c r="H48" s="7"/>
      <c r="I48" s="7"/>
      <c r="J48" s="10"/>
      <c r="K48" s="10"/>
      <c r="L48" s="10"/>
      <c r="M48" s="10"/>
      <c r="N48" s="10"/>
      <c r="O48" s="141"/>
      <c r="P48" s="7"/>
    </row>
    <row r="49" spans="1:16" x14ac:dyDescent="0.3">
      <c r="A49" s="9"/>
      <c r="B49" s="9"/>
      <c r="C49" s="9"/>
      <c r="D49" s="20"/>
      <c r="E49" s="9"/>
      <c r="F49" s="9"/>
      <c r="G49" s="9"/>
      <c r="H49" s="9"/>
      <c r="I49" s="9"/>
      <c r="J49" s="11"/>
      <c r="K49" s="11"/>
      <c r="L49" s="11"/>
      <c r="M49" s="11"/>
      <c r="N49" s="11"/>
      <c r="O49" s="140"/>
      <c r="P49" s="9"/>
    </row>
    <row r="50" spans="1:16" x14ac:dyDescent="0.3">
      <c r="A50" s="7"/>
      <c r="B50" s="7"/>
      <c r="C50" s="7"/>
      <c r="D50" s="8"/>
      <c r="E50" s="7"/>
      <c r="F50" s="7"/>
      <c r="G50" s="7"/>
      <c r="H50" s="7"/>
      <c r="I50" s="7"/>
      <c r="J50" s="10"/>
      <c r="K50" s="10"/>
      <c r="L50" s="10"/>
      <c r="M50" s="10"/>
      <c r="N50" s="10"/>
      <c r="O50" s="141"/>
      <c r="P50" s="7"/>
    </row>
    <row r="51" spans="1:16" x14ac:dyDescent="0.3">
      <c r="A51" s="9"/>
      <c r="B51" s="9"/>
      <c r="C51" s="9"/>
      <c r="D51" s="20"/>
      <c r="E51" s="9"/>
      <c r="F51" s="9"/>
      <c r="G51" s="9"/>
      <c r="H51" s="9"/>
      <c r="I51" s="9"/>
      <c r="J51" s="11"/>
      <c r="K51" s="11"/>
      <c r="L51" s="11"/>
      <c r="M51" s="11"/>
      <c r="N51" s="11"/>
      <c r="O51" s="140"/>
      <c r="P51" s="9"/>
    </row>
    <row r="52" spans="1:16" x14ac:dyDescent="0.3">
      <c r="A52" s="7"/>
      <c r="B52" s="7"/>
      <c r="C52" s="7"/>
      <c r="D52" s="8"/>
      <c r="E52" s="7"/>
      <c r="F52" s="7"/>
      <c r="G52" s="7"/>
      <c r="H52" s="7"/>
      <c r="I52" s="7"/>
      <c r="J52" s="10"/>
      <c r="K52" s="10"/>
      <c r="L52" s="10"/>
      <c r="M52" s="10"/>
      <c r="N52" s="10"/>
      <c r="O52" s="141"/>
      <c r="P52" s="7"/>
    </row>
    <row r="53" spans="1:16" x14ac:dyDescent="0.3">
      <c r="A53" s="9"/>
      <c r="B53" s="9"/>
      <c r="C53" s="9"/>
      <c r="D53" s="20"/>
      <c r="E53" s="9"/>
      <c r="F53" s="9"/>
      <c r="G53" s="9"/>
      <c r="H53" s="9"/>
      <c r="I53" s="9"/>
      <c r="J53" s="11"/>
      <c r="K53" s="11"/>
      <c r="L53" s="11"/>
      <c r="M53" s="11"/>
      <c r="N53" s="11"/>
      <c r="O53" s="140"/>
      <c r="P53" s="9"/>
    </row>
    <row r="54" spans="1:16" x14ac:dyDescent="0.3">
      <c r="A54" s="7"/>
      <c r="B54" s="7"/>
      <c r="C54" s="7"/>
      <c r="D54" s="8"/>
      <c r="E54" s="7"/>
      <c r="F54" s="7"/>
      <c r="G54" s="7"/>
      <c r="H54" s="7"/>
      <c r="I54" s="7"/>
      <c r="J54" s="10"/>
      <c r="K54" s="10"/>
      <c r="L54" s="10"/>
      <c r="M54" s="10"/>
      <c r="N54" s="10"/>
      <c r="O54" s="141"/>
      <c r="P54" s="7"/>
    </row>
    <row r="55" spans="1:16" x14ac:dyDescent="0.3">
      <c r="A55" s="9"/>
      <c r="B55" s="9"/>
      <c r="C55" s="9"/>
      <c r="D55" s="20"/>
      <c r="E55" s="9"/>
      <c r="F55" s="9"/>
      <c r="G55" s="9"/>
      <c r="H55" s="9"/>
      <c r="I55" s="9"/>
      <c r="J55" s="11"/>
      <c r="K55" s="11"/>
      <c r="L55" s="11"/>
      <c r="M55" s="11"/>
      <c r="N55" s="11"/>
      <c r="O55" s="140"/>
      <c r="P55" s="9"/>
    </row>
    <row r="56" spans="1:16" x14ac:dyDescent="0.3">
      <c r="A56" s="7"/>
      <c r="B56" s="7"/>
      <c r="C56" s="7"/>
      <c r="D56" s="8"/>
      <c r="E56" s="7"/>
      <c r="F56" s="7"/>
      <c r="G56" s="7"/>
      <c r="H56" s="7"/>
      <c r="I56" s="7"/>
      <c r="J56" s="10"/>
      <c r="K56" s="10"/>
      <c r="L56" s="10"/>
      <c r="M56" s="10"/>
      <c r="N56" s="10"/>
      <c r="O56" s="141"/>
      <c r="P56" s="7"/>
    </row>
    <row r="57" spans="1:16" x14ac:dyDescent="0.3">
      <c r="A57" s="9"/>
      <c r="B57" s="9"/>
      <c r="C57" s="9"/>
      <c r="D57" s="20"/>
      <c r="E57" s="9"/>
      <c r="F57" s="9"/>
      <c r="G57" s="9"/>
      <c r="H57" s="9"/>
      <c r="I57" s="9"/>
      <c r="J57" s="11"/>
      <c r="K57" s="11"/>
      <c r="L57" s="11"/>
      <c r="M57" s="11"/>
      <c r="N57" s="11"/>
      <c r="O57" s="140"/>
      <c r="P57" s="9"/>
    </row>
    <row r="58" spans="1:16" x14ac:dyDescent="0.3">
      <c r="A58" s="7"/>
      <c r="B58" s="7"/>
      <c r="C58" s="7"/>
      <c r="D58" s="8"/>
      <c r="E58" s="7"/>
      <c r="F58" s="7"/>
      <c r="G58" s="7"/>
      <c r="H58" s="7"/>
      <c r="I58" s="7"/>
      <c r="J58" s="10"/>
      <c r="K58" s="10"/>
      <c r="L58" s="10"/>
      <c r="M58" s="10"/>
      <c r="N58" s="10"/>
      <c r="O58" s="141"/>
      <c r="P58" s="7"/>
    </row>
    <row r="59" spans="1:16" x14ac:dyDescent="0.3">
      <c r="A59" s="9"/>
      <c r="B59" s="9"/>
      <c r="C59" s="9"/>
      <c r="D59" s="20"/>
      <c r="E59" s="9"/>
      <c r="F59" s="9"/>
      <c r="G59" s="9"/>
      <c r="H59" s="9"/>
      <c r="I59" s="9"/>
      <c r="J59" s="11"/>
      <c r="K59" s="11"/>
      <c r="L59" s="11"/>
      <c r="M59" s="11"/>
      <c r="N59" s="11"/>
      <c r="O59" s="140"/>
      <c r="P59" s="9"/>
    </row>
    <row r="60" spans="1:16" x14ac:dyDescent="0.3">
      <c r="A60" s="7"/>
      <c r="B60" s="7"/>
      <c r="C60" s="7"/>
      <c r="D60" s="8"/>
      <c r="E60" s="7"/>
      <c r="F60" s="7"/>
      <c r="G60" s="7"/>
      <c r="H60" s="7"/>
      <c r="I60" s="7"/>
      <c r="J60" s="10"/>
      <c r="K60" s="10"/>
      <c r="L60" s="10"/>
      <c r="M60" s="10"/>
      <c r="N60" s="10"/>
      <c r="O60" s="141"/>
      <c r="P60" s="7"/>
    </row>
    <row r="61" spans="1:16" x14ac:dyDescent="0.3">
      <c r="A61" s="9"/>
      <c r="B61" s="9"/>
      <c r="C61" s="9"/>
      <c r="D61" s="20"/>
      <c r="E61" s="9"/>
      <c r="F61" s="9"/>
      <c r="G61" s="9"/>
      <c r="H61" s="9"/>
      <c r="I61" s="9"/>
      <c r="J61" s="11"/>
      <c r="K61" s="11"/>
      <c r="L61" s="11"/>
      <c r="M61" s="11"/>
      <c r="N61" s="11"/>
      <c r="O61" s="140"/>
      <c r="P61" s="9"/>
    </row>
    <row r="62" spans="1:16" x14ac:dyDescent="0.3">
      <c r="A62" s="7"/>
      <c r="B62" s="7"/>
      <c r="C62" s="7"/>
      <c r="D62" s="8"/>
      <c r="E62" s="7"/>
      <c r="F62" s="7"/>
      <c r="G62" s="7"/>
      <c r="H62" s="7"/>
      <c r="I62" s="7"/>
      <c r="J62" s="10"/>
      <c r="K62" s="10"/>
      <c r="L62" s="10"/>
      <c r="M62" s="10"/>
      <c r="N62" s="10"/>
      <c r="O62" s="141"/>
      <c r="P62" s="7"/>
    </row>
    <row r="63" spans="1:16" x14ac:dyDescent="0.3">
      <c r="A63" s="9"/>
      <c r="B63" s="9"/>
      <c r="C63" s="9"/>
      <c r="D63" s="20"/>
      <c r="E63" s="9"/>
      <c r="F63" s="9"/>
      <c r="G63" s="9"/>
      <c r="H63" s="9"/>
      <c r="I63" s="9"/>
      <c r="J63" s="11"/>
      <c r="K63" s="11"/>
      <c r="L63" s="11"/>
      <c r="M63" s="11"/>
      <c r="N63" s="11"/>
      <c r="O63" s="140"/>
      <c r="P63" s="9"/>
    </row>
    <row r="64" spans="1:16" x14ac:dyDescent="0.3">
      <c r="A64" s="7"/>
      <c r="B64" s="7"/>
      <c r="C64" s="7"/>
      <c r="D64" s="8"/>
      <c r="E64" s="7"/>
      <c r="F64" s="7"/>
      <c r="G64" s="7"/>
      <c r="H64" s="7"/>
      <c r="I64" s="7"/>
      <c r="J64" s="10"/>
      <c r="K64" s="10"/>
      <c r="L64" s="10"/>
      <c r="M64" s="10"/>
      <c r="N64" s="10"/>
      <c r="O64" s="141"/>
      <c r="P64" s="7"/>
    </row>
    <row r="65" spans="1:16" x14ac:dyDescent="0.3">
      <c r="A65" s="9"/>
      <c r="B65" s="9"/>
      <c r="C65" s="9"/>
      <c r="D65" s="20"/>
      <c r="E65" s="9"/>
      <c r="F65" s="9"/>
      <c r="G65" s="9"/>
      <c r="H65" s="9"/>
      <c r="I65" s="9"/>
      <c r="J65" s="11"/>
      <c r="K65" s="11"/>
      <c r="L65" s="11"/>
      <c r="M65" s="11"/>
      <c r="N65" s="11"/>
      <c r="O65" s="140"/>
      <c r="P65" s="9"/>
    </row>
    <row r="66" spans="1:16" x14ac:dyDescent="0.3">
      <c r="A66" s="7"/>
      <c r="B66" s="7"/>
      <c r="C66" s="7"/>
      <c r="D66" s="8"/>
      <c r="E66" s="7"/>
      <c r="F66" s="7"/>
      <c r="G66" s="7"/>
      <c r="H66" s="7"/>
      <c r="I66" s="7"/>
      <c r="J66" s="10"/>
      <c r="K66" s="10"/>
      <c r="L66" s="10"/>
      <c r="M66" s="10"/>
      <c r="N66" s="10"/>
      <c r="O66" s="141"/>
      <c r="P66" s="7"/>
    </row>
    <row r="67" spans="1:16" x14ac:dyDescent="0.3">
      <c r="A67" s="9"/>
      <c r="B67" s="9"/>
      <c r="C67" s="9"/>
      <c r="D67" s="20"/>
      <c r="E67" s="9"/>
      <c r="F67" s="9"/>
      <c r="G67" s="9"/>
      <c r="H67" s="9"/>
      <c r="I67" s="9"/>
      <c r="J67" s="11"/>
      <c r="K67" s="11"/>
      <c r="L67" s="11"/>
      <c r="M67" s="11"/>
      <c r="N67" s="11"/>
      <c r="O67" s="140"/>
      <c r="P67" s="9"/>
    </row>
    <row r="68" spans="1:16" x14ac:dyDescent="0.3">
      <c r="A68" s="7"/>
      <c r="B68" s="7"/>
      <c r="C68" s="7"/>
      <c r="D68" s="8"/>
      <c r="E68" s="7"/>
      <c r="F68" s="7"/>
      <c r="G68" s="7"/>
      <c r="H68" s="7"/>
      <c r="I68" s="7"/>
      <c r="J68" s="10"/>
      <c r="K68" s="10"/>
      <c r="L68" s="10"/>
      <c r="M68" s="10"/>
      <c r="N68" s="10"/>
      <c r="O68" s="141"/>
      <c r="P68" s="7"/>
    </row>
    <row r="69" spans="1:16" x14ac:dyDescent="0.3">
      <c r="A69" s="9"/>
      <c r="B69" s="9"/>
      <c r="C69" s="9"/>
      <c r="D69" s="20"/>
      <c r="E69" s="9"/>
      <c r="F69" s="9"/>
      <c r="G69" s="9"/>
      <c r="H69" s="9"/>
      <c r="I69" s="9"/>
      <c r="J69" s="11"/>
      <c r="K69" s="11"/>
      <c r="L69" s="11"/>
      <c r="M69" s="11"/>
      <c r="N69" s="11"/>
      <c r="O69" s="140"/>
      <c r="P69" s="9"/>
    </row>
    <row r="70" spans="1:16" x14ac:dyDescent="0.3">
      <c r="A70" s="7"/>
      <c r="B70" s="7"/>
      <c r="C70" s="7"/>
      <c r="D70" s="8"/>
      <c r="E70" s="7"/>
      <c r="F70" s="7"/>
      <c r="G70" s="7"/>
      <c r="H70" s="7"/>
      <c r="I70" s="7"/>
      <c r="J70" s="10"/>
      <c r="K70" s="10"/>
      <c r="L70" s="10"/>
      <c r="M70" s="10"/>
      <c r="N70" s="10"/>
      <c r="O70" s="141"/>
      <c r="P70" s="7"/>
    </row>
    <row r="71" spans="1:16" x14ac:dyDescent="0.3">
      <c r="A71" s="9"/>
      <c r="B71" s="9"/>
      <c r="C71" s="9"/>
      <c r="D71" s="20"/>
      <c r="E71" s="9"/>
      <c r="F71" s="9"/>
      <c r="G71" s="9"/>
      <c r="H71" s="9"/>
      <c r="I71" s="9"/>
      <c r="J71" s="11"/>
      <c r="K71" s="11"/>
      <c r="L71" s="11"/>
      <c r="M71" s="11"/>
      <c r="N71" s="11"/>
      <c r="O71" s="140"/>
      <c r="P71" s="9"/>
    </row>
    <row r="72" spans="1:16" x14ac:dyDescent="0.3">
      <c r="A72" s="7"/>
      <c r="B72" s="7"/>
      <c r="C72" s="7"/>
      <c r="D72" s="8"/>
      <c r="E72" s="7"/>
      <c r="F72" s="7"/>
      <c r="G72" s="7"/>
      <c r="H72" s="7"/>
      <c r="I72" s="7"/>
      <c r="J72" s="10"/>
      <c r="K72" s="10"/>
      <c r="L72" s="10"/>
      <c r="M72" s="10"/>
      <c r="N72" s="10"/>
      <c r="O72" s="141"/>
      <c r="P72" s="7"/>
    </row>
    <row r="73" spans="1:16" x14ac:dyDescent="0.3">
      <c r="A73" s="9"/>
      <c r="B73" s="9"/>
      <c r="C73" s="9"/>
      <c r="D73" s="20"/>
      <c r="E73" s="9"/>
      <c r="F73" s="9"/>
      <c r="G73" s="9"/>
      <c r="H73" s="9"/>
      <c r="I73" s="9"/>
      <c r="J73" s="11"/>
      <c r="K73" s="11"/>
      <c r="L73" s="11"/>
      <c r="M73" s="11"/>
      <c r="N73" s="11"/>
      <c r="O73" s="140"/>
      <c r="P73" s="9"/>
    </row>
    <row r="74" spans="1:16" x14ac:dyDescent="0.3">
      <c r="A74" s="7"/>
      <c r="B74" s="7"/>
      <c r="C74" s="7"/>
      <c r="D74" s="8"/>
      <c r="E74" s="7"/>
      <c r="F74" s="7"/>
      <c r="G74" s="7"/>
      <c r="H74" s="7"/>
      <c r="I74" s="7"/>
      <c r="J74" s="10"/>
      <c r="K74" s="10"/>
      <c r="L74" s="10"/>
      <c r="M74" s="10"/>
      <c r="N74" s="10"/>
      <c r="O74" s="141"/>
      <c r="P74" s="7"/>
    </row>
    <row r="75" spans="1:16" x14ac:dyDescent="0.3">
      <c r="A75" s="9"/>
      <c r="B75" s="9"/>
      <c r="C75" s="9"/>
      <c r="D75" s="20"/>
      <c r="E75" s="9"/>
      <c r="F75" s="9"/>
      <c r="G75" s="9"/>
      <c r="H75" s="9"/>
      <c r="I75" s="9"/>
      <c r="J75" s="11"/>
      <c r="K75" s="11"/>
      <c r="L75" s="11"/>
      <c r="M75" s="11"/>
      <c r="N75" s="11"/>
      <c r="O75" s="140"/>
      <c r="P75" s="9"/>
    </row>
    <row r="76" spans="1:16" x14ac:dyDescent="0.3">
      <c r="A76" s="7"/>
      <c r="B76" s="7"/>
      <c r="C76" s="7"/>
      <c r="D76" s="8"/>
      <c r="E76" s="7"/>
      <c r="F76" s="7"/>
      <c r="G76" s="7"/>
      <c r="H76" s="7"/>
      <c r="I76" s="7"/>
      <c r="J76" s="10"/>
      <c r="K76" s="10"/>
      <c r="L76" s="10"/>
      <c r="M76" s="10"/>
      <c r="N76" s="10"/>
      <c r="O76" s="141"/>
      <c r="P76" s="7"/>
    </row>
    <row r="77" spans="1:16" x14ac:dyDescent="0.3">
      <c r="A77" s="9"/>
      <c r="B77" s="9"/>
      <c r="C77" s="9"/>
      <c r="D77" s="20"/>
      <c r="E77" s="9"/>
      <c r="F77" s="9"/>
      <c r="G77" s="9"/>
      <c r="H77" s="9"/>
      <c r="I77" s="9"/>
      <c r="J77" s="11"/>
      <c r="K77" s="11"/>
      <c r="L77" s="11"/>
      <c r="M77" s="11"/>
      <c r="N77" s="11"/>
      <c r="O77" s="140"/>
      <c r="P77" s="9"/>
    </row>
    <row r="78" spans="1:16" x14ac:dyDescent="0.3">
      <c r="A78" s="7"/>
      <c r="B78" s="7"/>
      <c r="C78" s="7"/>
      <c r="D78" s="8"/>
      <c r="E78" s="7"/>
      <c r="F78" s="7"/>
      <c r="G78" s="7"/>
      <c r="H78" s="7"/>
      <c r="I78" s="7"/>
      <c r="J78" s="10"/>
      <c r="K78" s="10"/>
      <c r="L78" s="10"/>
      <c r="M78" s="10"/>
      <c r="N78" s="10"/>
      <c r="O78" s="141"/>
      <c r="P78" s="7"/>
    </row>
    <row r="79" spans="1:16" x14ac:dyDescent="0.3">
      <c r="A79" s="9"/>
      <c r="B79" s="9"/>
      <c r="C79" s="9"/>
      <c r="D79" s="20"/>
      <c r="E79" s="9"/>
      <c r="F79" s="9"/>
      <c r="G79" s="9"/>
      <c r="H79" s="9"/>
      <c r="I79" s="9"/>
      <c r="J79" s="11"/>
      <c r="K79" s="11"/>
      <c r="L79" s="11"/>
      <c r="M79" s="11"/>
      <c r="N79" s="11"/>
      <c r="O79" s="140"/>
      <c r="P79" s="9"/>
    </row>
    <row r="80" spans="1:16" x14ac:dyDescent="0.3">
      <c r="A80" s="7"/>
      <c r="B80" s="7"/>
      <c r="C80" s="7"/>
      <c r="D80" s="8"/>
      <c r="E80" s="7"/>
      <c r="F80" s="7"/>
      <c r="G80" s="7"/>
      <c r="H80" s="7"/>
      <c r="I80" s="7"/>
      <c r="J80" s="10"/>
      <c r="K80" s="10"/>
      <c r="L80" s="10"/>
      <c r="M80" s="10"/>
      <c r="N80" s="10"/>
      <c r="O80" s="141"/>
      <c r="P80" s="7"/>
    </row>
    <row r="81" spans="1:16" x14ac:dyDescent="0.3">
      <c r="A81" s="9"/>
      <c r="B81" s="9"/>
      <c r="C81" s="9"/>
      <c r="D81" s="20"/>
      <c r="E81" s="9"/>
      <c r="F81" s="9"/>
      <c r="G81" s="9"/>
      <c r="H81" s="9"/>
      <c r="I81" s="9"/>
      <c r="J81" s="11"/>
      <c r="K81" s="11"/>
      <c r="L81" s="11"/>
      <c r="M81" s="11"/>
      <c r="N81" s="11"/>
      <c r="O81" s="140"/>
      <c r="P81" s="9"/>
    </row>
    <row r="82" spans="1:16" x14ac:dyDescent="0.3">
      <c r="A82" s="7"/>
      <c r="B82" s="7"/>
      <c r="C82" s="7"/>
      <c r="D82" s="8"/>
      <c r="E82" s="7"/>
      <c r="F82" s="7"/>
      <c r="G82" s="7"/>
      <c r="H82" s="7"/>
      <c r="I82" s="7"/>
      <c r="J82" s="10"/>
      <c r="K82" s="10"/>
      <c r="L82" s="10"/>
      <c r="M82" s="10"/>
      <c r="N82" s="10"/>
      <c r="O82" s="141"/>
      <c r="P82" s="7"/>
    </row>
    <row r="83" spans="1:16" x14ac:dyDescent="0.3">
      <c r="A83" s="9"/>
      <c r="B83" s="9"/>
      <c r="C83" s="9"/>
      <c r="D83" s="20"/>
      <c r="E83" s="9"/>
      <c r="F83" s="9"/>
      <c r="G83" s="9"/>
      <c r="H83" s="9"/>
      <c r="I83" s="9"/>
      <c r="J83" s="11"/>
      <c r="K83" s="11"/>
      <c r="L83" s="11"/>
      <c r="M83" s="11"/>
      <c r="N83" s="11"/>
      <c r="O83" s="140"/>
      <c r="P83" s="9"/>
    </row>
    <row r="84" spans="1:16" x14ac:dyDescent="0.3">
      <c r="A84" s="7"/>
      <c r="B84" s="7"/>
      <c r="C84" s="7"/>
      <c r="D84" s="8"/>
      <c r="E84" s="7"/>
      <c r="F84" s="7"/>
      <c r="G84" s="7"/>
      <c r="H84" s="7"/>
      <c r="I84" s="7"/>
      <c r="J84" s="10"/>
      <c r="K84" s="10"/>
      <c r="L84" s="10"/>
      <c r="M84" s="10"/>
      <c r="N84" s="10"/>
      <c r="O84" s="141"/>
      <c r="P84" s="7"/>
    </row>
    <row r="85" spans="1:16" x14ac:dyDescent="0.3">
      <c r="A85" s="9"/>
      <c r="B85" s="9"/>
      <c r="C85" s="9"/>
      <c r="D85" s="20"/>
      <c r="E85" s="9"/>
      <c r="F85" s="9"/>
      <c r="G85" s="9"/>
      <c r="H85" s="9"/>
      <c r="I85" s="9"/>
      <c r="J85" s="11"/>
      <c r="K85" s="11"/>
      <c r="L85" s="11"/>
      <c r="M85" s="11"/>
      <c r="N85" s="11"/>
      <c r="O85" s="140"/>
      <c r="P85" s="9"/>
    </row>
    <row r="86" spans="1:16" x14ac:dyDescent="0.3">
      <c r="A86" s="7"/>
      <c r="B86" s="7"/>
      <c r="C86" s="7"/>
      <c r="D86" s="8"/>
      <c r="E86" s="7"/>
      <c r="F86" s="7"/>
      <c r="G86" s="7"/>
      <c r="H86" s="7"/>
      <c r="I86" s="7"/>
      <c r="J86" s="10"/>
      <c r="K86" s="10"/>
      <c r="L86" s="10"/>
      <c r="M86" s="10"/>
      <c r="N86" s="10"/>
      <c r="O86" s="141"/>
      <c r="P86" s="7"/>
    </row>
    <row r="87" spans="1:16" x14ac:dyDescent="0.3">
      <c r="A87" s="9"/>
      <c r="B87" s="9"/>
      <c r="C87" s="9"/>
      <c r="D87" s="20"/>
      <c r="E87" s="9"/>
      <c r="F87" s="9"/>
      <c r="G87" s="9"/>
      <c r="H87" s="9"/>
      <c r="I87" s="9"/>
      <c r="J87" s="11"/>
      <c r="K87" s="11"/>
      <c r="L87" s="11"/>
      <c r="M87" s="11"/>
      <c r="N87" s="11"/>
      <c r="O87" s="140"/>
      <c r="P87" s="9"/>
    </row>
    <row r="88" spans="1:16" x14ac:dyDescent="0.3">
      <c r="A88" s="7"/>
      <c r="B88" s="7"/>
      <c r="C88" s="7"/>
      <c r="D88" s="8"/>
      <c r="E88" s="7"/>
      <c r="F88" s="7"/>
      <c r="G88" s="7"/>
      <c r="H88" s="7"/>
      <c r="I88" s="7"/>
      <c r="J88" s="10"/>
      <c r="K88" s="10"/>
      <c r="L88" s="10"/>
      <c r="M88" s="10"/>
      <c r="N88" s="10"/>
      <c r="O88" s="141"/>
      <c r="P88" s="7"/>
    </row>
    <row r="89" spans="1:16" x14ac:dyDescent="0.3">
      <c r="A89" s="9"/>
      <c r="B89" s="9"/>
      <c r="C89" s="9"/>
      <c r="D89" s="20"/>
      <c r="E89" s="9"/>
      <c r="F89" s="9"/>
      <c r="G89" s="9"/>
      <c r="H89" s="9"/>
      <c r="I89" s="9"/>
      <c r="J89" s="11"/>
      <c r="K89" s="11"/>
      <c r="L89" s="11"/>
      <c r="M89" s="11"/>
      <c r="N89" s="11"/>
      <c r="O89" s="140"/>
      <c r="P89" s="9"/>
    </row>
    <row r="90" spans="1:16" x14ac:dyDescent="0.3">
      <c r="A90" s="7"/>
      <c r="B90" s="7"/>
      <c r="C90" s="7"/>
      <c r="D90" s="8"/>
      <c r="E90" s="7"/>
      <c r="F90" s="7"/>
      <c r="G90" s="7"/>
      <c r="H90" s="7"/>
      <c r="I90" s="7"/>
      <c r="J90" s="10"/>
      <c r="K90" s="10"/>
      <c r="L90" s="10"/>
      <c r="M90" s="10"/>
      <c r="N90" s="10"/>
      <c r="O90" s="141"/>
      <c r="P90" s="7"/>
    </row>
    <row r="91" spans="1:16" x14ac:dyDescent="0.3">
      <c r="A91" s="9"/>
      <c r="B91" s="9"/>
      <c r="C91" s="9"/>
      <c r="D91" s="20"/>
      <c r="E91" s="9"/>
      <c r="F91" s="9"/>
      <c r="G91" s="9"/>
      <c r="H91" s="9"/>
      <c r="I91" s="9"/>
      <c r="J91" s="11"/>
      <c r="K91" s="11"/>
      <c r="L91" s="11"/>
      <c r="M91" s="11"/>
      <c r="N91" s="11"/>
      <c r="O91" s="140"/>
      <c r="P91" s="9"/>
    </row>
    <row r="92" spans="1:16" x14ac:dyDescent="0.3">
      <c r="A92" s="7"/>
      <c r="B92" s="7"/>
      <c r="C92" s="7"/>
      <c r="D92" s="8"/>
      <c r="E92" s="7"/>
      <c r="F92" s="7"/>
      <c r="G92" s="7"/>
      <c r="H92" s="7"/>
      <c r="I92" s="7"/>
      <c r="J92" s="10"/>
      <c r="K92" s="10"/>
      <c r="L92" s="10"/>
      <c r="M92" s="10"/>
      <c r="N92" s="10"/>
      <c r="O92" s="141"/>
      <c r="P92" s="7"/>
    </row>
    <row r="93" spans="1:16" x14ac:dyDescent="0.3">
      <c r="A93" s="9"/>
      <c r="B93" s="9"/>
      <c r="C93" s="9"/>
      <c r="D93" s="20"/>
      <c r="E93" s="9"/>
      <c r="F93" s="9"/>
      <c r="G93" s="9"/>
      <c r="H93" s="9"/>
      <c r="I93" s="9"/>
      <c r="J93" s="11"/>
      <c r="K93" s="11"/>
      <c r="L93" s="11"/>
      <c r="M93" s="11"/>
      <c r="N93" s="11"/>
      <c r="O93" s="140"/>
      <c r="P93" s="9"/>
    </row>
    <row r="94" spans="1:16" x14ac:dyDescent="0.3">
      <c r="A94" s="7"/>
      <c r="B94" s="7"/>
      <c r="C94" s="7"/>
      <c r="D94" s="8"/>
      <c r="E94" s="7"/>
      <c r="F94" s="7"/>
      <c r="G94" s="7"/>
      <c r="H94" s="7"/>
      <c r="I94" s="7"/>
      <c r="J94" s="10"/>
      <c r="K94" s="10"/>
      <c r="L94" s="10"/>
      <c r="M94" s="10"/>
      <c r="N94" s="10"/>
      <c r="O94" s="141"/>
      <c r="P94" s="7"/>
    </row>
    <row r="95" spans="1:16" x14ac:dyDescent="0.3">
      <c r="A95" s="9"/>
      <c r="B95" s="9"/>
      <c r="C95" s="9"/>
      <c r="D95" s="20"/>
      <c r="E95" s="9"/>
      <c r="F95" s="9"/>
      <c r="G95" s="9"/>
      <c r="H95" s="9"/>
      <c r="I95" s="9"/>
      <c r="J95" s="11"/>
      <c r="K95" s="11"/>
      <c r="L95" s="11"/>
      <c r="M95" s="11"/>
      <c r="N95" s="11"/>
      <c r="O95" s="140"/>
      <c r="P95" s="9"/>
    </row>
    <row r="96" spans="1:16" x14ac:dyDescent="0.3">
      <c r="A96" s="7"/>
      <c r="B96" s="7"/>
      <c r="C96" s="7"/>
      <c r="D96" s="8"/>
      <c r="E96" s="7"/>
      <c r="F96" s="7"/>
      <c r="G96" s="7"/>
      <c r="H96" s="7"/>
      <c r="I96" s="7"/>
      <c r="J96" s="10"/>
      <c r="K96" s="10"/>
      <c r="L96" s="10"/>
      <c r="M96" s="10"/>
      <c r="N96" s="10"/>
      <c r="O96" s="141"/>
      <c r="P96" s="7"/>
    </row>
    <row r="97" spans="1:16" x14ac:dyDescent="0.3">
      <c r="A97" s="9"/>
      <c r="B97" s="9"/>
      <c r="C97" s="9"/>
      <c r="D97" s="20"/>
      <c r="E97" s="9"/>
      <c r="F97" s="9"/>
      <c r="G97" s="9"/>
      <c r="H97" s="9"/>
      <c r="I97" s="9"/>
      <c r="J97" s="11"/>
      <c r="K97" s="11"/>
      <c r="L97" s="11"/>
      <c r="M97" s="11"/>
      <c r="N97" s="11"/>
      <c r="O97" s="140"/>
      <c r="P97" s="9"/>
    </row>
    <row r="98" spans="1:16" x14ac:dyDescent="0.3">
      <c r="A98" s="7"/>
      <c r="B98" s="7"/>
      <c r="C98" s="7"/>
      <c r="D98" s="8"/>
      <c r="E98" s="7"/>
      <c r="F98" s="7"/>
      <c r="G98" s="7"/>
      <c r="H98" s="7"/>
      <c r="I98" s="7"/>
      <c r="J98" s="10"/>
      <c r="K98" s="10"/>
      <c r="L98" s="10"/>
      <c r="M98" s="10"/>
      <c r="N98" s="10"/>
      <c r="O98" s="141"/>
      <c r="P98" s="7"/>
    </row>
    <row r="99" spans="1:16" x14ac:dyDescent="0.3">
      <c r="A99" s="9"/>
      <c r="B99" s="9"/>
      <c r="C99" s="9"/>
      <c r="D99" s="20"/>
      <c r="E99" s="9"/>
      <c r="F99" s="9"/>
      <c r="G99" s="9"/>
      <c r="H99" s="9"/>
      <c r="I99" s="9"/>
      <c r="J99" s="11"/>
      <c r="K99" s="11"/>
      <c r="L99" s="11"/>
      <c r="M99" s="11"/>
      <c r="N99" s="11"/>
      <c r="O99" s="140"/>
      <c r="P99" s="9"/>
    </row>
    <row r="100" spans="1:16" x14ac:dyDescent="0.3">
      <c r="A100" s="7"/>
      <c r="B100" s="7"/>
      <c r="C100" s="7"/>
      <c r="D100" s="7"/>
      <c r="E100" s="7"/>
      <c r="F100" s="7"/>
      <c r="G100" s="7"/>
      <c r="H100" s="7"/>
      <c r="I100" s="7"/>
      <c r="J100" s="10"/>
      <c r="K100" s="10"/>
      <c r="L100" s="10"/>
      <c r="M100" s="10"/>
      <c r="N100" s="10"/>
      <c r="O100" s="141"/>
      <c r="P100" s="7"/>
    </row>
    <row r="101" spans="1:16" x14ac:dyDescent="0.3">
      <c r="A101" s="9"/>
      <c r="B101" s="9"/>
      <c r="C101" s="9"/>
      <c r="D101" s="9"/>
      <c r="E101" s="9"/>
      <c r="F101" s="9"/>
      <c r="G101" s="9"/>
      <c r="H101" s="9"/>
      <c r="I101" s="9"/>
      <c r="J101" s="11"/>
      <c r="K101" s="11"/>
      <c r="L101" s="11"/>
      <c r="M101" s="11"/>
      <c r="N101" s="11"/>
      <c r="O101" s="140"/>
      <c r="P101" s="9"/>
    </row>
    <row r="102" spans="1:16" x14ac:dyDescent="0.3">
      <c r="A102" s="7"/>
      <c r="B102" s="7"/>
      <c r="C102" s="7"/>
      <c r="D102" s="7"/>
      <c r="E102" s="7"/>
      <c r="F102" s="7"/>
      <c r="G102" s="7"/>
      <c r="H102" s="7"/>
      <c r="I102" s="7"/>
      <c r="J102" s="10"/>
      <c r="K102" s="10"/>
      <c r="L102" s="10"/>
      <c r="M102" s="10"/>
      <c r="N102" s="10"/>
      <c r="O102" s="141"/>
      <c r="P102" s="7"/>
    </row>
    <row r="103" spans="1:16" x14ac:dyDescent="0.3">
      <c r="A103" s="9"/>
      <c r="B103" s="9"/>
      <c r="C103" s="9"/>
      <c r="D103" s="9"/>
      <c r="E103" s="9"/>
      <c r="F103" s="9"/>
      <c r="G103" s="9"/>
      <c r="H103" s="9"/>
      <c r="I103" s="9"/>
      <c r="J103" s="11"/>
      <c r="K103" s="11"/>
      <c r="L103" s="11"/>
      <c r="M103" s="11"/>
      <c r="N103" s="11"/>
      <c r="O103" s="140"/>
      <c r="P103" s="9"/>
    </row>
  </sheetData>
  <mergeCells count="18">
    <mergeCell ref="C9:D9"/>
    <mergeCell ref="C1:D1"/>
    <mergeCell ref="C8:D8"/>
    <mergeCell ref="C4:D4"/>
    <mergeCell ref="C13:D13"/>
    <mergeCell ref="C6:D6"/>
    <mergeCell ref="C2:D2"/>
    <mergeCell ref="C7:D7"/>
    <mergeCell ref="C11:D11"/>
    <mergeCell ref="C3:D3"/>
    <mergeCell ref="C5:D5"/>
    <mergeCell ref="C10:D10"/>
    <mergeCell ref="C14:D14"/>
    <mergeCell ref="C18:D18"/>
    <mergeCell ref="C12:D12"/>
    <mergeCell ref="C17:D17"/>
    <mergeCell ref="C16:D16"/>
    <mergeCell ref="C15:D15"/>
  </mergeCells>
  <phoneticPr fontId="10" type="noConversion"/>
  <conditionalFormatting sqref="L19:O103">
    <cfRule type="colorScale" priority="7">
      <colorScale>
        <cfvo type="num" val="1"/>
        <cfvo type="num" val="3"/>
        <cfvo type="num" val="6"/>
        <color rgb="FF63BE7B"/>
        <color rgb="FFFFEB84"/>
        <color rgb="FFF8696B"/>
      </colorScale>
    </cfRule>
  </conditionalFormatting>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00B0F0"/>
  </sheetPr>
  <dimension ref="A1:P103"/>
  <sheetViews>
    <sheetView showGridLines="0" topLeftCell="B1" zoomScale="90" zoomScaleNormal="90" workbookViewId="0">
      <selection activeCell="B1" sqref="A1:XFD1"/>
    </sheetView>
  </sheetViews>
  <sheetFormatPr defaultRowHeight="14.4" x14ac:dyDescent="0.3"/>
  <cols>
    <col min="1" max="1" width="18.6640625" bestFit="1" customWidth="1"/>
    <col min="2" max="2" width="18" customWidth="1"/>
    <col min="3" max="3" width="32" customWidth="1"/>
    <col min="4" max="4" width="10" customWidth="1"/>
    <col min="5" max="5" width="21" customWidth="1"/>
    <col min="6" max="6" width="12" customWidth="1"/>
    <col min="7" max="7" width="32" customWidth="1"/>
    <col min="8" max="8" width="11" customWidth="1"/>
    <col min="9" max="9" width="24" customWidth="1"/>
    <col min="10" max="10" width="13" customWidth="1"/>
    <col min="11" max="11" width="11" customWidth="1"/>
    <col min="12" max="15" width="17" customWidth="1"/>
    <col min="16" max="16" width="28" customWidth="1"/>
  </cols>
  <sheetData>
    <row r="1" spans="1:16" ht="102.75" customHeight="1" x14ac:dyDescent="0.3">
      <c r="A1" s="4" t="s">
        <v>88</v>
      </c>
      <c r="B1" s="4" t="s">
        <v>3</v>
      </c>
      <c r="C1" s="201" t="s">
        <v>89</v>
      </c>
      <c r="D1" s="199"/>
      <c r="E1" s="4" t="s">
        <v>90</v>
      </c>
      <c r="F1" s="4" t="s">
        <v>91</v>
      </c>
      <c r="G1" s="4" t="s">
        <v>92</v>
      </c>
      <c r="H1" s="4" t="s">
        <v>93</v>
      </c>
      <c r="I1" s="4" t="s">
        <v>94</v>
      </c>
      <c r="J1" s="4" t="s">
        <v>95</v>
      </c>
      <c r="K1" s="4" t="s">
        <v>96</v>
      </c>
      <c r="L1" s="4" t="s">
        <v>97</v>
      </c>
      <c r="M1" s="4" t="s">
        <v>927</v>
      </c>
      <c r="N1" s="4" t="s">
        <v>98</v>
      </c>
      <c r="O1" s="139" t="s">
        <v>912</v>
      </c>
      <c r="P1" s="4" t="s">
        <v>99</v>
      </c>
    </row>
    <row r="2" spans="1:16" ht="30.75" customHeight="1" x14ac:dyDescent="0.3">
      <c r="A2" s="13">
        <v>230065</v>
      </c>
      <c r="B2" s="13" t="s">
        <v>40</v>
      </c>
      <c r="C2" s="200" t="s">
        <v>641</v>
      </c>
      <c r="D2" s="199"/>
      <c r="E2" s="7" t="s">
        <v>642</v>
      </c>
      <c r="F2" s="7" t="s">
        <v>101</v>
      </c>
      <c r="G2" s="7" t="s">
        <v>111</v>
      </c>
      <c r="H2" s="7" t="s">
        <v>209</v>
      </c>
      <c r="I2" s="7" t="s">
        <v>643</v>
      </c>
      <c r="J2" s="10"/>
      <c r="K2" s="12">
        <v>1</v>
      </c>
      <c r="L2" s="12">
        <v>3</v>
      </c>
      <c r="M2" s="133"/>
      <c r="N2" s="32">
        <f t="shared" ref="N2:N28" si="0">SUM(M2*K2)</f>
        <v>0</v>
      </c>
      <c r="O2" s="133"/>
      <c r="P2" s="27">
        <f>SUM(N2:O28)</f>
        <v>0</v>
      </c>
    </row>
    <row r="3" spans="1:16" ht="15.75" customHeight="1" x14ac:dyDescent="0.3">
      <c r="A3" s="15">
        <v>230065</v>
      </c>
      <c r="B3" s="13" t="s">
        <v>40</v>
      </c>
      <c r="C3" s="198" t="s">
        <v>641</v>
      </c>
      <c r="D3" s="199"/>
      <c r="E3" s="9" t="s">
        <v>642</v>
      </c>
      <c r="F3" s="9" t="s">
        <v>101</v>
      </c>
      <c r="G3" s="9" t="s">
        <v>112</v>
      </c>
      <c r="H3" s="9" t="s">
        <v>115</v>
      </c>
      <c r="I3" s="9" t="s">
        <v>644</v>
      </c>
      <c r="J3" s="14">
        <v>2004</v>
      </c>
      <c r="K3" s="14">
        <v>1</v>
      </c>
      <c r="L3" s="14">
        <v>3</v>
      </c>
      <c r="M3" s="129"/>
      <c r="N3" s="32">
        <f t="shared" si="0"/>
        <v>0</v>
      </c>
      <c r="O3" s="129"/>
      <c r="P3" s="9"/>
    </row>
    <row r="4" spans="1:16" ht="15.75" customHeight="1" x14ac:dyDescent="0.3">
      <c r="A4" s="13">
        <v>230065</v>
      </c>
      <c r="B4" s="13" t="s">
        <v>40</v>
      </c>
      <c r="C4" s="200" t="s">
        <v>641</v>
      </c>
      <c r="D4" s="199"/>
      <c r="E4" s="7" t="s">
        <v>642</v>
      </c>
      <c r="F4" s="7" t="s">
        <v>101</v>
      </c>
      <c r="G4" s="7" t="s">
        <v>112</v>
      </c>
      <c r="H4" s="7" t="s">
        <v>115</v>
      </c>
      <c r="I4" s="7" t="s">
        <v>645</v>
      </c>
      <c r="J4" s="12">
        <v>2004</v>
      </c>
      <c r="K4" s="12">
        <v>1</v>
      </c>
      <c r="L4" s="12">
        <v>3</v>
      </c>
      <c r="M4" s="129"/>
      <c r="N4" s="32">
        <f t="shared" si="0"/>
        <v>0</v>
      </c>
      <c r="O4" s="129"/>
      <c r="P4" s="7"/>
    </row>
    <row r="5" spans="1:16" ht="15.75" customHeight="1" x14ac:dyDescent="0.3">
      <c r="A5" s="15">
        <v>230065</v>
      </c>
      <c r="B5" s="13" t="s">
        <v>40</v>
      </c>
      <c r="C5" s="198" t="s">
        <v>641</v>
      </c>
      <c r="D5" s="199"/>
      <c r="E5" s="9" t="s">
        <v>642</v>
      </c>
      <c r="F5" s="9" t="s">
        <v>101</v>
      </c>
      <c r="G5" s="9" t="s">
        <v>112</v>
      </c>
      <c r="H5" s="9" t="s">
        <v>115</v>
      </c>
      <c r="I5" s="9" t="s">
        <v>646</v>
      </c>
      <c r="J5" s="14">
        <v>2004</v>
      </c>
      <c r="K5" s="14">
        <v>1</v>
      </c>
      <c r="L5" s="14">
        <v>3</v>
      </c>
      <c r="M5" s="129"/>
      <c r="N5" s="32">
        <f t="shared" si="0"/>
        <v>0</v>
      </c>
      <c r="O5" s="129"/>
      <c r="P5" s="9"/>
    </row>
    <row r="6" spans="1:16" ht="15.75" customHeight="1" x14ac:dyDescent="0.3">
      <c r="A6" s="13">
        <v>230065</v>
      </c>
      <c r="B6" s="13" t="s">
        <v>40</v>
      </c>
      <c r="C6" s="200" t="s">
        <v>641</v>
      </c>
      <c r="D6" s="199"/>
      <c r="E6" s="7" t="s">
        <v>642</v>
      </c>
      <c r="F6" s="7" t="s">
        <v>101</v>
      </c>
      <c r="G6" s="7" t="s">
        <v>112</v>
      </c>
      <c r="H6" s="7" t="s">
        <v>115</v>
      </c>
      <c r="I6" s="7" t="s">
        <v>647</v>
      </c>
      <c r="J6" s="12">
        <v>2003</v>
      </c>
      <c r="K6" s="12">
        <v>1</v>
      </c>
      <c r="L6" s="12">
        <v>3</v>
      </c>
      <c r="M6" s="129"/>
      <c r="N6" s="32">
        <f t="shared" si="0"/>
        <v>0</v>
      </c>
      <c r="O6" s="129"/>
      <c r="P6" s="7"/>
    </row>
    <row r="7" spans="1:16" ht="15.75" customHeight="1" x14ac:dyDescent="0.3">
      <c r="A7" s="15">
        <v>230065</v>
      </c>
      <c r="B7" s="13" t="s">
        <v>40</v>
      </c>
      <c r="C7" s="198" t="s">
        <v>641</v>
      </c>
      <c r="D7" s="199"/>
      <c r="E7" s="9" t="s">
        <v>642</v>
      </c>
      <c r="F7" s="9" t="s">
        <v>101</v>
      </c>
      <c r="G7" s="9" t="s">
        <v>112</v>
      </c>
      <c r="H7" s="9" t="s">
        <v>115</v>
      </c>
      <c r="I7" s="9" t="s">
        <v>648</v>
      </c>
      <c r="J7" s="14">
        <v>2004</v>
      </c>
      <c r="K7" s="14">
        <v>1</v>
      </c>
      <c r="L7" s="14">
        <v>3</v>
      </c>
      <c r="M7" s="129"/>
      <c r="N7" s="32">
        <f t="shared" si="0"/>
        <v>0</v>
      </c>
      <c r="O7" s="129"/>
      <c r="P7" s="9"/>
    </row>
    <row r="8" spans="1:16" ht="15.75" customHeight="1" x14ac:dyDescent="0.3">
      <c r="A8" s="13">
        <v>230065</v>
      </c>
      <c r="B8" s="13" t="s">
        <v>40</v>
      </c>
      <c r="C8" s="200" t="s">
        <v>641</v>
      </c>
      <c r="D8" s="199"/>
      <c r="E8" s="7" t="s">
        <v>642</v>
      </c>
      <c r="F8" s="7" t="s">
        <v>101</v>
      </c>
      <c r="G8" s="7" t="s">
        <v>649</v>
      </c>
      <c r="H8" s="7" t="s">
        <v>115</v>
      </c>
      <c r="I8" s="7" t="s">
        <v>648</v>
      </c>
      <c r="J8" s="12">
        <v>2004</v>
      </c>
      <c r="K8" s="12">
        <v>1</v>
      </c>
      <c r="L8" s="12">
        <v>3</v>
      </c>
      <c r="M8" s="129"/>
      <c r="N8" s="32">
        <f t="shared" si="0"/>
        <v>0</v>
      </c>
      <c r="O8" s="129"/>
      <c r="P8" s="7"/>
    </row>
    <row r="9" spans="1:16" ht="15.75" customHeight="1" x14ac:dyDescent="0.3">
      <c r="A9" s="15">
        <v>230065</v>
      </c>
      <c r="B9" s="13" t="s">
        <v>40</v>
      </c>
      <c r="C9" s="198" t="s">
        <v>641</v>
      </c>
      <c r="D9" s="199"/>
      <c r="E9" s="9" t="s">
        <v>642</v>
      </c>
      <c r="F9" s="9" t="s">
        <v>101</v>
      </c>
      <c r="G9" s="9" t="s">
        <v>649</v>
      </c>
      <c r="H9" s="9" t="s">
        <v>115</v>
      </c>
      <c r="I9" s="9" t="s">
        <v>650</v>
      </c>
      <c r="J9" s="14">
        <v>2004</v>
      </c>
      <c r="K9" s="14">
        <v>1</v>
      </c>
      <c r="L9" s="14">
        <v>3</v>
      </c>
      <c r="M9" s="129"/>
      <c r="N9" s="32">
        <f t="shared" si="0"/>
        <v>0</v>
      </c>
      <c r="O9" s="129"/>
      <c r="P9" s="9"/>
    </row>
    <row r="10" spans="1:16" ht="27.9" customHeight="1" x14ac:dyDescent="0.3">
      <c r="A10" s="13">
        <v>230065</v>
      </c>
      <c r="B10" s="13" t="s">
        <v>40</v>
      </c>
      <c r="C10" s="200" t="s">
        <v>641</v>
      </c>
      <c r="D10" s="199"/>
      <c r="E10" s="7" t="s">
        <v>642</v>
      </c>
      <c r="F10" s="7" t="s">
        <v>101</v>
      </c>
      <c r="G10" s="7" t="s">
        <v>135</v>
      </c>
      <c r="H10" s="7" t="s">
        <v>651</v>
      </c>
      <c r="I10" s="7" t="s">
        <v>652</v>
      </c>
      <c r="J10" s="12">
        <v>2004</v>
      </c>
      <c r="K10" s="12">
        <v>1</v>
      </c>
      <c r="L10" s="12">
        <v>3</v>
      </c>
      <c r="M10" s="132"/>
      <c r="N10" s="32">
        <f t="shared" si="0"/>
        <v>0</v>
      </c>
      <c r="O10" s="132"/>
      <c r="P10" s="7"/>
    </row>
    <row r="11" spans="1:16" ht="30.75" customHeight="1" x14ac:dyDescent="0.3">
      <c r="A11" s="15">
        <v>230065</v>
      </c>
      <c r="B11" s="13" t="s">
        <v>40</v>
      </c>
      <c r="C11" s="198" t="s">
        <v>641</v>
      </c>
      <c r="D11" s="199"/>
      <c r="E11" s="9" t="s">
        <v>642</v>
      </c>
      <c r="F11" s="9" t="s">
        <v>101</v>
      </c>
      <c r="G11" s="9" t="s">
        <v>135</v>
      </c>
      <c r="H11" s="9" t="s">
        <v>651</v>
      </c>
      <c r="I11" s="9" t="s">
        <v>652</v>
      </c>
      <c r="J11" s="14">
        <v>2004</v>
      </c>
      <c r="K11" s="14">
        <v>1</v>
      </c>
      <c r="L11" s="14">
        <v>3</v>
      </c>
      <c r="M11" s="129"/>
      <c r="N11" s="32">
        <f t="shared" si="0"/>
        <v>0</v>
      </c>
      <c r="O11" s="129"/>
      <c r="P11" s="9"/>
    </row>
    <row r="12" spans="1:16" ht="30.75" customHeight="1" x14ac:dyDescent="0.3">
      <c r="A12" s="13">
        <v>230065</v>
      </c>
      <c r="B12" s="13" t="s">
        <v>40</v>
      </c>
      <c r="C12" s="200" t="s">
        <v>641</v>
      </c>
      <c r="D12" s="199"/>
      <c r="E12" s="7" t="s">
        <v>642</v>
      </c>
      <c r="F12" s="7" t="s">
        <v>101</v>
      </c>
      <c r="G12" s="7" t="s">
        <v>135</v>
      </c>
      <c r="H12" s="7" t="s">
        <v>651</v>
      </c>
      <c r="I12" s="7" t="s">
        <v>653</v>
      </c>
      <c r="J12" s="12">
        <v>2004</v>
      </c>
      <c r="K12" s="12">
        <v>1</v>
      </c>
      <c r="L12" s="12">
        <v>3</v>
      </c>
      <c r="M12" s="129"/>
      <c r="N12" s="32">
        <f t="shared" si="0"/>
        <v>0</v>
      </c>
      <c r="O12" s="129"/>
      <c r="P12" s="7"/>
    </row>
    <row r="13" spans="1:16" ht="30.75" customHeight="1" x14ac:dyDescent="0.3">
      <c r="A13" s="15">
        <v>230065</v>
      </c>
      <c r="B13" s="13" t="s">
        <v>40</v>
      </c>
      <c r="C13" s="198" t="s">
        <v>641</v>
      </c>
      <c r="D13" s="199"/>
      <c r="E13" s="9" t="s">
        <v>642</v>
      </c>
      <c r="F13" s="9" t="s">
        <v>101</v>
      </c>
      <c r="G13" s="9" t="s">
        <v>135</v>
      </c>
      <c r="H13" s="9" t="s">
        <v>651</v>
      </c>
      <c r="I13" s="9" t="s">
        <v>654</v>
      </c>
      <c r="J13" s="14">
        <v>2004</v>
      </c>
      <c r="K13" s="14">
        <v>1</v>
      </c>
      <c r="L13" s="14">
        <v>3</v>
      </c>
      <c r="M13" s="129"/>
      <c r="N13" s="32">
        <f t="shared" si="0"/>
        <v>0</v>
      </c>
      <c r="O13" s="129"/>
      <c r="P13" s="9"/>
    </row>
    <row r="14" spans="1:16" ht="30.75" customHeight="1" x14ac:dyDescent="0.3">
      <c r="A14" s="13">
        <v>230065</v>
      </c>
      <c r="B14" s="13" t="s">
        <v>40</v>
      </c>
      <c r="C14" s="200" t="s">
        <v>641</v>
      </c>
      <c r="D14" s="199"/>
      <c r="E14" s="7" t="s">
        <v>642</v>
      </c>
      <c r="F14" s="7" t="s">
        <v>101</v>
      </c>
      <c r="G14" s="7" t="s">
        <v>135</v>
      </c>
      <c r="H14" s="7" t="s">
        <v>651</v>
      </c>
      <c r="I14" s="7" t="s">
        <v>654</v>
      </c>
      <c r="J14" s="12">
        <v>2004</v>
      </c>
      <c r="K14" s="12">
        <v>1</v>
      </c>
      <c r="L14" s="12">
        <v>3</v>
      </c>
      <c r="M14" s="129"/>
      <c r="N14" s="32">
        <f t="shared" si="0"/>
        <v>0</v>
      </c>
      <c r="O14" s="129"/>
      <c r="P14" s="7"/>
    </row>
    <row r="15" spans="1:16" ht="30.75" customHeight="1" x14ac:dyDescent="0.3">
      <c r="A15" s="15">
        <v>230065</v>
      </c>
      <c r="B15" s="13" t="s">
        <v>40</v>
      </c>
      <c r="C15" s="198" t="s">
        <v>641</v>
      </c>
      <c r="D15" s="199"/>
      <c r="E15" s="9" t="s">
        <v>642</v>
      </c>
      <c r="F15" s="9" t="s">
        <v>101</v>
      </c>
      <c r="G15" s="9" t="s">
        <v>135</v>
      </c>
      <c r="H15" s="9" t="s">
        <v>651</v>
      </c>
      <c r="I15" s="9" t="s">
        <v>654</v>
      </c>
      <c r="J15" s="14">
        <v>2004</v>
      </c>
      <c r="K15" s="14">
        <v>1</v>
      </c>
      <c r="L15" s="14">
        <v>3</v>
      </c>
      <c r="M15" s="129"/>
      <c r="N15" s="32">
        <f t="shared" si="0"/>
        <v>0</v>
      </c>
      <c r="O15" s="129"/>
      <c r="P15" s="9"/>
    </row>
    <row r="16" spans="1:16" ht="30.75" customHeight="1" x14ac:dyDescent="0.3">
      <c r="A16" s="13">
        <v>230065</v>
      </c>
      <c r="B16" s="13" t="s">
        <v>40</v>
      </c>
      <c r="C16" s="200" t="s">
        <v>641</v>
      </c>
      <c r="D16" s="199"/>
      <c r="E16" s="7" t="s">
        <v>642</v>
      </c>
      <c r="F16" s="7" t="s">
        <v>101</v>
      </c>
      <c r="G16" s="7" t="s">
        <v>135</v>
      </c>
      <c r="H16" s="7" t="s">
        <v>651</v>
      </c>
      <c r="I16" s="7" t="s">
        <v>653</v>
      </c>
      <c r="J16" s="12">
        <v>2004</v>
      </c>
      <c r="K16" s="12">
        <v>1</v>
      </c>
      <c r="L16" s="12">
        <v>3</v>
      </c>
      <c r="M16" s="129"/>
      <c r="N16" s="32">
        <f t="shared" si="0"/>
        <v>0</v>
      </c>
      <c r="O16" s="129"/>
      <c r="P16" s="7"/>
    </row>
    <row r="17" spans="1:16" ht="30.75" customHeight="1" x14ac:dyDescent="0.3">
      <c r="A17" s="15">
        <v>230065</v>
      </c>
      <c r="B17" s="13" t="s">
        <v>40</v>
      </c>
      <c r="C17" s="198" t="s">
        <v>641</v>
      </c>
      <c r="D17" s="199"/>
      <c r="E17" s="9" t="s">
        <v>642</v>
      </c>
      <c r="F17" s="9" t="s">
        <v>101</v>
      </c>
      <c r="G17" s="9" t="s">
        <v>135</v>
      </c>
      <c r="H17" s="9" t="s">
        <v>651</v>
      </c>
      <c r="I17" s="9" t="s">
        <v>653</v>
      </c>
      <c r="J17" s="14">
        <v>2004</v>
      </c>
      <c r="K17" s="14">
        <v>1</v>
      </c>
      <c r="L17" s="14">
        <v>3</v>
      </c>
      <c r="M17" s="129"/>
      <c r="N17" s="32">
        <f t="shared" si="0"/>
        <v>0</v>
      </c>
      <c r="O17" s="129"/>
      <c r="P17" s="9"/>
    </row>
    <row r="18" spans="1:16" ht="15.75" customHeight="1" x14ac:dyDescent="0.3">
      <c r="A18" s="13">
        <v>230065</v>
      </c>
      <c r="B18" s="13" t="s">
        <v>40</v>
      </c>
      <c r="C18" s="200" t="s">
        <v>641</v>
      </c>
      <c r="D18" s="199"/>
      <c r="E18" s="7" t="s">
        <v>642</v>
      </c>
      <c r="F18" s="7" t="s">
        <v>101</v>
      </c>
      <c r="G18" s="7" t="s">
        <v>655</v>
      </c>
      <c r="H18" s="7" t="s">
        <v>187</v>
      </c>
      <c r="I18" s="7" t="s">
        <v>254</v>
      </c>
      <c r="J18" s="12">
        <v>2004</v>
      </c>
      <c r="K18" s="12">
        <v>1</v>
      </c>
      <c r="L18" s="12">
        <v>3</v>
      </c>
      <c r="M18" s="129"/>
      <c r="N18" s="32">
        <f t="shared" si="0"/>
        <v>0</v>
      </c>
      <c r="O18" s="129"/>
      <c r="P18" s="7"/>
    </row>
    <row r="19" spans="1:16" ht="15.75" customHeight="1" x14ac:dyDescent="0.3">
      <c r="A19" s="15">
        <v>230065</v>
      </c>
      <c r="B19" s="13" t="s">
        <v>40</v>
      </c>
      <c r="C19" s="198" t="s">
        <v>641</v>
      </c>
      <c r="D19" s="199"/>
      <c r="E19" s="9" t="s">
        <v>642</v>
      </c>
      <c r="F19" s="9" t="s">
        <v>101</v>
      </c>
      <c r="G19" s="9" t="s">
        <v>656</v>
      </c>
      <c r="H19" s="9" t="s">
        <v>187</v>
      </c>
      <c r="I19" s="9" t="s">
        <v>254</v>
      </c>
      <c r="J19" s="14">
        <v>2004</v>
      </c>
      <c r="K19" s="14">
        <v>1</v>
      </c>
      <c r="L19" s="14">
        <v>3</v>
      </c>
      <c r="M19" s="133"/>
      <c r="N19" s="32">
        <f t="shared" si="0"/>
        <v>0</v>
      </c>
      <c r="O19" s="133"/>
      <c r="P19" s="9"/>
    </row>
    <row r="20" spans="1:16" ht="15.75" customHeight="1" x14ac:dyDescent="0.3">
      <c r="A20" s="13">
        <v>230065</v>
      </c>
      <c r="B20" s="13" t="s">
        <v>40</v>
      </c>
      <c r="C20" s="200" t="s">
        <v>641</v>
      </c>
      <c r="D20" s="199"/>
      <c r="E20" s="7" t="s">
        <v>642</v>
      </c>
      <c r="F20" s="7" t="s">
        <v>101</v>
      </c>
      <c r="G20" s="7" t="s">
        <v>657</v>
      </c>
      <c r="H20" s="7" t="s">
        <v>187</v>
      </c>
      <c r="I20" s="7" t="s">
        <v>263</v>
      </c>
      <c r="J20" s="12">
        <v>2004</v>
      </c>
      <c r="K20" s="12">
        <v>1</v>
      </c>
      <c r="L20" s="12">
        <v>3</v>
      </c>
      <c r="M20" s="129"/>
      <c r="N20" s="32">
        <f t="shared" si="0"/>
        <v>0</v>
      </c>
      <c r="O20" s="129"/>
      <c r="P20" s="7"/>
    </row>
    <row r="21" spans="1:16" ht="15.75" customHeight="1" x14ac:dyDescent="0.3">
      <c r="A21" s="15">
        <v>230065</v>
      </c>
      <c r="B21" s="13" t="s">
        <v>40</v>
      </c>
      <c r="C21" s="198" t="s">
        <v>641</v>
      </c>
      <c r="D21" s="199"/>
      <c r="E21" s="9" t="s">
        <v>642</v>
      </c>
      <c r="F21" s="9" t="s">
        <v>101</v>
      </c>
      <c r="G21" s="9" t="s">
        <v>217</v>
      </c>
      <c r="H21" s="9" t="s">
        <v>121</v>
      </c>
      <c r="I21" s="9" t="s">
        <v>658</v>
      </c>
      <c r="J21" s="14">
        <v>2013</v>
      </c>
      <c r="K21" s="14">
        <v>1</v>
      </c>
      <c r="L21" s="14">
        <v>3</v>
      </c>
      <c r="M21" s="129"/>
      <c r="N21" s="32">
        <f t="shared" si="0"/>
        <v>0</v>
      </c>
      <c r="O21" s="129"/>
      <c r="P21" s="9"/>
    </row>
    <row r="22" spans="1:16" ht="15.75" customHeight="1" x14ac:dyDescent="0.3">
      <c r="A22" s="13">
        <v>230065</v>
      </c>
      <c r="B22" s="13" t="s">
        <v>40</v>
      </c>
      <c r="C22" s="200" t="s">
        <v>641</v>
      </c>
      <c r="D22" s="199"/>
      <c r="E22" s="7" t="s">
        <v>642</v>
      </c>
      <c r="F22" s="7" t="s">
        <v>101</v>
      </c>
      <c r="G22" s="7" t="s">
        <v>631</v>
      </c>
      <c r="H22" s="7" t="s">
        <v>126</v>
      </c>
      <c r="I22" s="7" t="s">
        <v>659</v>
      </c>
      <c r="J22" s="12">
        <v>2004</v>
      </c>
      <c r="K22" s="12">
        <v>1</v>
      </c>
      <c r="L22" s="12">
        <v>3</v>
      </c>
      <c r="M22" s="129"/>
      <c r="N22" s="32">
        <f t="shared" si="0"/>
        <v>0</v>
      </c>
      <c r="O22" s="129"/>
      <c r="P22" s="7"/>
    </row>
    <row r="23" spans="1:16" ht="15.75" customHeight="1" x14ac:dyDescent="0.3">
      <c r="A23" s="15">
        <v>230065</v>
      </c>
      <c r="B23" s="13" t="s">
        <v>40</v>
      </c>
      <c r="C23" s="198" t="s">
        <v>641</v>
      </c>
      <c r="D23" s="199"/>
      <c r="E23" s="9" t="s">
        <v>642</v>
      </c>
      <c r="F23" s="9" t="s">
        <v>101</v>
      </c>
      <c r="G23" s="9" t="s">
        <v>660</v>
      </c>
      <c r="H23" s="9" t="s">
        <v>661</v>
      </c>
      <c r="I23" s="9" t="s">
        <v>662</v>
      </c>
      <c r="J23" s="14">
        <v>2004</v>
      </c>
      <c r="K23" s="14">
        <v>1</v>
      </c>
      <c r="L23" s="14">
        <v>4</v>
      </c>
      <c r="M23" s="129"/>
      <c r="N23" s="32">
        <f t="shared" si="0"/>
        <v>0</v>
      </c>
      <c r="O23" s="129"/>
      <c r="P23" s="9"/>
    </row>
    <row r="24" spans="1:16" ht="15.75" customHeight="1" x14ac:dyDescent="0.3">
      <c r="A24" s="13">
        <v>230065</v>
      </c>
      <c r="B24" s="13" t="s">
        <v>40</v>
      </c>
      <c r="C24" s="200" t="s">
        <v>641</v>
      </c>
      <c r="D24" s="199"/>
      <c r="E24" s="7" t="s">
        <v>642</v>
      </c>
      <c r="F24" s="7" t="s">
        <v>101</v>
      </c>
      <c r="G24" s="7" t="s">
        <v>663</v>
      </c>
      <c r="H24" s="7" t="s">
        <v>661</v>
      </c>
      <c r="I24" s="7" t="s">
        <v>664</v>
      </c>
      <c r="J24" s="12">
        <v>2003</v>
      </c>
      <c r="K24" s="12">
        <v>1</v>
      </c>
      <c r="L24" s="12">
        <v>3</v>
      </c>
      <c r="M24" s="129"/>
      <c r="N24" s="32">
        <f t="shared" si="0"/>
        <v>0</v>
      </c>
      <c r="O24" s="129"/>
      <c r="P24" s="7"/>
    </row>
    <row r="25" spans="1:16" ht="15.75" customHeight="1" x14ac:dyDescent="0.3">
      <c r="A25" s="15">
        <v>230065</v>
      </c>
      <c r="B25" s="13" t="s">
        <v>40</v>
      </c>
      <c r="C25" s="198" t="s">
        <v>641</v>
      </c>
      <c r="D25" s="199"/>
      <c r="E25" s="9" t="s">
        <v>642</v>
      </c>
      <c r="F25" s="9" t="s">
        <v>101</v>
      </c>
      <c r="G25" s="9" t="s">
        <v>665</v>
      </c>
      <c r="H25" s="9" t="s">
        <v>661</v>
      </c>
      <c r="I25" s="9" t="s">
        <v>666</v>
      </c>
      <c r="J25" s="14">
        <v>2003</v>
      </c>
      <c r="K25" s="14">
        <v>1</v>
      </c>
      <c r="L25" s="14">
        <v>3</v>
      </c>
      <c r="M25" s="129"/>
      <c r="N25" s="32">
        <f t="shared" si="0"/>
        <v>0</v>
      </c>
      <c r="O25" s="129"/>
      <c r="P25" s="9"/>
    </row>
    <row r="26" spans="1:16" ht="30.75" customHeight="1" x14ac:dyDescent="0.3">
      <c r="A26" s="13">
        <v>230065</v>
      </c>
      <c r="B26" s="13" t="s">
        <v>40</v>
      </c>
      <c r="C26" s="200" t="s">
        <v>641</v>
      </c>
      <c r="D26" s="199"/>
      <c r="E26" s="7" t="s">
        <v>642</v>
      </c>
      <c r="F26" s="7" t="s">
        <v>101</v>
      </c>
      <c r="G26" s="7" t="s">
        <v>667</v>
      </c>
      <c r="H26" s="7"/>
      <c r="I26" s="7"/>
      <c r="J26" s="10"/>
      <c r="K26" s="12">
        <v>1</v>
      </c>
      <c r="L26" s="12">
        <v>3</v>
      </c>
      <c r="M26" s="129"/>
      <c r="N26" s="32">
        <f t="shared" si="0"/>
        <v>0</v>
      </c>
      <c r="O26" s="129"/>
      <c r="P26" s="7"/>
    </row>
    <row r="27" spans="1:16" ht="15.75" customHeight="1" x14ac:dyDescent="0.3">
      <c r="A27" s="15">
        <v>230065</v>
      </c>
      <c r="B27" s="13" t="s">
        <v>40</v>
      </c>
      <c r="C27" s="198" t="s">
        <v>641</v>
      </c>
      <c r="D27" s="199"/>
      <c r="E27" s="9" t="s">
        <v>642</v>
      </c>
      <c r="F27" s="9" t="s">
        <v>101</v>
      </c>
      <c r="G27" s="9" t="s">
        <v>174</v>
      </c>
      <c r="H27" s="9" t="s">
        <v>668</v>
      </c>
      <c r="I27" s="9" t="s">
        <v>669</v>
      </c>
      <c r="J27" s="14">
        <v>2003</v>
      </c>
      <c r="K27" s="14">
        <v>1</v>
      </c>
      <c r="L27" s="14">
        <v>3</v>
      </c>
      <c r="M27" s="132"/>
      <c r="N27" s="32">
        <f t="shared" si="0"/>
        <v>0</v>
      </c>
      <c r="O27" s="132"/>
      <c r="P27" s="9"/>
    </row>
    <row r="28" spans="1:16" ht="15.75" customHeight="1" x14ac:dyDescent="0.3">
      <c r="A28" s="13">
        <v>230065</v>
      </c>
      <c r="B28" s="13" t="s">
        <v>40</v>
      </c>
      <c r="C28" s="200" t="s">
        <v>641</v>
      </c>
      <c r="D28" s="199"/>
      <c r="E28" s="7" t="s">
        <v>642</v>
      </c>
      <c r="F28" s="7" t="s">
        <v>101</v>
      </c>
      <c r="G28" s="7" t="s">
        <v>670</v>
      </c>
      <c r="H28" s="7" t="s">
        <v>113</v>
      </c>
      <c r="I28" s="7" t="s">
        <v>671</v>
      </c>
      <c r="J28" s="12">
        <v>2017</v>
      </c>
      <c r="K28" s="12">
        <v>1</v>
      </c>
      <c r="L28" s="12">
        <v>3</v>
      </c>
      <c r="M28" s="129"/>
      <c r="N28" s="32">
        <f t="shared" si="0"/>
        <v>0</v>
      </c>
      <c r="O28" s="129"/>
      <c r="P28" s="7"/>
    </row>
    <row r="29" spans="1:16" x14ac:dyDescent="0.3">
      <c r="A29" s="9"/>
      <c r="B29" s="9"/>
      <c r="C29" s="9"/>
      <c r="D29" s="20"/>
      <c r="E29" s="9"/>
      <c r="F29" s="9"/>
      <c r="G29" s="9"/>
      <c r="H29" s="9"/>
      <c r="I29" s="9"/>
      <c r="J29" s="11"/>
      <c r="K29" s="11"/>
      <c r="L29" s="11"/>
      <c r="M29" s="11"/>
      <c r="N29" s="11"/>
      <c r="O29" s="140"/>
      <c r="P29" s="9"/>
    </row>
    <row r="30" spans="1:16" x14ac:dyDescent="0.3">
      <c r="A30" s="7"/>
      <c r="B30" s="7"/>
      <c r="C30" s="7"/>
      <c r="D30" s="8"/>
      <c r="E30" s="7"/>
      <c r="F30" s="7"/>
      <c r="G30" s="7"/>
      <c r="H30" s="7"/>
      <c r="I30" s="7"/>
      <c r="J30" s="10"/>
      <c r="K30" s="10"/>
      <c r="L30" s="10"/>
      <c r="M30" s="10"/>
      <c r="N30" s="10"/>
      <c r="O30" s="141"/>
      <c r="P30" s="7"/>
    </row>
    <row r="31" spans="1:16" x14ac:dyDescent="0.3">
      <c r="A31" s="9"/>
      <c r="B31" s="9"/>
      <c r="C31" s="9"/>
      <c r="D31" s="20"/>
      <c r="E31" s="9"/>
      <c r="F31" s="9"/>
      <c r="G31" s="9"/>
      <c r="H31" s="9"/>
      <c r="I31" s="9"/>
      <c r="J31" s="11"/>
      <c r="K31" s="11"/>
      <c r="L31" s="11"/>
      <c r="M31" s="11"/>
      <c r="N31" s="11"/>
      <c r="O31" s="140"/>
      <c r="P31" s="9"/>
    </row>
    <row r="32" spans="1:16" x14ac:dyDescent="0.3">
      <c r="A32" s="7"/>
      <c r="B32" s="7"/>
      <c r="C32" s="7"/>
      <c r="D32" s="8"/>
      <c r="E32" s="7"/>
      <c r="F32" s="7"/>
      <c r="G32" s="7"/>
      <c r="H32" s="7"/>
      <c r="I32" s="7"/>
      <c r="J32" s="10"/>
      <c r="K32" s="10"/>
      <c r="L32" s="10"/>
      <c r="M32" s="10"/>
      <c r="N32" s="10"/>
      <c r="O32" s="141"/>
      <c r="P32" s="7"/>
    </row>
    <row r="33" spans="1:16" x14ac:dyDescent="0.3">
      <c r="A33" s="9"/>
      <c r="B33" s="9"/>
      <c r="C33" s="9"/>
      <c r="D33" s="20"/>
      <c r="E33" s="9"/>
      <c r="F33" s="9"/>
      <c r="G33" s="9"/>
      <c r="H33" s="9"/>
      <c r="I33" s="9"/>
      <c r="J33" s="11"/>
      <c r="K33" s="11"/>
      <c r="L33" s="11"/>
      <c r="M33" s="11"/>
      <c r="N33" s="11"/>
      <c r="O33" s="140"/>
      <c r="P33" s="9"/>
    </row>
    <row r="34" spans="1:16" x14ac:dyDescent="0.3">
      <c r="A34" s="7"/>
      <c r="B34" s="7"/>
      <c r="C34" s="7"/>
      <c r="D34" s="8"/>
      <c r="E34" s="7"/>
      <c r="F34" s="7"/>
      <c r="G34" s="7"/>
      <c r="H34" s="7"/>
      <c r="I34" s="7"/>
      <c r="J34" s="10"/>
      <c r="K34" s="10"/>
      <c r="L34" s="10"/>
      <c r="M34" s="10"/>
      <c r="N34" s="10"/>
      <c r="O34" s="141"/>
      <c r="P34" s="7"/>
    </row>
    <row r="35" spans="1:16" x14ac:dyDescent="0.3">
      <c r="A35" s="9"/>
      <c r="B35" s="9"/>
      <c r="C35" s="9"/>
      <c r="D35" s="20"/>
      <c r="E35" s="9"/>
      <c r="F35" s="9"/>
      <c r="G35" s="9"/>
      <c r="H35" s="9"/>
      <c r="I35" s="9"/>
      <c r="J35" s="11"/>
      <c r="K35" s="11"/>
      <c r="L35" s="11"/>
      <c r="M35" s="11"/>
      <c r="N35" s="11"/>
      <c r="O35" s="140"/>
      <c r="P35" s="9"/>
    </row>
    <row r="36" spans="1:16" x14ac:dyDescent="0.3">
      <c r="A36" s="7"/>
      <c r="B36" s="7"/>
      <c r="C36" s="7"/>
      <c r="D36" s="8"/>
      <c r="E36" s="7"/>
      <c r="F36" s="7"/>
      <c r="G36" s="7"/>
      <c r="H36" s="7"/>
      <c r="I36" s="7"/>
      <c r="J36" s="10"/>
      <c r="K36" s="10"/>
      <c r="L36" s="10"/>
      <c r="M36" s="10"/>
      <c r="N36" s="10"/>
      <c r="O36" s="141"/>
      <c r="P36" s="7"/>
    </row>
    <row r="37" spans="1:16" x14ac:dyDescent="0.3">
      <c r="A37" s="9"/>
      <c r="B37" s="9"/>
      <c r="C37" s="9"/>
      <c r="D37" s="20"/>
      <c r="E37" s="9"/>
      <c r="F37" s="9"/>
      <c r="G37" s="9"/>
      <c r="H37" s="9"/>
      <c r="I37" s="9"/>
      <c r="J37" s="11"/>
      <c r="K37" s="11"/>
      <c r="L37" s="11"/>
      <c r="M37" s="11"/>
      <c r="N37" s="11"/>
      <c r="O37" s="140"/>
      <c r="P37" s="9"/>
    </row>
    <row r="38" spans="1:16" x14ac:dyDescent="0.3">
      <c r="A38" s="7"/>
      <c r="B38" s="7"/>
      <c r="C38" s="7"/>
      <c r="D38" s="8"/>
      <c r="E38" s="7"/>
      <c r="F38" s="7"/>
      <c r="G38" s="7"/>
      <c r="H38" s="7"/>
      <c r="I38" s="7"/>
      <c r="J38" s="10"/>
      <c r="K38" s="10"/>
      <c r="L38" s="10"/>
      <c r="M38" s="10"/>
      <c r="N38" s="10"/>
      <c r="O38" s="141"/>
      <c r="P38" s="7"/>
    </row>
    <row r="39" spans="1:16" x14ac:dyDescent="0.3">
      <c r="A39" s="9"/>
      <c r="B39" s="9"/>
      <c r="C39" s="9"/>
      <c r="D39" s="20"/>
      <c r="E39" s="9"/>
      <c r="F39" s="9"/>
      <c r="G39" s="9"/>
      <c r="H39" s="9"/>
      <c r="I39" s="9"/>
      <c r="J39" s="11"/>
      <c r="K39" s="11"/>
      <c r="L39" s="11"/>
      <c r="M39" s="11"/>
      <c r="N39" s="11"/>
      <c r="O39" s="140"/>
      <c r="P39" s="9"/>
    </row>
    <row r="40" spans="1:16" x14ac:dyDescent="0.3">
      <c r="A40" s="7"/>
      <c r="B40" s="7"/>
      <c r="C40" s="7"/>
      <c r="D40" s="8"/>
      <c r="E40" s="7"/>
      <c r="F40" s="7"/>
      <c r="G40" s="7"/>
      <c r="H40" s="7"/>
      <c r="I40" s="7"/>
      <c r="J40" s="10"/>
      <c r="K40" s="10"/>
      <c r="L40" s="10"/>
      <c r="M40" s="10"/>
      <c r="N40" s="10"/>
      <c r="O40" s="141"/>
      <c r="P40" s="7"/>
    </row>
    <row r="41" spans="1:16" x14ac:dyDescent="0.3">
      <c r="A41" s="9"/>
      <c r="B41" s="9"/>
      <c r="C41" s="9"/>
      <c r="D41" s="20"/>
      <c r="E41" s="9"/>
      <c r="F41" s="9"/>
      <c r="G41" s="9"/>
      <c r="H41" s="9"/>
      <c r="I41" s="9"/>
      <c r="J41" s="11"/>
      <c r="K41" s="11"/>
      <c r="L41" s="11"/>
      <c r="M41" s="11"/>
      <c r="N41" s="11"/>
      <c r="O41" s="140"/>
      <c r="P41" s="9"/>
    </row>
    <row r="42" spans="1:16" x14ac:dyDescent="0.3">
      <c r="A42" s="7"/>
      <c r="B42" s="7"/>
      <c r="C42" s="7"/>
      <c r="D42" s="8"/>
      <c r="E42" s="7"/>
      <c r="F42" s="7"/>
      <c r="G42" s="7"/>
      <c r="H42" s="7"/>
      <c r="I42" s="7"/>
      <c r="J42" s="10"/>
      <c r="K42" s="10"/>
      <c r="L42" s="10"/>
      <c r="M42" s="10"/>
      <c r="N42" s="10"/>
      <c r="O42" s="141"/>
      <c r="P42" s="7"/>
    </row>
    <row r="43" spans="1:16" x14ac:dyDescent="0.3">
      <c r="A43" s="9"/>
      <c r="B43" s="9"/>
      <c r="C43" s="9"/>
      <c r="D43" s="20"/>
      <c r="E43" s="9"/>
      <c r="F43" s="9"/>
      <c r="G43" s="9"/>
      <c r="H43" s="9"/>
      <c r="I43" s="9"/>
      <c r="J43" s="11"/>
      <c r="K43" s="11"/>
      <c r="L43" s="11"/>
      <c r="M43" s="11"/>
      <c r="N43" s="11"/>
      <c r="O43" s="140"/>
      <c r="P43" s="9"/>
    </row>
    <row r="44" spans="1:16" x14ac:dyDescent="0.3">
      <c r="A44" s="7"/>
      <c r="B44" s="7"/>
      <c r="C44" s="7"/>
      <c r="D44" s="8"/>
      <c r="E44" s="7"/>
      <c r="F44" s="7"/>
      <c r="G44" s="7"/>
      <c r="H44" s="7"/>
      <c r="I44" s="7"/>
      <c r="J44" s="10"/>
      <c r="K44" s="10"/>
      <c r="L44" s="10"/>
      <c r="M44" s="10"/>
      <c r="N44" s="10"/>
      <c r="O44" s="141"/>
      <c r="P44" s="7"/>
    </row>
    <row r="45" spans="1:16" x14ac:dyDescent="0.3">
      <c r="A45" s="9"/>
      <c r="B45" s="9"/>
      <c r="C45" s="9"/>
      <c r="D45" s="20"/>
      <c r="E45" s="9"/>
      <c r="F45" s="9"/>
      <c r="G45" s="9"/>
      <c r="H45" s="9"/>
      <c r="I45" s="9"/>
      <c r="J45" s="11"/>
      <c r="K45" s="11"/>
      <c r="L45" s="11"/>
      <c r="M45" s="11"/>
      <c r="N45" s="11"/>
      <c r="O45" s="140"/>
      <c r="P45" s="9"/>
    </row>
    <row r="46" spans="1:16" x14ac:dyDescent="0.3">
      <c r="A46" s="7"/>
      <c r="B46" s="7"/>
      <c r="C46" s="7"/>
      <c r="D46" s="8"/>
      <c r="E46" s="7"/>
      <c r="F46" s="7"/>
      <c r="G46" s="7"/>
      <c r="H46" s="7"/>
      <c r="I46" s="7"/>
      <c r="J46" s="10"/>
      <c r="K46" s="10"/>
      <c r="L46" s="10"/>
      <c r="M46" s="10"/>
      <c r="N46" s="10"/>
      <c r="O46" s="141"/>
      <c r="P46" s="7"/>
    </row>
    <row r="47" spans="1:16" x14ac:dyDescent="0.3">
      <c r="A47" s="9"/>
      <c r="B47" s="9"/>
      <c r="C47" s="9"/>
      <c r="D47" s="20"/>
      <c r="E47" s="9"/>
      <c r="F47" s="9"/>
      <c r="G47" s="9"/>
      <c r="H47" s="9"/>
      <c r="I47" s="9"/>
      <c r="J47" s="11"/>
      <c r="K47" s="11"/>
      <c r="L47" s="11"/>
      <c r="M47" s="11"/>
      <c r="N47" s="11"/>
      <c r="O47" s="140"/>
      <c r="P47" s="9"/>
    </row>
    <row r="48" spans="1:16" x14ac:dyDescent="0.3">
      <c r="A48" s="7"/>
      <c r="B48" s="7"/>
      <c r="C48" s="7"/>
      <c r="D48" s="8"/>
      <c r="E48" s="7"/>
      <c r="F48" s="7"/>
      <c r="G48" s="7"/>
      <c r="H48" s="7"/>
      <c r="I48" s="7"/>
      <c r="J48" s="10"/>
      <c r="K48" s="10"/>
      <c r="L48" s="10"/>
      <c r="M48" s="10"/>
      <c r="N48" s="10"/>
      <c r="O48" s="141"/>
      <c r="P48" s="7"/>
    </row>
    <row r="49" spans="1:16" x14ac:dyDescent="0.3">
      <c r="A49" s="9"/>
      <c r="B49" s="9"/>
      <c r="C49" s="9"/>
      <c r="D49" s="20"/>
      <c r="E49" s="9"/>
      <c r="F49" s="9"/>
      <c r="G49" s="9"/>
      <c r="H49" s="9"/>
      <c r="I49" s="9"/>
      <c r="J49" s="11"/>
      <c r="K49" s="11"/>
      <c r="L49" s="11"/>
      <c r="M49" s="11"/>
      <c r="N49" s="11"/>
      <c r="O49" s="140"/>
      <c r="P49" s="9"/>
    </row>
    <row r="50" spans="1:16" x14ac:dyDescent="0.3">
      <c r="A50" s="7"/>
      <c r="B50" s="7"/>
      <c r="C50" s="7"/>
      <c r="D50" s="8"/>
      <c r="E50" s="7"/>
      <c r="F50" s="7"/>
      <c r="G50" s="7"/>
      <c r="H50" s="7"/>
      <c r="I50" s="7"/>
      <c r="J50" s="10"/>
      <c r="K50" s="10"/>
      <c r="L50" s="10"/>
      <c r="M50" s="10"/>
      <c r="N50" s="10"/>
      <c r="O50" s="141"/>
      <c r="P50" s="7"/>
    </row>
    <row r="51" spans="1:16" x14ac:dyDescent="0.3">
      <c r="A51" s="9"/>
      <c r="B51" s="9"/>
      <c r="C51" s="9"/>
      <c r="D51" s="20"/>
      <c r="E51" s="9"/>
      <c r="F51" s="9"/>
      <c r="G51" s="9"/>
      <c r="H51" s="9"/>
      <c r="I51" s="9"/>
      <c r="J51" s="11"/>
      <c r="K51" s="11"/>
      <c r="L51" s="11"/>
      <c r="M51" s="11"/>
      <c r="N51" s="11"/>
      <c r="O51" s="140"/>
      <c r="P51" s="9"/>
    </row>
    <row r="52" spans="1:16" x14ac:dyDescent="0.3">
      <c r="A52" s="7"/>
      <c r="B52" s="7"/>
      <c r="C52" s="7"/>
      <c r="D52" s="8"/>
      <c r="E52" s="7"/>
      <c r="F52" s="7"/>
      <c r="G52" s="7"/>
      <c r="H52" s="7"/>
      <c r="I52" s="7"/>
      <c r="J52" s="10"/>
      <c r="K52" s="10"/>
      <c r="L52" s="10"/>
      <c r="M52" s="10"/>
      <c r="N52" s="10"/>
      <c r="O52" s="141"/>
      <c r="P52" s="7"/>
    </row>
    <row r="53" spans="1:16" x14ac:dyDescent="0.3">
      <c r="A53" s="9"/>
      <c r="B53" s="9"/>
      <c r="C53" s="9"/>
      <c r="D53" s="20"/>
      <c r="E53" s="9"/>
      <c r="F53" s="9"/>
      <c r="G53" s="9"/>
      <c r="H53" s="9"/>
      <c r="I53" s="9"/>
      <c r="J53" s="11"/>
      <c r="K53" s="11"/>
      <c r="L53" s="11"/>
      <c r="M53" s="11"/>
      <c r="N53" s="11"/>
      <c r="O53" s="140"/>
      <c r="P53" s="9"/>
    </row>
    <row r="54" spans="1:16" x14ac:dyDescent="0.3">
      <c r="A54" s="7"/>
      <c r="B54" s="7"/>
      <c r="C54" s="7"/>
      <c r="D54" s="8"/>
      <c r="E54" s="7"/>
      <c r="F54" s="7"/>
      <c r="G54" s="7"/>
      <c r="H54" s="7"/>
      <c r="I54" s="7"/>
      <c r="J54" s="10"/>
      <c r="K54" s="10"/>
      <c r="L54" s="10"/>
      <c r="M54" s="10"/>
      <c r="N54" s="10"/>
      <c r="O54" s="141"/>
      <c r="P54" s="7"/>
    </row>
    <row r="55" spans="1:16" x14ac:dyDescent="0.3">
      <c r="A55" s="9"/>
      <c r="B55" s="9"/>
      <c r="C55" s="9"/>
      <c r="D55" s="20"/>
      <c r="E55" s="9"/>
      <c r="F55" s="9"/>
      <c r="G55" s="9"/>
      <c r="H55" s="9"/>
      <c r="I55" s="9"/>
      <c r="J55" s="11"/>
      <c r="K55" s="11"/>
      <c r="L55" s="11"/>
      <c r="M55" s="11"/>
      <c r="N55" s="11"/>
      <c r="O55" s="140"/>
      <c r="P55" s="9"/>
    </row>
    <row r="56" spans="1:16" x14ac:dyDescent="0.3">
      <c r="A56" s="7"/>
      <c r="B56" s="7"/>
      <c r="C56" s="7"/>
      <c r="D56" s="8"/>
      <c r="E56" s="7"/>
      <c r="F56" s="7"/>
      <c r="G56" s="7"/>
      <c r="H56" s="7"/>
      <c r="I56" s="7"/>
      <c r="J56" s="10"/>
      <c r="K56" s="10"/>
      <c r="L56" s="10"/>
      <c r="M56" s="10"/>
      <c r="N56" s="10"/>
      <c r="O56" s="141"/>
      <c r="P56" s="7"/>
    </row>
    <row r="57" spans="1:16" x14ac:dyDescent="0.3">
      <c r="A57" s="9"/>
      <c r="B57" s="9"/>
      <c r="C57" s="9"/>
      <c r="D57" s="20"/>
      <c r="E57" s="9"/>
      <c r="F57" s="9"/>
      <c r="G57" s="9"/>
      <c r="H57" s="9"/>
      <c r="I57" s="9"/>
      <c r="J57" s="11"/>
      <c r="K57" s="11"/>
      <c r="L57" s="11"/>
      <c r="M57" s="11"/>
      <c r="N57" s="11"/>
      <c r="O57" s="140"/>
      <c r="P57" s="9"/>
    </row>
    <row r="58" spans="1:16" x14ac:dyDescent="0.3">
      <c r="A58" s="7"/>
      <c r="B58" s="7"/>
      <c r="C58" s="7"/>
      <c r="D58" s="8"/>
      <c r="E58" s="7"/>
      <c r="F58" s="7"/>
      <c r="G58" s="7"/>
      <c r="H58" s="7"/>
      <c r="I58" s="7"/>
      <c r="J58" s="10"/>
      <c r="K58" s="10"/>
      <c r="L58" s="10"/>
      <c r="M58" s="10"/>
      <c r="N58" s="10"/>
      <c r="O58" s="141"/>
      <c r="P58" s="7"/>
    </row>
    <row r="59" spans="1:16" x14ac:dyDescent="0.3">
      <c r="A59" s="9"/>
      <c r="B59" s="9"/>
      <c r="C59" s="9"/>
      <c r="D59" s="20"/>
      <c r="E59" s="9"/>
      <c r="F59" s="9"/>
      <c r="G59" s="9"/>
      <c r="H59" s="9"/>
      <c r="I59" s="9"/>
      <c r="J59" s="11"/>
      <c r="K59" s="11"/>
      <c r="L59" s="11"/>
      <c r="M59" s="11"/>
      <c r="N59" s="11"/>
      <c r="O59" s="140"/>
      <c r="P59" s="9"/>
    </row>
    <row r="60" spans="1:16" x14ac:dyDescent="0.3">
      <c r="A60" s="7"/>
      <c r="B60" s="7"/>
      <c r="C60" s="7"/>
      <c r="D60" s="8"/>
      <c r="E60" s="7"/>
      <c r="F60" s="7"/>
      <c r="G60" s="7"/>
      <c r="H60" s="7"/>
      <c r="I60" s="7"/>
      <c r="J60" s="10"/>
      <c r="K60" s="10"/>
      <c r="L60" s="10"/>
      <c r="M60" s="10"/>
      <c r="N60" s="10"/>
      <c r="O60" s="141"/>
      <c r="P60" s="7"/>
    </row>
    <row r="61" spans="1:16" x14ac:dyDescent="0.3">
      <c r="A61" s="9"/>
      <c r="B61" s="9"/>
      <c r="C61" s="9"/>
      <c r="D61" s="20"/>
      <c r="E61" s="9"/>
      <c r="F61" s="9"/>
      <c r="G61" s="9"/>
      <c r="H61" s="9"/>
      <c r="I61" s="9"/>
      <c r="J61" s="11"/>
      <c r="K61" s="11"/>
      <c r="L61" s="11"/>
      <c r="M61" s="11"/>
      <c r="N61" s="11"/>
      <c r="O61" s="140"/>
      <c r="P61" s="9"/>
    </row>
    <row r="62" spans="1:16" x14ac:dyDescent="0.3">
      <c r="A62" s="7"/>
      <c r="B62" s="7"/>
      <c r="C62" s="7"/>
      <c r="D62" s="8"/>
      <c r="E62" s="7"/>
      <c r="F62" s="7"/>
      <c r="G62" s="7"/>
      <c r="H62" s="7"/>
      <c r="I62" s="7"/>
      <c r="J62" s="10"/>
      <c r="K62" s="10"/>
      <c r="L62" s="10"/>
      <c r="M62" s="10"/>
      <c r="N62" s="10"/>
      <c r="O62" s="141"/>
      <c r="P62" s="7"/>
    </row>
    <row r="63" spans="1:16" x14ac:dyDescent="0.3">
      <c r="A63" s="9"/>
      <c r="B63" s="9"/>
      <c r="C63" s="9"/>
      <c r="D63" s="20"/>
      <c r="E63" s="9"/>
      <c r="F63" s="9"/>
      <c r="G63" s="9"/>
      <c r="H63" s="9"/>
      <c r="I63" s="9"/>
      <c r="J63" s="11"/>
      <c r="K63" s="11"/>
      <c r="L63" s="11"/>
      <c r="M63" s="11"/>
      <c r="N63" s="11"/>
      <c r="O63" s="140"/>
      <c r="P63" s="9"/>
    </row>
    <row r="64" spans="1:16" x14ac:dyDescent="0.3">
      <c r="A64" s="7"/>
      <c r="B64" s="7"/>
      <c r="C64" s="7"/>
      <c r="D64" s="8"/>
      <c r="E64" s="7"/>
      <c r="F64" s="7"/>
      <c r="G64" s="7"/>
      <c r="H64" s="7"/>
      <c r="I64" s="7"/>
      <c r="J64" s="10"/>
      <c r="K64" s="10"/>
      <c r="L64" s="10"/>
      <c r="M64" s="10"/>
      <c r="N64" s="10"/>
      <c r="O64" s="141"/>
      <c r="P64" s="7"/>
    </row>
    <row r="65" spans="1:16" x14ac:dyDescent="0.3">
      <c r="A65" s="9"/>
      <c r="B65" s="9"/>
      <c r="C65" s="9"/>
      <c r="D65" s="20"/>
      <c r="E65" s="9"/>
      <c r="F65" s="9"/>
      <c r="G65" s="9"/>
      <c r="H65" s="9"/>
      <c r="I65" s="9"/>
      <c r="J65" s="11"/>
      <c r="K65" s="11"/>
      <c r="L65" s="11"/>
      <c r="M65" s="11"/>
      <c r="N65" s="11"/>
      <c r="O65" s="140"/>
      <c r="P65" s="9"/>
    </row>
    <row r="66" spans="1:16" x14ac:dyDescent="0.3">
      <c r="A66" s="7"/>
      <c r="B66" s="7"/>
      <c r="C66" s="7"/>
      <c r="D66" s="8"/>
      <c r="E66" s="7"/>
      <c r="F66" s="7"/>
      <c r="G66" s="7"/>
      <c r="H66" s="7"/>
      <c r="I66" s="7"/>
      <c r="J66" s="10"/>
      <c r="K66" s="10"/>
      <c r="L66" s="10"/>
      <c r="M66" s="10"/>
      <c r="N66" s="10"/>
      <c r="O66" s="141"/>
      <c r="P66" s="7"/>
    </row>
    <row r="67" spans="1:16" x14ac:dyDescent="0.3">
      <c r="A67" s="9"/>
      <c r="B67" s="9"/>
      <c r="C67" s="9"/>
      <c r="D67" s="20"/>
      <c r="E67" s="9"/>
      <c r="F67" s="9"/>
      <c r="G67" s="9"/>
      <c r="H67" s="9"/>
      <c r="I67" s="9"/>
      <c r="J67" s="11"/>
      <c r="K67" s="11"/>
      <c r="L67" s="11"/>
      <c r="M67" s="11"/>
      <c r="N67" s="11"/>
      <c r="O67" s="140"/>
      <c r="P67" s="9"/>
    </row>
    <row r="68" spans="1:16" x14ac:dyDescent="0.3">
      <c r="A68" s="7"/>
      <c r="B68" s="7"/>
      <c r="C68" s="7"/>
      <c r="D68" s="8"/>
      <c r="E68" s="7"/>
      <c r="F68" s="7"/>
      <c r="G68" s="7"/>
      <c r="H68" s="7"/>
      <c r="I68" s="7"/>
      <c r="J68" s="10"/>
      <c r="K68" s="10"/>
      <c r="L68" s="10"/>
      <c r="M68" s="10"/>
      <c r="N68" s="10"/>
      <c r="O68" s="141"/>
      <c r="P68" s="7"/>
    </row>
    <row r="69" spans="1:16" x14ac:dyDescent="0.3">
      <c r="A69" s="9"/>
      <c r="B69" s="9"/>
      <c r="C69" s="9"/>
      <c r="D69" s="20"/>
      <c r="E69" s="9"/>
      <c r="F69" s="9"/>
      <c r="G69" s="9"/>
      <c r="H69" s="9"/>
      <c r="I69" s="9"/>
      <c r="J69" s="11"/>
      <c r="K69" s="11"/>
      <c r="L69" s="11"/>
      <c r="M69" s="11"/>
      <c r="N69" s="11"/>
      <c r="O69" s="140"/>
      <c r="P69" s="9"/>
    </row>
    <row r="70" spans="1:16" x14ac:dyDescent="0.3">
      <c r="A70" s="7"/>
      <c r="B70" s="7"/>
      <c r="C70" s="7"/>
      <c r="D70" s="8"/>
      <c r="E70" s="7"/>
      <c r="F70" s="7"/>
      <c r="G70" s="7"/>
      <c r="H70" s="7"/>
      <c r="I70" s="7"/>
      <c r="J70" s="10"/>
      <c r="K70" s="10"/>
      <c r="L70" s="10"/>
      <c r="M70" s="10"/>
      <c r="N70" s="10"/>
      <c r="O70" s="141"/>
      <c r="P70" s="7"/>
    </row>
    <row r="71" spans="1:16" x14ac:dyDescent="0.3">
      <c r="A71" s="9"/>
      <c r="B71" s="9"/>
      <c r="C71" s="9"/>
      <c r="D71" s="20"/>
      <c r="E71" s="9"/>
      <c r="F71" s="9"/>
      <c r="G71" s="9"/>
      <c r="H71" s="9"/>
      <c r="I71" s="9"/>
      <c r="J71" s="11"/>
      <c r="K71" s="11"/>
      <c r="L71" s="11"/>
      <c r="M71" s="11"/>
      <c r="N71" s="11"/>
      <c r="O71" s="140"/>
      <c r="P71" s="9"/>
    </row>
    <row r="72" spans="1:16" x14ac:dyDescent="0.3">
      <c r="A72" s="7"/>
      <c r="B72" s="7"/>
      <c r="C72" s="7"/>
      <c r="D72" s="8"/>
      <c r="E72" s="7"/>
      <c r="F72" s="7"/>
      <c r="G72" s="7"/>
      <c r="H72" s="7"/>
      <c r="I72" s="7"/>
      <c r="J72" s="10"/>
      <c r="K72" s="10"/>
      <c r="L72" s="10"/>
      <c r="M72" s="10"/>
      <c r="N72" s="10"/>
      <c r="O72" s="141"/>
      <c r="P72" s="7"/>
    </row>
    <row r="73" spans="1:16" x14ac:dyDescent="0.3">
      <c r="A73" s="9"/>
      <c r="B73" s="9"/>
      <c r="C73" s="9"/>
      <c r="D73" s="20"/>
      <c r="E73" s="9"/>
      <c r="F73" s="9"/>
      <c r="G73" s="9"/>
      <c r="H73" s="9"/>
      <c r="I73" s="9"/>
      <c r="J73" s="11"/>
      <c r="K73" s="11"/>
      <c r="L73" s="11"/>
      <c r="M73" s="11"/>
      <c r="N73" s="11"/>
      <c r="O73" s="140"/>
      <c r="P73" s="9"/>
    </row>
    <row r="74" spans="1:16" x14ac:dyDescent="0.3">
      <c r="A74" s="7"/>
      <c r="B74" s="7"/>
      <c r="C74" s="7"/>
      <c r="D74" s="8"/>
      <c r="E74" s="7"/>
      <c r="F74" s="7"/>
      <c r="G74" s="7"/>
      <c r="H74" s="7"/>
      <c r="I74" s="7"/>
      <c r="J74" s="10"/>
      <c r="K74" s="10"/>
      <c r="L74" s="10"/>
      <c r="M74" s="10"/>
      <c r="N74" s="10"/>
      <c r="O74" s="141"/>
      <c r="P74" s="7"/>
    </row>
    <row r="75" spans="1:16" x14ac:dyDescent="0.3">
      <c r="A75" s="9"/>
      <c r="B75" s="9"/>
      <c r="C75" s="9"/>
      <c r="D75" s="20"/>
      <c r="E75" s="9"/>
      <c r="F75" s="9"/>
      <c r="G75" s="9"/>
      <c r="H75" s="9"/>
      <c r="I75" s="9"/>
      <c r="J75" s="11"/>
      <c r="K75" s="11"/>
      <c r="L75" s="11"/>
      <c r="M75" s="11"/>
      <c r="N75" s="11"/>
      <c r="O75" s="140"/>
      <c r="P75" s="9"/>
    </row>
    <row r="76" spans="1:16" x14ac:dyDescent="0.3">
      <c r="A76" s="7"/>
      <c r="B76" s="7"/>
      <c r="C76" s="7"/>
      <c r="D76" s="8"/>
      <c r="E76" s="7"/>
      <c r="F76" s="7"/>
      <c r="G76" s="7"/>
      <c r="H76" s="7"/>
      <c r="I76" s="7"/>
      <c r="J76" s="10"/>
      <c r="K76" s="10"/>
      <c r="L76" s="10"/>
      <c r="M76" s="10"/>
      <c r="N76" s="10"/>
      <c r="O76" s="141"/>
      <c r="P76" s="7"/>
    </row>
    <row r="77" spans="1:16" x14ac:dyDescent="0.3">
      <c r="A77" s="9"/>
      <c r="B77" s="9"/>
      <c r="C77" s="9"/>
      <c r="D77" s="20"/>
      <c r="E77" s="9"/>
      <c r="F77" s="9"/>
      <c r="G77" s="9"/>
      <c r="H77" s="9"/>
      <c r="I77" s="9"/>
      <c r="J77" s="11"/>
      <c r="K77" s="11"/>
      <c r="L77" s="11"/>
      <c r="M77" s="11"/>
      <c r="N77" s="11"/>
      <c r="O77" s="140"/>
      <c r="P77" s="9"/>
    </row>
    <row r="78" spans="1:16" x14ac:dyDescent="0.3">
      <c r="A78" s="7"/>
      <c r="B78" s="7"/>
      <c r="C78" s="7"/>
      <c r="D78" s="8"/>
      <c r="E78" s="7"/>
      <c r="F78" s="7"/>
      <c r="G78" s="7"/>
      <c r="H78" s="7"/>
      <c r="I78" s="7"/>
      <c r="J78" s="10"/>
      <c r="K78" s="10"/>
      <c r="L78" s="10"/>
      <c r="M78" s="10"/>
      <c r="N78" s="10"/>
      <c r="O78" s="141"/>
      <c r="P78" s="7"/>
    </row>
    <row r="79" spans="1:16" x14ac:dyDescent="0.3">
      <c r="A79" s="9"/>
      <c r="B79" s="9"/>
      <c r="C79" s="9"/>
      <c r="D79" s="20"/>
      <c r="E79" s="9"/>
      <c r="F79" s="9"/>
      <c r="G79" s="9"/>
      <c r="H79" s="9"/>
      <c r="I79" s="9"/>
      <c r="J79" s="11"/>
      <c r="K79" s="11"/>
      <c r="L79" s="11"/>
      <c r="M79" s="11"/>
      <c r="N79" s="11"/>
      <c r="O79" s="140"/>
      <c r="P79" s="9"/>
    </row>
    <row r="80" spans="1:16" x14ac:dyDescent="0.3">
      <c r="A80" s="7"/>
      <c r="B80" s="7"/>
      <c r="C80" s="7"/>
      <c r="D80" s="8"/>
      <c r="E80" s="7"/>
      <c r="F80" s="7"/>
      <c r="G80" s="7"/>
      <c r="H80" s="7"/>
      <c r="I80" s="7"/>
      <c r="J80" s="10"/>
      <c r="K80" s="10"/>
      <c r="L80" s="10"/>
      <c r="M80" s="10"/>
      <c r="N80" s="10"/>
      <c r="O80" s="141"/>
      <c r="P80" s="7"/>
    </row>
    <row r="81" spans="1:16" x14ac:dyDescent="0.3">
      <c r="A81" s="9"/>
      <c r="B81" s="9"/>
      <c r="C81" s="9"/>
      <c r="D81" s="20"/>
      <c r="E81" s="9"/>
      <c r="F81" s="9"/>
      <c r="G81" s="9"/>
      <c r="H81" s="9"/>
      <c r="I81" s="9"/>
      <c r="J81" s="11"/>
      <c r="K81" s="11"/>
      <c r="L81" s="11"/>
      <c r="M81" s="11"/>
      <c r="N81" s="11"/>
      <c r="O81" s="140"/>
      <c r="P81" s="9"/>
    </row>
    <row r="82" spans="1:16" x14ac:dyDescent="0.3">
      <c r="A82" s="7"/>
      <c r="B82" s="7"/>
      <c r="C82" s="7"/>
      <c r="D82" s="8"/>
      <c r="E82" s="7"/>
      <c r="F82" s="7"/>
      <c r="G82" s="7"/>
      <c r="H82" s="7"/>
      <c r="I82" s="7"/>
      <c r="J82" s="10"/>
      <c r="K82" s="10"/>
      <c r="L82" s="10"/>
      <c r="M82" s="10"/>
      <c r="N82" s="10"/>
      <c r="O82" s="141"/>
      <c r="P82" s="7"/>
    </row>
    <row r="83" spans="1:16" x14ac:dyDescent="0.3">
      <c r="A83" s="9"/>
      <c r="B83" s="9"/>
      <c r="C83" s="9"/>
      <c r="D83" s="20"/>
      <c r="E83" s="9"/>
      <c r="F83" s="9"/>
      <c r="G83" s="9"/>
      <c r="H83" s="9"/>
      <c r="I83" s="9"/>
      <c r="J83" s="11"/>
      <c r="K83" s="11"/>
      <c r="L83" s="11"/>
      <c r="M83" s="11"/>
      <c r="N83" s="11"/>
      <c r="O83" s="140"/>
      <c r="P83" s="9"/>
    </row>
    <row r="84" spans="1:16" x14ac:dyDescent="0.3">
      <c r="A84" s="7"/>
      <c r="B84" s="7"/>
      <c r="C84" s="7"/>
      <c r="D84" s="8"/>
      <c r="E84" s="7"/>
      <c r="F84" s="7"/>
      <c r="G84" s="7"/>
      <c r="H84" s="7"/>
      <c r="I84" s="7"/>
      <c r="J84" s="10"/>
      <c r="K84" s="10"/>
      <c r="L84" s="10"/>
      <c r="M84" s="10"/>
      <c r="N84" s="10"/>
      <c r="O84" s="141"/>
      <c r="P84" s="7"/>
    </row>
    <row r="85" spans="1:16" x14ac:dyDescent="0.3">
      <c r="A85" s="9"/>
      <c r="B85" s="9"/>
      <c r="C85" s="9"/>
      <c r="D85" s="20"/>
      <c r="E85" s="9"/>
      <c r="F85" s="9"/>
      <c r="G85" s="9"/>
      <c r="H85" s="9"/>
      <c r="I85" s="9"/>
      <c r="J85" s="11"/>
      <c r="K85" s="11"/>
      <c r="L85" s="11"/>
      <c r="M85" s="11"/>
      <c r="N85" s="11"/>
      <c r="O85" s="140"/>
      <c r="P85" s="9"/>
    </row>
    <row r="86" spans="1:16" x14ac:dyDescent="0.3">
      <c r="A86" s="7"/>
      <c r="B86" s="7"/>
      <c r="C86" s="7"/>
      <c r="D86" s="8"/>
      <c r="E86" s="7"/>
      <c r="F86" s="7"/>
      <c r="G86" s="7"/>
      <c r="H86" s="7"/>
      <c r="I86" s="7"/>
      <c r="J86" s="10"/>
      <c r="K86" s="10"/>
      <c r="L86" s="10"/>
      <c r="M86" s="10"/>
      <c r="N86" s="10"/>
      <c r="O86" s="141"/>
      <c r="P86" s="7"/>
    </row>
    <row r="87" spans="1:16" x14ac:dyDescent="0.3">
      <c r="A87" s="9"/>
      <c r="B87" s="9"/>
      <c r="C87" s="9"/>
      <c r="D87" s="20"/>
      <c r="E87" s="9"/>
      <c r="F87" s="9"/>
      <c r="G87" s="9"/>
      <c r="H87" s="9"/>
      <c r="I87" s="9"/>
      <c r="J87" s="11"/>
      <c r="K87" s="11"/>
      <c r="L87" s="11"/>
      <c r="M87" s="11"/>
      <c r="N87" s="11"/>
      <c r="O87" s="140"/>
      <c r="P87" s="9"/>
    </row>
    <row r="88" spans="1:16" x14ac:dyDescent="0.3">
      <c r="A88" s="7"/>
      <c r="B88" s="7"/>
      <c r="C88" s="7"/>
      <c r="D88" s="8"/>
      <c r="E88" s="7"/>
      <c r="F88" s="7"/>
      <c r="G88" s="7"/>
      <c r="H88" s="7"/>
      <c r="I88" s="7"/>
      <c r="J88" s="10"/>
      <c r="K88" s="10"/>
      <c r="L88" s="10"/>
      <c r="M88" s="10"/>
      <c r="N88" s="10"/>
      <c r="O88" s="141"/>
      <c r="P88" s="7"/>
    </row>
    <row r="89" spans="1:16" x14ac:dyDescent="0.3">
      <c r="A89" s="9"/>
      <c r="B89" s="9"/>
      <c r="C89" s="9"/>
      <c r="D89" s="20"/>
      <c r="E89" s="9"/>
      <c r="F89" s="9"/>
      <c r="G89" s="9"/>
      <c r="H89" s="9"/>
      <c r="I89" s="9"/>
      <c r="J89" s="11"/>
      <c r="K89" s="11"/>
      <c r="L89" s="11"/>
      <c r="M89" s="11"/>
      <c r="N89" s="11"/>
      <c r="O89" s="140"/>
      <c r="P89" s="9"/>
    </row>
    <row r="90" spans="1:16" x14ac:dyDescent="0.3">
      <c r="A90" s="7"/>
      <c r="B90" s="7"/>
      <c r="C90" s="7"/>
      <c r="D90" s="8"/>
      <c r="E90" s="7"/>
      <c r="F90" s="7"/>
      <c r="G90" s="7"/>
      <c r="H90" s="7"/>
      <c r="I90" s="7"/>
      <c r="J90" s="10"/>
      <c r="K90" s="10"/>
      <c r="L90" s="10"/>
      <c r="M90" s="10"/>
      <c r="N90" s="10"/>
      <c r="O90" s="141"/>
      <c r="P90" s="7"/>
    </row>
    <row r="91" spans="1:16" x14ac:dyDescent="0.3">
      <c r="A91" s="9"/>
      <c r="B91" s="9"/>
      <c r="C91" s="9"/>
      <c r="D91" s="20"/>
      <c r="E91" s="9"/>
      <c r="F91" s="9"/>
      <c r="G91" s="9"/>
      <c r="H91" s="9"/>
      <c r="I91" s="9"/>
      <c r="J91" s="11"/>
      <c r="K91" s="11"/>
      <c r="L91" s="11"/>
      <c r="M91" s="11"/>
      <c r="N91" s="11"/>
      <c r="O91" s="140"/>
      <c r="P91" s="9"/>
    </row>
    <row r="92" spans="1:16" x14ac:dyDescent="0.3">
      <c r="A92" s="7"/>
      <c r="B92" s="7"/>
      <c r="C92" s="7"/>
      <c r="D92" s="8"/>
      <c r="E92" s="7"/>
      <c r="F92" s="7"/>
      <c r="G92" s="7"/>
      <c r="H92" s="7"/>
      <c r="I92" s="7"/>
      <c r="J92" s="10"/>
      <c r="K92" s="10"/>
      <c r="L92" s="10"/>
      <c r="M92" s="10"/>
      <c r="N92" s="10"/>
      <c r="O92" s="141"/>
      <c r="P92" s="7"/>
    </row>
    <row r="93" spans="1:16" x14ac:dyDescent="0.3">
      <c r="A93" s="9"/>
      <c r="B93" s="9"/>
      <c r="C93" s="9"/>
      <c r="D93" s="20"/>
      <c r="E93" s="9"/>
      <c r="F93" s="9"/>
      <c r="G93" s="9"/>
      <c r="H93" s="9"/>
      <c r="I93" s="9"/>
      <c r="J93" s="11"/>
      <c r="K93" s="11"/>
      <c r="L93" s="11"/>
      <c r="M93" s="11"/>
      <c r="N93" s="11"/>
      <c r="O93" s="140"/>
      <c r="P93" s="9"/>
    </row>
    <row r="94" spans="1:16" x14ac:dyDescent="0.3">
      <c r="A94" s="7"/>
      <c r="B94" s="7"/>
      <c r="C94" s="7"/>
      <c r="D94" s="8"/>
      <c r="E94" s="7"/>
      <c r="F94" s="7"/>
      <c r="G94" s="7"/>
      <c r="H94" s="7"/>
      <c r="I94" s="7"/>
      <c r="J94" s="10"/>
      <c r="K94" s="10"/>
      <c r="L94" s="10"/>
      <c r="M94" s="10"/>
      <c r="N94" s="10"/>
      <c r="O94" s="141"/>
      <c r="P94" s="7"/>
    </row>
    <row r="95" spans="1:16" x14ac:dyDescent="0.3">
      <c r="A95" s="9"/>
      <c r="B95" s="9"/>
      <c r="C95" s="9"/>
      <c r="D95" s="20"/>
      <c r="E95" s="9"/>
      <c r="F95" s="9"/>
      <c r="G95" s="9"/>
      <c r="H95" s="9"/>
      <c r="I95" s="9"/>
      <c r="J95" s="11"/>
      <c r="K95" s="11"/>
      <c r="L95" s="11"/>
      <c r="M95" s="11"/>
      <c r="N95" s="11"/>
      <c r="O95" s="140"/>
      <c r="P95" s="9"/>
    </row>
    <row r="96" spans="1:16" x14ac:dyDescent="0.3">
      <c r="A96" s="7"/>
      <c r="B96" s="7"/>
      <c r="C96" s="7"/>
      <c r="D96" s="8"/>
      <c r="E96" s="7"/>
      <c r="F96" s="7"/>
      <c r="G96" s="7"/>
      <c r="H96" s="7"/>
      <c r="I96" s="7"/>
      <c r="J96" s="10"/>
      <c r="K96" s="10"/>
      <c r="L96" s="10"/>
      <c r="M96" s="10"/>
      <c r="N96" s="10"/>
      <c r="O96" s="141"/>
      <c r="P96" s="7"/>
    </row>
    <row r="97" spans="1:16" x14ac:dyDescent="0.3">
      <c r="A97" s="9"/>
      <c r="B97" s="9"/>
      <c r="C97" s="9"/>
      <c r="D97" s="20"/>
      <c r="E97" s="9"/>
      <c r="F97" s="9"/>
      <c r="G97" s="9"/>
      <c r="H97" s="9"/>
      <c r="I97" s="9"/>
      <c r="J97" s="11"/>
      <c r="K97" s="11"/>
      <c r="L97" s="11"/>
      <c r="M97" s="11"/>
      <c r="N97" s="11"/>
      <c r="O97" s="140"/>
      <c r="P97" s="9"/>
    </row>
    <row r="98" spans="1:16" x14ac:dyDescent="0.3">
      <c r="A98" s="7"/>
      <c r="B98" s="7"/>
      <c r="C98" s="7"/>
      <c r="D98" s="8"/>
      <c r="E98" s="7"/>
      <c r="F98" s="7"/>
      <c r="G98" s="7"/>
      <c r="H98" s="7"/>
      <c r="I98" s="7"/>
      <c r="J98" s="10"/>
      <c r="K98" s="10"/>
      <c r="L98" s="10"/>
      <c r="M98" s="10"/>
      <c r="N98" s="10"/>
      <c r="O98" s="141"/>
      <c r="P98" s="7"/>
    </row>
    <row r="99" spans="1:16" x14ac:dyDescent="0.3">
      <c r="A99" s="9"/>
      <c r="B99" s="9"/>
      <c r="C99" s="9"/>
      <c r="D99" s="20"/>
      <c r="E99" s="9"/>
      <c r="F99" s="9"/>
      <c r="G99" s="9"/>
      <c r="H99" s="9"/>
      <c r="I99" s="9"/>
      <c r="J99" s="11"/>
      <c r="K99" s="11"/>
      <c r="L99" s="11"/>
      <c r="M99" s="11"/>
      <c r="N99" s="11"/>
      <c r="O99" s="140"/>
      <c r="P99" s="9"/>
    </row>
    <row r="100" spans="1:16" x14ac:dyDescent="0.3">
      <c r="A100" s="7"/>
      <c r="B100" s="7"/>
      <c r="C100" s="7"/>
      <c r="D100" s="7"/>
      <c r="E100" s="7"/>
      <c r="F100" s="7"/>
      <c r="G100" s="7"/>
      <c r="H100" s="7"/>
      <c r="I100" s="7"/>
      <c r="J100" s="10"/>
      <c r="K100" s="10"/>
      <c r="L100" s="10"/>
      <c r="M100" s="10"/>
      <c r="N100" s="10"/>
      <c r="O100" s="141"/>
      <c r="P100" s="7"/>
    </row>
    <row r="101" spans="1:16" x14ac:dyDescent="0.3">
      <c r="A101" s="9"/>
      <c r="B101" s="9"/>
      <c r="C101" s="9"/>
      <c r="D101" s="9"/>
      <c r="E101" s="9"/>
      <c r="F101" s="9"/>
      <c r="G101" s="9"/>
      <c r="H101" s="9"/>
      <c r="I101" s="9"/>
      <c r="J101" s="11"/>
      <c r="K101" s="11"/>
      <c r="L101" s="11"/>
      <c r="M101" s="11"/>
      <c r="N101" s="11"/>
      <c r="O101" s="140"/>
      <c r="P101" s="9"/>
    </row>
    <row r="102" spans="1:16" x14ac:dyDescent="0.3">
      <c r="A102" s="7"/>
      <c r="B102" s="7"/>
      <c r="C102" s="7"/>
      <c r="D102" s="7"/>
      <c r="E102" s="7"/>
      <c r="F102" s="7"/>
      <c r="G102" s="7"/>
      <c r="H102" s="7"/>
      <c r="I102" s="7"/>
      <c r="J102" s="10"/>
      <c r="K102" s="10"/>
      <c r="L102" s="10"/>
      <c r="M102" s="10"/>
      <c r="N102" s="10"/>
      <c r="O102" s="141"/>
      <c r="P102" s="7"/>
    </row>
    <row r="103" spans="1:16" x14ac:dyDescent="0.3">
      <c r="A103" s="9"/>
      <c r="B103" s="9"/>
      <c r="C103" s="9"/>
      <c r="D103" s="9"/>
      <c r="E103" s="9"/>
      <c r="F103" s="9"/>
      <c r="G103" s="9"/>
      <c r="H103" s="9"/>
      <c r="I103" s="9"/>
      <c r="J103" s="11"/>
      <c r="K103" s="11"/>
      <c r="L103" s="11"/>
      <c r="M103" s="11"/>
      <c r="N103" s="11"/>
      <c r="O103" s="140"/>
      <c r="P103" s="9"/>
    </row>
  </sheetData>
  <mergeCells count="28">
    <mergeCell ref="C28:D28"/>
    <mergeCell ref="C9:D9"/>
    <mergeCell ref="C6:D6"/>
    <mergeCell ref="C24:D24"/>
    <mergeCell ref="C15:D15"/>
    <mergeCell ref="C20:D20"/>
    <mergeCell ref="C26:D26"/>
    <mergeCell ref="C27:D27"/>
    <mergeCell ref="C21:D21"/>
    <mergeCell ref="C23:D23"/>
    <mergeCell ref="C25:D25"/>
    <mergeCell ref="C22:D22"/>
    <mergeCell ref="C1:D1"/>
    <mergeCell ref="C8:D8"/>
    <mergeCell ref="C13:D13"/>
    <mergeCell ref="C19:D19"/>
    <mergeCell ref="C10:D10"/>
    <mergeCell ref="C5:D5"/>
    <mergeCell ref="C4:D4"/>
    <mergeCell ref="C18:D18"/>
    <mergeCell ref="C12:D12"/>
    <mergeCell ref="C2:D2"/>
    <mergeCell ref="C11:D11"/>
    <mergeCell ref="C14:D14"/>
    <mergeCell ref="C17:D17"/>
    <mergeCell ref="C16:D16"/>
    <mergeCell ref="C7:D7"/>
    <mergeCell ref="C3:D3"/>
  </mergeCells>
  <conditionalFormatting sqref="L30:N103 M29:N29 O29:O103">
    <cfRule type="colorScale" priority="7">
      <colorScale>
        <cfvo type="num" val="1"/>
        <cfvo type="num" val="3"/>
        <cfvo type="num" val="6"/>
        <color rgb="FF63BE7B"/>
        <color rgb="FFFFEB84"/>
        <color rgb="FFF8696B"/>
      </colorScale>
    </cfRule>
  </conditionalFormatting>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7030A0"/>
  </sheetPr>
  <dimension ref="A1:P103"/>
  <sheetViews>
    <sheetView showGridLines="0" topLeftCell="F1" zoomScale="71" workbookViewId="0">
      <selection activeCell="F1" sqref="A1:XFD1"/>
    </sheetView>
  </sheetViews>
  <sheetFormatPr defaultRowHeight="14.4" x14ac:dyDescent="0.3"/>
  <cols>
    <col min="1" max="1" width="18.6640625" bestFit="1" customWidth="1"/>
    <col min="2" max="2" width="18" customWidth="1"/>
    <col min="3" max="3" width="22" customWidth="1"/>
    <col min="4" max="4" width="10" customWidth="1"/>
    <col min="5" max="5" width="16" customWidth="1"/>
    <col min="6" max="6" width="12" customWidth="1"/>
    <col min="7" max="7" width="32" customWidth="1"/>
    <col min="8" max="8" width="15" customWidth="1"/>
    <col min="9" max="9" width="26" customWidth="1"/>
    <col min="10" max="10" width="13" customWidth="1"/>
    <col min="11" max="11" width="11" customWidth="1"/>
    <col min="12" max="15" width="17" customWidth="1"/>
    <col min="16" max="16" width="28" customWidth="1"/>
  </cols>
  <sheetData>
    <row r="1" spans="1:16" ht="102.75" customHeight="1" x14ac:dyDescent="0.3">
      <c r="A1" s="4" t="s">
        <v>88</v>
      </c>
      <c r="B1" s="4" t="s">
        <v>3</v>
      </c>
      <c r="C1" s="201" t="s">
        <v>89</v>
      </c>
      <c r="D1" s="199"/>
      <c r="E1" s="4" t="s">
        <v>90</v>
      </c>
      <c r="F1" s="4" t="s">
        <v>91</v>
      </c>
      <c r="G1" s="4" t="s">
        <v>92</v>
      </c>
      <c r="H1" s="4" t="s">
        <v>93</v>
      </c>
      <c r="I1" s="4" t="s">
        <v>94</v>
      </c>
      <c r="J1" s="4" t="s">
        <v>95</v>
      </c>
      <c r="K1" s="4" t="s">
        <v>96</v>
      </c>
      <c r="L1" s="4" t="s">
        <v>97</v>
      </c>
      <c r="M1" s="4" t="s">
        <v>927</v>
      </c>
      <c r="N1" s="4" t="s">
        <v>98</v>
      </c>
      <c r="O1" s="139" t="s">
        <v>912</v>
      </c>
      <c r="P1" s="4" t="s">
        <v>99</v>
      </c>
    </row>
    <row r="2" spans="1:16" ht="30.75" customHeight="1" x14ac:dyDescent="0.3">
      <c r="A2" s="13">
        <v>230067</v>
      </c>
      <c r="B2" s="13" t="s">
        <v>45</v>
      </c>
      <c r="C2" s="200" t="s">
        <v>672</v>
      </c>
      <c r="D2" s="199"/>
      <c r="E2" s="7" t="s">
        <v>673</v>
      </c>
      <c r="F2" s="7" t="s">
        <v>101</v>
      </c>
      <c r="G2" s="7" t="s">
        <v>674</v>
      </c>
      <c r="H2" s="7" t="s">
        <v>675</v>
      </c>
      <c r="I2" s="7" t="s">
        <v>676</v>
      </c>
      <c r="J2" s="10"/>
      <c r="K2" s="12">
        <v>2</v>
      </c>
      <c r="L2" s="12">
        <v>3</v>
      </c>
      <c r="M2" s="133"/>
      <c r="N2" s="32">
        <f>SUM(M2*K2)</f>
        <v>0</v>
      </c>
      <c r="O2" s="133"/>
      <c r="P2" s="27">
        <f>SUM(N2:O31)</f>
        <v>0</v>
      </c>
    </row>
    <row r="3" spans="1:16" ht="15.75" customHeight="1" x14ac:dyDescent="0.3">
      <c r="A3" s="15">
        <v>230067</v>
      </c>
      <c r="B3" s="15" t="s">
        <v>45</v>
      </c>
      <c r="C3" s="198" t="s">
        <v>672</v>
      </c>
      <c r="D3" s="199"/>
      <c r="E3" s="9" t="s">
        <v>673</v>
      </c>
      <c r="F3" s="9" t="s">
        <v>101</v>
      </c>
      <c r="G3" s="9" t="s">
        <v>677</v>
      </c>
      <c r="H3" s="9" t="s">
        <v>678</v>
      </c>
      <c r="I3" s="9"/>
      <c r="J3" s="11"/>
      <c r="K3" s="14">
        <v>4</v>
      </c>
      <c r="L3" s="14">
        <v>4</v>
      </c>
      <c r="M3" s="129"/>
      <c r="N3" s="32">
        <f>SUM(M3*K3)</f>
        <v>0</v>
      </c>
      <c r="O3" s="129"/>
      <c r="P3" s="9"/>
    </row>
    <row r="4" spans="1:16" ht="15.75" customHeight="1" x14ac:dyDescent="0.3">
      <c r="A4" s="13">
        <v>230067</v>
      </c>
      <c r="B4" s="13" t="s">
        <v>45</v>
      </c>
      <c r="C4" s="200" t="s">
        <v>672</v>
      </c>
      <c r="D4" s="199"/>
      <c r="E4" s="7" t="s">
        <v>673</v>
      </c>
      <c r="F4" s="7" t="s">
        <v>101</v>
      </c>
      <c r="G4" s="7" t="s">
        <v>679</v>
      </c>
      <c r="H4" s="7" t="s">
        <v>678</v>
      </c>
      <c r="I4" s="7"/>
      <c r="J4" s="10"/>
      <c r="K4" s="12">
        <v>17</v>
      </c>
      <c r="L4" s="12">
        <v>4</v>
      </c>
      <c r="M4" s="129"/>
      <c r="N4" s="32">
        <f>SUM(M4*K4)</f>
        <v>0</v>
      </c>
      <c r="O4" s="129"/>
      <c r="P4" s="7"/>
    </row>
    <row r="5" spans="1:16" ht="30.75" customHeight="1" x14ac:dyDescent="0.3">
      <c r="A5" s="15">
        <v>230067</v>
      </c>
      <c r="B5" s="15" t="s">
        <v>45</v>
      </c>
      <c r="C5" s="198" t="s">
        <v>672</v>
      </c>
      <c r="D5" s="199"/>
      <c r="E5" s="9" t="s">
        <v>673</v>
      </c>
      <c r="F5" s="9" t="s">
        <v>101</v>
      </c>
      <c r="G5" s="9" t="s">
        <v>680</v>
      </c>
      <c r="H5" s="9" t="s">
        <v>678</v>
      </c>
      <c r="I5" s="9"/>
      <c r="J5" s="11"/>
      <c r="K5" s="14">
        <v>13</v>
      </c>
      <c r="L5" s="14">
        <v>4</v>
      </c>
      <c r="M5" s="133"/>
      <c r="N5" s="32">
        <f t="shared" ref="N5:N31" si="0">SUM(M5*K5)</f>
        <v>0</v>
      </c>
      <c r="O5" s="133"/>
      <c r="P5" s="9"/>
    </row>
    <row r="6" spans="1:16" ht="15.75" customHeight="1" x14ac:dyDescent="0.3">
      <c r="A6" s="13">
        <v>230067</v>
      </c>
      <c r="B6" s="13" t="s">
        <v>45</v>
      </c>
      <c r="C6" s="200" t="s">
        <v>672</v>
      </c>
      <c r="D6" s="199"/>
      <c r="E6" s="7" t="s">
        <v>673</v>
      </c>
      <c r="F6" s="7" t="s">
        <v>101</v>
      </c>
      <c r="G6" s="7" t="s">
        <v>681</v>
      </c>
      <c r="H6" s="7" t="s">
        <v>682</v>
      </c>
      <c r="I6" s="7" t="s">
        <v>683</v>
      </c>
      <c r="J6" s="12">
        <v>2006</v>
      </c>
      <c r="K6" s="12">
        <v>1</v>
      </c>
      <c r="L6" s="12">
        <v>4</v>
      </c>
      <c r="M6" s="129"/>
      <c r="N6" s="32">
        <f t="shared" si="0"/>
        <v>0</v>
      </c>
      <c r="O6" s="129"/>
      <c r="P6" s="7"/>
    </row>
    <row r="7" spans="1:16" ht="15.75" customHeight="1" x14ac:dyDescent="0.3">
      <c r="A7" s="15">
        <v>230067</v>
      </c>
      <c r="B7" s="15" t="s">
        <v>45</v>
      </c>
      <c r="C7" s="198" t="s">
        <v>672</v>
      </c>
      <c r="D7" s="199"/>
      <c r="E7" s="9" t="s">
        <v>673</v>
      </c>
      <c r="F7" s="9" t="s">
        <v>101</v>
      </c>
      <c r="G7" s="9" t="s">
        <v>684</v>
      </c>
      <c r="H7" s="9" t="s">
        <v>113</v>
      </c>
      <c r="I7" s="9" t="s">
        <v>685</v>
      </c>
      <c r="J7" s="14">
        <v>2006</v>
      </c>
      <c r="K7" s="14">
        <v>1</v>
      </c>
      <c r="L7" s="14">
        <v>3</v>
      </c>
      <c r="M7" s="129"/>
      <c r="N7" s="32">
        <f t="shared" si="0"/>
        <v>0</v>
      </c>
      <c r="O7" s="129"/>
      <c r="P7" s="9"/>
    </row>
    <row r="8" spans="1:16" ht="30.75" customHeight="1" x14ac:dyDescent="0.3">
      <c r="A8" s="13">
        <v>230067</v>
      </c>
      <c r="B8" s="13" t="s">
        <v>45</v>
      </c>
      <c r="C8" s="200" t="s">
        <v>672</v>
      </c>
      <c r="D8" s="199"/>
      <c r="E8" s="7" t="s">
        <v>673</v>
      </c>
      <c r="F8" s="7" t="s">
        <v>101</v>
      </c>
      <c r="G8" s="7" t="s">
        <v>111</v>
      </c>
      <c r="H8" s="7"/>
      <c r="I8" s="7"/>
      <c r="J8" s="12">
        <v>2006</v>
      </c>
      <c r="K8" s="12">
        <v>1</v>
      </c>
      <c r="L8" s="12">
        <v>3</v>
      </c>
      <c r="M8" s="133"/>
      <c r="N8" s="32">
        <f t="shared" si="0"/>
        <v>0</v>
      </c>
      <c r="O8" s="133"/>
      <c r="P8" s="7"/>
    </row>
    <row r="9" spans="1:16" ht="15.75" customHeight="1" x14ac:dyDescent="0.3">
      <c r="A9" s="15">
        <v>230067</v>
      </c>
      <c r="B9" s="15" t="s">
        <v>45</v>
      </c>
      <c r="C9" s="198" t="s">
        <v>672</v>
      </c>
      <c r="D9" s="199"/>
      <c r="E9" s="9" t="s">
        <v>673</v>
      </c>
      <c r="F9" s="9" t="s">
        <v>101</v>
      </c>
      <c r="G9" s="9" t="s">
        <v>112</v>
      </c>
      <c r="H9" s="9" t="s">
        <v>113</v>
      </c>
      <c r="I9" s="9" t="s">
        <v>686</v>
      </c>
      <c r="J9" s="14">
        <v>2013</v>
      </c>
      <c r="K9" s="14">
        <v>1</v>
      </c>
      <c r="L9" s="14">
        <v>3</v>
      </c>
      <c r="M9" s="129"/>
      <c r="N9" s="32">
        <f t="shared" si="0"/>
        <v>0</v>
      </c>
      <c r="O9" s="129"/>
      <c r="P9" s="9"/>
    </row>
    <row r="10" spans="1:16" ht="27.9" customHeight="1" x14ac:dyDescent="0.3">
      <c r="A10" s="13">
        <v>230067</v>
      </c>
      <c r="B10" s="13" t="s">
        <v>45</v>
      </c>
      <c r="C10" s="200" t="s">
        <v>672</v>
      </c>
      <c r="D10" s="199"/>
      <c r="E10" s="7" t="s">
        <v>673</v>
      </c>
      <c r="F10" s="7" t="s">
        <v>101</v>
      </c>
      <c r="G10" s="7" t="s">
        <v>567</v>
      </c>
      <c r="H10" s="7" t="s">
        <v>687</v>
      </c>
      <c r="I10" s="7" t="s">
        <v>688</v>
      </c>
      <c r="J10" s="12">
        <v>2006</v>
      </c>
      <c r="K10" s="12">
        <v>1</v>
      </c>
      <c r="L10" s="12">
        <v>6</v>
      </c>
      <c r="M10" s="129"/>
      <c r="N10" s="32">
        <f t="shared" si="0"/>
        <v>0</v>
      </c>
      <c r="O10" s="129"/>
      <c r="P10" s="7"/>
    </row>
    <row r="11" spans="1:16" ht="30.75" customHeight="1" x14ac:dyDescent="0.3">
      <c r="A11" s="15">
        <v>230067</v>
      </c>
      <c r="B11" s="15" t="s">
        <v>45</v>
      </c>
      <c r="C11" s="198" t="s">
        <v>672</v>
      </c>
      <c r="D11" s="199"/>
      <c r="E11" s="9" t="s">
        <v>673</v>
      </c>
      <c r="F11" s="9" t="s">
        <v>101</v>
      </c>
      <c r="G11" s="9" t="s">
        <v>689</v>
      </c>
      <c r="H11" s="9" t="s">
        <v>225</v>
      </c>
      <c r="I11" s="9" t="s">
        <v>690</v>
      </c>
      <c r="J11" s="14">
        <v>2011</v>
      </c>
      <c r="K11" s="14">
        <v>1</v>
      </c>
      <c r="L11" s="14">
        <v>3</v>
      </c>
      <c r="M11" s="133"/>
      <c r="N11" s="32">
        <f t="shared" si="0"/>
        <v>0</v>
      </c>
      <c r="O11" s="133"/>
      <c r="P11" s="9"/>
    </row>
    <row r="12" spans="1:16" ht="30.75" customHeight="1" x14ac:dyDescent="0.3">
      <c r="A12" s="13">
        <v>230067</v>
      </c>
      <c r="B12" s="13" t="s">
        <v>45</v>
      </c>
      <c r="C12" s="200" t="s">
        <v>672</v>
      </c>
      <c r="D12" s="199"/>
      <c r="E12" s="7" t="s">
        <v>673</v>
      </c>
      <c r="F12" s="7" t="s">
        <v>101</v>
      </c>
      <c r="G12" s="7" t="s">
        <v>242</v>
      </c>
      <c r="H12" s="7" t="s">
        <v>113</v>
      </c>
      <c r="I12" s="13">
        <v>30.125</v>
      </c>
      <c r="J12" s="12">
        <v>2006</v>
      </c>
      <c r="K12" s="12">
        <v>1</v>
      </c>
      <c r="L12" s="12">
        <v>3</v>
      </c>
      <c r="M12" s="129"/>
      <c r="N12" s="32">
        <f t="shared" si="0"/>
        <v>0</v>
      </c>
      <c r="O12" s="129"/>
      <c r="P12" s="7"/>
    </row>
    <row r="13" spans="1:16" ht="15.75" customHeight="1" x14ac:dyDescent="0.3">
      <c r="A13" s="15">
        <v>230067</v>
      </c>
      <c r="B13" s="15" t="s">
        <v>45</v>
      </c>
      <c r="C13" s="198" t="s">
        <v>672</v>
      </c>
      <c r="D13" s="199"/>
      <c r="E13" s="9" t="s">
        <v>673</v>
      </c>
      <c r="F13" s="9" t="s">
        <v>101</v>
      </c>
      <c r="G13" s="9" t="s">
        <v>691</v>
      </c>
      <c r="H13" s="9" t="s">
        <v>121</v>
      </c>
      <c r="I13" s="9" t="s">
        <v>692</v>
      </c>
      <c r="J13" s="11" t="s">
        <v>231</v>
      </c>
      <c r="K13" s="14">
        <v>1</v>
      </c>
      <c r="L13" s="14">
        <v>3</v>
      </c>
      <c r="M13" s="129"/>
      <c r="N13" s="32">
        <f t="shared" si="0"/>
        <v>0</v>
      </c>
      <c r="O13" s="129"/>
      <c r="P13" s="9"/>
    </row>
    <row r="14" spans="1:16" ht="30.75" customHeight="1" x14ac:dyDescent="0.3">
      <c r="A14" s="13">
        <v>230067</v>
      </c>
      <c r="B14" s="13" t="s">
        <v>45</v>
      </c>
      <c r="C14" s="200" t="s">
        <v>672</v>
      </c>
      <c r="D14" s="199"/>
      <c r="E14" s="7" t="s">
        <v>673</v>
      </c>
      <c r="F14" s="7" t="s">
        <v>101</v>
      </c>
      <c r="G14" s="7" t="s">
        <v>693</v>
      </c>
      <c r="H14" s="7" t="s">
        <v>694</v>
      </c>
      <c r="I14" s="7" t="s">
        <v>695</v>
      </c>
      <c r="J14" s="12">
        <v>2016</v>
      </c>
      <c r="K14" s="12">
        <v>1</v>
      </c>
      <c r="L14" s="12">
        <v>3</v>
      </c>
      <c r="M14" s="133"/>
      <c r="N14" s="32">
        <f t="shared" si="0"/>
        <v>0</v>
      </c>
      <c r="O14" s="133"/>
      <c r="P14" s="7"/>
    </row>
    <row r="15" spans="1:16" ht="15.75" customHeight="1" x14ac:dyDescent="0.3">
      <c r="A15" s="15">
        <v>230067</v>
      </c>
      <c r="B15" s="15" t="s">
        <v>45</v>
      </c>
      <c r="C15" s="198" t="s">
        <v>672</v>
      </c>
      <c r="D15" s="199"/>
      <c r="E15" s="9" t="s">
        <v>673</v>
      </c>
      <c r="F15" s="9" t="s">
        <v>101</v>
      </c>
      <c r="G15" s="9" t="s">
        <v>696</v>
      </c>
      <c r="H15" s="9"/>
      <c r="I15" s="9"/>
      <c r="J15" s="14">
        <v>2016</v>
      </c>
      <c r="K15" s="14">
        <v>1</v>
      </c>
      <c r="L15" s="14">
        <v>5</v>
      </c>
      <c r="M15" s="129"/>
      <c r="N15" s="32">
        <f t="shared" si="0"/>
        <v>0</v>
      </c>
      <c r="O15" s="129"/>
      <c r="P15" s="9"/>
    </row>
    <row r="16" spans="1:16" ht="15.75" customHeight="1" x14ac:dyDescent="0.3">
      <c r="A16" s="13">
        <v>230067</v>
      </c>
      <c r="B16" s="13" t="s">
        <v>45</v>
      </c>
      <c r="C16" s="200" t="s">
        <v>672</v>
      </c>
      <c r="D16" s="199"/>
      <c r="E16" s="7" t="s">
        <v>673</v>
      </c>
      <c r="F16" s="7" t="s">
        <v>101</v>
      </c>
      <c r="G16" s="7" t="s">
        <v>697</v>
      </c>
      <c r="H16" s="7" t="s">
        <v>576</v>
      </c>
      <c r="I16" s="7" t="s">
        <v>698</v>
      </c>
      <c r="J16" s="12">
        <v>2016</v>
      </c>
      <c r="K16" s="12">
        <v>1</v>
      </c>
      <c r="L16" s="12">
        <v>4</v>
      </c>
      <c r="M16" s="129"/>
      <c r="N16" s="32">
        <f t="shared" si="0"/>
        <v>0</v>
      </c>
      <c r="O16" s="129"/>
      <c r="P16" s="7"/>
    </row>
    <row r="17" spans="1:16" ht="15.75" customHeight="1" x14ac:dyDescent="0.3">
      <c r="A17" s="15">
        <v>230067</v>
      </c>
      <c r="B17" s="15" t="s">
        <v>45</v>
      </c>
      <c r="C17" s="198" t="s">
        <v>672</v>
      </c>
      <c r="D17" s="199"/>
      <c r="E17" s="9" t="s">
        <v>673</v>
      </c>
      <c r="F17" s="9" t="s">
        <v>101</v>
      </c>
      <c r="G17" s="9" t="s">
        <v>260</v>
      </c>
      <c r="H17" s="9" t="s">
        <v>225</v>
      </c>
      <c r="I17" s="9" t="s">
        <v>699</v>
      </c>
      <c r="J17" s="14">
        <v>2010</v>
      </c>
      <c r="K17" s="14">
        <v>1</v>
      </c>
      <c r="L17" s="14">
        <v>3</v>
      </c>
      <c r="M17" s="133"/>
      <c r="N17" s="32">
        <f t="shared" si="0"/>
        <v>0</v>
      </c>
      <c r="O17" s="133"/>
      <c r="P17" s="9"/>
    </row>
    <row r="18" spans="1:16" ht="30.75" customHeight="1" x14ac:dyDescent="0.3">
      <c r="A18" s="13">
        <v>230067</v>
      </c>
      <c r="B18" s="13" t="s">
        <v>45</v>
      </c>
      <c r="C18" s="200" t="s">
        <v>672</v>
      </c>
      <c r="D18" s="199"/>
      <c r="E18" s="7" t="s">
        <v>673</v>
      </c>
      <c r="F18" s="7" t="s">
        <v>101</v>
      </c>
      <c r="G18" s="7" t="s">
        <v>700</v>
      </c>
      <c r="H18" s="7" t="s">
        <v>701</v>
      </c>
      <c r="I18" s="7" t="s">
        <v>702</v>
      </c>
      <c r="J18" s="12">
        <v>2006</v>
      </c>
      <c r="K18" s="12">
        <v>1</v>
      </c>
      <c r="L18" s="12"/>
      <c r="M18" s="129"/>
      <c r="N18" s="32">
        <f t="shared" si="0"/>
        <v>0</v>
      </c>
      <c r="O18" s="129"/>
      <c r="P18" s="7"/>
    </row>
    <row r="19" spans="1:16" ht="15.75" customHeight="1" x14ac:dyDescent="0.3">
      <c r="A19" s="15">
        <v>230067</v>
      </c>
      <c r="B19" s="15" t="s">
        <v>45</v>
      </c>
      <c r="C19" s="198" t="s">
        <v>672</v>
      </c>
      <c r="D19" s="199"/>
      <c r="E19" s="9" t="s">
        <v>673</v>
      </c>
      <c r="F19" s="9" t="s">
        <v>101</v>
      </c>
      <c r="G19" s="9" t="s">
        <v>125</v>
      </c>
      <c r="H19" s="9" t="s">
        <v>126</v>
      </c>
      <c r="I19" s="9" t="s">
        <v>467</v>
      </c>
      <c r="J19" s="14">
        <v>2006</v>
      </c>
      <c r="K19" s="14">
        <v>1</v>
      </c>
      <c r="L19" s="14">
        <v>3</v>
      </c>
      <c r="M19" s="129"/>
      <c r="N19" s="32">
        <f t="shared" si="0"/>
        <v>0</v>
      </c>
      <c r="O19" s="129"/>
      <c r="P19" s="9"/>
    </row>
    <row r="20" spans="1:16" ht="30.75" customHeight="1" x14ac:dyDescent="0.3">
      <c r="A20" s="13">
        <v>230067</v>
      </c>
      <c r="B20" s="13" t="s">
        <v>45</v>
      </c>
      <c r="C20" s="200" t="s">
        <v>672</v>
      </c>
      <c r="D20" s="199"/>
      <c r="E20" s="7" t="s">
        <v>673</v>
      </c>
      <c r="F20" s="7" t="s">
        <v>101</v>
      </c>
      <c r="G20" s="7" t="s">
        <v>703</v>
      </c>
      <c r="H20" s="7" t="s">
        <v>675</v>
      </c>
      <c r="I20" s="7" t="s">
        <v>704</v>
      </c>
      <c r="J20" s="12">
        <v>2006</v>
      </c>
      <c r="K20" s="12">
        <v>1</v>
      </c>
      <c r="L20" s="12">
        <v>3</v>
      </c>
      <c r="M20" s="133"/>
      <c r="N20" s="32">
        <f t="shared" si="0"/>
        <v>0</v>
      </c>
      <c r="O20" s="133"/>
      <c r="P20" s="7"/>
    </row>
    <row r="21" spans="1:16" ht="15.75" customHeight="1" x14ac:dyDescent="0.3">
      <c r="A21" s="15">
        <v>230067</v>
      </c>
      <c r="B21" s="15" t="s">
        <v>45</v>
      </c>
      <c r="C21" s="198" t="s">
        <v>672</v>
      </c>
      <c r="D21" s="199"/>
      <c r="E21" s="9" t="s">
        <v>673</v>
      </c>
      <c r="F21" s="9" t="s">
        <v>101</v>
      </c>
      <c r="G21" s="9" t="s">
        <v>705</v>
      </c>
      <c r="H21" s="9" t="s">
        <v>682</v>
      </c>
      <c r="I21" s="9" t="s">
        <v>706</v>
      </c>
      <c r="J21" s="14">
        <v>2006</v>
      </c>
      <c r="K21" s="14">
        <v>1</v>
      </c>
      <c r="L21" s="14">
        <v>3</v>
      </c>
      <c r="M21" s="129"/>
      <c r="N21" s="32">
        <f t="shared" si="0"/>
        <v>0</v>
      </c>
      <c r="O21" s="129"/>
      <c r="P21" s="9"/>
    </row>
    <row r="22" spans="1:16" ht="15.75" customHeight="1" x14ac:dyDescent="0.3">
      <c r="A22" s="13">
        <v>230067</v>
      </c>
      <c r="B22" s="13" t="s">
        <v>45</v>
      </c>
      <c r="C22" s="200" t="s">
        <v>672</v>
      </c>
      <c r="D22" s="199"/>
      <c r="E22" s="7" t="s">
        <v>673</v>
      </c>
      <c r="F22" s="7" t="s">
        <v>101</v>
      </c>
      <c r="G22" s="7" t="s">
        <v>707</v>
      </c>
      <c r="H22" s="7" t="s">
        <v>682</v>
      </c>
      <c r="I22" s="7" t="s">
        <v>708</v>
      </c>
      <c r="J22" s="12">
        <v>2006</v>
      </c>
      <c r="K22" s="12">
        <v>1</v>
      </c>
      <c r="L22" s="12">
        <v>3</v>
      </c>
      <c r="M22" s="129"/>
      <c r="N22" s="32">
        <f t="shared" si="0"/>
        <v>0</v>
      </c>
      <c r="O22" s="129"/>
      <c r="P22" s="7"/>
    </row>
    <row r="23" spans="1:16" ht="30.75" customHeight="1" x14ac:dyDescent="0.3">
      <c r="A23" s="15">
        <v>230067</v>
      </c>
      <c r="B23" s="15" t="s">
        <v>45</v>
      </c>
      <c r="C23" s="198" t="s">
        <v>672</v>
      </c>
      <c r="D23" s="199"/>
      <c r="E23" s="9" t="s">
        <v>673</v>
      </c>
      <c r="F23" s="9" t="s">
        <v>101</v>
      </c>
      <c r="G23" s="9" t="s">
        <v>709</v>
      </c>
      <c r="H23" s="9" t="s">
        <v>675</v>
      </c>
      <c r="I23" s="9" t="s">
        <v>704</v>
      </c>
      <c r="J23" s="14">
        <v>2006</v>
      </c>
      <c r="K23" s="14">
        <v>1</v>
      </c>
      <c r="L23" s="14">
        <v>3</v>
      </c>
      <c r="M23" s="133"/>
      <c r="N23" s="32">
        <f t="shared" si="0"/>
        <v>0</v>
      </c>
      <c r="O23" s="133"/>
      <c r="P23" s="9"/>
    </row>
    <row r="24" spans="1:16" ht="30.75" customHeight="1" x14ac:dyDescent="0.3">
      <c r="A24" s="13">
        <v>230067</v>
      </c>
      <c r="B24" s="13" t="s">
        <v>45</v>
      </c>
      <c r="C24" s="200" t="s">
        <v>672</v>
      </c>
      <c r="D24" s="199"/>
      <c r="E24" s="7" t="s">
        <v>673</v>
      </c>
      <c r="F24" s="7" t="s">
        <v>101</v>
      </c>
      <c r="G24" s="7" t="s">
        <v>710</v>
      </c>
      <c r="H24" s="7" t="s">
        <v>675</v>
      </c>
      <c r="I24" s="7" t="s">
        <v>704</v>
      </c>
      <c r="J24" s="12">
        <v>2006</v>
      </c>
      <c r="K24" s="12">
        <v>1</v>
      </c>
      <c r="L24" s="12">
        <v>3</v>
      </c>
      <c r="M24" s="129"/>
      <c r="N24" s="32">
        <f t="shared" si="0"/>
        <v>0</v>
      </c>
      <c r="O24" s="129"/>
      <c r="P24" s="7"/>
    </row>
    <row r="25" spans="1:16" ht="30.75" customHeight="1" x14ac:dyDescent="0.3">
      <c r="A25" s="15">
        <v>230067</v>
      </c>
      <c r="B25" s="15" t="s">
        <v>45</v>
      </c>
      <c r="C25" s="198" t="s">
        <v>672</v>
      </c>
      <c r="D25" s="199"/>
      <c r="E25" s="9" t="s">
        <v>673</v>
      </c>
      <c r="F25" s="9" t="s">
        <v>101</v>
      </c>
      <c r="G25" s="9" t="s">
        <v>711</v>
      </c>
      <c r="H25" s="9" t="s">
        <v>675</v>
      </c>
      <c r="I25" s="9" t="s">
        <v>704</v>
      </c>
      <c r="J25" s="14">
        <v>2006</v>
      </c>
      <c r="K25" s="14">
        <v>1</v>
      </c>
      <c r="L25" s="14">
        <v>3</v>
      </c>
      <c r="M25" s="129"/>
      <c r="N25" s="32">
        <f t="shared" si="0"/>
        <v>0</v>
      </c>
      <c r="O25" s="129"/>
      <c r="P25" s="9"/>
    </row>
    <row r="26" spans="1:16" ht="30.75" customHeight="1" x14ac:dyDescent="0.3">
      <c r="A26" s="13">
        <v>230067</v>
      </c>
      <c r="B26" s="13" t="s">
        <v>45</v>
      </c>
      <c r="C26" s="200" t="s">
        <v>672</v>
      </c>
      <c r="D26" s="199"/>
      <c r="E26" s="7" t="s">
        <v>673</v>
      </c>
      <c r="F26" s="7" t="s">
        <v>101</v>
      </c>
      <c r="G26" s="7" t="s">
        <v>712</v>
      </c>
      <c r="H26" s="7" t="s">
        <v>675</v>
      </c>
      <c r="I26" s="7" t="s">
        <v>704</v>
      </c>
      <c r="J26" s="12">
        <v>2006</v>
      </c>
      <c r="K26" s="12">
        <v>1</v>
      </c>
      <c r="L26" s="12">
        <v>3</v>
      </c>
      <c r="M26" s="133"/>
      <c r="N26" s="32">
        <f t="shared" si="0"/>
        <v>0</v>
      </c>
      <c r="O26" s="133"/>
      <c r="P26" s="7"/>
    </row>
    <row r="27" spans="1:16" ht="15.75" customHeight="1" x14ac:dyDescent="0.3">
      <c r="A27" s="15">
        <v>230067</v>
      </c>
      <c r="B27" s="15" t="s">
        <v>45</v>
      </c>
      <c r="C27" s="198" t="s">
        <v>672</v>
      </c>
      <c r="D27" s="199"/>
      <c r="E27" s="9" t="s">
        <v>673</v>
      </c>
      <c r="F27" s="9" t="s">
        <v>101</v>
      </c>
      <c r="G27" s="9" t="s">
        <v>713</v>
      </c>
      <c r="H27" s="9" t="s">
        <v>682</v>
      </c>
      <c r="I27" s="9" t="s">
        <v>708</v>
      </c>
      <c r="J27" s="14">
        <v>2006</v>
      </c>
      <c r="K27" s="14">
        <v>1</v>
      </c>
      <c r="L27" s="14">
        <v>3</v>
      </c>
      <c r="M27" s="129"/>
      <c r="N27" s="32">
        <f t="shared" si="0"/>
        <v>0</v>
      </c>
      <c r="O27" s="129"/>
      <c r="P27" s="9"/>
    </row>
    <row r="28" spans="1:16" ht="15.75" customHeight="1" x14ac:dyDescent="0.3">
      <c r="A28" s="13">
        <v>230067</v>
      </c>
      <c r="B28" s="13" t="s">
        <v>45</v>
      </c>
      <c r="C28" s="200" t="s">
        <v>672</v>
      </c>
      <c r="D28" s="199"/>
      <c r="E28" s="7" t="s">
        <v>673</v>
      </c>
      <c r="F28" s="7" t="s">
        <v>101</v>
      </c>
      <c r="G28" s="7" t="s">
        <v>714</v>
      </c>
      <c r="H28" s="7"/>
      <c r="I28" s="7"/>
      <c r="J28" s="12">
        <v>2006</v>
      </c>
      <c r="K28" s="12">
        <v>1</v>
      </c>
      <c r="L28" s="12">
        <v>3</v>
      </c>
      <c r="M28" s="129"/>
      <c r="N28" s="32">
        <f t="shared" si="0"/>
        <v>0</v>
      </c>
      <c r="O28" s="129"/>
      <c r="P28" s="7"/>
    </row>
    <row r="29" spans="1:16" ht="15.75" customHeight="1" x14ac:dyDescent="0.3">
      <c r="A29" s="15">
        <v>230067</v>
      </c>
      <c r="B29" s="15" t="s">
        <v>45</v>
      </c>
      <c r="C29" s="198" t="s">
        <v>672</v>
      </c>
      <c r="D29" s="199"/>
      <c r="E29" s="9" t="s">
        <v>673</v>
      </c>
      <c r="F29" s="9" t="s">
        <v>101</v>
      </c>
      <c r="G29" s="9" t="s">
        <v>205</v>
      </c>
      <c r="H29" s="9" t="s">
        <v>715</v>
      </c>
      <c r="I29" s="9" t="s">
        <v>716</v>
      </c>
      <c r="J29" s="14">
        <v>2006</v>
      </c>
      <c r="K29" s="14">
        <v>1</v>
      </c>
      <c r="L29" s="14">
        <v>3</v>
      </c>
      <c r="M29" s="133"/>
      <c r="N29" s="32">
        <f t="shared" si="0"/>
        <v>0</v>
      </c>
      <c r="O29" s="133"/>
      <c r="P29" s="9"/>
    </row>
    <row r="30" spans="1:16" ht="15.75" customHeight="1" x14ac:dyDescent="0.3">
      <c r="A30" s="13">
        <v>230067</v>
      </c>
      <c r="B30" s="13" t="s">
        <v>45</v>
      </c>
      <c r="C30" s="200" t="s">
        <v>672</v>
      </c>
      <c r="D30" s="199"/>
      <c r="E30" s="7" t="s">
        <v>673</v>
      </c>
      <c r="F30" s="7" t="s">
        <v>101</v>
      </c>
      <c r="G30" s="7" t="s">
        <v>717</v>
      </c>
      <c r="H30" s="7" t="s">
        <v>600</v>
      </c>
      <c r="I30" s="7" t="s">
        <v>718</v>
      </c>
      <c r="J30" s="12">
        <v>2006</v>
      </c>
      <c r="K30" s="12">
        <v>1</v>
      </c>
      <c r="L30" s="12">
        <v>3</v>
      </c>
      <c r="M30" s="129"/>
      <c r="N30" s="32">
        <f t="shared" si="0"/>
        <v>0</v>
      </c>
      <c r="O30" s="129"/>
      <c r="P30" s="7"/>
    </row>
    <row r="31" spans="1:16" ht="15.75" customHeight="1" x14ac:dyDescent="0.3">
      <c r="A31" s="15">
        <v>230067</v>
      </c>
      <c r="B31" s="15" t="s">
        <v>45</v>
      </c>
      <c r="C31" s="198" t="s">
        <v>672</v>
      </c>
      <c r="D31" s="199"/>
      <c r="E31" s="9" t="s">
        <v>673</v>
      </c>
      <c r="F31" s="9" t="s">
        <v>101</v>
      </c>
      <c r="G31" s="9" t="s">
        <v>719</v>
      </c>
      <c r="H31" s="9" t="s">
        <v>225</v>
      </c>
      <c r="I31" s="9" t="s">
        <v>720</v>
      </c>
      <c r="J31" s="14">
        <v>2006</v>
      </c>
      <c r="K31" s="14">
        <v>1</v>
      </c>
      <c r="L31" s="14">
        <v>3</v>
      </c>
      <c r="M31" s="129"/>
      <c r="N31" s="32">
        <f t="shared" si="0"/>
        <v>0</v>
      </c>
      <c r="O31" s="129"/>
      <c r="P31" s="9"/>
    </row>
    <row r="32" spans="1:16" x14ac:dyDescent="0.3">
      <c r="A32" s="7"/>
      <c r="B32" s="7"/>
      <c r="C32" s="7"/>
      <c r="D32" s="8"/>
      <c r="E32" s="7"/>
      <c r="F32" s="7"/>
      <c r="G32" s="7"/>
      <c r="H32" s="7"/>
      <c r="I32" s="7"/>
      <c r="J32" s="10"/>
      <c r="K32" s="10"/>
      <c r="L32" s="10"/>
      <c r="M32" s="10"/>
      <c r="N32" s="10"/>
      <c r="O32" s="141"/>
      <c r="P32" s="7"/>
    </row>
    <row r="33" spans="1:16" x14ac:dyDescent="0.3">
      <c r="A33" s="9"/>
      <c r="B33" s="9"/>
      <c r="C33" s="9"/>
      <c r="D33" s="20"/>
      <c r="E33" s="9"/>
      <c r="F33" s="9"/>
      <c r="G33" s="9"/>
      <c r="H33" s="9"/>
      <c r="I33" s="9"/>
      <c r="J33" s="11"/>
      <c r="K33" s="11"/>
      <c r="L33" s="11"/>
      <c r="M33" s="11"/>
      <c r="N33" s="11"/>
      <c r="O33" s="140"/>
      <c r="P33" s="9"/>
    </row>
    <row r="34" spans="1:16" x14ac:dyDescent="0.3">
      <c r="A34" s="7"/>
      <c r="B34" s="7"/>
      <c r="C34" s="7"/>
      <c r="D34" s="8"/>
      <c r="E34" s="7"/>
      <c r="F34" s="7"/>
      <c r="G34" s="7"/>
      <c r="H34" s="7"/>
      <c r="I34" s="7"/>
      <c r="J34" s="10"/>
      <c r="K34" s="10"/>
      <c r="L34" s="10"/>
      <c r="M34" s="10"/>
      <c r="N34" s="10"/>
      <c r="O34" s="141"/>
      <c r="P34" s="7"/>
    </row>
    <row r="35" spans="1:16" x14ac:dyDescent="0.3">
      <c r="A35" s="9"/>
      <c r="B35" s="9"/>
      <c r="C35" s="9"/>
      <c r="D35" s="20"/>
      <c r="E35" s="9"/>
      <c r="F35" s="9"/>
      <c r="G35" s="9"/>
      <c r="H35" s="9"/>
      <c r="I35" s="9"/>
      <c r="J35" s="11"/>
      <c r="K35" s="11"/>
      <c r="L35" s="11"/>
      <c r="M35" s="11"/>
      <c r="N35" s="11"/>
      <c r="O35" s="140"/>
      <c r="P35" s="9"/>
    </row>
    <row r="36" spans="1:16" x14ac:dyDescent="0.3">
      <c r="A36" s="7"/>
      <c r="B36" s="7"/>
      <c r="C36" s="7"/>
      <c r="D36" s="8"/>
      <c r="E36" s="7"/>
      <c r="F36" s="7"/>
      <c r="G36" s="7"/>
      <c r="H36" s="7"/>
      <c r="I36" s="7"/>
      <c r="J36" s="10"/>
      <c r="K36" s="10"/>
      <c r="L36" s="10"/>
      <c r="M36" s="10"/>
      <c r="N36" s="10"/>
      <c r="O36" s="141"/>
      <c r="P36" s="7"/>
    </row>
    <row r="37" spans="1:16" x14ac:dyDescent="0.3">
      <c r="A37" s="9"/>
      <c r="B37" s="9"/>
      <c r="C37" s="9"/>
      <c r="D37" s="20"/>
      <c r="E37" s="9"/>
      <c r="F37" s="9"/>
      <c r="G37" s="9"/>
      <c r="H37" s="9"/>
      <c r="I37" s="9"/>
      <c r="J37" s="11"/>
      <c r="K37" s="11"/>
      <c r="L37" s="11"/>
      <c r="M37" s="11"/>
      <c r="N37" s="11"/>
      <c r="O37" s="140"/>
      <c r="P37" s="9"/>
    </row>
    <row r="38" spans="1:16" x14ac:dyDescent="0.3">
      <c r="A38" s="7"/>
      <c r="B38" s="7"/>
      <c r="C38" s="7"/>
      <c r="D38" s="8"/>
      <c r="E38" s="7"/>
      <c r="F38" s="7"/>
      <c r="G38" s="7"/>
      <c r="H38" s="7"/>
      <c r="I38" s="7"/>
      <c r="J38" s="10"/>
      <c r="K38" s="10"/>
      <c r="L38" s="10"/>
      <c r="M38" s="10"/>
      <c r="N38" s="10"/>
      <c r="O38" s="141"/>
      <c r="P38" s="7"/>
    </row>
    <row r="39" spans="1:16" x14ac:dyDescent="0.3">
      <c r="A39" s="9"/>
      <c r="B39" s="9"/>
      <c r="C39" s="9"/>
      <c r="D39" s="20"/>
      <c r="E39" s="9"/>
      <c r="F39" s="9"/>
      <c r="G39" s="9"/>
      <c r="H39" s="9"/>
      <c r="I39" s="9"/>
      <c r="J39" s="11"/>
      <c r="K39" s="11"/>
      <c r="L39" s="11"/>
      <c r="M39" s="11"/>
      <c r="N39" s="11"/>
      <c r="O39" s="140"/>
      <c r="P39" s="9"/>
    </row>
    <row r="40" spans="1:16" x14ac:dyDescent="0.3">
      <c r="A40" s="7"/>
      <c r="B40" s="7"/>
      <c r="C40" s="7"/>
      <c r="D40" s="8"/>
      <c r="E40" s="7"/>
      <c r="F40" s="7"/>
      <c r="G40" s="7"/>
      <c r="H40" s="7"/>
      <c r="I40" s="7"/>
      <c r="J40" s="10"/>
      <c r="K40" s="10"/>
      <c r="L40" s="10"/>
      <c r="M40" s="10"/>
      <c r="N40" s="10"/>
      <c r="O40" s="141"/>
      <c r="P40" s="7"/>
    </row>
    <row r="41" spans="1:16" x14ac:dyDescent="0.3">
      <c r="A41" s="9"/>
      <c r="B41" s="9"/>
      <c r="C41" s="9"/>
      <c r="D41" s="20"/>
      <c r="E41" s="9"/>
      <c r="F41" s="9"/>
      <c r="G41" s="9"/>
      <c r="H41" s="9"/>
      <c r="I41" s="9"/>
      <c r="J41" s="11"/>
      <c r="K41" s="11"/>
      <c r="L41" s="11"/>
      <c r="M41" s="11"/>
      <c r="N41" s="11"/>
      <c r="O41" s="140"/>
      <c r="P41" s="9"/>
    </row>
    <row r="42" spans="1:16" x14ac:dyDescent="0.3">
      <c r="A42" s="7"/>
      <c r="B42" s="7"/>
      <c r="C42" s="7"/>
      <c r="D42" s="8"/>
      <c r="E42" s="7"/>
      <c r="F42" s="7"/>
      <c r="G42" s="7"/>
      <c r="H42" s="7"/>
      <c r="I42" s="7"/>
      <c r="J42" s="10"/>
      <c r="K42" s="10"/>
      <c r="L42" s="10"/>
      <c r="M42" s="10"/>
      <c r="N42" s="10"/>
      <c r="O42" s="141"/>
      <c r="P42" s="7"/>
    </row>
    <row r="43" spans="1:16" x14ac:dyDescent="0.3">
      <c r="A43" s="9"/>
      <c r="B43" s="9"/>
      <c r="C43" s="9"/>
      <c r="D43" s="20"/>
      <c r="E43" s="9"/>
      <c r="F43" s="9"/>
      <c r="G43" s="9"/>
      <c r="H43" s="9"/>
      <c r="I43" s="9"/>
      <c r="J43" s="11"/>
      <c r="K43" s="11"/>
      <c r="L43" s="11"/>
      <c r="M43" s="11"/>
      <c r="N43" s="11"/>
      <c r="O43" s="140"/>
      <c r="P43" s="9"/>
    </row>
    <row r="44" spans="1:16" x14ac:dyDescent="0.3">
      <c r="A44" s="7"/>
      <c r="B44" s="7"/>
      <c r="C44" s="7"/>
      <c r="D44" s="8"/>
      <c r="E44" s="7"/>
      <c r="F44" s="7"/>
      <c r="G44" s="7"/>
      <c r="H44" s="7"/>
      <c r="I44" s="7"/>
      <c r="J44" s="10"/>
      <c r="K44" s="10"/>
      <c r="L44" s="10"/>
      <c r="M44" s="10"/>
      <c r="N44" s="10"/>
      <c r="O44" s="141"/>
      <c r="P44" s="7"/>
    </row>
    <row r="45" spans="1:16" x14ac:dyDescent="0.3">
      <c r="A45" s="9"/>
      <c r="B45" s="9"/>
      <c r="C45" s="9"/>
      <c r="D45" s="20"/>
      <c r="E45" s="9"/>
      <c r="F45" s="9"/>
      <c r="G45" s="9"/>
      <c r="H45" s="9"/>
      <c r="I45" s="9"/>
      <c r="J45" s="11"/>
      <c r="K45" s="11"/>
      <c r="L45" s="11"/>
      <c r="M45" s="11"/>
      <c r="N45" s="11"/>
      <c r="O45" s="140"/>
      <c r="P45" s="9"/>
    </row>
    <row r="46" spans="1:16" x14ac:dyDescent="0.3">
      <c r="A46" s="7"/>
      <c r="B46" s="7"/>
      <c r="C46" s="7"/>
      <c r="D46" s="8"/>
      <c r="E46" s="7"/>
      <c r="F46" s="7"/>
      <c r="G46" s="7"/>
      <c r="H46" s="7"/>
      <c r="I46" s="7"/>
      <c r="J46" s="10"/>
      <c r="K46" s="10"/>
      <c r="L46" s="10"/>
      <c r="M46" s="10"/>
      <c r="N46" s="10"/>
      <c r="O46" s="141"/>
      <c r="P46" s="7"/>
    </row>
    <row r="47" spans="1:16" x14ac:dyDescent="0.3">
      <c r="A47" s="9"/>
      <c r="B47" s="9"/>
      <c r="C47" s="9"/>
      <c r="D47" s="20"/>
      <c r="E47" s="9"/>
      <c r="F47" s="9"/>
      <c r="G47" s="9"/>
      <c r="H47" s="9"/>
      <c r="I47" s="9"/>
      <c r="J47" s="11"/>
      <c r="K47" s="11"/>
      <c r="L47" s="11"/>
      <c r="M47" s="11"/>
      <c r="N47" s="11"/>
      <c r="O47" s="140"/>
      <c r="P47" s="9"/>
    </row>
    <row r="48" spans="1:16" x14ac:dyDescent="0.3">
      <c r="A48" s="7"/>
      <c r="B48" s="7"/>
      <c r="C48" s="7"/>
      <c r="D48" s="8"/>
      <c r="E48" s="7"/>
      <c r="F48" s="7"/>
      <c r="G48" s="7"/>
      <c r="H48" s="7"/>
      <c r="I48" s="7"/>
      <c r="J48" s="10"/>
      <c r="K48" s="10"/>
      <c r="L48" s="10"/>
      <c r="M48" s="10"/>
      <c r="N48" s="10"/>
      <c r="O48" s="141"/>
      <c r="P48" s="7"/>
    </row>
    <row r="49" spans="1:16" x14ac:dyDescent="0.3">
      <c r="A49" s="9"/>
      <c r="B49" s="9"/>
      <c r="C49" s="9"/>
      <c r="D49" s="20"/>
      <c r="E49" s="9"/>
      <c r="F49" s="9"/>
      <c r="G49" s="9"/>
      <c r="H49" s="9"/>
      <c r="I49" s="9"/>
      <c r="J49" s="11"/>
      <c r="K49" s="11"/>
      <c r="L49" s="11"/>
      <c r="M49" s="11"/>
      <c r="N49" s="11"/>
      <c r="O49" s="140"/>
      <c r="P49" s="9"/>
    </row>
    <row r="50" spans="1:16" x14ac:dyDescent="0.3">
      <c r="A50" s="7"/>
      <c r="B50" s="7"/>
      <c r="C50" s="7"/>
      <c r="D50" s="8"/>
      <c r="E50" s="7"/>
      <c r="F50" s="7"/>
      <c r="G50" s="7"/>
      <c r="H50" s="7"/>
      <c r="I50" s="7"/>
      <c r="J50" s="10"/>
      <c r="K50" s="10"/>
      <c r="L50" s="10"/>
      <c r="M50" s="10"/>
      <c r="N50" s="10"/>
      <c r="O50" s="141"/>
      <c r="P50" s="7"/>
    </row>
    <row r="51" spans="1:16" x14ac:dyDescent="0.3">
      <c r="A51" s="9"/>
      <c r="B51" s="9"/>
      <c r="C51" s="9"/>
      <c r="D51" s="20"/>
      <c r="E51" s="9"/>
      <c r="F51" s="9"/>
      <c r="G51" s="9"/>
      <c r="H51" s="9"/>
      <c r="I51" s="9"/>
      <c r="J51" s="11"/>
      <c r="K51" s="11"/>
      <c r="L51" s="11"/>
      <c r="M51" s="11"/>
      <c r="N51" s="11"/>
      <c r="O51" s="140"/>
      <c r="P51" s="9"/>
    </row>
    <row r="52" spans="1:16" x14ac:dyDescent="0.3">
      <c r="A52" s="7"/>
      <c r="B52" s="7"/>
      <c r="C52" s="7"/>
      <c r="D52" s="8"/>
      <c r="E52" s="7"/>
      <c r="F52" s="7"/>
      <c r="G52" s="7"/>
      <c r="H52" s="7"/>
      <c r="I52" s="7"/>
      <c r="J52" s="10"/>
      <c r="K52" s="10"/>
      <c r="L52" s="10"/>
      <c r="M52" s="10"/>
      <c r="N52" s="10"/>
      <c r="O52" s="141"/>
      <c r="P52" s="7"/>
    </row>
    <row r="53" spans="1:16" x14ac:dyDescent="0.3">
      <c r="A53" s="9"/>
      <c r="B53" s="9"/>
      <c r="C53" s="9"/>
      <c r="D53" s="20"/>
      <c r="E53" s="9"/>
      <c r="F53" s="9"/>
      <c r="G53" s="9"/>
      <c r="H53" s="9"/>
      <c r="I53" s="9"/>
      <c r="J53" s="11"/>
      <c r="K53" s="11"/>
      <c r="L53" s="11"/>
      <c r="M53" s="11"/>
      <c r="N53" s="11"/>
      <c r="O53" s="140"/>
      <c r="P53" s="9"/>
    </row>
    <row r="54" spans="1:16" x14ac:dyDescent="0.3">
      <c r="A54" s="7"/>
      <c r="B54" s="7"/>
      <c r="C54" s="7"/>
      <c r="D54" s="8"/>
      <c r="E54" s="7"/>
      <c r="F54" s="7"/>
      <c r="G54" s="7"/>
      <c r="H54" s="7"/>
      <c r="I54" s="7"/>
      <c r="J54" s="10"/>
      <c r="K54" s="10"/>
      <c r="L54" s="10"/>
      <c r="M54" s="10"/>
      <c r="N54" s="10"/>
      <c r="O54" s="141"/>
      <c r="P54" s="7"/>
    </row>
    <row r="55" spans="1:16" x14ac:dyDescent="0.3">
      <c r="A55" s="9"/>
      <c r="B55" s="9"/>
      <c r="C55" s="9"/>
      <c r="D55" s="20"/>
      <c r="E55" s="9"/>
      <c r="F55" s="9"/>
      <c r="G55" s="9"/>
      <c r="H55" s="9"/>
      <c r="I55" s="9"/>
      <c r="J55" s="11"/>
      <c r="K55" s="11"/>
      <c r="L55" s="11"/>
      <c r="M55" s="11"/>
      <c r="N55" s="11"/>
      <c r="O55" s="140"/>
      <c r="P55" s="9"/>
    </row>
    <row r="56" spans="1:16" x14ac:dyDescent="0.3">
      <c r="A56" s="7"/>
      <c r="B56" s="7"/>
      <c r="C56" s="7"/>
      <c r="D56" s="8"/>
      <c r="E56" s="7"/>
      <c r="F56" s="7"/>
      <c r="G56" s="7"/>
      <c r="H56" s="7"/>
      <c r="I56" s="7"/>
      <c r="J56" s="10"/>
      <c r="K56" s="10"/>
      <c r="L56" s="10"/>
      <c r="M56" s="10"/>
      <c r="N56" s="10"/>
      <c r="O56" s="141"/>
      <c r="P56" s="7"/>
    </row>
    <row r="57" spans="1:16" x14ac:dyDescent="0.3">
      <c r="A57" s="9"/>
      <c r="B57" s="9"/>
      <c r="C57" s="9"/>
      <c r="D57" s="20"/>
      <c r="E57" s="9"/>
      <c r="F57" s="9"/>
      <c r="G57" s="9"/>
      <c r="H57" s="9"/>
      <c r="I57" s="9"/>
      <c r="J57" s="11"/>
      <c r="K57" s="11"/>
      <c r="L57" s="11"/>
      <c r="M57" s="11"/>
      <c r="N57" s="11"/>
      <c r="O57" s="140"/>
      <c r="P57" s="9"/>
    </row>
    <row r="58" spans="1:16" x14ac:dyDescent="0.3">
      <c r="A58" s="7"/>
      <c r="B58" s="7"/>
      <c r="C58" s="7"/>
      <c r="D58" s="8"/>
      <c r="E58" s="7"/>
      <c r="F58" s="7"/>
      <c r="G58" s="7"/>
      <c r="H58" s="7"/>
      <c r="I58" s="7"/>
      <c r="J58" s="10"/>
      <c r="K58" s="10"/>
      <c r="L58" s="10"/>
      <c r="M58" s="10"/>
      <c r="N58" s="10"/>
      <c r="O58" s="141"/>
      <c r="P58" s="7"/>
    </row>
    <row r="59" spans="1:16" x14ac:dyDescent="0.3">
      <c r="A59" s="9"/>
      <c r="B59" s="9"/>
      <c r="C59" s="9"/>
      <c r="D59" s="20"/>
      <c r="E59" s="9"/>
      <c r="F59" s="9"/>
      <c r="G59" s="9"/>
      <c r="H59" s="9"/>
      <c r="I59" s="9"/>
      <c r="J59" s="11"/>
      <c r="K59" s="11"/>
      <c r="L59" s="11"/>
      <c r="M59" s="11"/>
      <c r="N59" s="11"/>
      <c r="O59" s="140"/>
      <c r="P59" s="9"/>
    </row>
    <row r="60" spans="1:16" x14ac:dyDescent="0.3">
      <c r="A60" s="7"/>
      <c r="B60" s="7"/>
      <c r="C60" s="7"/>
      <c r="D60" s="8"/>
      <c r="E60" s="7"/>
      <c r="F60" s="7"/>
      <c r="G60" s="7"/>
      <c r="H60" s="7"/>
      <c r="I60" s="7"/>
      <c r="J60" s="10"/>
      <c r="K60" s="10"/>
      <c r="L60" s="10"/>
      <c r="M60" s="10"/>
      <c r="N60" s="10"/>
      <c r="O60" s="141"/>
      <c r="P60" s="7"/>
    </row>
    <row r="61" spans="1:16" x14ac:dyDescent="0.3">
      <c r="A61" s="9"/>
      <c r="B61" s="9"/>
      <c r="C61" s="9"/>
      <c r="D61" s="20"/>
      <c r="E61" s="9"/>
      <c r="F61" s="9"/>
      <c r="G61" s="9"/>
      <c r="H61" s="9"/>
      <c r="I61" s="9"/>
      <c r="J61" s="11"/>
      <c r="K61" s="11"/>
      <c r="L61" s="11"/>
      <c r="M61" s="11"/>
      <c r="N61" s="11"/>
      <c r="O61" s="140"/>
      <c r="P61" s="9"/>
    </row>
    <row r="62" spans="1:16" x14ac:dyDescent="0.3">
      <c r="A62" s="7"/>
      <c r="B62" s="7"/>
      <c r="C62" s="7"/>
      <c r="D62" s="8"/>
      <c r="E62" s="7"/>
      <c r="F62" s="7"/>
      <c r="G62" s="7"/>
      <c r="H62" s="7"/>
      <c r="I62" s="7"/>
      <c r="J62" s="10"/>
      <c r="K62" s="10"/>
      <c r="L62" s="10"/>
      <c r="M62" s="10"/>
      <c r="N62" s="10"/>
      <c r="O62" s="141"/>
      <c r="P62" s="7"/>
    </row>
    <row r="63" spans="1:16" x14ac:dyDescent="0.3">
      <c r="A63" s="9"/>
      <c r="B63" s="9"/>
      <c r="C63" s="9"/>
      <c r="D63" s="20"/>
      <c r="E63" s="9"/>
      <c r="F63" s="9"/>
      <c r="G63" s="9"/>
      <c r="H63" s="9"/>
      <c r="I63" s="9"/>
      <c r="J63" s="11"/>
      <c r="K63" s="11"/>
      <c r="L63" s="11"/>
      <c r="M63" s="11"/>
      <c r="N63" s="11"/>
      <c r="O63" s="140"/>
      <c r="P63" s="9"/>
    </row>
    <row r="64" spans="1:16" x14ac:dyDescent="0.3">
      <c r="A64" s="7"/>
      <c r="B64" s="7"/>
      <c r="C64" s="7"/>
      <c r="D64" s="8"/>
      <c r="E64" s="7"/>
      <c r="F64" s="7"/>
      <c r="G64" s="7"/>
      <c r="H64" s="7"/>
      <c r="I64" s="7"/>
      <c r="J64" s="10"/>
      <c r="K64" s="10"/>
      <c r="L64" s="10"/>
      <c r="M64" s="10"/>
      <c r="N64" s="10"/>
      <c r="O64" s="141"/>
      <c r="P64" s="7"/>
    </row>
    <row r="65" spans="1:16" x14ac:dyDescent="0.3">
      <c r="A65" s="9"/>
      <c r="B65" s="9"/>
      <c r="C65" s="9"/>
      <c r="D65" s="20"/>
      <c r="E65" s="9"/>
      <c r="F65" s="9"/>
      <c r="G65" s="9"/>
      <c r="H65" s="9"/>
      <c r="I65" s="9"/>
      <c r="J65" s="11"/>
      <c r="K65" s="11"/>
      <c r="L65" s="11"/>
      <c r="M65" s="11"/>
      <c r="N65" s="11"/>
      <c r="O65" s="140"/>
      <c r="P65" s="9"/>
    </row>
    <row r="66" spans="1:16" x14ac:dyDescent="0.3">
      <c r="A66" s="7"/>
      <c r="B66" s="7"/>
      <c r="C66" s="7"/>
      <c r="D66" s="8"/>
      <c r="E66" s="7"/>
      <c r="F66" s="7"/>
      <c r="G66" s="7"/>
      <c r="H66" s="7"/>
      <c r="I66" s="7"/>
      <c r="J66" s="10"/>
      <c r="K66" s="10"/>
      <c r="L66" s="10"/>
      <c r="M66" s="10"/>
      <c r="N66" s="10"/>
      <c r="O66" s="141"/>
      <c r="P66" s="7"/>
    </row>
    <row r="67" spans="1:16" x14ac:dyDescent="0.3">
      <c r="A67" s="9"/>
      <c r="B67" s="9"/>
      <c r="C67" s="9"/>
      <c r="D67" s="20"/>
      <c r="E67" s="9"/>
      <c r="F67" s="9"/>
      <c r="G67" s="9"/>
      <c r="H67" s="9"/>
      <c r="I67" s="9"/>
      <c r="J67" s="11"/>
      <c r="K67" s="11"/>
      <c r="L67" s="11"/>
      <c r="M67" s="11"/>
      <c r="N67" s="11"/>
      <c r="O67" s="140"/>
      <c r="P67" s="9"/>
    </row>
    <row r="68" spans="1:16" x14ac:dyDescent="0.3">
      <c r="A68" s="7"/>
      <c r="B68" s="7"/>
      <c r="C68" s="7"/>
      <c r="D68" s="8"/>
      <c r="E68" s="7"/>
      <c r="F68" s="7"/>
      <c r="G68" s="7"/>
      <c r="H68" s="7"/>
      <c r="I68" s="7"/>
      <c r="J68" s="10"/>
      <c r="K68" s="10"/>
      <c r="L68" s="10"/>
      <c r="M68" s="10"/>
      <c r="N68" s="10"/>
      <c r="O68" s="141"/>
      <c r="P68" s="7"/>
    </row>
    <row r="69" spans="1:16" x14ac:dyDescent="0.3">
      <c r="A69" s="9"/>
      <c r="B69" s="9"/>
      <c r="C69" s="9"/>
      <c r="D69" s="20"/>
      <c r="E69" s="9"/>
      <c r="F69" s="9"/>
      <c r="G69" s="9"/>
      <c r="H69" s="9"/>
      <c r="I69" s="9"/>
      <c r="J69" s="11"/>
      <c r="K69" s="11"/>
      <c r="L69" s="11"/>
      <c r="M69" s="11"/>
      <c r="N69" s="11"/>
      <c r="O69" s="140"/>
      <c r="P69" s="9"/>
    </row>
    <row r="70" spans="1:16" x14ac:dyDescent="0.3">
      <c r="A70" s="7"/>
      <c r="B70" s="7"/>
      <c r="C70" s="7"/>
      <c r="D70" s="8"/>
      <c r="E70" s="7"/>
      <c r="F70" s="7"/>
      <c r="G70" s="7"/>
      <c r="H70" s="7"/>
      <c r="I70" s="7"/>
      <c r="J70" s="10"/>
      <c r="K70" s="10"/>
      <c r="L70" s="10"/>
      <c r="M70" s="10"/>
      <c r="N70" s="10"/>
      <c r="O70" s="141"/>
      <c r="P70" s="7"/>
    </row>
    <row r="71" spans="1:16" x14ac:dyDescent="0.3">
      <c r="A71" s="9"/>
      <c r="B71" s="9"/>
      <c r="C71" s="9"/>
      <c r="D71" s="20"/>
      <c r="E71" s="9"/>
      <c r="F71" s="9"/>
      <c r="G71" s="9"/>
      <c r="H71" s="9"/>
      <c r="I71" s="9"/>
      <c r="J71" s="11"/>
      <c r="K71" s="11"/>
      <c r="L71" s="11"/>
      <c r="M71" s="11"/>
      <c r="N71" s="11"/>
      <c r="O71" s="140"/>
      <c r="P71" s="9"/>
    </row>
    <row r="72" spans="1:16" x14ac:dyDescent="0.3">
      <c r="A72" s="7"/>
      <c r="B72" s="7"/>
      <c r="C72" s="7"/>
      <c r="D72" s="8"/>
      <c r="E72" s="7"/>
      <c r="F72" s="7"/>
      <c r="G72" s="7"/>
      <c r="H72" s="7"/>
      <c r="I72" s="7"/>
      <c r="J72" s="10"/>
      <c r="K72" s="10"/>
      <c r="L72" s="10"/>
      <c r="M72" s="10"/>
      <c r="N72" s="10"/>
      <c r="O72" s="141"/>
      <c r="P72" s="7"/>
    </row>
    <row r="73" spans="1:16" x14ac:dyDescent="0.3">
      <c r="A73" s="9"/>
      <c r="B73" s="9"/>
      <c r="C73" s="9"/>
      <c r="D73" s="20"/>
      <c r="E73" s="9"/>
      <c r="F73" s="9"/>
      <c r="G73" s="9"/>
      <c r="H73" s="9"/>
      <c r="I73" s="9"/>
      <c r="J73" s="11"/>
      <c r="K73" s="11"/>
      <c r="L73" s="11"/>
      <c r="M73" s="11"/>
      <c r="N73" s="11"/>
      <c r="O73" s="140"/>
      <c r="P73" s="9"/>
    </row>
    <row r="74" spans="1:16" x14ac:dyDescent="0.3">
      <c r="A74" s="7"/>
      <c r="B74" s="7"/>
      <c r="C74" s="7"/>
      <c r="D74" s="8"/>
      <c r="E74" s="7"/>
      <c r="F74" s="7"/>
      <c r="G74" s="7"/>
      <c r="H74" s="7"/>
      <c r="I74" s="7"/>
      <c r="J74" s="10"/>
      <c r="K74" s="10"/>
      <c r="L74" s="10"/>
      <c r="M74" s="10"/>
      <c r="N74" s="10"/>
      <c r="O74" s="141"/>
      <c r="P74" s="7"/>
    </row>
    <row r="75" spans="1:16" x14ac:dyDescent="0.3">
      <c r="A75" s="9"/>
      <c r="B75" s="9"/>
      <c r="C75" s="9"/>
      <c r="D75" s="20"/>
      <c r="E75" s="9"/>
      <c r="F75" s="9"/>
      <c r="G75" s="9"/>
      <c r="H75" s="9"/>
      <c r="I75" s="9"/>
      <c r="J75" s="11"/>
      <c r="K75" s="11"/>
      <c r="L75" s="11"/>
      <c r="M75" s="11"/>
      <c r="N75" s="11"/>
      <c r="O75" s="140"/>
      <c r="P75" s="9"/>
    </row>
    <row r="76" spans="1:16" x14ac:dyDescent="0.3">
      <c r="A76" s="7"/>
      <c r="B76" s="7"/>
      <c r="C76" s="7"/>
      <c r="D76" s="8"/>
      <c r="E76" s="7"/>
      <c r="F76" s="7"/>
      <c r="G76" s="7"/>
      <c r="H76" s="7"/>
      <c r="I76" s="7"/>
      <c r="J76" s="10"/>
      <c r="K76" s="10"/>
      <c r="L76" s="10"/>
      <c r="M76" s="10"/>
      <c r="N76" s="10"/>
      <c r="O76" s="141"/>
      <c r="P76" s="7"/>
    </row>
    <row r="77" spans="1:16" x14ac:dyDescent="0.3">
      <c r="A77" s="9"/>
      <c r="B77" s="9"/>
      <c r="C77" s="9"/>
      <c r="D77" s="20"/>
      <c r="E77" s="9"/>
      <c r="F77" s="9"/>
      <c r="G77" s="9"/>
      <c r="H77" s="9"/>
      <c r="I77" s="9"/>
      <c r="J77" s="11"/>
      <c r="K77" s="11"/>
      <c r="L77" s="11"/>
      <c r="M77" s="11"/>
      <c r="N77" s="11"/>
      <c r="O77" s="140"/>
      <c r="P77" s="9"/>
    </row>
    <row r="78" spans="1:16" x14ac:dyDescent="0.3">
      <c r="A78" s="7"/>
      <c r="B78" s="7"/>
      <c r="C78" s="7"/>
      <c r="D78" s="8"/>
      <c r="E78" s="7"/>
      <c r="F78" s="7"/>
      <c r="G78" s="7"/>
      <c r="H78" s="7"/>
      <c r="I78" s="7"/>
      <c r="J78" s="10"/>
      <c r="K78" s="10"/>
      <c r="L78" s="10"/>
      <c r="M78" s="10"/>
      <c r="N78" s="10"/>
      <c r="O78" s="141"/>
      <c r="P78" s="7"/>
    </row>
    <row r="79" spans="1:16" x14ac:dyDescent="0.3">
      <c r="A79" s="9"/>
      <c r="B79" s="9"/>
      <c r="C79" s="9"/>
      <c r="D79" s="20"/>
      <c r="E79" s="9"/>
      <c r="F79" s="9"/>
      <c r="G79" s="9"/>
      <c r="H79" s="9"/>
      <c r="I79" s="9"/>
      <c r="J79" s="11"/>
      <c r="K79" s="11"/>
      <c r="L79" s="11"/>
      <c r="M79" s="11"/>
      <c r="N79" s="11"/>
      <c r="O79" s="140"/>
      <c r="P79" s="9"/>
    </row>
    <row r="80" spans="1:16" x14ac:dyDescent="0.3">
      <c r="A80" s="7"/>
      <c r="B80" s="7"/>
      <c r="C80" s="7"/>
      <c r="D80" s="8"/>
      <c r="E80" s="7"/>
      <c r="F80" s="7"/>
      <c r="G80" s="7"/>
      <c r="H80" s="7"/>
      <c r="I80" s="7"/>
      <c r="J80" s="10"/>
      <c r="K80" s="10"/>
      <c r="L80" s="10"/>
      <c r="M80" s="10"/>
      <c r="N80" s="10"/>
      <c r="O80" s="141"/>
      <c r="P80" s="7"/>
    </row>
    <row r="81" spans="1:16" x14ac:dyDescent="0.3">
      <c r="A81" s="9"/>
      <c r="B81" s="9"/>
      <c r="C81" s="9"/>
      <c r="D81" s="20"/>
      <c r="E81" s="9"/>
      <c r="F81" s="9"/>
      <c r="G81" s="9"/>
      <c r="H81" s="9"/>
      <c r="I81" s="9"/>
      <c r="J81" s="11"/>
      <c r="K81" s="11"/>
      <c r="L81" s="11"/>
      <c r="M81" s="11"/>
      <c r="N81" s="11"/>
      <c r="O81" s="140"/>
      <c r="P81" s="9"/>
    </row>
    <row r="82" spans="1:16" x14ac:dyDescent="0.3">
      <c r="A82" s="7"/>
      <c r="B82" s="7"/>
      <c r="C82" s="7"/>
      <c r="D82" s="8"/>
      <c r="E82" s="7"/>
      <c r="F82" s="7"/>
      <c r="G82" s="7"/>
      <c r="H82" s="7"/>
      <c r="I82" s="7"/>
      <c r="J82" s="10"/>
      <c r="K82" s="10"/>
      <c r="L82" s="10"/>
      <c r="M82" s="10"/>
      <c r="N82" s="10"/>
      <c r="O82" s="141"/>
      <c r="P82" s="7"/>
    </row>
    <row r="83" spans="1:16" x14ac:dyDescent="0.3">
      <c r="A83" s="9"/>
      <c r="B83" s="9"/>
      <c r="C83" s="9"/>
      <c r="D83" s="20"/>
      <c r="E83" s="9"/>
      <c r="F83" s="9"/>
      <c r="G83" s="9"/>
      <c r="H83" s="9"/>
      <c r="I83" s="9"/>
      <c r="J83" s="11"/>
      <c r="K83" s="11"/>
      <c r="L83" s="11"/>
      <c r="M83" s="11"/>
      <c r="N83" s="11"/>
      <c r="O83" s="140"/>
      <c r="P83" s="9"/>
    </row>
    <row r="84" spans="1:16" x14ac:dyDescent="0.3">
      <c r="A84" s="7"/>
      <c r="B84" s="7"/>
      <c r="C84" s="7"/>
      <c r="D84" s="8"/>
      <c r="E84" s="7"/>
      <c r="F84" s="7"/>
      <c r="G84" s="7"/>
      <c r="H84" s="7"/>
      <c r="I84" s="7"/>
      <c r="J84" s="10"/>
      <c r="K84" s="10"/>
      <c r="L84" s="10"/>
      <c r="M84" s="10"/>
      <c r="N84" s="10"/>
      <c r="O84" s="141"/>
      <c r="P84" s="7"/>
    </row>
    <row r="85" spans="1:16" x14ac:dyDescent="0.3">
      <c r="A85" s="9"/>
      <c r="B85" s="9"/>
      <c r="C85" s="9"/>
      <c r="D85" s="20"/>
      <c r="E85" s="9"/>
      <c r="F85" s="9"/>
      <c r="G85" s="9"/>
      <c r="H85" s="9"/>
      <c r="I85" s="9"/>
      <c r="J85" s="11"/>
      <c r="K85" s="11"/>
      <c r="L85" s="11"/>
      <c r="M85" s="11"/>
      <c r="N85" s="11"/>
      <c r="O85" s="140"/>
      <c r="P85" s="9"/>
    </row>
    <row r="86" spans="1:16" x14ac:dyDescent="0.3">
      <c r="A86" s="7"/>
      <c r="B86" s="7"/>
      <c r="C86" s="7"/>
      <c r="D86" s="8"/>
      <c r="E86" s="7"/>
      <c r="F86" s="7"/>
      <c r="G86" s="7"/>
      <c r="H86" s="7"/>
      <c r="I86" s="7"/>
      <c r="J86" s="10"/>
      <c r="K86" s="10"/>
      <c r="L86" s="10"/>
      <c r="M86" s="10"/>
      <c r="N86" s="10"/>
      <c r="O86" s="141"/>
      <c r="P86" s="7"/>
    </row>
    <row r="87" spans="1:16" x14ac:dyDescent="0.3">
      <c r="A87" s="9"/>
      <c r="B87" s="9"/>
      <c r="C87" s="9"/>
      <c r="D87" s="20"/>
      <c r="E87" s="9"/>
      <c r="F87" s="9"/>
      <c r="G87" s="9"/>
      <c r="H87" s="9"/>
      <c r="I87" s="9"/>
      <c r="J87" s="11"/>
      <c r="K87" s="11"/>
      <c r="L87" s="11"/>
      <c r="M87" s="11"/>
      <c r="N87" s="11"/>
      <c r="O87" s="140"/>
      <c r="P87" s="9"/>
    </row>
    <row r="88" spans="1:16" x14ac:dyDescent="0.3">
      <c r="A88" s="7"/>
      <c r="B88" s="7"/>
      <c r="C88" s="7"/>
      <c r="D88" s="8"/>
      <c r="E88" s="7"/>
      <c r="F88" s="7"/>
      <c r="G88" s="7"/>
      <c r="H88" s="7"/>
      <c r="I88" s="7"/>
      <c r="J88" s="10"/>
      <c r="K88" s="10"/>
      <c r="L88" s="10"/>
      <c r="M88" s="10"/>
      <c r="N88" s="10"/>
      <c r="O88" s="141"/>
      <c r="P88" s="7"/>
    </row>
    <row r="89" spans="1:16" x14ac:dyDescent="0.3">
      <c r="A89" s="9"/>
      <c r="B89" s="9"/>
      <c r="C89" s="9"/>
      <c r="D89" s="20"/>
      <c r="E89" s="9"/>
      <c r="F89" s="9"/>
      <c r="G89" s="9"/>
      <c r="H89" s="9"/>
      <c r="I89" s="9"/>
      <c r="J89" s="11"/>
      <c r="K89" s="11"/>
      <c r="L89" s="11"/>
      <c r="M89" s="11"/>
      <c r="N89" s="11"/>
      <c r="O89" s="140"/>
      <c r="P89" s="9"/>
    </row>
    <row r="90" spans="1:16" x14ac:dyDescent="0.3">
      <c r="A90" s="7"/>
      <c r="B90" s="7"/>
      <c r="C90" s="7"/>
      <c r="D90" s="8"/>
      <c r="E90" s="7"/>
      <c r="F90" s="7"/>
      <c r="G90" s="7"/>
      <c r="H90" s="7"/>
      <c r="I90" s="7"/>
      <c r="J90" s="10"/>
      <c r="K90" s="10"/>
      <c r="L90" s="10"/>
      <c r="M90" s="10"/>
      <c r="N90" s="10"/>
      <c r="O90" s="141"/>
      <c r="P90" s="7"/>
    </row>
    <row r="91" spans="1:16" x14ac:dyDescent="0.3">
      <c r="A91" s="9"/>
      <c r="B91" s="9"/>
      <c r="C91" s="9"/>
      <c r="D91" s="20"/>
      <c r="E91" s="9"/>
      <c r="F91" s="9"/>
      <c r="G91" s="9"/>
      <c r="H91" s="9"/>
      <c r="I91" s="9"/>
      <c r="J91" s="11"/>
      <c r="K91" s="11"/>
      <c r="L91" s="11"/>
      <c r="M91" s="11"/>
      <c r="N91" s="11"/>
      <c r="O91" s="140"/>
      <c r="P91" s="9"/>
    </row>
    <row r="92" spans="1:16" x14ac:dyDescent="0.3">
      <c r="A92" s="7"/>
      <c r="B92" s="7"/>
      <c r="C92" s="7"/>
      <c r="D92" s="8"/>
      <c r="E92" s="7"/>
      <c r="F92" s="7"/>
      <c r="G92" s="7"/>
      <c r="H92" s="7"/>
      <c r="I92" s="7"/>
      <c r="J92" s="10"/>
      <c r="K92" s="10"/>
      <c r="L92" s="10"/>
      <c r="M92" s="10"/>
      <c r="N92" s="10"/>
      <c r="O92" s="141"/>
      <c r="P92" s="7"/>
    </row>
    <row r="93" spans="1:16" x14ac:dyDescent="0.3">
      <c r="A93" s="9"/>
      <c r="B93" s="9"/>
      <c r="C93" s="9"/>
      <c r="D93" s="20"/>
      <c r="E93" s="9"/>
      <c r="F93" s="9"/>
      <c r="G93" s="9"/>
      <c r="H93" s="9"/>
      <c r="I93" s="9"/>
      <c r="J93" s="11"/>
      <c r="K93" s="11"/>
      <c r="L93" s="11"/>
      <c r="M93" s="11"/>
      <c r="N93" s="11"/>
      <c r="O93" s="140"/>
      <c r="P93" s="9"/>
    </row>
    <row r="94" spans="1:16" x14ac:dyDescent="0.3">
      <c r="A94" s="7"/>
      <c r="B94" s="7"/>
      <c r="C94" s="7"/>
      <c r="D94" s="8"/>
      <c r="E94" s="7"/>
      <c r="F94" s="7"/>
      <c r="G94" s="7"/>
      <c r="H94" s="7"/>
      <c r="I94" s="7"/>
      <c r="J94" s="10"/>
      <c r="K94" s="10"/>
      <c r="L94" s="10"/>
      <c r="M94" s="10"/>
      <c r="N94" s="10"/>
      <c r="O94" s="141"/>
      <c r="P94" s="7"/>
    </row>
    <row r="95" spans="1:16" x14ac:dyDescent="0.3">
      <c r="A95" s="9"/>
      <c r="B95" s="9"/>
      <c r="C95" s="9"/>
      <c r="D95" s="20"/>
      <c r="E95" s="9"/>
      <c r="F95" s="9"/>
      <c r="G95" s="9"/>
      <c r="H95" s="9"/>
      <c r="I95" s="9"/>
      <c r="J95" s="11"/>
      <c r="K95" s="11"/>
      <c r="L95" s="11"/>
      <c r="M95" s="11"/>
      <c r="N95" s="11"/>
      <c r="O95" s="140"/>
      <c r="P95" s="9"/>
    </row>
    <row r="96" spans="1:16" x14ac:dyDescent="0.3">
      <c r="A96" s="7"/>
      <c r="B96" s="7"/>
      <c r="C96" s="7"/>
      <c r="D96" s="8"/>
      <c r="E96" s="7"/>
      <c r="F96" s="7"/>
      <c r="G96" s="7"/>
      <c r="H96" s="7"/>
      <c r="I96" s="7"/>
      <c r="J96" s="10"/>
      <c r="K96" s="10"/>
      <c r="L96" s="10"/>
      <c r="M96" s="10"/>
      <c r="N96" s="10"/>
      <c r="O96" s="141"/>
      <c r="P96" s="7"/>
    </row>
    <row r="97" spans="1:16" x14ac:dyDescent="0.3">
      <c r="A97" s="9"/>
      <c r="B97" s="9"/>
      <c r="C97" s="9"/>
      <c r="D97" s="20"/>
      <c r="E97" s="9"/>
      <c r="F97" s="9"/>
      <c r="G97" s="9"/>
      <c r="H97" s="9"/>
      <c r="I97" s="9"/>
      <c r="J97" s="11"/>
      <c r="K97" s="11"/>
      <c r="L97" s="11"/>
      <c r="M97" s="11"/>
      <c r="N97" s="11"/>
      <c r="O97" s="140"/>
      <c r="P97" s="9"/>
    </row>
    <row r="98" spans="1:16" x14ac:dyDescent="0.3">
      <c r="A98" s="7"/>
      <c r="B98" s="7"/>
      <c r="C98" s="7"/>
      <c r="D98" s="8"/>
      <c r="E98" s="7"/>
      <c r="F98" s="7"/>
      <c r="G98" s="7"/>
      <c r="H98" s="7"/>
      <c r="I98" s="7"/>
      <c r="J98" s="10"/>
      <c r="K98" s="10"/>
      <c r="L98" s="10"/>
      <c r="M98" s="10"/>
      <c r="N98" s="10"/>
      <c r="O98" s="141"/>
      <c r="P98" s="7"/>
    </row>
    <row r="99" spans="1:16" x14ac:dyDescent="0.3">
      <c r="A99" s="9"/>
      <c r="B99" s="9"/>
      <c r="C99" s="9"/>
      <c r="D99" s="20"/>
      <c r="E99" s="9"/>
      <c r="F99" s="9"/>
      <c r="G99" s="9"/>
      <c r="H99" s="9"/>
      <c r="I99" s="9"/>
      <c r="J99" s="11"/>
      <c r="K99" s="11"/>
      <c r="L99" s="11"/>
      <c r="M99" s="11"/>
      <c r="N99" s="11"/>
      <c r="O99" s="140"/>
      <c r="P99" s="9"/>
    </row>
    <row r="100" spans="1:16" x14ac:dyDescent="0.3">
      <c r="A100" s="7"/>
      <c r="B100" s="7"/>
      <c r="C100" s="7"/>
      <c r="D100" s="7"/>
      <c r="E100" s="7"/>
      <c r="F100" s="7"/>
      <c r="G100" s="7"/>
      <c r="H100" s="7"/>
      <c r="I100" s="7"/>
      <c r="J100" s="10"/>
      <c r="K100" s="10"/>
      <c r="L100" s="10"/>
      <c r="M100" s="10"/>
      <c r="N100" s="10"/>
      <c r="O100" s="141"/>
      <c r="P100" s="7"/>
    </row>
    <row r="101" spans="1:16" x14ac:dyDescent="0.3">
      <c r="A101" s="9"/>
      <c r="B101" s="9"/>
      <c r="C101" s="9"/>
      <c r="D101" s="9"/>
      <c r="E101" s="9"/>
      <c r="F101" s="9"/>
      <c r="G101" s="9"/>
      <c r="H101" s="9"/>
      <c r="I101" s="9"/>
      <c r="J101" s="11"/>
      <c r="K101" s="11"/>
      <c r="L101" s="11"/>
      <c r="M101" s="11"/>
      <c r="N101" s="11"/>
      <c r="O101" s="140"/>
      <c r="P101" s="9"/>
    </row>
    <row r="102" spans="1:16" x14ac:dyDescent="0.3">
      <c r="A102" s="7"/>
      <c r="B102" s="7"/>
      <c r="C102" s="7"/>
      <c r="D102" s="7"/>
      <c r="E102" s="7"/>
      <c r="F102" s="7"/>
      <c r="G102" s="7"/>
      <c r="H102" s="7"/>
      <c r="I102" s="7"/>
      <c r="J102" s="10"/>
      <c r="K102" s="10"/>
      <c r="L102" s="10"/>
      <c r="M102" s="10"/>
      <c r="N102" s="10"/>
      <c r="O102" s="141"/>
      <c r="P102" s="7"/>
    </row>
    <row r="103" spans="1:16" x14ac:dyDescent="0.3">
      <c r="A103" s="9"/>
      <c r="B103" s="9"/>
      <c r="C103" s="9"/>
      <c r="D103" s="9"/>
      <c r="E103" s="9"/>
      <c r="F103" s="9"/>
      <c r="G103" s="9"/>
      <c r="H103" s="9"/>
      <c r="I103" s="9"/>
      <c r="J103" s="11"/>
      <c r="K103" s="11"/>
      <c r="L103" s="11"/>
      <c r="M103" s="11"/>
      <c r="N103" s="11"/>
      <c r="O103" s="140"/>
      <c r="P103" s="9"/>
    </row>
  </sheetData>
  <mergeCells count="31">
    <mergeCell ref="C1:D1"/>
    <mergeCell ref="C8:D8"/>
    <mergeCell ref="C13:D13"/>
    <mergeCell ref="C29:D29"/>
    <mergeCell ref="C19:D19"/>
    <mergeCell ref="C10:D10"/>
    <mergeCell ref="C28:D28"/>
    <mergeCell ref="C9:D9"/>
    <mergeCell ref="C6:D6"/>
    <mergeCell ref="C24:D24"/>
    <mergeCell ref="C15:D15"/>
    <mergeCell ref="C5:D5"/>
    <mergeCell ref="C20:D20"/>
    <mergeCell ref="C26:D26"/>
    <mergeCell ref="C4:D4"/>
    <mergeCell ref="C2:D2"/>
    <mergeCell ref="C31:D31"/>
    <mergeCell ref="C27:D27"/>
    <mergeCell ref="C18:D18"/>
    <mergeCell ref="C12:D12"/>
    <mergeCell ref="C21:D21"/>
    <mergeCell ref="C30:D30"/>
    <mergeCell ref="C16:D16"/>
    <mergeCell ref="C7:D7"/>
    <mergeCell ref="C25:D25"/>
    <mergeCell ref="C3:D3"/>
    <mergeCell ref="C22:D22"/>
    <mergeCell ref="C11:D11"/>
    <mergeCell ref="C23:D23"/>
    <mergeCell ref="C14:D14"/>
    <mergeCell ref="C17:D17"/>
  </mergeCells>
  <phoneticPr fontId="10" type="noConversion"/>
  <conditionalFormatting sqref="L32:O103">
    <cfRule type="colorScale" priority="7">
      <colorScale>
        <cfvo type="num" val="1"/>
        <cfvo type="num" val="3"/>
        <cfvo type="num" val="6"/>
        <color rgb="FF63BE7B"/>
        <color rgb="FFFFEB84"/>
        <color rgb="FFF8696B"/>
      </colorScale>
    </cfRule>
  </conditionalFormatting>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C00000"/>
  </sheetPr>
  <dimension ref="A1:P58"/>
  <sheetViews>
    <sheetView showGridLines="0" topLeftCell="G1" zoomScale="79" zoomScaleNormal="85" workbookViewId="0">
      <selection activeCell="I6" sqref="I6"/>
    </sheetView>
  </sheetViews>
  <sheetFormatPr defaultRowHeight="14.4" x14ac:dyDescent="0.3"/>
  <cols>
    <col min="1" max="1" width="18.6640625" bestFit="1" customWidth="1"/>
    <col min="2" max="2" width="18" customWidth="1"/>
    <col min="3" max="3" width="41" customWidth="1"/>
    <col min="4" max="4" width="10" customWidth="1"/>
    <col min="5" max="5" width="13" customWidth="1"/>
    <col min="6" max="6" width="12" customWidth="1"/>
    <col min="7" max="7" width="60" customWidth="1"/>
    <col min="8" max="8" width="12" customWidth="1"/>
    <col min="9" max="9" width="31" customWidth="1"/>
    <col min="10" max="10" width="13" customWidth="1"/>
    <col min="11" max="11" width="11" customWidth="1"/>
    <col min="12" max="15" width="17" customWidth="1"/>
    <col min="16" max="16" width="28" customWidth="1"/>
  </cols>
  <sheetData>
    <row r="1" spans="1:16" ht="102.75" customHeight="1" x14ac:dyDescent="0.3">
      <c r="A1" s="4" t="s">
        <v>88</v>
      </c>
      <c r="B1" s="4" t="s">
        <v>3</v>
      </c>
      <c r="C1" s="201" t="s">
        <v>89</v>
      </c>
      <c r="D1" s="199"/>
      <c r="E1" s="4" t="s">
        <v>90</v>
      </c>
      <c r="F1" s="4" t="s">
        <v>91</v>
      </c>
      <c r="G1" s="4" t="s">
        <v>92</v>
      </c>
      <c r="H1" s="4" t="s">
        <v>93</v>
      </c>
      <c r="I1" s="4" t="s">
        <v>94</v>
      </c>
      <c r="J1" s="4" t="s">
        <v>95</v>
      </c>
      <c r="K1" s="4" t="s">
        <v>96</v>
      </c>
      <c r="L1" s="4" t="s">
        <v>97</v>
      </c>
      <c r="M1" s="4" t="s">
        <v>927</v>
      </c>
      <c r="N1" s="4" t="s">
        <v>98</v>
      </c>
      <c r="O1" s="139" t="s">
        <v>912</v>
      </c>
      <c r="P1" s="4" t="s">
        <v>99</v>
      </c>
    </row>
    <row r="2" spans="1:16" ht="15.75" customHeight="1" x14ac:dyDescent="0.3">
      <c r="A2" s="13">
        <v>240408</v>
      </c>
      <c r="B2" s="13" t="s">
        <v>49</v>
      </c>
      <c r="C2" s="200" t="s">
        <v>721</v>
      </c>
      <c r="D2" s="199"/>
      <c r="E2" s="7" t="s">
        <v>280</v>
      </c>
      <c r="F2" s="7" t="s">
        <v>101</v>
      </c>
      <c r="G2" s="7" t="s">
        <v>135</v>
      </c>
      <c r="H2" s="7" t="s">
        <v>143</v>
      </c>
      <c r="I2" s="7"/>
      <c r="J2" s="12">
        <v>2010</v>
      </c>
      <c r="K2" s="12">
        <v>2</v>
      </c>
      <c r="L2" s="12">
        <v>2</v>
      </c>
      <c r="M2" s="133"/>
      <c r="N2" s="32">
        <f>SUM(M2*K2)</f>
        <v>0</v>
      </c>
      <c r="O2" s="133"/>
      <c r="P2" s="27">
        <f>SUM(N2:O46)</f>
        <v>0</v>
      </c>
    </row>
    <row r="3" spans="1:16" ht="15.75" customHeight="1" x14ac:dyDescent="0.3">
      <c r="A3" s="15">
        <v>240408</v>
      </c>
      <c r="B3" s="15" t="s">
        <v>49</v>
      </c>
      <c r="C3" s="198" t="s">
        <v>721</v>
      </c>
      <c r="D3" s="199"/>
      <c r="E3" s="9" t="s">
        <v>280</v>
      </c>
      <c r="F3" s="9" t="s">
        <v>101</v>
      </c>
      <c r="G3" s="9" t="s">
        <v>135</v>
      </c>
      <c r="H3" s="9" t="s">
        <v>143</v>
      </c>
      <c r="I3" s="9"/>
      <c r="J3" s="14">
        <v>2010</v>
      </c>
      <c r="K3" s="14">
        <v>3</v>
      </c>
      <c r="L3" s="14">
        <v>3</v>
      </c>
      <c r="M3" s="129"/>
      <c r="N3" s="32">
        <f>SUM(M3*K3)</f>
        <v>0</v>
      </c>
      <c r="O3" s="129"/>
      <c r="P3" s="9"/>
    </row>
    <row r="4" spans="1:16" ht="30.75" customHeight="1" x14ac:dyDescent="0.3">
      <c r="A4" s="13">
        <v>240408</v>
      </c>
      <c r="B4" s="13" t="s">
        <v>49</v>
      </c>
      <c r="C4" s="200" t="s">
        <v>721</v>
      </c>
      <c r="D4" s="199"/>
      <c r="E4" s="7" t="s">
        <v>280</v>
      </c>
      <c r="F4" s="7" t="s">
        <v>101</v>
      </c>
      <c r="G4" s="7" t="s">
        <v>135</v>
      </c>
      <c r="H4" s="7" t="s">
        <v>651</v>
      </c>
      <c r="I4" s="7" t="s">
        <v>722</v>
      </c>
      <c r="J4" s="12">
        <v>2019</v>
      </c>
      <c r="K4" s="12">
        <v>1</v>
      </c>
      <c r="L4" s="12">
        <v>3</v>
      </c>
      <c r="M4" s="129"/>
      <c r="N4" s="32">
        <f>SUM(M4*K4)</f>
        <v>0</v>
      </c>
      <c r="O4" s="129"/>
      <c r="P4" s="7"/>
    </row>
    <row r="5" spans="1:16" ht="15.75" customHeight="1" x14ac:dyDescent="0.3">
      <c r="A5" s="15">
        <v>240408</v>
      </c>
      <c r="B5" s="15" t="s">
        <v>49</v>
      </c>
      <c r="C5" s="198" t="s">
        <v>721</v>
      </c>
      <c r="D5" s="199"/>
      <c r="E5" s="9" t="s">
        <v>280</v>
      </c>
      <c r="F5" s="9" t="s">
        <v>101</v>
      </c>
      <c r="G5" s="9" t="s">
        <v>135</v>
      </c>
      <c r="H5" s="9" t="s">
        <v>143</v>
      </c>
      <c r="I5" s="9" t="s">
        <v>723</v>
      </c>
      <c r="J5" s="14">
        <v>2010</v>
      </c>
      <c r="K5" s="14">
        <v>1</v>
      </c>
      <c r="L5" s="14">
        <v>3</v>
      </c>
      <c r="M5" s="133"/>
      <c r="N5" s="32">
        <f t="shared" ref="N5:N10" si="0">SUM(M5*K5)</f>
        <v>0</v>
      </c>
      <c r="O5" s="133"/>
      <c r="P5" s="9"/>
    </row>
    <row r="6" spans="1:16" ht="30.75" customHeight="1" x14ac:dyDescent="0.3">
      <c r="A6" s="13">
        <v>240408</v>
      </c>
      <c r="B6" s="13" t="s">
        <v>49</v>
      </c>
      <c r="C6" s="200" t="s">
        <v>721</v>
      </c>
      <c r="D6" s="199"/>
      <c r="E6" s="7" t="s">
        <v>280</v>
      </c>
      <c r="F6" s="7" t="s">
        <v>101</v>
      </c>
      <c r="G6" s="7" t="s">
        <v>724</v>
      </c>
      <c r="H6" s="7" t="s">
        <v>440</v>
      </c>
      <c r="I6" s="7" t="s">
        <v>725</v>
      </c>
      <c r="J6" s="12">
        <v>2010</v>
      </c>
      <c r="K6" s="12">
        <v>1</v>
      </c>
      <c r="L6" s="12">
        <v>3</v>
      </c>
      <c r="M6" s="129"/>
      <c r="N6" s="32">
        <f t="shared" si="0"/>
        <v>0</v>
      </c>
      <c r="O6" s="129"/>
      <c r="P6" s="7"/>
    </row>
    <row r="7" spans="1:16" ht="30.75" customHeight="1" x14ac:dyDescent="0.3">
      <c r="A7" s="15">
        <v>240408</v>
      </c>
      <c r="B7" s="15" t="s">
        <v>49</v>
      </c>
      <c r="C7" s="198" t="s">
        <v>721</v>
      </c>
      <c r="D7" s="199"/>
      <c r="E7" s="9" t="s">
        <v>280</v>
      </c>
      <c r="F7" s="9" t="s">
        <v>101</v>
      </c>
      <c r="G7" s="9" t="s">
        <v>726</v>
      </c>
      <c r="H7" s="9" t="s">
        <v>618</v>
      </c>
      <c r="I7" s="9" t="s">
        <v>727</v>
      </c>
      <c r="J7" s="14">
        <v>2012</v>
      </c>
      <c r="K7" s="14">
        <v>1</v>
      </c>
      <c r="L7" s="14">
        <v>3</v>
      </c>
      <c r="M7" s="129"/>
      <c r="N7" s="32">
        <f t="shared" si="0"/>
        <v>0</v>
      </c>
      <c r="O7" s="129"/>
      <c r="P7" s="9"/>
    </row>
    <row r="8" spans="1:16" ht="30.75" customHeight="1" x14ac:dyDescent="0.3">
      <c r="A8" s="13">
        <v>240408</v>
      </c>
      <c r="B8" s="13" t="s">
        <v>49</v>
      </c>
      <c r="C8" s="200" t="s">
        <v>721</v>
      </c>
      <c r="D8" s="199"/>
      <c r="E8" s="7" t="s">
        <v>280</v>
      </c>
      <c r="F8" s="7" t="s">
        <v>101</v>
      </c>
      <c r="G8" s="7" t="s">
        <v>728</v>
      </c>
      <c r="H8" s="7" t="s">
        <v>618</v>
      </c>
      <c r="I8" s="7" t="s">
        <v>729</v>
      </c>
      <c r="J8" s="12">
        <v>2016</v>
      </c>
      <c r="K8" s="12">
        <v>1</v>
      </c>
      <c r="L8" s="12">
        <v>3</v>
      </c>
      <c r="M8" s="133"/>
      <c r="N8" s="32">
        <f t="shared" si="0"/>
        <v>0</v>
      </c>
      <c r="O8" s="133"/>
      <c r="P8" s="7"/>
    </row>
    <row r="9" spans="1:16" ht="15.75" customHeight="1" x14ac:dyDescent="0.3">
      <c r="A9" s="15">
        <v>240408</v>
      </c>
      <c r="B9" s="15" t="s">
        <v>49</v>
      </c>
      <c r="C9" s="198" t="s">
        <v>721</v>
      </c>
      <c r="D9" s="199"/>
      <c r="E9" s="9" t="s">
        <v>280</v>
      </c>
      <c r="F9" s="9" t="s">
        <v>101</v>
      </c>
      <c r="G9" s="9" t="s">
        <v>730</v>
      </c>
      <c r="H9" s="9"/>
      <c r="I9" s="9"/>
      <c r="J9" s="14">
        <v>2010</v>
      </c>
      <c r="K9" s="14">
        <v>1</v>
      </c>
      <c r="L9" s="14">
        <v>3</v>
      </c>
      <c r="M9" s="129"/>
      <c r="N9" s="32">
        <f t="shared" si="0"/>
        <v>0</v>
      </c>
      <c r="O9" s="129"/>
      <c r="P9" s="9"/>
    </row>
    <row r="10" spans="1:16" ht="27.9" customHeight="1" x14ac:dyDescent="0.3">
      <c r="A10" s="13">
        <v>240408</v>
      </c>
      <c r="B10" s="13" t="s">
        <v>49</v>
      </c>
      <c r="C10" s="200" t="s">
        <v>721</v>
      </c>
      <c r="D10" s="199"/>
      <c r="E10" s="7" t="s">
        <v>280</v>
      </c>
      <c r="F10" s="7" t="s">
        <v>101</v>
      </c>
      <c r="G10" s="7" t="s">
        <v>730</v>
      </c>
      <c r="H10" s="7"/>
      <c r="I10" s="7"/>
      <c r="J10" s="12">
        <v>1992</v>
      </c>
      <c r="K10" s="12">
        <v>1</v>
      </c>
      <c r="L10" s="12">
        <v>3</v>
      </c>
      <c r="M10" s="129"/>
      <c r="N10" s="32">
        <f t="shared" si="0"/>
        <v>0</v>
      </c>
      <c r="O10" s="129"/>
      <c r="P10" s="7"/>
    </row>
    <row r="11" spans="1:16" ht="45.75" customHeight="1" x14ac:dyDescent="0.3">
      <c r="A11" s="15">
        <v>240408</v>
      </c>
      <c r="B11" s="15" t="s">
        <v>49</v>
      </c>
      <c r="C11" s="198" t="s">
        <v>721</v>
      </c>
      <c r="D11" s="199"/>
      <c r="E11" s="9" t="s">
        <v>280</v>
      </c>
      <c r="F11" s="9" t="s">
        <v>101</v>
      </c>
      <c r="G11" s="9" t="s">
        <v>731</v>
      </c>
      <c r="H11" s="9" t="s">
        <v>732</v>
      </c>
      <c r="I11" s="9" t="s">
        <v>733</v>
      </c>
      <c r="J11" s="14">
        <v>1995</v>
      </c>
      <c r="K11" s="14">
        <v>1</v>
      </c>
      <c r="L11" s="14">
        <v>5</v>
      </c>
      <c r="M11" s="133"/>
      <c r="N11" s="32">
        <f t="shared" ref="N11:N46" si="1">SUM(M11*K11)</f>
        <v>0</v>
      </c>
      <c r="O11" s="133"/>
      <c r="P11" s="9"/>
    </row>
    <row r="12" spans="1:16" ht="15.75" customHeight="1" x14ac:dyDescent="0.3">
      <c r="A12" s="13">
        <v>240408</v>
      </c>
      <c r="B12" s="13" t="s">
        <v>49</v>
      </c>
      <c r="C12" s="200" t="s">
        <v>721</v>
      </c>
      <c r="D12" s="199"/>
      <c r="E12" s="7" t="s">
        <v>280</v>
      </c>
      <c r="F12" s="7" t="s">
        <v>101</v>
      </c>
      <c r="G12" s="7" t="s">
        <v>734</v>
      </c>
      <c r="H12" s="7"/>
      <c r="I12" s="7"/>
      <c r="J12" s="10" t="s">
        <v>231</v>
      </c>
      <c r="K12" s="12">
        <v>75</v>
      </c>
      <c r="L12" s="12">
        <v>3</v>
      </c>
      <c r="M12" s="129"/>
      <c r="N12" s="32">
        <f t="shared" si="1"/>
        <v>0</v>
      </c>
      <c r="O12" s="129"/>
      <c r="P12" s="7"/>
    </row>
    <row r="13" spans="1:16" ht="15.75" customHeight="1" x14ac:dyDescent="0.3">
      <c r="A13" s="15">
        <v>240408</v>
      </c>
      <c r="B13" s="15" t="s">
        <v>49</v>
      </c>
      <c r="C13" s="198" t="s">
        <v>721</v>
      </c>
      <c r="D13" s="199"/>
      <c r="E13" s="9" t="s">
        <v>280</v>
      </c>
      <c r="F13" s="9" t="s">
        <v>101</v>
      </c>
      <c r="G13" s="9" t="s">
        <v>735</v>
      </c>
      <c r="H13" s="9" t="s">
        <v>113</v>
      </c>
      <c r="I13" s="9" t="s">
        <v>736</v>
      </c>
      <c r="J13" s="14">
        <v>2010</v>
      </c>
      <c r="K13" s="14">
        <v>2</v>
      </c>
      <c r="L13" s="14">
        <v>3</v>
      </c>
      <c r="M13" s="129"/>
      <c r="N13" s="32">
        <f t="shared" si="1"/>
        <v>0</v>
      </c>
      <c r="O13" s="129"/>
      <c r="P13" s="9"/>
    </row>
    <row r="14" spans="1:16" ht="15.75" customHeight="1" x14ac:dyDescent="0.3">
      <c r="A14" s="13">
        <v>240408</v>
      </c>
      <c r="B14" s="13" t="s">
        <v>49</v>
      </c>
      <c r="C14" s="200" t="s">
        <v>721</v>
      </c>
      <c r="D14" s="199"/>
      <c r="E14" s="7" t="s">
        <v>280</v>
      </c>
      <c r="F14" s="7" t="s">
        <v>101</v>
      </c>
      <c r="G14" s="7" t="s">
        <v>439</v>
      </c>
      <c r="H14" s="7" t="s">
        <v>737</v>
      </c>
      <c r="I14" s="7" t="s">
        <v>738</v>
      </c>
      <c r="J14" s="12">
        <v>2014</v>
      </c>
      <c r="K14" s="12">
        <v>1</v>
      </c>
      <c r="L14" s="12">
        <v>3</v>
      </c>
      <c r="M14" s="133"/>
      <c r="N14" s="32">
        <f t="shared" si="1"/>
        <v>0</v>
      </c>
      <c r="O14" s="133"/>
      <c r="P14" s="7"/>
    </row>
    <row r="15" spans="1:16" ht="15.75" customHeight="1" x14ac:dyDescent="0.3">
      <c r="A15" s="15">
        <v>240408</v>
      </c>
      <c r="B15" s="15" t="s">
        <v>49</v>
      </c>
      <c r="C15" s="198" t="s">
        <v>721</v>
      </c>
      <c r="D15" s="199"/>
      <c r="E15" s="9" t="s">
        <v>280</v>
      </c>
      <c r="F15" s="9" t="s">
        <v>101</v>
      </c>
      <c r="G15" s="9" t="s">
        <v>739</v>
      </c>
      <c r="H15" s="9" t="s">
        <v>425</v>
      </c>
      <c r="I15" s="9" t="s">
        <v>740</v>
      </c>
      <c r="J15" s="14">
        <v>2013</v>
      </c>
      <c r="K15" s="14">
        <v>1</v>
      </c>
      <c r="L15" s="14">
        <v>3</v>
      </c>
      <c r="M15" s="129"/>
      <c r="N15" s="32">
        <f t="shared" si="1"/>
        <v>0</v>
      </c>
      <c r="O15" s="129"/>
      <c r="P15" s="9"/>
    </row>
    <row r="16" spans="1:16" ht="15.75" customHeight="1" x14ac:dyDescent="0.3">
      <c r="A16" s="13">
        <v>240408</v>
      </c>
      <c r="B16" s="13" t="s">
        <v>49</v>
      </c>
      <c r="C16" s="200" t="s">
        <v>721</v>
      </c>
      <c r="D16" s="199"/>
      <c r="E16" s="7" t="s">
        <v>280</v>
      </c>
      <c r="F16" s="7" t="s">
        <v>101</v>
      </c>
      <c r="G16" s="7" t="s">
        <v>741</v>
      </c>
      <c r="H16" s="7" t="s">
        <v>425</v>
      </c>
      <c r="I16" s="7" t="s">
        <v>742</v>
      </c>
      <c r="J16" s="12">
        <v>2013</v>
      </c>
      <c r="K16" s="12">
        <v>1</v>
      </c>
      <c r="L16" s="12">
        <v>3</v>
      </c>
      <c r="M16" s="129"/>
      <c r="N16" s="32">
        <f t="shared" si="1"/>
        <v>0</v>
      </c>
      <c r="O16" s="129"/>
      <c r="P16" s="7"/>
    </row>
    <row r="17" spans="1:16" ht="15.75" customHeight="1" x14ac:dyDescent="0.3">
      <c r="A17" s="15">
        <v>240408</v>
      </c>
      <c r="B17" s="15" t="s">
        <v>49</v>
      </c>
      <c r="C17" s="198" t="s">
        <v>721</v>
      </c>
      <c r="D17" s="199"/>
      <c r="E17" s="9" t="s">
        <v>280</v>
      </c>
      <c r="F17" s="9" t="s">
        <v>101</v>
      </c>
      <c r="G17" s="9" t="s">
        <v>743</v>
      </c>
      <c r="H17" s="9" t="s">
        <v>425</v>
      </c>
      <c r="I17" s="9" t="s">
        <v>740</v>
      </c>
      <c r="J17" s="14">
        <v>2013</v>
      </c>
      <c r="K17" s="14">
        <v>1</v>
      </c>
      <c r="L17" s="14">
        <v>3</v>
      </c>
      <c r="M17" s="133"/>
      <c r="N17" s="32">
        <f t="shared" si="1"/>
        <v>0</v>
      </c>
      <c r="O17" s="133"/>
      <c r="P17" s="9"/>
    </row>
    <row r="18" spans="1:16" ht="30.75" customHeight="1" x14ac:dyDescent="0.3">
      <c r="A18" s="13">
        <v>240408</v>
      </c>
      <c r="B18" s="13" t="s">
        <v>49</v>
      </c>
      <c r="C18" s="200" t="s">
        <v>721</v>
      </c>
      <c r="D18" s="199"/>
      <c r="E18" s="7" t="s">
        <v>280</v>
      </c>
      <c r="F18" s="7" t="s">
        <v>101</v>
      </c>
      <c r="G18" s="7" t="s">
        <v>744</v>
      </c>
      <c r="H18" s="7" t="s">
        <v>425</v>
      </c>
      <c r="I18" s="7" t="s">
        <v>745</v>
      </c>
      <c r="J18" s="12">
        <v>2010</v>
      </c>
      <c r="K18" s="12">
        <v>1</v>
      </c>
      <c r="L18" s="12">
        <v>3</v>
      </c>
      <c r="M18" s="129"/>
      <c r="N18" s="32">
        <f t="shared" si="1"/>
        <v>0</v>
      </c>
      <c r="O18" s="129"/>
      <c r="P18" s="7"/>
    </row>
    <row r="19" spans="1:16" ht="15.75" customHeight="1" x14ac:dyDescent="0.3">
      <c r="A19" s="15">
        <v>240408</v>
      </c>
      <c r="B19" s="15" t="s">
        <v>49</v>
      </c>
      <c r="C19" s="198" t="s">
        <v>721</v>
      </c>
      <c r="D19" s="199"/>
      <c r="E19" s="9" t="s">
        <v>280</v>
      </c>
      <c r="F19" s="9" t="s">
        <v>101</v>
      </c>
      <c r="G19" s="9" t="s">
        <v>746</v>
      </c>
      <c r="H19" s="9" t="s">
        <v>425</v>
      </c>
      <c r="I19" s="9" t="s">
        <v>747</v>
      </c>
      <c r="J19" s="14">
        <v>2013</v>
      </c>
      <c r="K19" s="14">
        <v>1</v>
      </c>
      <c r="L19" s="14">
        <v>3</v>
      </c>
      <c r="M19" s="129"/>
      <c r="N19" s="32">
        <f t="shared" si="1"/>
        <v>0</v>
      </c>
      <c r="O19" s="129"/>
      <c r="P19" s="9"/>
    </row>
    <row r="20" spans="1:16" ht="15.75" customHeight="1" x14ac:dyDescent="0.3">
      <c r="A20" s="13">
        <v>240408</v>
      </c>
      <c r="B20" s="13" t="s">
        <v>49</v>
      </c>
      <c r="C20" s="200" t="s">
        <v>721</v>
      </c>
      <c r="D20" s="199"/>
      <c r="E20" s="7" t="s">
        <v>280</v>
      </c>
      <c r="F20" s="7" t="s">
        <v>101</v>
      </c>
      <c r="G20" s="7" t="s">
        <v>748</v>
      </c>
      <c r="H20" s="7" t="s">
        <v>425</v>
      </c>
      <c r="I20" s="7" t="s">
        <v>749</v>
      </c>
      <c r="J20" s="12">
        <v>2013</v>
      </c>
      <c r="K20" s="12">
        <v>1</v>
      </c>
      <c r="L20" s="12">
        <v>3</v>
      </c>
      <c r="M20" s="133"/>
      <c r="N20" s="32">
        <f t="shared" si="1"/>
        <v>0</v>
      </c>
      <c r="O20" s="133"/>
      <c r="P20" s="7"/>
    </row>
    <row r="21" spans="1:16" ht="15.75" customHeight="1" x14ac:dyDescent="0.3">
      <c r="A21" s="15">
        <v>240408</v>
      </c>
      <c r="B21" s="15" t="s">
        <v>49</v>
      </c>
      <c r="C21" s="198" t="s">
        <v>721</v>
      </c>
      <c r="D21" s="199"/>
      <c r="E21" s="9" t="s">
        <v>280</v>
      </c>
      <c r="F21" s="9" t="s">
        <v>101</v>
      </c>
      <c r="G21" s="9" t="s">
        <v>750</v>
      </c>
      <c r="H21" s="9" t="s">
        <v>126</v>
      </c>
      <c r="I21" s="9" t="s">
        <v>518</v>
      </c>
      <c r="J21" s="14">
        <v>2010</v>
      </c>
      <c r="K21" s="14">
        <v>1</v>
      </c>
      <c r="L21" s="14">
        <v>4</v>
      </c>
      <c r="M21" s="129"/>
      <c r="N21" s="32">
        <f t="shared" si="1"/>
        <v>0</v>
      </c>
      <c r="O21" s="129"/>
      <c r="P21" s="9"/>
    </row>
    <row r="22" spans="1:16" ht="15.75" customHeight="1" x14ac:dyDescent="0.3">
      <c r="A22" s="13">
        <v>240408</v>
      </c>
      <c r="B22" s="13" t="s">
        <v>49</v>
      </c>
      <c r="C22" s="200" t="s">
        <v>721</v>
      </c>
      <c r="D22" s="199"/>
      <c r="E22" s="7" t="s">
        <v>280</v>
      </c>
      <c r="F22" s="7" t="s">
        <v>101</v>
      </c>
      <c r="G22" s="7" t="s">
        <v>751</v>
      </c>
      <c r="H22" s="7" t="s">
        <v>126</v>
      </c>
      <c r="I22" s="7" t="s">
        <v>752</v>
      </c>
      <c r="J22" s="12">
        <v>2010</v>
      </c>
      <c r="K22" s="12">
        <v>1</v>
      </c>
      <c r="L22" s="12">
        <v>4</v>
      </c>
      <c r="M22" s="129"/>
      <c r="N22" s="32">
        <f t="shared" si="1"/>
        <v>0</v>
      </c>
      <c r="O22" s="129"/>
      <c r="P22" s="7"/>
    </row>
    <row r="23" spans="1:16" ht="15.75" customHeight="1" x14ac:dyDescent="0.3">
      <c r="A23" s="15">
        <v>240408</v>
      </c>
      <c r="B23" s="15" t="s">
        <v>49</v>
      </c>
      <c r="C23" s="198" t="s">
        <v>721</v>
      </c>
      <c r="D23" s="199"/>
      <c r="E23" s="9" t="s">
        <v>280</v>
      </c>
      <c r="F23" s="9" t="s">
        <v>101</v>
      </c>
      <c r="G23" s="9" t="s">
        <v>561</v>
      </c>
      <c r="H23" s="9" t="s">
        <v>225</v>
      </c>
      <c r="I23" s="9" t="s">
        <v>753</v>
      </c>
      <c r="J23" s="14">
        <v>2017</v>
      </c>
      <c r="K23" s="14">
        <v>1</v>
      </c>
      <c r="L23" s="14">
        <v>3</v>
      </c>
      <c r="M23" s="133"/>
      <c r="N23" s="32">
        <f t="shared" si="1"/>
        <v>0</v>
      </c>
      <c r="O23" s="133"/>
      <c r="P23" s="9"/>
    </row>
    <row r="24" spans="1:16" ht="30.75" customHeight="1" x14ac:dyDescent="0.3">
      <c r="A24" s="13">
        <v>240408</v>
      </c>
      <c r="B24" s="13" t="s">
        <v>49</v>
      </c>
      <c r="C24" s="200" t="s">
        <v>721</v>
      </c>
      <c r="D24" s="199"/>
      <c r="E24" s="7" t="s">
        <v>280</v>
      </c>
      <c r="F24" s="7" t="s">
        <v>101</v>
      </c>
      <c r="G24" s="7" t="s">
        <v>754</v>
      </c>
      <c r="H24" s="7" t="s">
        <v>157</v>
      </c>
      <c r="I24" s="7" t="s">
        <v>755</v>
      </c>
      <c r="J24" s="12">
        <v>2010</v>
      </c>
      <c r="K24" s="12">
        <v>1</v>
      </c>
      <c r="L24" s="12">
        <v>3</v>
      </c>
      <c r="M24" s="129"/>
      <c r="N24" s="32">
        <f t="shared" si="1"/>
        <v>0</v>
      </c>
      <c r="O24" s="129"/>
      <c r="P24" s="7"/>
    </row>
    <row r="25" spans="1:16" ht="30.75" customHeight="1" x14ac:dyDescent="0.3">
      <c r="A25" s="15">
        <v>240408</v>
      </c>
      <c r="B25" s="15" t="s">
        <v>49</v>
      </c>
      <c r="C25" s="198" t="s">
        <v>721</v>
      </c>
      <c r="D25" s="199"/>
      <c r="E25" s="9" t="s">
        <v>280</v>
      </c>
      <c r="F25" s="9" t="s">
        <v>101</v>
      </c>
      <c r="G25" s="9" t="s">
        <v>756</v>
      </c>
      <c r="H25" s="9" t="s">
        <v>157</v>
      </c>
      <c r="I25" s="9" t="s">
        <v>757</v>
      </c>
      <c r="J25" s="14">
        <v>2010</v>
      </c>
      <c r="K25" s="14">
        <v>1</v>
      </c>
      <c r="L25" s="14">
        <v>3</v>
      </c>
      <c r="M25" s="129"/>
      <c r="N25" s="32">
        <f t="shared" si="1"/>
        <v>0</v>
      </c>
      <c r="O25" s="129"/>
      <c r="P25" s="9"/>
    </row>
    <row r="26" spans="1:16" ht="15.75" customHeight="1" x14ac:dyDescent="0.3">
      <c r="A26" s="13">
        <v>240408</v>
      </c>
      <c r="B26" s="13" t="s">
        <v>49</v>
      </c>
      <c r="C26" s="200" t="s">
        <v>721</v>
      </c>
      <c r="D26" s="199"/>
      <c r="E26" s="7" t="s">
        <v>280</v>
      </c>
      <c r="F26" s="7" t="s">
        <v>101</v>
      </c>
      <c r="G26" s="7" t="s">
        <v>758</v>
      </c>
      <c r="H26" s="7" t="s">
        <v>121</v>
      </c>
      <c r="I26" s="7" t="s">
        <v>759</v>
      </c>
      <c r="J26" s="12">
        <v>2011</v>
      </c>
      <c r="K26" s="12">
        <v>1</v>
      </c>
      <c r="L26" s="12">
        <v>3</v>
      </c>
      <c r="M26" s="133"/>
      <c r="N26" s="32">
        <f t="shared" si="1"/>
        <v>0</v>
      </c>
      <c r="O26" s="133"/>
      <c r="P26" s="7"/>
    </row>
    <row r="27" spans="1:16" ht="30.75" customHeight="1" x14ac:dyDescent="0.3">
      <c r="A27" s="15">
        <v>240408</v>
      </c>
      <c r="B27" s="15" t="s">
        <v>49</v>
      </c>
      <c r="C27" s="198" t="s">
        <v>721</v>
      </c>
      <c r="D27" s="199"/>
      <c r="E27" s="9" t="s">
        <v>280</v>
      </c>
      <c r="F27" s="9" t="s">
        <v>101</v>
      </c>
      <c r="G27" s="9" t="s">
        <v>760</v>
      </c>
      <c r="H27" s="9" t="s">
        <v>761</v>
      </c>
      <c r="I27" s="9" t="s">
        <v>762</v>
      </c>
      <c r="J27" s="14">
        <v>2010</v>
      </c>
      <c r="K27" s="14">
        <v>1</v>
      </c>
      <c r="L27" s="14">
        <v>3</v>
      </c>
      <c r="M27" s="129"/>
      <c r="N27" s="32">
        <f t="shared" si="1"/>
        <v>0</v>
      </c>
      <c r="O27" s="129"/>
      <c r="P27" s="9"/>
    </row>
    <row r="28" spans="1:16" ht="15.75" customHeight="1" x14ac:dyDescent="0.3">
      <c r="A28" s="13">
        <v>240408</v>
      </c>
      <c r="B28" s="13" t="s">
        <v>49</v>
      </c>
      <c r="C28" s="200" t="s">
        <v>721</v>
      </c>
      <c r="D28" s="199"/>
      <c r="E28" s="7" t="s">
        <v>280</v>
      </c>
      <c r="F28" s="7" t="s">
        <v>101</v>
      </c>
      <c r="G28" s="7" t="s">
        <v>763</v>
      </c>
      <c r="H28" s="7" t="s">
        <v>764</v>
      </c>
      <c r="I28" s="7" t="s">
        <v>765</v>
      </c>
      <c r="J28" s="10" t="s">
        <v>231</v>
      </c>
      <c r="K28" s="12">
        <v>1</v>
      </c>
      <c r="L28" s="12">
        <v>3</v>
      </c>
      <c r="M28" s="129"/>
      <c r="N28" s="32">
        <f t="shared" si="1"/>
        <v>0</v>
      </c>
      <c r="O28" s="129"/>
      <c r="P28" s="7"/>
    </row>
    <row r="29" spans="1:16" ht="15.75" customHeight="1" x14ac:dyDescent="0.3">
      <c r="A29" s="15">
        <v>240408</v>
      </c>
      <c r="B29" s="15" t="s">
        <v>49</v>
      </c>
      <c r="C29" s="198" t="s">
        <v>721</v>
      </c>
      <c r="D29" s="199"/>
      <c r="E29" s="9" t="s">
        <v>280</v>
      </c>
      <c r="F29" s="9" t="s">
        <v>101</v>
      </c>
      <c r="G29" s="9" t="s">
        <v>766</v>
      </c>
      <c r="H29" s="9" t="s">
        <v>767</v>
      </c>
      <c r="I29" s="9" t="s">
        <v>768</v>
      </c>
      <c r="J29" s="14">
        <v>1992</v>
      </c>
      <c r="K29" s="14">
        <v>1</v>
      </c>
      <c r="L29" s="14">
        <v>4</v>
      </c>
      <c r="M29" s="133"/>
      <c r="N29" s="32">
        <f t="shared" si="1"/>
        <v>0</v>
      </c>
      <c r="O29" s="133"/>
      <c r="P29" s="9"/>
    </row>
    <row r="30" spans="1:16" ht="30.75" customHeight="1" x14ac:dyDescent="0.3">
      <c r="A30" s="13">
        <v>240408</v>
      </c>
      <c r="B30" s="13" t="s">
        <v>49</v>
      </c>
      <c r="C30" s="200" t="s">
        <v>721</v>
      </c>
      <c r="D30" s="199"/>
      <c r="E30" s="7" t="s">
        <v>280</v>
      </c>
      <c r="F30" s="7" t="s">
        <v>101</v>
      </c>
      <c r="G30" s="7" t="s">
        <v>769</v>
      </c>
      <c r="H30" s="7" t="s">
        <v>767</v>
      </c>
      <c r="I30" s="7" t="s">
        <v>770</v>
      </c>
      <c r="J30" s="12">
        <v>2010</v>
      </c>
      <c r="K30" s="12">
        <v>1</v>
      </c>
      <c r="L30" s="12">
        <v>3</v>
      </c>
      <c r="M30" s="129"/>
      <c r="N30" s="32">
        <f t="shared" si="1"/>
        <v>0</v>
      </c>
      <c r="O30" s="129"/>
      <c r="P30" s="7"/>
    </row>
    <row r="31" spans="1:16" ht="15.75" customHeight="1" x14ac:dyDescent="0.3">
      <c r="A31" s="15">
        <v>240408</v>
      </c>
      <c r="B31" s="15" t="s">
        <v>49</v>
      </c>
      <c r="C31" s="198" t="s">
        <v>721</v>
      </c>
      <c r="D31" s="199"/>
      <c r="E31" s="9" t="s">
        <v>280</v>
      </c>
      <c r="F31" s="9" t="s">
        <v>101</v>
      </c>
      <c r="G31" s="9" t="s">
        <v>771</v>
      </c>
      <c r="H31" s="9" t="s">
        <v>767</v>
      </c>
      <c r="I31" s="9" t="s">
        <v>768</v>
      </c>
      <c r="J31" s="14">
        <v>1992</v>
      </c>
      <c r="K31" s="14">
        <v>1</v>
      </c>
      <c r="L31" s="14">
        <v>4</v>
      </c>
      <c r="M31" s="129"/>
      <c r="N31" s="32">
        <f t="shared" si="1"/>
        <v>0</v>
      </c>
      <c r="O31" s="129"/>
      <c r="P31" s="9"/>
    </row>
    <row r="32" spans="1:16" ht="15.75" customHeight="1" x14ac:dyDescent="0.3">
      <c r="A32" s="13">
        <v>240408</v>
      </c>
      <c r="B32" s="13" t="s">
        <v>49</v>
      </c>
      <c r="C32" s="200" t="s">
        <v>721</v>
      </c>
      <c r="D32" s="199"/>
      <c r="E32" s="7" t="s">
        <v>280</v>
      </c>
      <c r="F32" s="7" t="s">
        <v>101</v>
      </c>
      <c r="G32" s="7" t="s">
        <v>772</v>
      </c>
      <c r="H32" s="7" t="s">
        <v>767</v>
      </c>
      <c r="I32" s="7" t="s">
        <v>770</v>
      </c>
      <c r="J32" s="12">
        <v>2010</v>
      </c>
      <c r="K32" s="12">
        <v>1</v>
      </c>
      <c r="L32" s="12">
        <v>3</v>
      </c>
      <c r="M32" s="133"/>
      <c r="N32" s="32">
        <f t="shared" si="1"/>
        <v>0</v>
      </c>
      <c r="O32" s="133"/>
      <c r="P32" s="7"/>
    </row>
    <row r="33" spans="1:16" ht="15.75" customHeight="1" x14ac:dyDescent="0.3">
      <c r="A33" s="15">
        <v>240408</v>
      </c>
      <c r="B33" s="15" t="s">
        <v>49</v>
      </c>
      <c r="C33" s="198" t="s">
        <v>721</v>
      </c>
      <c r="D33" s="199"/>
      <c r="E33" s="9" t="s">
        <v>280</v>
      </c>
      <c r="F33" s="9" t="s">
        <v>101</v>
      </c>
      <c r="G33" s="9" t="s">
        <v>773</v>
      </c>
      <c r="H33" s="9" t="s">
        <v>113</v>
      </c>
      <c r="I33" s="9" t="s">
        <v>736</v>
      </c>
      <c r="J33" s="14">
        <v>2010</v>
      </c>
      <c r="K33" s="14">
        <v>2</v>
      </c>
      <c r="L33" s="14">
        <v>3</v>
      </c>
      <c r="M33" s="129"/>
      <c r="N33" s="32">
        <f t="shared" si="1"/>
        <v>0</v>
      </c>
      <c r="O33" s="129"/>
      <c r="P33" s="9"/>
    </row>
    <row r="34" spans="1:16" ht="15.75" customHeight="1" x14ac:dyDescent="0.3">
      <c r="A34" s="13">
        <v>240408</v>
      </c>
      <c r="B34" s="13" t="s">
        <v>49</v>
      </c>
      <c r="C34" s="200" t="s">
        <v>721</v>
      </c>
      <c r="D34" s="199"/>
      <c r="E34" s="7" t="s">
        <v>280</v>
      </c>
      <c r="F34" s="7" t="s">
        <v>101</v>
      </c>
      <c r="G34" s="7" t="s">
        <v>774</v>
      </c>
      <c r="H34" s="7" t="s">
        <v>121</v>
      </c>
      <c r="I34" s="7" t="s">
        <v>775</v>
      </c>
      <c r="J34" s="12">
        <v>2010</v>
      </c>
      <c r="K34" s="12">
        <v>1</v>
      </c>
      <c r="L34" s="12">
        <v>3</v>
      </c>
      <c r="M34" s="129"/>
      <c r="N34" s="32">
        <f t="shared" si="1"/>
        <v>0</v>
      </c>
      <c r="O34" s="129"/>
      <c r="P34" s="7"/>
    </row>
    <row r="35" spans="1:16" ht="45.75" customHeight="1" x14ac:dyDescent="0.3">
      <c r="A35" s="15">
        <v>240408</v>
      </c>
      <c r="B35" s="15" t="s">
        <v>49</v>
      </c>
      <c r="C35" s="198" t="s">
        <v>721</v>
      </c>
      <c r="D35" s="199"/>
      <c r="E35" s="9" t="s">
        <v>280</v>
      </c>
      <c r="F35" s="9" t="s">
        <v>101</v>
      </c>
      <c r="G35" s="9" t="s">
        <v>776</v>
      </c>
      <c r="H35" s="9" t="s">
        <v>121</v>
      </c>
      <c r="I35" s="9" t="s">
        <v>777</v>
      </c>
      <c r="J35" s="14">
        <v>2015</v>
      </c>
      <c r="K35" s="14">
        <v>2</v>
      </c>
      <c r="L35" s="14">
        <v>3</v>
      </c>
      <c r="M35" s="133"/>
      <c r="N35" s="32">
        <f t="shared" si="1"/>
        <v>0</v>
      </c>
      <c r="O35" s="133"/>
      <c r="P35" s="9"/>
    </row>
    <row r="36" spans="1:16" ht="30.75" customHeight="1" x14ac:dyDescent="0.3">
      <c r="A36" s="13">
        <v>240408</v>
      </c>
      <c r="B36" s="13" t="s">
        <v>49</v>
      </c>
      <c r="C36" s="200" t="s">
        <v>721</v>
      </c>
      <c r="D36" s="199"/>
      <c r="E36" s="7" t="s">
        <v>280</v>
      </c>
      <c r="F36" s="7" t="s">
        <v>101</v>
      </c>
      <c r="G36" s="7" t="s">
        <v>778</v>
      </c>
      <c r="H36" s="7" t="s">
        <v>121</v>
      </c>
      <c r="I36" s="7" t="s">
        <v>779</v>
      </c>
      <c r="J36" s="12">
        <v>2018</v>
      </c>
      <c r="K36" s="12">
        <v>2</v>
      </c>
      <c r="L36" s="12">
        <v>3</v>
      </c>
      <c r="M36" s="129"/>
      <c r="N36" s="32">
        <f t="shared" si="1"/>
        <v>0</v>
      </c>
      <c r="O36" s="129"/>
      <c r="P36" s="7"/>
    </row>
    <row r="37" spans="1:16" ht="30.75" customHeight="1" x14ac:dyDescent="0.3">
      <c r="A37" s="15">
        <v>240408</v>
      </c>
      <c r="B37" s="15" t="s">
        <v>49</v>
      </c>
      <c r="C37" s="198" t="s">
        <v>721</v>
      </c>
      <c r="D37" s="199"/>
      <c r="E37" s="9" t="s">
        <v>280</v>
      </c>
      <c r="F37" s="9" t="s">
        <v>101</v>
      </c>
      <c r="G37" s="9" t="s">
        <v>780</v>
      </c>
      <c r="H37" s="9" t="s">
        <v>121</v>
      </c>
      <c r="I37" s="9" t="s">
        <v>781</v>
      </c>
      <c r="J37" s="14">
        <v>2015</v>
      </c>
      <c r="K37" s="14">
        <v>1</v>
      </c>
      <c r="L37" s="14">
        <v>3</v>
      </c>
      <c r="M37" s="129"/>
      <c r="N37" s="32">
        <f t="shared" si="1"/>
        <v>0</v>
      </c>
      <c r="O37" s="129"/>
      <c r="P37" s="9"/>
    </row>
    <row r="38" spans="1:16" ht="15.75" customHeight="1" x14ac:dyDescent="0.3">
      <c r="A38" s="13">
        <v>240408</v>
      </c>
      <c r="B38" s="13" t="s">
        <v>49</v>
      </c>
      <c r="C38" s="200" t="s">
        <v>721</v>
      </c>
      <c r="D38" s="199"/>
      <c r="E38" s="7" t="s">
        <v>280</v>
      </c>
      <c r="F38" s="7" t="s">
        <v>101</v>
      </c>
      <c r="G38" s="7" t="s">
        <v>782</v>
      </c>
      <c r="H38" s="7" t="s">
        <v>425</v>
      </c>
      <c r="I38" s="7" t="s">
        <v>742</v>
      </c>
      <c r="J38" s="12">
        <v>2013</v>
      </c>
      <c r="K38" s="12">
        <v>1</v>
      </c>
      <c r="L38" s="12">
        <v>3</v>
      </c>
      <c r="M38" s="133"/>
      <c r="N38" s="32">
        <f t="shared" si="1"/>
        <v>0</v>
      </c>
      <c r="O38" s="133"/>
      <c r="P38" s="7"/>
    </row>
    <row r="39" spans="1:16" ht="45.75" customHeight="1" x14ac:dyDescent="0.3">
      <c r="A39" s="15">
        <v>240408</v>
      </c>
      <c r="B39" s="15" t="s">
        <v>49</v>
      </c>
      <c r="C39" s="198" t="s">
        <v>721</v>
      </c>
      <c r="D39" s="199"/>
      <c r="E39" s="9" t="s">
        <v>280</v>
      </c>
      <c r="F39" s="9" t="s">
        <v>101</v>
      </c>
      <c r="G39" s="9" t="s">
        <v>783</v>
      </c>
      <c r="H39" s="9" t="s">
        <v>425</v>
      </c>
      <c r="I39" s="9" t="s">
        <v>784</v>
      </c>
      <c r="J39" s="14">
        <v>2010</v>
      </c>
      <c r="K39" s="14">
        <v>1</v>
      </c>
      <c r="L39" s="14">
        <v>3</v>
      </c>
      <c r="M39" s="129"/>
      <c r="N39" s="32">
        <f t="shared" si="1"/>
        <v>0</v>
      </c>
      <c r="O39" s="129"/>
      <c r="P39" s="9"/>
    </row>
    <row r="40" spans="1:16" ht="30.75" customHeight="1" x14ac:dyDescent="0.3">
      <c r="A40" s="13">
        <v>240408</v>
      </c>
      <c r="B40" s="13" t="s">
        <v>49</v>
      </c>
      <c r="C40" s="200" t="s">
        <v>721</v>
      </c>
      <c r="D40" s="199"/>
      <c r="E40" s="7" t="s">
        <v>280</v>
      </c>
      <c r="F40" s="7" t="s">
        <v>101</v>
      </c>
      <c r="G40" s="7" t="s">
        <v>785</v>
      </c>
      <c r="H40" s="7" t="s">
        <v>425</v>
      </c>
      <c r="I40" s="7" t="s">
        <v>784</v>
      </c>
      <c r="J40" s="12">
        <v>2010</v>
      </c>
      <c r="K40" s="12">
        <v>1</v>
      </c>
      <c r="L40" s="12">
        <v>3</v>
      </c>
      <c r="M40" s="129"/>
      <c r="N40" s="32">
        <f t="shared" si="1"/>
        <v>0</v>
      </c>
      <c r="O40" s="129"/>
      <c r="P40" s="7"/>
    </row>
    <row r="41" spans="1:16" ht="15.75" customHeight="1" x14ac:dyDescent="0.3">
      <c r="A41" s="15">
        <v>240408</v>
      </c>
      <c r="B41" s="15" t="s">
        <v>49</v>
      </c>
      <c r="C41" s="198" t="s">
        <v>721</v>
      </c>
      <c r="D41" s="199"/>
      <c r="E41" s="9" t="s">
        <v>280</v>
      </c>
      <c r="F41" s="9" t="s">
        <v>101</v>
      </c>
      <c r="G41" s="9" t="s">
        <v>786</v>
      </c>
      <c r="H41" s="9" t="s">
        <v>425</v>
      </c>
      <c r="I41" s="9" t="s">
        <v>787</v>
      </c>
      <c r="J41" s="14">
        <v>2013</v>
      </c>
      <c r="K41" s="14">
        <v>1</v>
      </c>
      <c r="L41" s="14">
        <v>3</v>
      </c>
      <c r="M41" s="133"/>
      <c r="N41" s="32">
        <f t="shared" si="1"/>
        <v>0</v>
      </c>
      <c r="O41" s="133"/>
      <c r="P41" s="9"/>
    </row>
    <row r="42" spans="1:16" ht="15.75" customHeight="1" x14ac:dyDescent="0.3">
      <c r="A42" s="13">
        <v>240408</v>
      </c>
      <c r="B42" s="13" t="s">
        <v>49</v>
      </c>
      <c r="C42" s="200" t="s">
        <v>721</v>
      </c>
      <c r="D42" s="199"/>
      <c r="E42" s="7" t="s">
        <v>280</v>
      </c>
      <c r="F42" s="7" t="s">
        <v>101</v>
      </c>
      <c r="G42" s="7" t="s">
        <v>788</v>
      </c>
      <c r="H42" s="7"/>
      <c r="I42" s="7"/>
      <c r="J42" s="10"/>
      <c r="K42" s="12">
        <v>1</v>
      </c>
      <c r="L42" s="12"/>
      <c r="M42" s="129"/>
      <c r="N42" s="32">
        <f t="shared" si="1"/>
        <v>0</v>
      </c>
      <c r="O42" s="129"/>
      <c r="P42" s="7"/>
    </row>
    <row r="43" spans="1:16" ht="15.75" customHeight="1" x14ac:dyDescent="0.3">
      <c r="A43" s="15">
        <v>240408</v>
      </c>
      <c r="B43" s="15" t="s">
        <v>49</v>
      </c>
      <c r="C43" s="198" t="s">
        <v>721</v>
      </c>
      <c r="D43" s="199"/>
      <c r="E43" s="9" t="s">
        <v>280</v>
      </c>
      <c r="F43" s="9" t="s">
        <v>101</v>
      </c>
      <c r="G43" s="9" t="s">
        <v>789</v>
      </c>
      <c r="H43" s="9" t="s">
        <v>113</v>
      </c>
      <c r="I43" s="9" t="s">
        <v>790</v>
      </c>
      <c r="J43" s="14">
        <v>2008</v>
      </c>
      <c r="K43" s="14">
        <v>1</v>
      </c>
      <c r="L43" s="14">
        <v>3</v>
      </c>
      <c r="M43" s="129"/>
      <c r="N43" s="32">
        <f t="shared" si="1"/>
        <v>0</v>
      </c>
      <c r="O43" s="129"/>
      <c r="P43" s="9"/>
    </row>
    <row r="44" spans="1:16" ht="15.75" customHeight="1" x14ac:dyDescent="0.3">
      <c r="A44" s="13">
        <v>240408</v>
      </c>
      <c r="B44" s="13" t="s">
        <v>49</v>
      </c>
      <c r="C44" s="200" t="s">
        <v>721</v>
      </c>
      <c r="D44" s="199"/>
      <c r="E44" s="7" t="s">
        <v>280</v>
      </c>
      <c r="F44" s="7" t="s">
        <v>101</v>
      </c>
      <c r="G44" s="7" t="s">
        <v>791</v>
      </c>
      <c r="H44" s="7" t="s">
        <v>385</v>
      </c>
      <c r="I44" s="7" t="s">
        <v>792</v>
      </c>
      <c r="J44" s="10"/>
      <c r="K44" s="12">
        <v>6</v>
      </c>
      <c r="L44" s="12">
        <v>3</v>
      </c>
      <c r="M44" s="133"/>
      <c r="N44" s="32">
        <f t="shared" si="1"/>
        <v>0</v>
      </c>
      <c r="O44" s="133"/>
      <c r="P44" s="7"/>
    </row>
    <row r="45" spans="1:16" ht="15.75" customHeight="1" x14ac:dyDescent="0.3">
      <c r="A45" s="15">
        <v>240408</v>
      </c>
      <c r="B45" s="15" t="s">
        <v>49</v>
      </c>
      <c r="C45" s="198" t="s">
        <v>721</v>
      </c>
      <c r="D45" s="199"/>
      <c r="E45" s="9" t="s">
        <v>280</v>
      </c>
      <c r="F45" s="9" t="s">
        <v>101</v>
      </c>
      <c r="G45" s="9" t="s">
        <v>793</v>
      </c>
      <c r="H45" s="9" t="s">
        <v>126</v>
      </c>
      <c r="I45" s="9" t="s">
        <v>372</v>
      </c>
      <c r="J45" s="14">
        <v>2010</v>
      </c>
      <c r="K45" s="14">
        <v>1</v>
      </c>
      <c r="L45" s="14">
        <v>4</v>
      </c>
      <c r="M45" s="129"/>
      <c r="N45" s="32">
        <f t="shared" si="1"/>
        <v>0</v>
      </c>
      <c r="O45" s="129"/>
      <c r="P45" s="9"/>
    </row>
    <row r="46" spans="1:16" ht="15.75" customHeight="1" x14ac:dyDescent="0.3">
      <c r="A46" s="13">
        <v>240408</v>
      </c>
      <c r="B46" s="13" t="s">
        <v>49</v>
      </c>
      <c r="C46" s="200" t="s">
        <v>721</v>
      </c>
      <c r="D46" s="199"/>
      <c r="E46" s="7" t="s">
        <v>280</v>
      </c>
      <c r="F46" s="7" t="s">
        <v>101</v>
      </c>
      <c r="G46" s="7" t="s">
        <v>735</v>
      </c>
      <c r="H46" s="7" t="s">
        <v>794</v>
      </c>
      <c r="I46" s="7"/>
      <c r="J46" s="10"/>
      <c r="K46" s="12">
        <v>1</v>
      </c>
      <c r="L46" s="12"/>
      <c r="M46" s="129"/>
      <c r="N46" s="32">
        <f t="shared" si="1"/>
        <v>0</v>
      </c>
      <c r="O46" s="129"/>
      <c r="P46" s="7"/>
    </row>
    <row r="47" spans="1:16" x14ac:dyDescent="0.3">
      <c r="A47" s="9"/>
      <c r="B47" s="9"/>
      <c r="C47" s="9"/>
      <c r="D47" s="20"/>
      <c r="E47" s="9"/>
      <c r="F47" s="9"/>
      <c r="G47" s="9"/>
      <c r="H47" s="9"/>
      <c r="I47" s="9"/>
      <c r="J47" s="11"/>
      <c r="K47" s="11"/>
      <c r="L47" s="11"/>
      <c r="M47" s="11"/>
      <c r="N47" s="11"/>
      <c r="O47" s="140"/>
      <c r="P47" s="9"/>
    </row>
    <row r="48" spans="1:16" x14ac:dyDescent="0.3">
      <c r="A48" s="7"/>
      <c r="B48" s="7"/>
      <c r="C48" s="7"/>
      <c r="D48" s="8"/>
      <c r="E48" s="7"/>
      <c r="F48" s="7"/>
      <c r="G48" s="7"/>
      <c r="H48" s="7"/>
      <c r="I48" s="7"/>
      <c r="J48" s="10"/>
      <c r="K48" s="10"/>
      <c r="L48" s="10"/>
      <c r="M48" s="10"/>
      <c r="N48" s="10"/>
      <c r="O48" s="141"/>
      <c r="P48" s="7"/>
    </row>
    <row r="49" spans="1:16" x14ac:dyDescent="0.3">
      <c r="A49" s="9"/>
      <c r="B49" s="9"/>
      <c r="C49" s="9"/>
      <c r="D49" s="20"/>
      <c r="E49" s="9"/>
      <c r="F49" s="9"/>
      <c r="G49" s="9"/>
      <c r="H49" s="9"/>
      <c r="I49" s="9"/>
      <c r="J49" s="11"/>
      <c r="K49" s="11"/>
      <c r="L49" s="11"/>
      <c r="M49" s="11"/>
      <c r="N49" s="11"/>
      <c r="O49" s="140"/>
      <c r="P49" s="9"/>
    </row>
    <row r="50" spans="1:16" x14ac:dyDescent="0.3">
      <c r="A50" s="7"/>
      <c r="B50" s="7"/>
      <c r="C50" s="7"/>
      <c r="D50" s="8"/>
      <c r="E50" s="7"/>
      <c r="F50" s="7"/>
      <c r="G50" s="7"/>
      <c r="H50" s="7"/>
      <c r="I50" s="7"/>
      <c r="J50" s="10"/>
      <c r="K50" s="10"/>
      <c r="L50" s="10"/>
      <c r="M50" s="10"/>
      <c r="N50" s="10"/>
      <c r="O50" s="141"/>
      <c r="P50" s="7"/>
    </row>
    <row r="51" spans="1:16" x14ac:dyDescent="0.3">
      <c r="A51" s="9"/>
      <c r="B51" s="9"/>
      <c r="C51" s="9"/>
      <c r="D51" s="20"/>
      <c r="E51" s="9"/>
      <c r="F51" s="9"/>
      <c r="G51" s="9"/>
      <c r="H51" s="9"/>
      <c r="I51" s="9"/>
      <c r="J51" s="11"/>
      <c r="K51" s="11"/>
      <c r="L51" s="11"/>
      <c r="M51" s="11"/>
      <c r="N51" s="11"/>
      <c r="O51" s="140"/>
      <c r="P51" s="9"/>
    </row>
    <row r="52" spans="1:16" x14ac:dyDescent="0.3">
      <c r="A52" s="7"/>
      <c r="B52" s="7"/>
      <c r="C52" s="7"/>
      <c r="D52" s="8"/>
      <c r="E52" s="7"/>
      <c r="F52" s="7"/>
      <c r="G52" s="7"/>
      <c r="H52" s="7"/>
      <c r="I52" s="7"/>
      <c r="J52" s="10"/>
      <c r="K52" s="10"/>
      <c r="L52" s="10"/>
      <c r="M52" s="10"/>
      <c r="N52" s="10"/>
      <c r="O52" s="141"/>
      <c r="P52" s="7"/>
    </row>
    <row r="53" spans="1:16" x14ac:dyDescent="0.3">
      <c r="A53" s="9"/>
      <c r="B53" s="9"/>
      <c r="C53" s="9"/>
      <c r="D53" s="20"/>
      <c r="E53" s="9"/>
      <c r="F53" s="9"/>
      <c r="G53" s="9"/>
      <c r="H53" s="9"/>
      <c r="I53" s="9"/>
      <c r="J53" s="11"/>
      <c r="K53" s="11"/>
      <c r="L53" s="11"/>
      <c r="M53" s="11"/>
      <c r="N53" s="11"/>
      <c r="O53" s="140"/>
      <c r="P53" s="9"/>
    </row>
    <row r="54" spans="1:16" x14ac:dyDescent="0.3">
      <c r="A54" s="7"/>
      <c r="B54" s="7"/>
      <c r="C54" s="7"/>
      <c r="D54" s="8"/>
      <c r="E54" s="7"/>
      <c r="F54" s="7"/>
      <c r="G54" s="7"/>
      <c r="H54" s="7"/>
      <c r="I54" s="7"/>
      <c r="J54" s="10"/>
      <c r="K54" s="10"/>
      <c r="L54" s="10"/>
      <c r="M54" s="10"/>
      <c r="N54" s="10"/>
      <c r="O54" s="141"/>
      <c r="P54" s="7"/>
    </row>
    <row r="55" spans="1:16" x14ac:dyDescent="0.3">
      <c r="A55" s="9"/>
      <c r="B55" s="9"/>
      <c r="C55" s="9"/>
      <c r="D55" s="20"/>
      <c r="E55" s="9"/>
      <c r="F55" s="9"/>
      <c r="G55" s="9"/>
      <c r="H55" s="9"/>
      <c r="I55" s="9"/>
      <c r="J55" s="11"/>
      <c r="K55" s="11"/>
      <c r="L55" s="11"/>
      <c r="M55" s="11"/>
      <c r="N55" s="11"/>
      <c r="O55" s="140"/>
      <c r="P55" s="9"/>
    </row>
    <row r="56" spans="1:16" x14ac:dyDescent="0.3">
      <c r="A56" s="7"/>
      <c r="B56" s="7"/>
      <c r="C56" s="7"/>
      <c r="D56" s="8"/>
      <c r="E56" s="7"/>
      <c r="F56" s="7"/>
      <c r="G56" s="7"/>
      <c r="H56" s="7"/>
      <c r="I56" s="7"/>
      <c r="J56" s="10"/>
      <c r="K56" s="10"/>
      <c r="L56" s="10"/>
      <c r="M56" s="10"/>
      <c r="N56" s="10"/>
      <c r="O56" s="141"/>
      <c r="P56" s="7"/>
    </row>
    <row r="57" spans="1:16" x14ac:dyDescent="0.3">
      <c r="A57" s="9"/>
      <c r="B57" s="9"/>
      <c r="C57" s="9"/>
      <c r="D57" s="20"/>
      <c r="E57" s="9"/>
      <c r="F57" s="9"/>
      <c r="G57" s="9"/>
      <c r="H57" s="9"/>
      <c r="I57" s="9"/>
      <c r="J57" s="11"/>
      <c r="K57" s="11"/>
      <c r="L57" s="11"/>
      <c r="M57" s="11"/>
      <c r="N57" s="11"/>
      <c r="O57" s="140"/>
      <c r="P57" s="9"/>
    </row>
    <row r="58" spans="1:16" x14ac:dyDescent="0.3">
      <c r="A58" s="7"/>
      <c r="B58" s="7"/>
      <c r="C58" s="7"/>
      <c r="D58" s="8"/>
      <c r="E58" s="7"/>
      <c r="F58" s="7"/>
      <c r="G58" s="7"/>
      <c r="H58" s="7"/>
      <c r="I58" s="7"/>
      <c r="J58" s="10"/>
      <c r="K58" s="10"/>
      <c r="L58" s="10"/>
      <c r="M58" s="10"/>
      <c r="N58" s="10"/>
      <c r="O58" s="141"/>
      <c r="P58" s="7"/>
    </row>
  </sheetData>
  <mergeCells count="46">
    <mergeCell ref="C1:D1"/>
    <mergeCell ref="C8:D8"/>
    <mergeCell ref="C13:D13"/>
    <mergeCell ref="C44:D44"/>
    <mergeCell ref="C38:D38"/>
    <mergeCell ref="C29:D29"/>
    <mergeCell ref="C19:D19"/>
    <mergeCell ref="C37:D37"/>
    <mergeCell ref="C34:D34"/>
    <mergeCell ref="C10:D10"/>
    <mergeCell ref="C28:D28"/>
    <mergeCell ref="C40:D40"/>
    <mergeCell ref="C9:D9"/>
    <mergeCell ref="C6:D6"/>
    <mergeCell ref="C30:D30"/>
    <mergeCell ref="C24:D24"/>
    <mergeCell ref="C2:D2"/>
    <mergeCell ref="C11:D11"/>
    <mergeCell ref="C42:D42"/>
    <mergeCell ref="C23:D23"/>
    <mergeCell ref="C14:D14"/>
    <mergeCell ref="C17:D17"/>
    <mergeCell ref="C15:D15"/>
    <mergeCell ref="C33:D33"/>
    <mergeCell ref="C5:D5"/>
    <mergeCell ref="C20:D20"/>
    <mergeCell ref="C36:D36"/>
    <mergeCell ref="C32:D32"/>
    <mergeCell ref="C26:D26"/>
    <mergeCell ref="C41:D41"/>
    <mergeCell ref="C35:D35"/>
    <mergeCell ref="C4:D4"/>
    <mergeCell ref="C16:D16"/>
    <mergeCell ref="C7:D7"/>
    <mergeCell ref="C25:D25"/>
    <mergeCell ref="C3:D3"/>
    <mergeCell ref="C46:D46"/>
    <mergeCell ref="C22:D22"/>
    <mergeCell ref="C31:D31"/>
    <mergeCell ref="C27:D27"/>
    <mergeCell ref="C18:D18"/>
    <mergeCell ref="C43:D43"/>
    <mergeCell ref="C12:D12"/>
    <mergeCell ref="C39:D39"/>
    <mergeCell ref="C21:D21"/>
    <mergeCell ref="C45:D45"/>
  </mergeCells>
  <phoneticPr fontId="10" type="noConversion"/>
  <conditionalFormatting sqref="L47:O58">
    <cfRule type="colorScale" priority="7">
      <colorScale>
        <cfvo type="num" val="1"/>
        <cfvo type="num" val="3"/>
        <cfvo type="num" val="6"/>
        <color rgb="FF63BE7B"/>
        <color rgb="FFFFEB84"/>
        <color rgb="FFF8696B"/>
      </colorScale>
    </cfRule>
  </conditionalFormatting>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800-000000000000}">
  <sheetPr>
    <tabColor rgb="FF4BACC6"/>
  </sheetPr>
  <dimension ref="A1:P16"/>
  <sheetViews>
    <sheetView showGridLines="0" zoomScale="82" workbookViewId="0">
      <selection activeCell="M1" sqref="M1"/>
    </sheetView>
  </sheetViews>
  <sheetFormatPr defaultColWidth="28" defaultRowHeight="14.4" x14ac:dyDescent="0.3"/>
  <cols>
    <col min="1" max="2" width="18" style="2" customWidth="1"/>
    <col min="3" max="3" width="11" style="2" customWidth="1"/>
    <col min="4" max="4" width="10" style="2" customWidth="1"/>
    <col min="5" max="5" width="19" style="2" customWidth="1"/>
    <col min="6" max="6" width="12" style="2" customWidth="1"/>
    <col min="7" max="7" width="19" style="2" customWidth="1"/>
    <col min="8" max="8" width="13" style="2" customWidth="1"/>
    <col min="9" max="9" width="23" style="2" customWidth="1"/>
    <col min="10" max="10" width="13" style="2" customWidth="1"/>
    <col min="11" max="11" width="11" style="2" customWidth="1"/>
    <col min="12" max="15" width="46" customWidth="1"/>
    <col min="16" max="17" width="28" style="2" customWidth="1"/>
    <col min="18" max="16384" width="28" style="2"/>
  </cols>
  <sheetData>
    <row r="1" spans="1:16" ht="48" customHeight="1" x14ac:dyDescent="0.3">
      <c r="A1" s="4" t="s">
        <v>88</v>
      </c>
      <c r="B1" s="4" t="s">
        <v>3</v>
      </c>
      <c r="C1" s="201" t="s">
        <v>89</v>
      </c>
      <c r="D1" s="199"/>
      <c r="E1" s="4" t="s">
        <v>90</v>
      </c>
      <c r="F1" s="4" t="s">
        <v>91</v>
      </c>
      <c r="G1" s="4" t="s">
        <v>92</v>
      </c>
      <c r="H1" s="4" t="s">
        <v>93</v>
      </c>
      <c r="I1" s="4" t="s">
        <v>94</v>
      </c>
      <c r="J1" s="4" t="s">
        <v>95</v>
      </c>
      <c r="K1" s="4" t="s">
        <v>96</v>
      </c>
      <c r="L1" s="4" t="s">
        <v>278</v>
      </c>
      <c r="M1" s="4" t="s">
        <v>927</v>
      </c>
      <c r="N1" s="4" t="s">
        <v>98</v>
      </c>
      <c r="O1" s="139" t="s">
        <v>912</v>
      </c>
      <c r="P1" s="4" t="s">
        <v>99</v>
      </c>
    </row>
    <row r="2" spans="1:16" ht="15.75" customHeight="1" x14ac:dyDescent="0.3">
      <c r="A2" s="202">
        <v>240818</v>
      </c>
      <c r="B2" s="202" t="s">
        <v>51</v>
      </c>
      <c r="C2" s="202" t="s">
        <v>564</v>
      </c>
      <c r="D2" s="205"/>
      <c r="E2" s="202" t="s">
        <v>797</v>
      </c>
      <c r="F2" s="202" t="s">
        <v>101</v>
      </c>
      <c r="G2" s="8" t="s">
        <v>567</v>
      </c>
      <c r="H2" s="8" t="s">
        <v>187</v>
      </c>
      <c r="I2" s="8" t="s">
        <v>798</v>
      </c>
      <c r="J2" s="16">
        <v>2009</v>
      </c>
      <c r="K2" s="16">
        <v>1</v>
      </c>
      <c r="L2" s="17">
        <v>1</v>
      </c>
      <c r="M2" s="133"/>
      <c r="N2" s="32">
        <f>SUM(M2*K2)</f>
        <v>0</v>
      </c>
      <c r="O2" s="133"/>
      <c r="P2" s="27">
        <f>SUM(N2:O16)</f>
        <v>0</v>
      </c>
    </row>
    <row r="3" spans="1:16" ht="15.75" customHeight="1" x14ac:dyDescent="0.3">
      <c r="A3" s="203"/>
      <c r="B3" s="203"/>
      <c r="C3" s="206"/>
      <c r="D3" s="207"/>
      <c r="E3" s="203"/>
      <c r="F3" s="203"/>
      <c r="G3" s="20" t="s">
        <v>567</v>
      </c>
      <c r="H3" s="20" t="s">
        <v>187</v>
      </c>
      <c r="I3" s="20" t="s">
        <v>799</v>
      </c>
      <c r="J3" s="21">
        <v>2014</v>
      </c>
      <c r="K3" s="21">
        <v>1</v>
      </c>
      <c r="L3" s="28">
        <v>1</v>
      </c>
      <c r="M3" s="129"/>
      <c r="N3" s="32">
        <f>SUM(M3*K3)</f>
        <v>0</v>
      </c>
      <c r="O3" s="129"/>
      <c r="P3" s="9"/>
    </row>
    <row r="4" spans="1:16" ht="15.75" customHeight="1" x14ac:dyDescent="0.3">
      <c r="A4" s="203"/>
      <c r="B4" s="203"/>
      <c r="C4" s="206"/>
      <c r="D4" s="207"/>
      <c r="E4" s="203"/>
      <c r="F4" s="203"/>
      <c r="G4" s="8" t="s">
        <v>205</v>
      </c>
      <c r="H4" s="8" t="s">
        <v>187</v>
      </c>
      <c r="I4" s="8" t="s">
        <v>800</v>
      </c>
      <c r="J4" s="16">
        <v>2014</v>
      </c>
      <c r="K4" s="16">
        <v>1</v>
      </c>
      <c r="L4" s="17">
        <v>1</v>
      </c>
      <c r="M4" s="133"/>
      <c r="N4" s="32">
        <f t="shared" ref="N4:N16" si="0">SUM(M4*K4)</f>
        <v>0</v>
      </c>
      <c r="O4" s="133"/>
      <c r="P4" s="7"/>
    </row>
    <row r="5" spans="1:16" ht="30.75" customHeight="1" x14ac:dyDescent="0.3">
      <c r="A5" s="203"/>
      <c r="B5" s="203"/>
      <c r="C5" s="206"/>
      <c r="D5" s="207"/>
      <c r="E5" s="203"/>
      <c r="F5" s="203"/>
      <c r="G5" s="20" t="s">
        <v>801</v>
      </c>
      <c r="H5" s="20" t="s">
        <v>573</v>
      </c>
      <c r="I5" s="20" t="s">
        <v>802</v>
      </c>
      <c r="J5" s="21">
        <v>2012</v>
      </c>
      <c r="K5" s="21">
        <v>1</v>
      </c>
      <c r="L5" s="28">
        <v>1</v>
      </c>
      <c r="M5" s="129"/>
      <c r="N5" s="32">
        <f t="shared" si="0"/>
        <v>0</v>
      </c>
      <c r="O5" s="129"/>
      <c r="P5" s="9"/>
    </row>
    <row r="6" spans="1:16" ht="15.75" customHeight="1" x14ac:dyDescent="0.3">
      <c r="A6" s="203"/>
      <c r="B6" s="203"/>
      <c r="C6" s="206"/>
      <c r="D6" s="207"/>
      <c r="E6" s="203"/>
      <c r="F6" s="203"/>
      <c r="G6" s="8" t="s">
        <v>803</v>
      </c>
      <c r="H6" s="8" t="s">
        <v>804</v>
      </c>
      <c r="I6" s="8" t="s">
        <v>805</v>
      </c>
      <c r="J6" s="19"/>
      <c r="K6" s="16">
        <v>1</v>
      </c>
      <c r="L6" s="17">
        <v>1</v>
      </c>
      <c r="M6" s="133"/>
      <c r="N6" s="32">
        <f t="shared" si="0"/>
        <v>0</v>
      </c>
      <c r="O6" s="133"/>
      <c r="P6" s="7"/>
    </row>
    <row r="7" spans="1:16" ht="30.75" customHeight="1" x14ac:dyDescent="0.3">
      <c r="A7" s="203"/>
      <c r="B7" s="203"/>
      <c r="C7" s="206"/>
      <c r="D7" s="207"/>
      <c r="E7" s="203"/>
      <c r="F7" s="203"/>
      <c r="G7" s="20" t="s">
        <v>217</v>
      </c>
      <c r="H7" s="20" t="s">
        <v>806</v>
      </c>
      <c r="I7" s="20" t="s">
        <v>807</v>
      </c>
      <c r="J7" s="21">
        <v>2013</v>
      </c>
      <c r="K7" s="21">
        <v>1</v>
      </c>
      <c r="L7" s="28">
        <v>1</v>
      </c>
      <c r="M7" s="129"/>
      <c r="N7" s="32">
        <f t="shared" si="0"/>
        <v>0</v>
      </c>
      <c r="O7" s="129"/>
      <c r="P7" s="9"/>
    </row>
    <row r="8" spans="1:16" ht="15.75" customHeight="1" x14ac:dyDescent="0.3">
      <c r="A8" s="203"/>
      <c r="B8" s="203"/>
      <c r="C8" s="206"/>
      <c r="D8" s="207"/>
      <c r="E8" s="203"/>
      <c r="F8" s="203"/>
      <c r="G8" s="8" t="s">
        <v>217</v>
      </c>
      <c r="H8" s="8" t="s">
        <v>121</v>
      </c>
      <c r="I8" s="8" t="s">
        <v>808</v>
      </c>
      <c r="J8" s="16">
        <v>2009</v>
      </c>
      <c r="K8" s="16">
        <v>1</v>
      </c>
      <c r="L8" s="17">
        <v>1</v>
      </c>
      <c r="M8" s="133"/>
      <c r="N8" s="32">
        <f t="shared" si="0"/>
        <v>0</v>
      </c>
      <c r="O8" s="133"/>
      <c r="P8" s="7"/>
    </row>
    <row r="9" spans="1:16" ht="15.75" customHeight="1" x14ac:dyDescent="0.3">
      <c r="A9" s="203"/>
      <c r="B9" s="203"/>
      <c r="C9" s="206"/>
      <c r="D9" s="207"/>
      <c r="E9" s="203"/>
      <c r="F9" s="203"/>
      <c r="G9" s="20" t="s">
        <v>572</v>
      </c>
      <c r="H9" s="20" t="s">
        <v>115</v>
      </c>
      <c r="I9" s="20" t="s">
        <v>809</v>
      </c>
      <c r="J9" s="22"/>
      <c r="K9" s="21">
        <v>1</v>
      </c>
      <c r="L9" s="28">
        <v>1</v>
      </c>
      <c r="M9" s="129"/>
      <c r="N9" s="32">
        <f t="shared" si="0"/>
        <v>0</v>
      </c>
      <c r="O9" s="129"/>
      <c r="P9" s="9"/>
    </row>
    <row r="10" spans="1:16" ht="27.9" customHeight="1" x14ac:dyDescent="0.3">
      <c r="A10" s="203"/>
      <c r="B10" s="203"/>
      <c r="C10" s="206"/>
      <c r="D10" s="207"/>
      <c r="E10" s="203"/>
      <c r="F10" s="203"/>
      <c r="G10" s="8" t="s">
        <v>572</v>
      </c>
      <c r="H10" s="8" t="s">
        <v>115</v>
      </c>
      <c r="I10" s="8" t="s">
        <v>810</v>
      </c>
      <c r="J10" s="16">
        <v>2010</v>
      </c>
      <c r="K10" s="16">
        <v>1</v>
      </c>
      <c r="L10" s="17">
        <v>1</v>
      </c>
      <c r="M10" s="133"/>
      <c r="N10" s="32">
        <f t="shared" si="0"/>
        <v>0</v>
      </c>
      <c r="O10" s="133"/>
      <c r="P10" s="7"/>
    </row>
    <row r="11" spans="1:16" ht="30.75" customHeight="1" x14ac:dyDescent="0.3">
      <c r="A11" s="203"/>
      <c r="B11" s="203"/>
      <c r="C11" s="206"/>
      <c r="D11" s="207"/>
      <c r="E11" s="203"/>
      <c r="F11" s="203"/>
      <c r="G11" s="20" t="s">
        <v>572</v>
      </c>
      <c r="H11" s="20" t="s">
        <v>573</v>
      </c>
      <c r="I11" s="20" t="s">
        <v>811</v>
      </c>
      <c r="J11" s="22"/>
      <c r="K11" s="21">
        <v>1</v>
      </c>
      <c r="L11" s="28">
        <v>1</v>
      </c>
      <c r="M11" s="129"/>
      <c r="N11" s="32">
        <f t="shared" si="0"/>
        <v>0</v>
      </c>
      <c r="O11" s="129"/>
      <c r="P11" s="9"/>
    </row>
    <row r="12" spans="1:16" ht="30.75" customHeight="1" x14ac:dyDescent="0.3">
      <c r="A12" s="203"/>
      <c r="B12" s="203"/>
      <c r="C12" s="206"/>
      <c r="D12" s="207"/>
      <c r="E12" s="203"/>
      <c r="F12" s="203"/>
      <c r="G12" s="8" t="s">
        <v>812</v>
      </c>
      <c r="H12" s="8" t="s">
        <v>813</v>
      </c>
      <c r="I12" s="8" t="s">
        <v>814</v>
      </c>
      <c r="J12" s="19"/>
      <c r="K12" s="16">
        <v>3</v>
      </c>
      <c r="L12" s="17">
        <v>1</v>
      </c>
      <c r="M12" s="133"/>
      <c r="N12" s="32">
        <f t="shared" si="0"/>
        <v>0</v>
      </c>
      <c r="O12" s="133"/>
      <c r="P12" s="7"/>
    </row>
    <row r="13" spans="1:16" ht="30.75" customHeight="1" x14ac:dyDescent="0.3">
      <c r="A13" s="203"/>
      <c r="B13" s="203"/>
      <c r="C13" s="206"/>
      <c r="D13" s="207"/>
      <c r="E13" s="203"/>
      <c r="F13" s="203"/>
      <c r="G13" s="20" t="s">
        <v>812</v>
      </c>
      <c r="H13" s="20" t="s">
        <v>813</v>
      </c>
      <c r="I13" s="20" t="s">
        <v>815</v>
      </c>
      <c r="J13" s="22"/>
      <c r="K13" s="21">
        <v>3</v>
      </c>
      <c r="L13" s="28">
        <v>1</v>
      </c>
      <c r="M13" s="129"/>
      <c r="N13" s="32">
        <f t="shared" si="0"/>
        <v>0</v>
      </c>
      <c r="O13" s="129"/>
      <c r="P13" s="9"/>
    </row>
    <row r="14" spans="1:16" ht="15.75" customHeight="1" x14ac:dyDescent="0.3">
      <c r="A14" s="203"/>
      <c r="B14" s="203"/>
      <c r="C14" s="206"/>
      <c r="D14" s="207"/>
      <c r="E14" s="203"/>
      <c r="F14" s="203"/>
      <c r="G14" s="8" t="s">
        <v>816</v>
      </c>
      <c r="H14" s="8" t="s">
        <v>300</v>
      </c>
      <c r="I14" s="8" t="s">
        <v>817</v>
      </c>
      <c r="J14" s="19"/>
      <c r="K14" s="16">
        <v>3</v>
      </c>
      <c r="L14" s="17">
        <v>1</v>
      </c>
      <c r="M14" s="133"/>
      <c r="N14" s="32">
        <f t="shared" si="0"/>
        <v>0</v>
      </c>
      <c r="O14" s="133"/>
      <c r="P14" s="7"/>
    </row>
    <row r="15" spans="1:16" ht="15.75" customHeight="1" x14ac:dyDescent="0.3">
      <c r="A15" s="203"/>
      <c r="B15" s="203"/>
      <c r="C15" s="206"/>
      <c r="D15" s="207"/>
      <c r="E15" s="203"/>
      <c r="F15" s="203"/>
      <c r="G15" s="20" t="s">
        <v>575</v>
      </c>
      <c r="H15" s="20" t="s">
        <v>126</v>
      </c>
      <c r="I15" s="20" t="s">
        <v>818</v>
      </c>
      <c r="J15" s="22"/>
      <c r="K15" s="21">
        <v>1</v>
      </c>
      <c r="L15" s="28">
        <v>1</v>
      </c>
      <c r="M15" s="129"/>
      <c r="N15" s="32">
        <f t="shared" si="0"/>
        <v>0</v>
      </c>
      <c r="O15" s="129"/>
      <c r="P15" s="9"/>
    </row>
    <row r="16" spans="1:16" ht="30.75" customHeight="1" x14ac:dyDescent="0.3">
      <c r="A16" s="204"/>
      <c r="B16" s="204"/>
      <c r="C16" s="208"/>
      <c r="D16" s="209"/>
      <c r="E16" s="204"/>
      <c r="F16" s="204"/>
      <c r="G16" s="8" t="s">
        <v>575</v>
      </c>
      <c r="H16" s="8" t="s">
        <v>819</v>
      </c>
      <c r="I16" s="8" t="s">
        <v>820</v>
      </c>
      <c r="J16" s="19"/>
      <c r="K16" s="16">
        <v>1</v>
      </c>
      <c r="L16" s="17">
        <v>1</v>
      </c>
      <c r="M16" s="133"/>
      <c r="N16" s="32">
        <f t="shared" si="0"/>
        <v>0</v>
      </c>
      <c r="O16" s="133"/>
      <c r="P16" s="7"/>
    </row>
  </sheetData>
  <mergeCells count="6">
    <mergeCell ref="E2:E16"/>
    <mergeCell ref="A2:A16"/>
    <mergeCell ref="F2:F16"/>
    <mergeCell ref="C1:D1"/>
    <mergeCell ref="C2:D16"/>
    <mergeCell ref="B2:B16"/>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900-000000000000}">
  <sheetPr>
    <tabColor rgb="FF8064A2"/>
  </sheetPr>
  <dimension ref="A1:P11"/>
  <sheetViews>
    <sheetView showGridLines="0" topLeftCell="G1" zoomScale="90" zoomScaleNormal="90" workbookViewId="0">
      <selection activeCell="L16" sqref="L16"/>
    </sheetView>
  </sheetViews>
  <sheetFormatPr defaultColWidth="28" defaultRowHeight="14.4" x14ac:dyDescent="0.3"/>
  <cols>
    <col min="1" max="2" width="18" style="2" customWidth="1"/>
    <col min="3" max="3" width="11" style="2" customWidth="1"/>
    <col min="4" max="4" width="10" style="2" customWidth="1"/>
    <col min="5" max="5" width="18" style="2" customWidth="1"/>
    <col min="6" max="6" width="12" style="2" customWidth="1"/>
    <col min="7" max="7" width="19" style="2" customWidth="1"/>
    <col min="8" max="8" width="13" style="2" customWidth="1"/>
    <col min="9" max="9" width="20" style="2" customWidth="1"/>
    <col min="10" max="10" width="13" style="2" customWidth="1"/>
    <col min="11" max="11" width="11" style="2" customWidth="1"/>
    <col min="12" max="15" width="46" customWidth="1"/>
    <col min="16" max="17" width="28" style="2" customWidth="1"/>
    <col min="18" max="16384" width="28" style="2"/>
  </cols>
  <sheetData>
    <row r="1" spans="1:16" ht="41.25" customHeight="1" x14ac:dyDescent="0.3">
      <c r="A1" s="4" t="s">
        <v>88</v>
      </c>
      <c r="B1" s="4" t="s">
        <v>3</v>
      </c>
      <c r="C1" s="201" t="s">
        <v>89</v>
      </c>
      <c r="D1" s="199"/>
      <c r="E1" s="4" t="s">
        <v>90</v>
      </c>
      <c r="F1" s="4" t="s">
        <v>91</v>
      </c>
      <c r="G1" s="4" t="s">
        <v>92</v>
      </c>
      <c r="H1" s="4" t="s">
        <v>93</v>
      </c>
      <c r="I1" s="4" t="s">
        <v>94</v>
      </c>
      <c r="J1" s="4" t="s">
        <v>95</v>
      </c>
      <c r="K1" s="4" t="s">
        <v>96</v>
      </c>
      <c r="L1" s="4" t="s">
        <v>278</v>
      </c>
      <c r="M1" s="4" t="s">
        <v>927</v>
      </c>
      <c r="N1" s="4" t="s">
        <v>98</v>
      </c>
      <c r="O1" s="139" t="s">
        <v>912</v>
      </c>
      <c r="P1" s="4" t="s">
        <v>99</v>
      </c>
    </row>
    <row r="2" spans="1:16" ht="15.75" customHeight="1" x14ac:dyDescent="0.3">
      <c r="A2" s="202">
        <v>240823</v>
      </c>
      <c r="B2" s="202" t="s">
        <v>56</v>
      </c>
      <c r="C2" s="202" t="s">
        <v>564</v>
      </c>
      <c r="D2" s="205"/>
      <c r="E2" s="202" t="s">
        <v>821</v>
      </c>
      <c r="F2" s="202" t="s">
        <v>101</v>
      </c>
      <c r="G2" s="8" t="s">
        <v>567</v>
      </c>
      <c r="H2" s="8" t="s">
        <v>187</v>
      </c>
      <c r="I2" s="8" t="s">
        <v>569</v>
      </c>
      <c r="J2" s="16">
        <v>2024</v>
      </c>
      <c r="K2" s="16">
        <v>1</v>
      </c>
      <c r="L2" s="17">
        <v>1</v>
      </c>
      <c r="M2" s="133"/>
      <c r="N2" s="32">
        <f>SUM(M2*K2)</f>
        <v>0</v>
      </c>
      <c r="O2" s="133"/>
      <c r="P2" s="27">
        <f>SUM(N2:O11)</f>
        <v>0</v>
      </c>
    </row>
    <row r="3" spans="1:16" ht="15.75" customHeight="1" x14ac:dyDescent="0.3">
      <c r="A3" s="203"/>
      <c r="B3" s="203"/>
      <c r="C3" s="206"/>
      <c r="D3" s="207"/>
      <c r="E3" s="203"/>
      <c r="F3" s="203"/>
      <c r="G3" s="20" t="s">
        <v>205</v>
      </c>
      <c r="H3" s="20" t="s">
        <v>258</v>
      </c>
      <c r="I3" s="20" t="s">
        <v>822</v>
      </c>
      <c r="J3" s="21">
        <v>2025</v>
      </c>
      <c r="K3" s="21">
        <v>1</v>
      </c>
      <c r="L3" s="28">
        <v>1</v>
      </c>
      <c r="M3" s="129"/>
      <c r="N3" s="32">
        <f>SUM(M3*K3)</f>
        <v>0</v>
      </c>
      <c r="O3" s="129"/>
      <c r="P3" s="9"/>
    </row>
    <row r="4" spans="1:16" ht="15.75" customHeight="1" x14ac:dyDescent="0.3">
      <c r="A4" s="203"/>
      <c r="B4" s="203"/>
      <c r="C4" s="206"/>
      <c r="D4" s="207"/>
      <c r="E4" s="203"/>
      <c r="F4" s="203"/>
      <c r="G4" s="8" t="s">
        <v>567</v>
      </c>
      <c r="H4" s="8" t="s">
        <v>187</v>
      </c>
      <c r="I4" s="8" t="s">
        <v>568</v>
      </c>
      <c r="J4" s="16">
        <v>2024</v>
      </c>
      <c r="K4" s="16">
        <v>1</v>
      </c>
      <c r="L4" s="17">
        <v>1</v>
      </c>
      <c r="M4" s="133"/>
      <c r="N4" s="32">
        <f t="shared" ref="N4:N11" si="0">SUM(M4*K4)</f>
        <v>0</v>
      </c>
      <c r="O4" s="133"/>
      <c r="P4" s="7"/>
    </row>
    <row r="5" spans="1:16" ht="15.75" customHeight="1" x14ac:dyDescent="0.3">
      <c r="A5" s="203"/>
      <c r="B5" s="203"/>
      <c r="C5" s="206"/>
      <c r="D5" s="207"/>
      <c r="E5" s="203"/>
      <c r="F5" s="203"/>
      <c r="G5" s="20" t="s">
        <v>803</v>
      </c>
      <c r="H5" s="20" t="s">
        <v>804</v>
      </c>
      <c r="I5" s="20" t="s">
        <v>805</v>
      </c>
      <c r="J5" s="22"/>
      <c r="K5" s="21">
        <v>1</v>
      </c>
      <c r="L5" s="28">
        <v>1</v>
      </c>
      <c r="M5" s="129"/>
      <c r="N5" s="32">
        <f t="shared" si="0"/>
        <v>0</v>
      </c>
      <c r="O5" s="129"/>
      <c r="P5" s="9"/>
    </row>
    <row r="6" spans="1:16" ht="15.75" customHeight="1" x14ac:dyDescent="0.3">
      <c r="A6" s="203"/>
      <c r="B6" s="203"/>
      <c r="C6" s="206"/>
      <c r="D6" s="207"/>
      <c r="E6" s="203"/>
      <c r="F6" s="203"/>
      <c r="G6" s="8" t="s">
        <v>217</v>
      </c>
      <c r="H6" s="8" t="s">
        <v>121</v>
      </c>
      <c r="I6" s="8" t="s">
        <v>823</v>
      </c>
      <c r="J6" s="16">
        <v>2019</v>
      </c>
      <c r="K6" s="16">
        <v>1</v>
      </c>
      <c r="L6" s="17">
        <v>1</v>
      </c>
      <c r="M6" s="133"/>
      <c r="N6" s="32">
        <f t="shared" si="0"/>
        <v>0</v>
      </c>
      <c r="O6" s="133"/>
      <c r="P6" s="7"/>
    </row>
    <row r="7" spans="1:16" ht="15.75" customHeight="1" x14ac:dyDescent="0.3">
      <c r="A7" s="203"/>
      <c r="B7" s="203"/>
      <c r="C7" s="206"/>
      <c r="D7" s="207"/>
      <c r="E7" s="203"/>
      <c r="F7" s="203"/>
      <c r="G7" s="20" t="s">
        <v>217</v>
      </c>
      <c r="H7" s="20" t="s">
        <v>121</v>
      </c>
      <c r="I7" s="20" t="s">
        <v>808</v>
      </c>
      <c r="J7" s="21">
        <v>2005</v>
      </c>
      <c r="K7" s="21">
        <v>1</v>
      </c>
      <c r="L7" s="28">
        <v>1</v>
      </c>
      <c r="M7" s="129"/>
      <c r="N7" s="32">
        <f t="shared" si="0"/>
        <v>0</v>
      </c>
      <c r="O7" s="129"/>
      <c r="P7" s="9"/>
    </row>
    <row r="8" spans="1:16" ht="30.75" customHeight="1" x14ac:dyDescent="0.3">
      <c r="A8" s="203"/>
      <c r="B8" s="203"/>
      <c r="C8" s="206"/>
      <c r="D8" s="207"/>
      <c r="E8" s="203"/>
      <c r="F8" s="203"/>
      <c r="G8" s="8" t="s">
        <v>801</v>
      </c>
      <c r="H8" s="8" t="s">
        <v>573</v>
      </c>
      <c r="I8" s="8" t="s">
        <v>824</v>
      </c>
      <c r="J8" s="16">
        <v>2014</v>
      </c>
      <c r="K8" s="16">
        <v>1</v>
      </c>
      <c r="L8" s="17">
        <v>1</v>
      </c>
      <c r="M8" s="133"/>
      <c r="N8" s="32">
        <f t="shared" si="0"/>
        <v>0</v>
      </c>
      <c r="O8" s="133"/>
      <c r="P8" s="7"/>
    </row>
    <row r="9" spans="1:16" ht="30.75" customHeight="1" x14ac:dyDescent="0.3">
      <c r="A9" s="203"/>
      <c r="B9" s="203"/>
      <c r="C9" s="206"/>
      <c r="D9" s="207"/>
      <c r="E9" s="203"/>
      <c r="F9" s="203"/>
      <c r="G9" s="20" t="s">
        <v>812</v>
      </c>
      <c r="H9" s="20" t="s">
        <v>813</v>
      </c>
      <c r="I9" s="20" t="s">
        <v>814</v>
      </c>
      <c r="J9" s="22"/>
      <c r="K9" s="21">
        <v>4</v>
      </c>
      <c r="L9" s="28">
        <v>1</v>
      </c>
      <c r="M9" s="129"/>
      <c r="N9" s="32">
        <f t="shared" si="0"/>
        <v>0</v>
      </c>
      <c r="O9" s="129"/>
      <c r="P9" s="9"/>
    </row>
    <row r="10" spans="1:16" ht="27.9" customHeight="1" x14ac:dyDescent="0.3">
      <c r="A10" s="203"/>
      <c r="B10" s="203"/>
      <c r="C10" s="206"/>
      <c r="D10" s="207"/>
      <c r="E10" s="203"/>
      <c r="F10" s="203"/>
      <c r="G10" s="8" t="s">
        <v>575</v>
      </c>
      <c r="H10" s="8" t="s">
        <v>126</v>
      </c>
      <c r="I10" s="8" t="s">
        <v>818</v>
      </c>
      <c r="J10" s="19"/>
      <c r="K10" s="16">
        <v>1</v>
      </c>
      <c r="L10" s="17">
        <v>1</v>
      </c>
      <c r="M10" s="133"/>
      <c r="N10" s="32">
        <f t="shared" si="0"/>
        <v>0</v>
      </c>
      <c r="O10" s="133"/>
      <c r="P10" s="7"/>
    </row>
    <row r="11" spans="1:16" ht="30.75" customHeight="1" x14ac:dyDescent="0.3">
      <c r="A11" s="204"/>
      <c r="B11" s="204"/>
      <c r="C11" s="208"/>
      <c r="D11" s="209"/>
      <c r="E11" s="204"/>
      <c r="F11" s="204"/>
      <c r="G11" s="20" t="s">
        <v>575</v>
      </c>
      <c r="H11" s="20" t="s">
        <v>819</v>
      </c>
      <c r="I11" s="20" t="s">
        <v>820</v>
      </c>
      <c r="J11" s="22"/>
      <c r="K11" s="21">
        <v>1</v>
      </c>
      <c r="L11" s="28">
        <v>1</v>
      </c>
      <c r="M11" s="129"/>
      <c r="N11" s="32">
        <f t="shared" si="0"/>
        <v>0</v>
      </c>
      <c r="O11" s="129"/>
      <c r="P11" s="9"/>
    </row>
  </sheetData>
  <mergeCells count="6">
    <mergeCell ref="F2:F11"/>
    <mergeCell ref="A2:A11"/>
    <mergeCell ref="C2:D11"/>
    <mergeCell ref="C1:D1"/>
    <mergeCell ref="E2:E11"/>
    <mergeCell ref="B2:B11"/>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tabColor rgb="FFFFC000"/>
  </sheetPr>
  <dimension ref="A1:P10"/>
  <sheetViews>
    <sheetView showGridLines="0" zoomScale="60" zoomScaleNormal="60" workbookViewId="0">
      <selection activeCell="L25" sqref="L25"/>
    </sheetView>
  </sheetViews>
  <sheetFormatPr defaultColWidth="28" defaultRowHeight="14.4" x14ac:dyDescent="0.3"/>
  <cols>
    <col min="1" max="2" width="18" style="2" customWidth="1"/>
    <col min="3" max="3" width="11" style="2" customWidth="1"/>
    <col min="4" max="4" width="10" style="2" customWidth="1"/>
    <col min="5" max="5" width="18" style="2" customWidth="1"/>
    <col min="6" max="6" width="12" style="2" customWidth="1"/>
    <col min="7" max="7" width="19" style="2" customWidth="1"/>
    <col min="8" max="8" width="10" style="2" customWidth="1"/>
    <col min="9" max="9" width="15" style="2" customWidth="1"/>
    <col min="10" max="10" width="13" style="2" customWidth="1"/>
    <col min="11" max="11" width="11" style="2" customWidth="1"/>
    <col min="12" max="15" width="46" customWidth="1"/>
    <col min="16" max="17" width="28" style="2" customWidth="1"/>
    <col min="18" max="16384" width="28" style="2"/>
  </cols>
  <sheetData>
    <row r="1" spans="1:16" ht="54.75" customHeight="1" x14ac:dyDescent="0.3">
      <c r="A1" s="4" t="s">
        <v>88</v>
      </c>
      <c r="B1" s="4" t="s">
        <v>3</v>
      </c>
      <c r="C1" s="201" t="s">
        <v>89</v>
      </c>
      <c r="D1" s="199"/>
      <c r="E1" s="4" t="s">
        <v>90</v>
      </c>
      <c r="F1" s="4" t="s">
        <v>91</v>
      </c>
      <c r="G1" s="4" t="s">
        <v>92</v>
      </c>
      <c r="H1" s="4" t="s">
        <v>93</v>
      </c>
      <c r="I1" s="4" t="s">
        <v>94</v>
      </c>
      <c r="J1" s="4" t="s">
        <v>95</v>
      </c>
      <c r="K1" s="4" t="s">
        <v>96</v>
      </c>
      <c r="L1" s="4" t="s">
        <v>278</v>
      </c>
      <c r="M1" s="4" t="s">
        <v>927</v>
      </c>
      <c r="N1" s="4" t="s">
        <v>98</v>
      </c>
      <c r="O1" s="139" t="s">
        <v>912</v>
      </c>
      <c r="P1" s="4" t="s">
        <v>99</v>
      </c>
    </row>
    <row r="2" spans="1:16" ht="15.75" customHeight="1" x14ac:dyDescent="0.3">
      <c r="A2" s="202">
        <v>240825</v>
      </c>
      <c r="B2" s="202" t="s">
        <v>61</v>
      </c>
      <c r="C2" s="202" t="s">
        <v>795</v>
      </c>
      <c r="D2" s="205"/>
      <c r="E2" s="202" t="s">
        <v>796</v>
      </c>
      <c r="F2" s="202" t="s">
        <v>101</v>
      </c>
      <c r="G2" s="8" t="s">
        <v>567</v>
      </c>
      <c r="H2" s="8" t="s">
        <v>187</v>
      </c>
      <c r="I2" s="8" t="s">
        <v>569</v>
      </c>
      <c r="J2" s="16">
        <v>2025</v>
      </c>
      <c r="K2" s="16">
        <v>1</v>
      </c>
      <c r="L2" s="17">
        <v>1</v>
      </c>
      <c r="M2" s="133"/>
      <c r="N2" s="32">
        <f>SUM(M2*K2)</f>
        <v>0</v>
      </c>
      <c r="O2" s="133"/>
      <c r="P2" s="27">
        <f>SUM(N2:O3)</f>
        <v>0</v>
      </c>
    </row>
    <row r="3" spans="1:16" ht="15.75" customHeight="1" x14ac:dyDescent="0.3">
      <c r="A3" s="204"/>
      <c r="B3" s="204"/>
      <c r="C3" s="208"/>
      <c r="D3" s="209"/>
      <c r="E3" s="204"/>
      <c r="F3" s="204"/>
      <c r="G3" s="20" t="s">
        <v>567</v>
      </c>
      <c r="H3" s="20" t="s">
        <v>187</v>
      </c>
      <c r="I3" s="20" t="s">
        <v>568</v>
      </c>
      <c r="J3" s="21">
        <v>2025</v>
      </c>
      <c r="K3" s="21">
        <v>1</v>
      </c>
      <c r="L3" s="28">
        <v>1</v>
      </c>
      <c r="M3" s="129"/>
      <c r="N3" s="32">
        <f>SUM(M3*K3)</f>
        <v>0</v>
      </c>
      <c r="O3" s="129"/>
      <c r="P3" s="9"/>
    </row>
    <row r="4" spans="1:16" x14ac:dyDescent="0.3">
      <c r="A4" s="7"/>
      <c r="B4" s="7"/>
      <c r="C4" s="7"/>
      <c r="D4" s="7"/>
      <c r="E4" s="7"/>
      <c r="F4" s="7"/>
      <c r="G4" s="7"/>
      <c r="H4" s="7"/>
      <c r="I4" s="7"/>
      <c r="J4" s="10"/>
      <c r="K4" s="10"/>
      <c r="L4" s="7"/>
      <c r="M4" s="7"/>
      <c r="N4" s="7"/>
      <c r="O4" s="142"/>
      <c r="P4" s="7"/>
    </row>
    <row r="5" spans="1:16" x14ac:dyDescent="0.3">
      <c r="A5" s="9"/>
      <c r="B5" s="9"/>
      <c r="C5" s="9"/>
      <c r="D5" s="9"/>
      <c r="E5" s="9"/>
      <c r="F5" s="9"/>
      <c r="G5" s="9"/>
      <c r="H5" s="9"/>
      <c r="I5" s="9"/>
      <c r="J5" s="11"/>
      <c r="K5" s="11"/>
      <c r="L5" s="9"/>
      <c r="M5" s="9"/>
      <c r="N5" s="9"/>
      <c r="O5" s="143"/>
      <c r="P5" s="9"/>
    </row>
    <row r="6" spans="1:16" x14ac:dyDescent="0.3">
      <c r="A6" s="7"/>
      <c r="B6" s="7"/>
      <c r="C6" s="7"/>
      <c r="D6" s="7"/>
      <c r="E6" s="7"/>
      <c r="F6" s="7"/>
      <c r="G6" s="7"/>
      <c r="H6" s="7"/>
      <c r="I6" s="7"/>
      <c r="J6" s="10"/>
      <c r="K6" s="10"/>
      <c r="L6" s="7"/>
      <c r="M6" s="7"/>
      <c r="N6" s="7"/>
      <c r="O6" s="142"/>
      <c r="P6" s="7"/>
    </row>
    <row r="7" spans="1:16" x14ac:dyDescent="0.3">
      <c r="A7" s="9"/>
      <c r="B7" s="9"/>
      <c r="C7" s="9"/>
      <c r="D7" s="9"/>
      <c r="E7" s="9"/>
      <c r="F7" s="9"/>
      <c r="G7" s="9"/>
      <c r="H7" s="9"/>
      <c r="I7" s="9"/>
      <c r="J7" s="11"/>
      <c r="K7" s="11"/>
      <c r="L7" s="9"/>
      <c r="M7" s="9"/>
      <c r="N7" s="9"/>
      <c r="O7" s="143"/>
      <c r="P7" s="9"/>
    </row>
    <row r="8" spans="1:16" x14ac:dyDescent="0.3">
      <c r="A8" s="7"/>
      <c r="B8" s="7"/>
      <c r="C8" s="7"/>
      <c r="D8" s="7"/>
      <c r="E8" s="7"/>
      <c r="F8" s="7"/>
      <c r="G8" s="7"/>
      <c r="H8" s="7"/>
      <c r="I8" s="7"/>
      <c r="J8" s="10"/>
      <c r="K8" s="10"/>
      <c r="L8" s="7"/>
      <c r="M8" s="7"/>
      <c r="N8" s="7"/>
      <c r="O8" s="142"/>
      <c r="P8" s="7"/>
    </row>
    <row r="9" spans="1:16" x14ac:dyDescent="0.3">
      <c r="A9" s="9"/>
      <c r="B9" s="9"/>
      <c r="C9" s="9"/>
      <c r="D9" s="9"/>
      <c r="E9" s="9"/>
      <c r="F9" s="9"/>
      <c r="G9" s="9"/>
      <c r="H9" s="9"/>
      <c r="I9" s="9"/>
      <c r="J9" s="11"/>
      <c r="K9" s="11"/>
      <c r="L9" s="9"/>
      <c r="M9" s="9"/>
      <c r="N9" s="9"/>
      <c r="O9" s="143"/>
      <c r="P9" s="9"/>
    </row>
    <row r="10" spans="1:16" ht="27.9" customHeight="1" x14ac:dyDescent="0.3">
      <c r="A10" s="7"/>
      <c r="B10" s="7"/>
      <c r="C10" s="7"/>
      <c r="D10" s="7"/>
      <c r="E10" s="7"/>
      <c r="F10" s="7"/>
      <c r="G10" s="7"/>
      <c r="H10" s="7"/>
      <c r="I10" s="7"/>
      <c r="J10" s="10"/>
      <c r="K10" s="10"/>
      <c r="L10" s="7"/>
      <c r="M10" s="7"/>
      <c r="N10" s="7"/>
      <c r="O10" s="7"/>
      <c r="P10" s="7"/>
    </row>
  </sheetData>
  <mergeCells count="6">
    <mergeCell ref="C2:D3"/>
    <mergeCell ref="A2:A3"/>
    <mergeCell ref="E2:E3"/>
    <mergeCell ref="C1:D1"/>
    <mergeCell ref="F2:F3"/>
    <mergeCell ref="B2:B3"/>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892EB0-4783-4911-BBB5-708E55317A4F}">
  <sheetPr>
    <tabColor rgb="FF00B0F0"/>
  </sheetPr>
  <dimension ref="A1:P10"/>
  <sheetViews>
    <sheetView showGridLines="0" topLeftCell="E1" zoomScale="80" zoomScaleNormal="80" workbookViewId="0">
      <selection activeCell="M10" sqref="M10"/>
    </sheetView>
  </sheetViews>
  <sheetFormatPr defaultColWidth="28" defaultRowHeight="14.4" x14ac:dyDescent="0.3"/>
  <cols>
    <col min="1" max="2" width="18" style="2" customWidth="1"/>
    <col min="3" max="3" width="11" style="2" customWidth="1"/>
    <col min="4" max="4" width="10" style="2" customWidth="1"/>
    <col min="5" max="5" width="13" style="2" customWidth="1"/>
    <col min="6" max="6" width="15" style="2" customWidth="1"/>
    <col min="7" max="7" width="19" style="2" customWidth="1"/>
    <col min="8" max="8" width="11" style="2" customWidth="1"/>
    <col min="9" max="9" width="22" style="2" customWidth="1"/>
    <col min="10" max="10" width="13" style="2" customWidth="1"/>
    <col min="11" max="11" width="11" style="2" customWidth="1"/>
    <col min="12" max="15" width="46" customWidth="1"/>
    <col min="16" max="17" width="28" style="2" customWidth="1"/>
    <col min="18" max="16384" width="28" style="2"/>
  </cols>
  <sheetData>
    <row r="1" spans="1:16" ht="51" customHeight="1" x14ac:dyDescent="0.3">
      <c r="A1" s="4" t="s">
        <v>88</v>
      </c>
      <c r="B1" s="4" t="s">
        <v>3</v>
      </c>
      <c r="C1" s="201" t="s">
        <v>89</v>
      </c>
      <c r="D1" s="199"/>
      <c r="E1" s="4" t="s">
        <v>90</v>
      </c>
      <c r="F1" s="4" t="s">
        <v>91</v>
      </c>
      <c r="G1" s="4" t="s">
        <v>92</v>
      </c>
      <c r="H1" s="4" t="s">
        <v>93</v>
      </c>
      <c r="I1" s="4" t="s">
        <v>94</v>
      </c>
      <c r="J1" s="4" t="s">
        <v>95</v>
      </c>
      <c r="K1" s="4" t="s">
        <v>96</v>
      </c>
      <c r="L1" s="4" t="s">
        <v>278</v>
      </c>
      <c r="M1" s="4" t="s">
        <v>927</v>
      </c>
      <c r="N1" s="4" t="s">
        <v>98</v>
      </c>
      <c r="O1" s="4" t="s">
        <v>912</v>
      </c>
      <c r="P1" s="4" t="s">
        <v>99</v>
      </c>
    </row>
    <row r="2" spans="1:16" ht="15.75" customHeight="1" x14ac:dyDescent="0.3">
      <c r="A2" s="200">
        <v>240834</v>
      </c>
      <c r="B2" s="200" t="s">
        <v>66</v>
      </c>
      <c r="C2" s="200" t="s">
        <v>564</v>
      </c>
      <c r="D2" s="205"/>
      <c r="E2" s="200" t="s">
        <v>565</v>
      </c>
      <c r="F2" s="200" t="s">
        <v>566</v>
      </c>
      <c r="G2" s="7" t="s">
        <v>567</v>
      </c>
      <c r="H2" s="7" t="s">
        <v>187</v>
      </c>
      <c r="I2" s="7" t="s">
        <v>568</v>
      </c>
      <c r="J2" s="12">
        <v>2024</v>
      </c>
      <c r="K2" s="12">
        <v>1</v>
      </c>
      <c r="L2" s="13">
        <v>1</v>
      </c>
      <c r="M2" s="135"/>
      <c r="N2" s="38">
        <f>SUM(M2*K2)</f>
        <v>0</v>
      </c>
      <c r="O2" s="135"/>
      <c r="P2" s="33">
        <f>SUM(N2:O7)</f>
        <v>0</v>
      </c>
    </row>
    <row r="3" spans="1:16" ht="15.75" customHeight="1" x14ac:dyDescent="0.3">
      <c r="A3" s="203"/>
      <c r="B3" s="203"/>
      <c r="C3" s="206"/>
      <c r="D3" s="207"/>
      <c r="E3" s="203"/>
      <c r="F3" s="203"/>
      <c r="G3" s="9" t="s">
        <v>567</v>
      </c>
      <c r="H3" s="9" t="s">
        <v>187</v>
      </c>
      <c r="I3" s="9" t="s">
        <v>569</v>
      </c>
      <c r="J3" s="14">
        <v>2024</v>
      </c>
      <c r="K3" s="14">
        <v>1</v>
      </c>
      <c r="L3" s="15">
        <v>1</v>
      </c>
      <c r="M3" s="135"/>
      <c r="N3" s="38">
        <f t="shared" ref="N3:N7" si="0">SUM(M3*K3)</f>
        <v>0</v>
      </c>
      <c r="O3" s="135"/>
      <c r="P3" s="37"/>
    </row>
    <row r="4" spans="1:16" ht="15.75" customHeight="1" x14ac:dyDescent="0.3">
      <c r="A4" s="203"/>
      <c r="B4" s="203"/>
      <c r="C4" s="206"/>
      <c r="D4" s="207"/>
      <c r="E4" s="203"/>
      <c r="F4" s="203"/>
      <c r="G4" s="8" t="s">
        <v>205</v>
      </c>
      <c r="H4" s="8" t="s">
        <v>187</v>
      </c>
      <c r="I4" s="8" t="s">
        <v>570</v>
      </c>
      <c r="J4" s="16">
        <v>2021</v>
      </c>
      <c r="K4" s="16">
        <v>1</v>
      </c>
      <c r="L4" s="17">
        <v>1</v>
      </c>
      <c r="M4" s="136"/>
      <c r="N4" s="38">
        <f t="shared" si="0"/>
        <v>0</v>
      </c>
      <c r="O4" s="136"/>
      <c r="P4" s="36"/>
    </row>
    <row r="5" spans="1:16" ht="15.75" customHeight="1" x14ac:dyDescent="0.3">
      <c r="A5" s="203"/>
      <c r="B5" s="203"/>
      <c r="C5" s="206"/>
      <c r="D5" s="207"/>
      <c r="E5" s="203"/>
      <c r="F5" s="203"/>
      <c r="G5" s="9" t="s">
        <v>217</v>
      </c>
      <c r="H5" s="9" t="s">
        <v>121</v>
      </c>
      <c r="I5" s="9" t="s">
        <v>571</v>
      </c>
      <c r="J5" s="14">
        <v>2018</v>
      </c>
      <c r="K5" s="14">
        <v>2</v>
      </c>
      <c r="L5" s="15">
        <v>1</v>
      </c>
      <c r="M5" s="135"/>
      <c r="N5" s="38">
        <f t="shared" si="0"/>
        <v>0</v>
      </c>
      <c r="O5" s="135"/>
      <c r="P5" s="37"/>
    </row>
    <row r="6" spans="1:16" ht="30.75" customHeight="1" x14ac:dyDescent="0.3">
      <c r="A6" s="203"/>
      <c r="B6" s="203"/>
      <c r="C6" s="206"/>
      <c r="D6" s="207"/>
      <c r="E6" s="203"/>
      <c r="F6" s="203"/>
      <c r="G6" s="7" t="s">
        <v>572</v>
      </c>
      <c r="H6" s="7" t="s">
        <v>573</v>
      </c>
      <c r="I6" s="7" t="s">
        <v>574</v>
      </c>
      <c r="J6" s="12">
        <v>1998</v>
      </c>
      <c r="K6" s="12">
        <v>1</v>
      </c>
      <c r="L6" s="13">
        <v>1</v>
      </c>
      <c r="M6" s="135"/>
      <c r="N6" s="38">
        <f t="shared" si="0"/>
        <v>0</v>
      </c>
      <c r="O6" s="135"/>
      <c r="P6" s="36"/>
    </row>
    <row r="7" spans="1:16" ht="15.75" customHeight="1" x14ac:dyDescent="0.3">
      <c r="A7" s="204"/>
      <c r="B7" s="204"/>
      <c r="C7" s="208"/>
      <c r="D7" s="209"/>
      <c r="E7" s="204"/>
      <c r="F7" s="204"/>
      <c r="G7" s="9" t="s">
        <v>575</v>
      </c>
      <c r="H7" s="9" t="s">
        <v>576</v>
      </c>
      <c r="I7" s="9" t="s">
        <v>577</v>
      </c>
      <c r="J7" s="11"/>
      <c r="K7" s="14">
        <v>1</v>
      </c>
      <c r="L7" s="15">
        <v>1</v>
      </c>
      <c r="M7" s="135"/>
      <c r="N7" s="38">
        <f t="shared" si="0"/>
        <v>0</v>
      </c>
      <c r="O7" s="135"/>
      <c r="P7" s="37"/>
    </row>
    <row r="8" spans="1:16" x14ac:dyDescent="0.3">
      <c r="A8" s="7"/>
      <c r="B8" s="7"/>
      <c r="C8" s="7"/>
      <c r="D8" s="7"/>
      <c r="E8" s="7"/>
      <c r="F8" s="7"/>
      <c r="G8" s="7"/>
      <c r="H8" s="7"/>
      <c r="I8" s="7"/>
      <c r="J8" s="10"/>
      <c r="K8" s="10"/>
      <c r="L8" s="7"/>
      <c r="M8" s="7"/>
      <c r="N8" s="7"/>
      <c r="O8" s="7"/>
      <c r="P8" s="7"/>
    </row>
    <row r="9" spans="1:16" x14ac:dyDescent="0.3">
      <c r="A9" s="9"/>
      <c r="B9" s="9"/>
      <c r="C9" s="9"/>
      <c r="D9" s="9"/>
      <c r="E9" s="9"/>
      <c r="F9" s="9"/>
      <c r="G9" s="9"/>
      <c r="H9" s="9"/>
      <c r="I9" s="9"/>
      <c r="J9" s="11"/>
      <c r="K9" s="11"/>
      <c r="L9" s="9"/>
      <c r="M9" s="9"/>
      <c r="N9" s="9"/>
      <c r="O9" s="9"/>
      <c r="P9" s="9"/>
    </row>
    <row r="10" spans="1:16" ht="27.9" customHeight="1" x14ac:dyDescent="0.3">
      <c r="A10" s="7"/>
      <c r="B10" s="7"/>
      <c r="C10" s="7"/>
      <c r="D10" s="7"/>
      <c r="E10" s="7"/>
      <c r="F10" s="7"/>
      <c r="G10" s="7"/>
      <c r="H10" s="7"/>
      <c r="I10" s="7"/>
      <c r="J10" s="10"/>
      <c r="K10" s="10"/>
      <c r="L10" s="7"/>
      <c r="M10" s="7"/>
      <c r="N10" s="7"/>
      <c r="O10" s="7"/>
      <c r="P10" s="7"/>
    </row>
  </sheetData>
  <mergeCells count="6">
    <mergeCell ref="F2:F7"/>
    <mergeCell ref="C1:D1"/>
    <mergeCell ref="A2:A7"/>
    <mergeCell ref="B2:B7"/>
    <mergeCell ref="C2:D7"/>
    <mergeCell ref="E2:E7"/>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DBE8EB-2AE2-48AA-AE60-F2CA3EE267BC}">
  <sheetPr>
    <tabColor rgb="FF2F5597"/>
    <pageSetUpPr fitToPage="1"/>
  </sheetPr>
  <dimension ref="A1:P38"/>
  <sheetViews>
    <sheetView showGridLines="0" zoomScale="83" workbookViewId="0">
      <selection activeCell="J16" sqref="J16"/>
    </sheetView>
  </sheetViews>
  <sheetFormatPr defaultRowHeight="14.4" x14ac:dyDescent="0.3"/>
  <cols>
    <col min="1" max="1" width="18.6640625" bestFit="1" customWidth="1"/>
    <col min="2" max="2" width="18" customWidth="1"/>
    <col min="3" max="3" width="34" customWidth="1"/>
    <col min="4" max="4" width="10" customWidth="1"/>
    <col min="5" max="5" width="20" customWidth="1"/>
    <col min="6" max="6" width="12" customWidth="1"/>
    <col min="7" max="7" width="39" customWidth="1"/>
    <col min="8" max="8" width="21" customWidth="1"/>
    <col min="9" max="9" width="28" customWidth="1"/>
    <col min="10" max="10" width="13" customWidth="1"/>
    <col min="11" max="11" width="11" customWidth="1"/>
    <col min="12" max="12" width="10" customWidth="1"/>
    <col min="13" max="13" width="14.5546875" customWidth="1"/>
    <col min="14" max="15" width="15.33203125" customWidth="1"/>
    <col min="16" max="16" width="28" customWidth="1"/>
  </cols>
  <sheetData>
    <row r="1" spans="1:16" ht="101.25" customHeight="1" x14ac:dyDescent="0.3">
      <c r="A1" s="4" t="s">
        <v>88</v>
      </c>
      <c r="B1" s="4" t="s">
        <v>3</v>
      </c>
      <c r="C1" s="201" t="s">
        <v>89</v>
      </c>
      <c r="D1" s="199"/>
      <c r="E1" s="4" t="s">
        <v>90</v>
      </c>
      <c r="F1" s="4" t="s">
        <v>91</v>
      </c>
      <c r="G1" s="4" t="s">
        <v>92</v>
      </c>
      <c r="H1" s="4" t="s">
        <v>93</v>
      </c>
      <c r="I1" s="4" t="s">
        <v>94</v>
      </c>
      <c r="J1" s="4" t="s">
        <v>95</v>
      </c>
      <c r="K1" s="4" t="s">
        <v>96</v>
      </c>
      <c r="L1" s="4" t="s">
        <v>228</v>
      </c>
      <c r="M1" s="4" t="s">
        <v>927</v>
      </c>
      <c r="N1" s="4" t="s">
        <v>98</v>
      </c>
      <c r="O1" s="4" t="s">
        <v>912</v>
      </c>
      <c r="P1" s="4" t="s">
        <v>99</v>
      </c>
    </row>
    <row r="2" spans="1:16" ht="30.75" customHeight="1" x14ac:dyDescent="0.3">
      <c r="A2" s="13">
        <v>290021</v>
      </c>
      <c r="B2" s="13" t="s">
        <v>70</v>
      </c>
      <c r="C2" s="200" t="s">
        <v>229</v>
      </c>
      <c r="D2" s="199"/>
      <c r="E2" s="7" t="s">
        <v>71</v>
      </c>
      <c r="F2" s="7" t="s">
        <v>101</v>
      </c>
      <c r="G2" s="7" t="s">
        <v>135</v>
      </c>
      <c r="H2" s="8" t="s">
        <v>230</v>
      </c>
      <c r="I2" s="7" t="s">
        <v>231</v>
      </c>
      <c r="J2" s="16">
        <v>1980</v>
      </c>
      <c r="K2" s="12">
        <v>1</v>
      </c>
      <c r="L2" s="12">
        <v>5</v>
      </c>
      <c r="M2" s="129"/>
      <c r="N2" s="26">
        <f>SUM(K2*M2)</f>
        <v>0</v>
      </c>
      <c r="O2" s="129"/>
      <c r="P2" s="27">
        <f>SUM(N2:O38)</f>
        <v>0</v>
      </c>
    </row>
    <row r="3" spans="1:16" ht="30.75" customHeight="1" x14ac:dyDescent="0.3">
      <c r="A3" s="15">
        <v>290021</v>
      </c>
      <c r="B3" s="15" t="s">
        <v>70</v>
      </c>
      <c r="C3" s="198" t="s">
        <v>229</v>
      </c>
      <c r="D3" s="199"/>
      <c r="E3" s="9" t="s">
        <v>71</v>
      </c>
      <c r="F3" s="9" t="s">
        <v>101</v>
      </c>
      <c r="G3" s="9" t="s">
        <v>135</v>
      </c>
      <c r="H3" s="20" t="s">
        <v>230</v>
      </c>
      <c r="I3" s="9" t="s">
        <v>231</v>
      </c>
      <c r="J3" s="21">
        <v>1980</v>
      </c>
      <c r="K3" s="14">
        <v>1</v>
      </c>
      <c r="L3" s="14">
        <v>5</v>
      </c>
      <c r="M3" s="129"/>
      <c r="N3" s="26">
        <f t="shared" ref="N3:N38" si="0">SUM(K3*M3)</f>
        <v>0</v>
      </c>
      <c r="O3" s="129"/>
      <c r="P3" s="31"/>
    </row>
    <row r="4" spans="1:16" ht="30.75" customHeight="1" x14ac:dyDescent="0.3">
      <c r="A4" s="13">
        <v>290021</v>
      </c>
      <c r="B4" s="13" t="s">
        <v>70</v>
      </c>
      <c r="C4" s="200" t="s">
        <v>229</v>
      </c>
      <c r="D4" s="199"/>
      <c r="E4" s="7" t="s">
        <v>71</v>
      </c>
      <c r="F4" s="7" t="s">
        <v>101</v>
      </c>
      <c r="G4" s="7" t="s">
        <v>135</v>
      </c>
      <c r="H4" s="8" t="s">
        <v>230</v>
      </c>
      <c r="I4" s="7" t="s">
        <v>232</v>
      </c>
      <c r="J4" s="16">
        <v>1995</v>
      </c>
      <c r="K4" s="12">
        <v>1</v>
      </c>
      <c r="L4" s="12">
        <v>4</v>
      </c>
      <c r="M4" s="129"/>
      <c r="N4" s="26">
        <f t="shared" si="0"/>
        <v>0</v>
      </c>
      <c r="O4" s="129"/>
      <c r="P4" s="7"/>
    </row>
    <row r="5" spans="1:16" ht="30.75" customHeight="1" x14ac:dyDescent="0.3">
      <c r="A5" s="15">
        <v>290021</v>
      </c>
      <c r="B5" s="15" t="s">
        <v>70</v>
      </c>
      <c r="C5" s="198" t="s">
        <v>229</v>
      </c>
      <c r="D5" s="199"/>
      <c r="E5" s="9" t="s">
        <v>71</v>
      </c>
      <c r="F5" s="9" t="s">
        <v>101</v>
      </c>
      <c r="G5" s="9" t="s">
        <v>135</v>
      </c>
      <c r="H5" s="20" t="s">
        <v>230</v>
      </c>
      <c r="I5" s="9" t="s">
        <v>231</v>
      </c>
      <c r="J5" s="22" t="s">
        <v>231</v>
      </c>
      <c r="K5" s="14">
        <v>1</v>
      </c>
      <c r="L5" s="14">
        <v>4</v>
      </c>
      <c r="M5" s="129"/>
      <c r="N5" s="26">
        <f t="shared" si="0"/>
        <v>0</v>
      </c>
      <c r="O5" s="129"/>
      <c r="P5" s="9"/>
    </row>
    <row r="6" spans="1:16" ht="30.75" customHeight="1" x14ac:dyDescent="0.3">
      <c r="A6" s="13">
        <v>290021</v>
      </c>
      <c r="B6" s="13" t="s">
        <v>70</v>
      </c>
      <c r="C6" s="200" t="s">
        <v>229</v>
      </c>
      <c r="D6" s="199"/>
      <c r="E6" s="7" t="s">
        <v>71</v>
      </c>
      <c r="F6" s="7" t="s">
        <v>101</v>
      </c>
      <c r="G6" s="7" t="s">
        <v>135</v>
      </c>
      <c r="H6" s="8" t="s">
        <v>230</v>
      </c>
      <c r="I6" s="7" t="s">
        <v>233</v>
      </c>
      <c r="J6" s="16">
        <v>2011</v>
      </c>
      <c r="K6" s="12">
        <v>1</v>
      </c>
      <c r="L6" s="12">
        <v>3</v>
      </c>
      <c r="M6" s="129"/>
      <c r="N6" s="26">
        <f t="shared" si="0"/>
        <v>0</v>
      </c>
      <c r="O6" s="129"/>
      <c r="P6" s="7"/>
    </row>
    <row r="7" spans="1:16" ht="30.75" customHeight="1" x14ac:dyDescent="0.3">
      <c r="A7" s="15">
        <v>290021</v>
      </c>
      <c r="B7" s="15" t="s">
        <v>70</v>
      </c>
      <c r="C7" s="198" t="s">
        <v>229</v>
      </c>
      <c r="D7" s="199"/>
      <c r="E7" s="9" t="s">
        <v>71</v>
      </c>
      <c r="F7" s="9" t="s">
        <v>101</v>
      </c>
      <c r="G7" s="9" t="s">
        <v>135</v>
      </c>
      <c r="H7" s="20" t="s">
        <v>230</v>
      </c>
      <c r="I7" s="9" t="s">
        <v>234</v>
      </c>
      <c r="J7" s="21">
        <v>1999</v>
      </c>
      <c r="K7" s="14">
        <v>1</v>
      </c>
      <c r="L7" s="14">
        <v>4</v>
      </c>
      <c r="M7" s="129"/>
      <c r="N7" s="26">
        <f t="shared" si="0"/>
        <v>0</v>
      </c>
      <c r="O7" s="129"/>
      <c r="P7" s="9"/>
    </row>
    <row r="8" spans="1:16" ht="30.75" customHeight="1" x14ac:dyDescent="0.3">
      <c r="A8" s="13">
        <v>290021</v>
      </c>
      <c r="B8" s="13" t="s">
        <v>70</v>
      </c>
      <c r="C8" s="200" t="s">
        <v>229</v>
      </c>
      <c r="D8" s="199"/>
      <c r="E8" s="7" t="s">
        <v>71</v>
      </c>
      <c r="F8" s="7" t="s">
        <v>101</v>
      </c>
      <c r="G8" s="7" t="s">
        <v>135</v>
      </c>
      <c r="H8" s="8" t="s">
        <v>230</v>
      </c>
      <c r="I8" s="7" t="s">
        <v>231</v>
      </c>
      <c r="J8" s="19" t="s">
        <v>231</v>
      </c>
      <c r="K8" s="12">
        <v>1</v>
      </c>
      <c r="L8" s="12">
        <v>4</v>
      </c>
      <c r="M8" s="129"/>
      <c r="N8" s="26">
        <f t="shared" si="0"/>
        <v>0</v>
      </c>
      <c r="O8" s="129"/>
      <c r="P8" s="7"/>
    </row>
    <row r="9" spans="1:16" ht="30.75" customHeight="1" x14ac:dyDescent="0.3">
      <c r="A9" s="15">
        <v>290021</v>
      </c>
      <c r="B9" s="15" t="s">
        <v>70</v>
      </c>
      <c r="C9" s="198" t="s">
        <v>229</v>
      </c>
      <c r="D9" s="199"/>
      <c r="E9" s="9" t="s">
        <v>71</v>
      </c>
      <c r="F9" s="9" t="s">
        <v>101</v>
      </c>
      <c r="G9" s="9" t="s">
        <v>135</v>
      </c>
      <c r="H9" s="20" t="s">
        <v>235</v>
      </c>
      <c r="I9" s="9" t="s">
        <v>236</v>
      </c>
      <c r="J9" s="21">
        <v>2019</v>
      </c>
      <c r="K9" s="14">
        <v>1</v>
      </c>
      <c r="L9" s="14">
        <v>2</v>
      </c>
      <c r="M9" s="129"/>
      <c r="N9" s="26">
        <f t="shared" si="0"/>
        <v>0</v>
      </c>
      <c r="O9" s="129"/>
      <c r="P9" s="9"/>
    </row>
    <row r="10" spans="1:16" ht="27.9" customHeight="1" x14ac:dyDescent="0.3">
      <c r="A10" s="13">
        <v>290021</v>
      </c>
      <c r="B10" s="13" t="s">
        <v>70</v>
      </c>
      <c r="C10" s="200" t="s">
        <v>229</v>
      </c>
      <c r="D10" s="199"/>
      <c r="E10" s="7" t="s">
        <v>71</v>
      </c>
      <c r="F10" s="7" t="s">
        <v>101</v>
      </c>
      <c r="G10" s="7" t="s">
        <v>135</v>
      </c>
      <c r="H10" s="8" t="s">
        <v>237</v>
      </c>
      <c r="I10" s="7" t="s">
        <v>238</v>
      </c>
      <c r="J10" s="16">
        <v>2018</v>
      </c>
      <c r="K10" s="12">
        <v>1</v>
      </c>
      <c r="L10" s="12">
        <v>2</v>
      </c>
      <c r="M10" s="129"/>
      <c r="N10" s="26">
        <f t="shared" si="0"/>
        <v>0</v>
      </c>
      <c r="O10" s="129"/>
      <c r="P10" s="7"/>
    </row>
    <row r="11" spans="1:16" ht="30.75" customHeight="1" x14ac:dyDescent="0.3">
      <c r="A11" s="15">
        <v>290021</v>
      </c>
      <c r="B11" s="15" t="s">
        <v>70</v>
      </c>
      <c r="C11" s="198" t="s">
        <v>229</v>
      </c>
      <c r="D11" s="199"/>
      <c r="E11" s="9" t="s">
        <v>71</v>
      </c>
      <c r="F11" s="9" t="s">
        <v>101</v>
      </c>
      <c r="G11" s="9" t="s">
        <v>135</v>
      </c>
      <c r="H11" s="20" t="s">
        <v>160</v>
      </c>
      <c r="I11" s="9" t="s">
        <v>239</v>
      </c>
      <c r="J11" s="21">
        <v>2015</v>
      </c>
      <c r="K11" s="14">
        <v>1</v>
      </c>
      <c r="L11" s="14">
        <v>2</v>
      </c>
      <c r="M11" s="129"/>
      <c r="N11" s="26">
        <f t="shared" si="0"/>
        <v>0</v>
      </c>
      <c r="O11" s="129"/>
      <c r="P11" s="9"/>
    </row>
    <row r="12" spans="1:16" ht="30.75" customHeight="1" x14ac:dyDescent="0.3">
      <c r="A12" s="13">
        <v>290021</v>
      </c>
      <c r="B12" s="13" t="s">
        <v>70</v>
      </c>
      <c r="C12" s="200" t="s">
        <v>229</v>
      </c>
      <c r="D12" s="199"/>
      <c r="E12" s="7" t="s">
        <v>71</v>
      </c>
      <c r="F12" s="7" t="s">
        <v>101</v>
      </c>
      <c r="G12" s="7" t="s">
        <v>186</v>
      </c>
      <c r="H12" s="8" t="s">
        <v>187</v>
      </c>
      <c r="I12" s="7" t="s">
        <v>240</v>
      </c>
      <c r="J12" s="16">
        <v>2004</v>
      </c>
      <c r="K12" s="12">
        <v>1</v>
      </c>
      <c r="L12" s="12">
        <v>3</v>
      </c>
      <c r="M12" s="129"/>
      <c r="N12" s="26">
        <f t="shared" si="0"/>
        <v>0</v>
      </c>
      <c r="O12" s="129"/>
      <c r="P12" s="7"/>
    </row>
    <row r="13" spans="1:16" ht="30.75" customHeight="1" x14ac:dyDescent="0.3">
      <c r="A13" s="15">
        <v>290021</v>
      </c>
      <c r="B13" s="15" t="s">
        <v>70</v>
      </c>
      <c r="C13" s="198" t="s">
        <v>229</v>
      </c>
      <c r="D13" s="199"/>
      <c r="E13" s="9" t="s">
        <v>71</v>
      </c>
      <c r="F13" s="9" t="s">
        <v>101</v>
      </c>
      <c r="G13" s="9" t="s">
        <v>189</v>
      </c>
      <c r="H13" s="20" t="s">
        <v>187</v>
      </c>
      <c r="I13" s="9" t="s">
        <v>240</v>
      </c>
      <c r="J13" s="21">
        <v>2004</v>
      </c>
      <c r="K13" s="14">
        <v>1</v>
      </c>
      <c r="L13" s="14">
        <v>3</v>
      </c>
      <c r="M13" s="129"/>
      <c r="N13" s="26">
        <f t="shared" si="0"/>
        <v>0</v>
      </c>
      <c r="O13" s="129"/>
      <c r="P13" s="9"/>
    </row>
    <row r="14" spans="1:16" ht="30.75" customHeight="1" x14ac:dyDescent="0.3">
      <c r="A14" s="13">
        <v>290021</v>
      </c>
      <c r="B14" s="13" t="s">
        <v>70</v>
      </c>
      <c r="C14" s="200" t="s">
        <v>229</v>
      </c>
      <c r="D14" s="199"/>
      <c r="E14" s="7" t="s">
        <v>71</v>
      </c>
      <c r="F14" s="7" t="s">
        <v>101</v>
      </c>
      <c r="G14" s="7" t="s">
        <v>111</v>
      </c>
      <c r="H14" s="8"/>
      <c r="I14" s="7" t="s">
        <v>241</v>
      </c>
      <c r="J14" s="19"/>
      <c r="K14" s="12">
        <v>1</v>
      </c>
      <c r="L14" s="12">
        <v>3</v>
      </c>
      <c r="M14" s="129"/>
      <c r="N14" s="26">
        <f t="shared" si="0"/>
        <v>0</v>
      </c>
      <c r="O14" s="129"/>
      <c r="P14" s="7"/>
    </row>
    <row r="15" spans="1:16" ht="30.75" customHeight="1" x14ac:dyDescent="0.3">
      <c r="A15" s="15">
        <v>290021</v>
      </c>
      <c r="B15" s="15" t="s">
        <v>70</v>
      </c>
      <c r="C15" s="198" t="s">
        <v>229</v>
      </c>
      <c r="D15" s="199"/>
      <c r="E15" s="9" t="s">
        <v>71</v>
      </c>
      <c r="F15" s="9" t="s">
        <v>101</v>
      </c>
      <c r="G15" s="9" t="s">
        <v>242</v>
      </c>
      <c r="H15" s="20" t="s">
        <v>115</v>
      </c>
      <c r="I15" s="9" t="s">
        <v>243</v>
      </c>
      <c r="J15" s="21">
        <v>2001</v>
      </c>
      <c r="K15" s="14">
        <v>1</v>
      </c>
      <c r="L15" s="14">
        <v>4</v>
      </c>
      <c r="M15" s="129"/>
      <c r="N15" s="26">
        <f t="shared" si="0"/>
        <v>0</v>
      </c>
      <c r="O15" s="129"/>
      <c r="P15" s="9"/>
    </row>
    <row r="16" spans="1:16" ht="30.75" customHeight="1" x14ac:dyDescent="0.3">
      <c r="A16" s="13">
        <v>290021</v>
      </c>
      <c r="B16" s="13" t="s">
        <v>70</v>
      </c>
      <c r="C16" s="200" t="s">
        <v>229</v>
      </c>
      <c r="D16" s="199"/>
      <c r="E16" s="7" t="s">
        <v>71</v>
      </c>
      <c r="F16" s="7" t="s">
        <v>101</v>
      </c>
      <c r="G16" s="7" t="s">
        <v>112</v>
      </c>
      <c r="H16" s="8" t="s">
        <v>225</v>
      </c>
      <c r="I16" s="7" t="s">
        <v>244</v>
      </c>
      <c r="J16" s="16">
        <v>2013</v>
      </c>
      <c r="K16" s="12">
        <v>1</v>
      </c>
      <c r="L16" s="12">
        <v>3</v>
      </c>
      <c r="M16" s="129"/>
      <c r="N16" s="26">
        <f t="shared" si="0"/>
        <v>0</v>
      </c>
      <c r="O16" s="129"/>
      <c r="P16" s="7"/>
    </row>
    <row r="17" spans="1:16" ht="30.75" customHeight="1" x14ac:dyDescent="0.3">
      <c r="A17" s="15">
        <v>290021</v>
      </c>
      <c r="B17" s="15" t="s">
        <v>70</v>
      </c>
      <c r="C17" s="198" t="s">
        <v>229</v>
      </c>
      <c r="D17" s="199"/>
      <c r="E17" s="9" t="s">
        <v>71</v>
      </c>
      <c r="F17" s="9" t="s">
        <v>101</v>
      </c>
      <c r="G17" s="9" t="s">
        <v>112</v>
      </c>
      <c r="H17" s="20" t="s">
        <v>225</v>
      </c>
      <c r="I17" s="9" t="s">
        <v>245</v>
      </c>
      <c r="J17" s="21">
        <v>2013</v>
      </c>
      <c r="K17" s="14">
        <v>1</v>
      </c>
      <c r="L17" s="14">
        <v>3</v>
      </c>
      <c r="M17" s="129"/>
      <c r="N17" s="26">
        <f t="shared" si="0"/>
        <v>0</v>
      </c>
      <c r="O17" s="129"/>
      <c r="P17" s="9"/>
    </row>
    <row r="18" spans="1:16" ht="30.75" customHeight="1" x14ac:dyDescent="0.3">
      <c r="A18" s="13">
        <v>290021</v>
      </c>
      <c r="B18" s="13" t="s">
        <v>70</v>
      </c>
      <c r="C18" s="200" t="s">
        <v>229</v>
      </c>
      <c r="D18" s="199"/>
      <c r="E18" s="7" t="s">
        <v>71</v>
      </c>
      <c r="F18" s="7" t="s">
        <v>101</v>
      </c>
      <c r="G18" s="7" t="s">
        <v>112</v>
      </c>
      <c r="H18" s="8" t="s">
        <v>225</v>
      </c>
      <c r="I18" s="7" t="s">
        <v>246</v>
      </c>
      <c r="J18" s="16">
        <v>2013</v>
      </c>
      <c r="K18" s="12">
        <v>1</v>
      </c>
      <c r="L18" s="12">
        <v>3</v>
      </c>
      <c r="M18" s="129"/>
      <c r="N18" s="26">
        <f t="shared" si="0"/>
        <v>0</v>
      </c>
      <c r="O18" s="129"/>
      <c r="P18" s="7"/>
    </row>
    <row r="19" spans="1:16" ht="30.75" customHeight="1" x14ac:dyDescent="0.3">
      <c r="A19" s="15">
        <v>290021</v>
      </c>
      <c r="B19" s="15" t="s">
        <v>70</v>
      </c>
      <c r="C19" s="198" t="s">
        <v>229</v>
      </c>
      <c r="D19" s="199"/>
      <c r="E19" s="9" t="s">
        <v>71</v>
      </c>
      <c r="F19" s="9" t="s">
        <v>101</v>
      </c>
      <c r="G19" s="9" t="s">
        <v>112</v>
      </c>
      <c r="H19" s="20" t="s">
        <v>225</v>
      </c>
      <c r="I19" s="9" t="s">
        <v>247</v>
      </c>
      <c r="J19" s="21">
        <v>2013</v>
      </c>
      <c r="K19" s="14">
        <v>1</v>
      </c>
      <c r="L19" s="14">
        <v>3</v>
      </c>
      <c r="M19" s="129"/>
      <c r="N19" s="26">
        <f t="shared" si="0"/>
        <v>0</v>
      </c>
      <c r="O19" s="129"/>
      <c r="P19" s="9"/>
    </row>
    <row r="20" spans="1:16" ht="30.75" customHeight="1" x14ac:dyDescent="0.3">
      <c r="A20" s="13">
        <v>290021</v>
      </c>
      <c r="B20" s="13" t="s">
        <v>70</v>
      </c>
      <c r="C20" s="200" t="s">
        <v>229</v>
      </c>
      <c r="D20" s="199"/>
      <c r="E20" s="7" t="s">
        <v>71</v>
      </c>
      <c r="F20" s="7" t="s">
        <v>101</v>
      </c>
      <c r="G20" s="7" t="s">
        <v>112</v>
      </c>
      <c r="H20" s="8" t="s">
        <v>225</v>
      </c>
      <c r="I20" s="7" t="s">
        <v>248</v>
      </c>
      <c r="J20" s="16">
        <v>2013</v>
      </c>
      <c r="K20" s="12">
        <v>1</v>
      </c>
      <c r="L20" s="12">
        <v>3</v>
      </c>
      <c r="M20" s="129"/>
      <c r="N20" s="26">
        <f t="shared" si="0"/>
        <v>0</v>
      </c>
      <c r="O20" s="129"/>
      <c r="P20" s="7"/>
    </row>
    <row r="21" spans="1:16" ht="30.75" customHeight="1" x14ac:dyDescent="0.3">
      <c r="A21" s="15">
        <v>290021</v>
      </c>
      <c r="B21" s="15" t="s">
        <v>70</v>
      </c>
      <c r="C21" s="198" t="s">
        <v>229</v>
      </c>
      <c r="D21" s="199"/>
      <c r="E21" s="9" t="s">
        <v>71</v>
      </c>
      <c r="F21" s="9" t="s">
        <v>101</v>
      </c>
      <c r="G21" s="9" t="s">
        <v>249</v>
      </c>
      <c r="H21" s="20" t="s">
        <v>113</v>
      </c>
      <c r="I21" s="9" t="s">
        <v>250</v>
      </c>
      <c r="J21" s="21">
        <v>2013</v>
      </c>
      <c r="K21" s="14">
        <v>1</v>
      </c>
      <c r="L21" s="14">
        <v>3</v>
      </c>
      <c r="M21" s="129"/>
      <c r="N21" s="26">
        <f t="shared" si="0"/>
        <v>0</v>
      </c>
      <c r="O21" s="129"/>
      <c r="P21" s="9"/>
    </row>
    <row r="22" spans="1:16" ht="30.75" customHeight="1" x14ac:dyDescent="0.3">
      <c r="A22" s="13">
        <v>290021</v>
      </c>
      <c r="B22" s="13" t="s">
        <v>70</v>
      </c>
      <c r="C22" s="200" t="s">
        <v>229</v>
      </c>
      <c r="D22" s="199"/>
      <c r="E22" s="7" t="s">
        <v>71</v>
      </c>
      <c r="F22" s="7" t="s">
        <v>101</v>
      </c>
      <c r="G22" s="7" t="s">
        <v>251</v>
      </c>
      <c r="H22" s="8" t="s">
        <v>121</v>
      </c>
      <c r="I22" s="7" t="s">
        <v>252</v>
      </c>
      <c r="J22" s="16">
        <v>2020</v>
      </c>
      <c r="K22" s="12">
        <v>1</v>
      </c>
      <c r="L22" s="12">
        <v>2</v>
      </c>
      <c r="M22" s="129"/>
      <c r="N22" s="26">
        <f t="shared" si="0"/>
        <v>0</v>
      </c>
      <c r="O22" s="129"/>
      <c r="P22" s="7"/>
    </row>
    <row r="23" spans="1:16" ht="45.75" customHeight="1" x14ac:dyDescent="0.3">
      <c r="A23" s="15">
        <v>290021</v>
      </c>
      <c r="B23" s="15" t="s">
        <v>70</v>
      </c>
      <c r="C23" s="198" t="s">
        <v>229</v>
      </c>
      <c r="D23" s="199"/>
      <c r="E23" s="9" t="s">
        <v>71</v>
      </c>
      <c r="F23" s="9" t="s">
        <v>101</v>
      </c>
      <c r="G23" s="9" t="s">
        <v>253</v>
      </c>
      <c r="H23" s="20" t="s">
        <v>187</v>
      </c>
      <c r="I23" s="9" t="s">
        <v>254</v>
      </c>
      <c r="J23" s="21">
        <v>2004</v>
      </c>
      <c r="K23" s="14">
        <v>1</v>
      </c>
      <c r="L23" s="14">
        <v>3</v>
      </c>
      <c r="M23" s="129"/>
      <c r="N23" s="26">
        <f t="shared" si="0"/>
        <v>0</v>
      </c>
      <c r="O23" s="129"/>
      <c r="P23" s="9"/>
    </row>
    <row r="24" spans="1:16" ht="30.75" customHeight="1" x14ac:dyDescent="0.3">
      <c r="A24" s="13">
        <v>290021</v>
      </c>
      <c r="B24" s="13" t="s">
        <v>70</v>
      </c>
      <c r="C24" s="200" t="s">
        <v>229</v>
      </c>
      <c r="D24" s="199"/>
      <c r="E24" s="7" t="s">
        <v>71</v>
      </c>
      <c r="F24" s="7" t="s">
        <v>101</v>
      </c>
      <c r="G24" s="7" t="s">
        <v>255</v>
      </c>
      <c r="H24" s="8" t="s">
        <v>121</v>
      </c>
      <c r="I24" s="7" t="s">
        <v>256</v>
      </c>
      <c r="J24" s="16">
        <v>2012</v>
      </c>
      <c r="K24" s="12">
        <v>1</v>
      </c>
      <c r="L24" s="12">
        <v>3</v>
      </c>
      <c r="M24" s="129"/>
      <c r="N24" s="26">
        <f t="shared" si="0"/>
        <v>0</v>
      </c>
      <c r="O24" s="129"/>
      <c r="P24" s="7"/>
    </row>
    <row r="25" spans="1:16" ht="30.75" customHeight="1" x14ac:dyDescent="0.3">
      <c r="A25" s="15">
        <v>290021</v>
      </c>
      <c r="B25" s="15" t="s">
        <v>70</v>
      </c>
      <c r="C25" s="198" t="s">
        <v>229</v>
      </c>
      <c r="D25" s="199"/>
      <c r="E25" s="9" t="s">
        <v>71</v>
      </c>
      <c r="F25" s="9" t="s">
        <v>101</v>
      </c>
      <c r="G25" s="9" t="s">
        <v>257</v>
      </c>
      <c r="H25" s="20" t="s">
        <v>258</v>
      </c>
      <c r="I25" s="9" t="s">
        <v>259</v>
      </c>
      <c r="J25" s="21">
        <v>2009</v>
      </c>
      <c r="K25" s="14">
        <v>1</v>
      </c>
      <c r="L25" s="14">
        <v>3</v>
      </c>
      <c r="M25" s="129"/>
      <c r="N25" s="26">
        <f t="shared" si="0"/>
        <v>0</v>
      </c>
      <c r="O25" s="129"/>
      <c r="P25" s="9"/>
    </row>
    <row r="26" spans="1:16" ht="30.75" customHeight="1" x14ac:dyDescent="0.3">
      <c r="A26" s="13">
        <v>290021</v>
      </c>
      <c r="B26" s="13" t="s">
        <v>70</v>
      </c>
      <c r="C26" s="200" t="s">
        <v>229</v>
      </c>
      <c r="D26" s="199"/>
      <c r="E26" s="7" t="s">
        <v>71</v>
      </c>
      <c r="F26" s="7" t="s">
        <v>101</v>
      </c>
      <c r="G26" s="7" t="s">
        <v>260</v>
      </c>
      <c r="H26" s="8" t="s">
        <v>225</v>
      </c>
      <c r="I26" s="7" t="s">
        <v>261</v>
      </c>
      <c r="J26" s="16">
        <v>2010</v>
      </c>
      <c r="K26" s="12">
        <v>1</v>
      </c>
      <c r="L26" s="12">
        <v>3</v>
      </c>
      <c r="M26" s="129"/>
      <c r="N26" s="26">
        <f t="shared" si="0"/>
        <v>0</v>
      </c>
      <c r="O26" s="129"/>
      <c r="P26" s="7"/>
    </row>
    <row r="27" spans="1:16" ht="30.75" customHeight="1" x14ac:dyDescent="0.3">
      <c r="A27" s="15">
        <v>290021</v>
      </c>
      <c r="B27" s="15" t="s">
        <v>70</v>
      </c>
      <c r="C27" s="198" t="s">
        <v>229</v>
      </c>
      <c r="D27" s="199"/>
      <c r="E27" s="9" t="s">
        <v>71</v>
      </c>
      <c r="F27" s="9" t="s">
        <v>101</v>
      </c>
      <c r="G27" s="9" t="s">
        <v>262</v>
      </c>
      <c r="H27" s="20" t="s">
        <v>187</v>
      </c>
      <c r="I27" s="9" t="s">
        <v>263</v>
      </c>
      <c r="J27" s="21">
        <v>2001</v>
      </c>
      <c r="K27" s="14">
        <v>1</v>
      </c>
      <c r="L27" s="14">
        <v>3</v>
      </c>
      <c r="M27" s="129"/>
      <c r="N27" s="26">
        <f t="shared" si="0"/>
        <v>0</v>
      </c>
      <c r="O27" s="129"/>
      <c r="P27" s="9"/>
    </row>
    <row r="28" spans="1:16" ht="30.75" customHeight="1" x14ac:dyDescent="0.3">
      <c r="A28" s="13">
        <v>290021</v>
      </c>
      <c r="B28" s="13" t="s">
        <v>70</v>
      </c>
      <c r="C28" s="200" t="s">
        <v>229</v>
      </c>
      <c r="D28" s="199"/>
      <c r="E28" s="7" t="s">
        <v>71</v>
      </c>
      <c r="F28" s="7" t="s">
        <v>101</v>
      </c>
      <c r="G28" s="7" t="s">
        <v>255</v>
      </c>
      <c r="H28" s="8" t="s">
        <v>121</v>
      </c>
      <c r="I28" s="7" t="s">
        <v>256</v>
      </c>
      <c r="J28" s="16">
        <v>2012</v>
      </c>
      <c r="K28" s="12">
        <v>1</v>
      </c>
      <c r="L28" s="12">
        <v>3</v>
      </c>
      <c r="M28" s="129"/>
      <c r="N28" s="26">
        <f t="shared" si="0"/>
        <v>0</v>
      </c>
      <c r="O28" s="129"/>
      <c r="P28" s="7"/>
    </row>
    <row r="29" spans="1:16" ht="30.75" customHeight="1" x14ac:dyDescent="0.3">
      <c r="A29" s="15">
        <v>290021</v>
      </c>
      <c r="B29" s="15" t="s">
        <v>70</v>
      </c>
      <c r="C29" s="198" t="s">
        <v>229</v>
      </c>
      <c r="D29" s="199"/>
      <c r="E29" s="9" t="s">
        <v>71</v>
      </c>
      <c r="F29" s="9" t="s">
        <v>101</v>
      </c>
      <c r="G29" s="9" t="s">
        <v>125</v>
      </c>
      <c r="H29" s="20" t="s">
        <v>126</v>
      </c>
      <c r="I29" s="9" t="s">
        <v>264</v>
      </c>
      <c r="J29" s="21">
        <v>2001</v>
      </c>
      <c r="K29" s="14">
        <v>1</v>
      </c>
      <c r="L29" s="14">
        <v>5</v>
      </c>
      <c r="M29" s="129"/>
      <c r="N29" s="26">
        <f t="shared" si="0"/>
        <v>0</v>
      </c>
      <c r="O29" s="129"/>
      <c r="P29" s="9"/>
    </row>
    <row r="30" spans="1:16" ht="30.75" customHeight="1" x14ac:dyDescent="0.3">
      <c r="A30" s="13">
        <v>290021</v>
      </c>
      <c r="B30" s="13" t="s">
        <v>70</v>
      </c>
      <c r="C30" s="200" t="s">
        <v>229</v>
      </c>
      <c r="D30" s="199"/>
      <c r="E30" s="7" t="s">
        <v>71</v>
      </c>
      <c r="F30" s="7" t="s">
        <v>101</v>
      </c>
      <c r="G30" s="7" t="s">
        <v>265</v>
      </c>
      <c r="H30" s="8" t="s">
        <v>126</v>
      </c>
      <c r="I30" s="7" t="s">
        <v>266</v>
      </c>
      <c r="J30" s="16">
        <v>2010</v>
      </c>
      <c r="K30" s="12">
        <v>1</v>
      </c>
      <c r="L30" s="12"/>
      <c r="M30" s="129"/>
      <c r="N30" s="26">
        <f t="shared" si="0"/>
        <v>0</v>
      </c>
      <c r="O30" s="129"/>
      <c r="P30" s="7"/>
    </row>
    <row r="31" spans="1:16" ht="30.75" customHeight="1" x14ac:dyDescent="0.3">
      <c r="A31" s="15">
        <v>290021</v>
      </c>
      <c r="B31" s="15" t="s">
        <v>70</v>
      </c>
      <c r="C31" s="198" t="s">
        <v>229</v>
      </c>
      <c r="D31" s="199"/>
      <c r="E31" s="9" t="s">
        <v>71</v>
      </c>
      <c r="F31" s="9" t="s">
        <v>101</v>
      </c>
      <c r="G31" s="9" t="s">
        <v>204</v>
      </c>
      <c r="H31" s="20" t="s">
        <v>126</v>
      </c>
      <c r="I31" s="9" t="s">
        <v>267</v>
      </c>
      <c r="J31" s="21">
        <v>2000</v>
      </c>
      <c r="K31" s="14">
        <v>1</v>
      </c>
      <c r="L31" s="14">
        <v>4</v>
      </c>
      <c r="M31" s="129"/>
      <c r="N31" s="26">
        <f t="shared" si="0"/>
        <v>0</v>
      </c>
      <c r="O31" s="129"/>
      <c r="P31" s="9"/>
    </row>
    <row r="32" spans="1:16" ht="30.75" customHeight="1" x14ac:dyDescent="0.3">
      <c r="A32" s="13">
        <v>290021</v>
      </c>
      <c r="B32" s="13" t="s">
        <v>70</v>
      </c>
      <c r="C32" s="200" t="s">
        <v>229</v>
      </c>
      <c r="D32" s="199"/>
      <c r="E32" s="7" t="s">
        <v>71</v>
      </c>
      <c r="F32" s="7" t="s">
        <v>101</v>
      </c>
      <c r="G32" s="7" t="s">
        <v>268</v>
      </c>
      <c r="H32" s="8" t="s">
        <v>140</v>
      </c>
      <c r="I32" s="7" t="s">
        <v>269</v>
      </c>
      <c r="J32" s="16">
        <v>2000</v>
      </c>
      <c r="K32" s="12">
        <v>1</v>
      </c>
      <c r="L32" s="12">
        <v>4</v>
      </c>
      <c r="M32" s="129"/>
      <c r="N32" s="26">
        <f t="shared" si="0"/>
        <v>0</v>
      </c>
      <c r="O32" s="129"/>
      <c r="P32" s="7"/>
    </row>
    <row r="33" spans="1:16" ht="30.75" customHeight="1" x14ac:dyDescent="0.3">
      <c r="A33" s="15">
        <v>290021</v>
      </c>
      <c r="B33" s="15" t="s">
        <v>70</v>
      </c>
      <c r="C33" s="198" t="s">
        <v>229</v>
      </c>
      <c r="D33" s="199"/>
      <c r="E33" s="9" t="s">
        <v>71</v>
      </c>
      <c r="F33" s="9" t="s">
        <v>101</v>
      </c>
      <c r="G33" s="9" t="s">
        <v>270</v>
      </c>
      <c r="H33" s="20" t="s">
        <v>113</v>
      </c>
      <c r="I33" s="9"/>
      <c r="J33" s="21">
        <v>2000</v>
      </c>
      <c r="K33" s="14">
        <v>1</v>
      </c>
      <c r="L33" s="14">
        <v>3</v>
      </c>
      <c r="M33" s="129"/>
      <c r="N33" s="26">
        <f t="shared" si="0"/>
        <v>0</v>
      </c>
      <c r="O33" s="129"/>
      <c r="P33" s="9"/>
    </row>
    <row r="34" spans="1:16" ht="30.75" customHeight="1" x14ac:dyDescent="0.3">
      <c r="A34" s="13">
        <v>290021</v>
      </c>
      <c r="B34" s="13" t="s">
        <v>70</v>
      </c>
      <c r="C34" s="200" t="s">
        <v>229</v>
      </c>
      <c r="D34" s="199"/>
      <c r="E34" s="7" t="s">
        <v>71</v>
      </c>
      <c r="F34" s="7" t="s">
        <v>101</v>
      </c>
      <c r="G34" s="7" t="s">
        <v>130</v>
      </c>
      <c r="H34" s="8" t="s">
        <v>126</v>
      </c>
      <c r="I34" s="7" t="s">
        <v>271</v>
      </c>
      <c r="J34" s="16">
        <v>2001</v>
      </c>
      <c r="K34" s="12">
        <v>1</v>
      </c>
      <c r="L34" s="12">
        <v>5</v>
      </c>
      <c r="M34" s="129"/>
      <c r="N34" s="26">
        <f t="shared" si="0"/>
        <v>0</v>
      </c>
      <c r="O34" s="129"/>
      <c r="P34" s="7"/>
    </row>
    <row r="35" spans="1:16" ht="30.75" customHeight="1" x14ac:dyDescent="0.3">
      <c r="A35" s="15">
        <v>290021</v>
      </c>
      <c r="B35" s="15" t="s">
        <v>70</v>
      </c>
      <c r="C35" s="198" t="s">
        <v>229</v>
      </c>
      <c r="D35" s="199"/>
      <c r="E35" s="9" t="s">
        <v>71</v>
      </c>
      <c r="F35" s="9" t="s">
        <v>101</v>
      </c>
      <c r="G35" s="9" t="s">
        <v>272</v>
      </c>
      <c r="H35" s="20" t="s">
        <v>221</v>
      </c>
      <c r="I35" s="9" t="s">
        <v>273</v>
      </c>
      <c r="J35" s="21">
        <v>1980</v>
      </c>
      <c r="K35" s="14">
        <v>1</v>
      </c>
      <c r="L35" s="14">
        <v>4</v>
      </c>
      <c r="M35" s="129"/>
      <c r="N35" s="26">
        <f t="shared" si="0"/>
        <v>0</v>
      </c>
      <c r="O35" s="129"/>
      <c r="P35" s="9"/>
    </row>
    <row r="36" spans="1:16" ht="30.75" customHeight="1" x14ac:dyDescent="0.3">
      <c r="A36" s="13">
        <v>290021</v>
      </c>
      <c r="B36" s="13" t="s">
        <v>70</v>
      </c>
      <c r="C36" s="200" t="s">
        <v>229</v>
      </c>
      <c r="D36" s="199"/>
      <c r="E36" s="7" t="s">
        <v>71</v>
      </c>
      <c r="F36" s="7" t="s">
        <v>101</v>
      </c>
      <c r="G36" s="7" t="s">
        <v>270</v>
      </c>
      <c r="H36" s="8" t="s">
        <v>115</v>
      </c>
      <c r="I36" s="7"/>
      <c r="J36" s="16">
        <v>1980</v>
      </c>
      <c r="K36" s="12">
        <v>1</v>
      </c>
      <c r="L36" s="12">
        <v>4</v>
      </c>
      <c r="M36" s="129"/>
      <c r="N36" s="26">
        <f t="shared" si="0"/>
        <v>0</v>
      </c>
      <c r="O36" s="129"/>
      <c r="P36" s="7"/>
    </row>
    <row r="37" spans="1:16" ht="30.75" customHeight="1" x14ac:dyDescent="0.3">
      <c r="A37" s="15">
        <v>290021</v>
      </c>
      <c r="B37" s="15" t="s">
        <v>70</v>
      </c>
      <c r="C37" s="198" t="s">
        <v>229</v>
      </c>
      <c r="D37" s="199"/>
      <c r="E37" s="9" t="s">
        <v>71</v>
      </c>
      <c r="F37" s="9" t="s">
        <v>101</v>
      </c>
      <c r="G37" s="9" t="s">
        <v>274</v>
      </c>
      <c r="H37" s="20" t="s">
        <v>157</v>
      </c>
      <c r="I37" s="9" t="s">
        <v>275</v>
      </c>
      <c r="J37" s="22"/>
      <c r="K37" s="14">
        <v>7</v>
      </c>
      <c r="L37" s="14">
        <v>3</v>
      </c>
      <c r="M37" s="129"/>
      <c r="N37" s="26">
        <f t="shared" si="0"/>
        <v>0</v>
      </c>
      <c r="O37" s="129"/>
      <c r="P37" s="9"/>
    </row>
    <row r="38" spans="1:16" ht="30.75" customHeight="1" x14ac:dyDescent="0.3">
      <c r="A38" s="13">
        <v>290021</v>
      </c>
      <c r="B38" s="13" t="s">
        <v>70</v>
      </c>
      <c r="C38" s="200" t="s">
        <v>229</v>
      </c>
      <c r="D38" s="199"/>
      <c r="E38" s="7" t="s">
        <v>71</v>
      </c>
      <c r="F38" s="7" t="s">
        <v>101</v>
      </c>
      <c r="G38" s="7" t="s">
        <v>276</v>
      </c>
      <c r="H38" s="8" t="s">
        <v>157</v>
      </c>
      <c r="I38" s="7" t="s">
        <v>277</v>
      </c>
      <c r="J38" s="19"/>
      <c r="K38" s="12">
        <v>2</v>
      </c>
      <c r="L38" s="12">
        <v>3</v>
      </c>
      <c r="M38" s="129"/>
      <c r="N38" s="26">
        <f t="shared" si="0"/>
        <v>0</v>
      </c>
      <c r="O38" s="129"/>
      <c r="P38" s="7"/>
    </row>
  </sheetData>
  <mergeCells count="38">
    <mergeCell ref="C37:D37"/>
    <mergeCell ref="C38:D38"/>
    <mergeCell ref="C31:D31"/>
    <mergeCell ref="C32:D32"/>
    <mergeCell ref="C33:D33"/>
    <mergeCell ref="C34:D34"/>
    <mergeCell ref="C35:D35"/>
    <mergeCell ref="C36:D36"/>
    <mergeCell ref="C30:D30"/>
    <mergeCell ref="C19:D19"/>
    <mergeCell ref="C20:D20"/>
    <mergeCell ref="C21:D21"/>
    <mergeCell ref="C22:D22"/>
    <mergeCell ref="C23:D23"/>
    <mergeCell ref="C24:D24"/>
    <mergeCell ref="C25:D25"/>
    <mergeCell ref="C26:D26"/>
    <mergeCell ref="C27:D27"/>
    <mergeCell ref="C28:D28"/>
    <mergeCell ref="C29:D29"/>
    <mergeCell ref="C18:D18"/>
    <mergeCell ref="C7:D7"/>
    <mergeCell ref="C8:D8"/>
    <mergeCell ref="C9:D9"/>
    <mergeCell ref="C10:D10"/>
    <mergeCell ref="C11:D11"/>
    <mergeCell ref="C12:D12"/>
    <mergeCell ref="C13:D13"/>
    <mergeCell ref="C14:D14"/>
    <mergeCell ref="C15:D15"/>
    <mergeCell ref="C16:D16"/>
    <mergeCell ref="C17:D17"/>
    <mergeCell ref="C6:D6"/>
    <mergeCell ref="C1:D1"/>
    <mergeCell ref="C2:D2"/>
    <mergeCell ref="C3:D3"/>
    <mergeCell ref="C4:D4"/>
    <mergeCell ref="C5:D5"/>
  </mergeCells>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119435-14B9-47D6-9D4F-2C0E0DDA0AFB}">
  <sheetPr>
    <tabColor theme="4" tint="-0.499984740745262"/>
  </sheetPr>
  <dimension ref="B2:C36"/>
  <sheetViews>
    <sheetView showGridLines="0" zoomScale="90" zoomScaleNormal="90" workbookViewId="0">
      <selection activeCell="B31" sqref="B31"/>
    </sheetView>
  </sheetViews>
  <sheetFormatPr defaultRowHeight="14.4" x14ac:dyDescent="0.3"/>
  <cols>
    <col min="1" max="1" width="3.88671875" customWidth="1"/>
    <col min="2" max="2" width="11.6640625" customWidth="1"/>
    <col min="3" max="3" width="127" bestFit="1" customWidth="1"/>
    <col min="4" max="4" width="20.6640625" bestFit="1" customWidth="1"/>
    <col min="5" max="6" width="20.6640625" customWidth="1"/>
    <col min="7" max="7" width="19.44140625" bestFit="1" customWidth="1"/>
    <col min="8" max="8" width="10" bestFit="1" customWidth="1"/>
    <col min="9" max="9" width="16" customWidth="1"/>
    <col min="10" max="12" width="13.44140625" customWidth="1"/>
    <col min="13" max="14" width="12.33203125" customWidth="1"/>
  </cols>
  <sheetData>
    <row r="2" spans="2:3" x14ac:dyDescent="0.3">
      <c r="B2" t="s">
        <v>882</v>
      </c>
    </row>
    <row r="4" spans="2:3" x14ac:dyDescent="0.3">
      <c r="B4" s="128" t="s">
        <v>920</v>
      </c>
    </row>
    <row r="6" spans="2:3" x14ac:dyDescent="0.3">
      <c r="B6" s="39" t="s">
        <v>883</v>
      </c>
    </row>
    <row r="7" spans="2:3" x14ac:dyDescent="0.3">
      <c r="C7" s="18" t="s">
        <v>884</v>
      </c>
    </row>
    <row r="8" spans="2:3" x14ac:dyDescent="0.3">
      <c r="C8" t="s">
        <v>885</v>
      </c>
    </row>
    <row r="9" spans="2:3" x14ac:dyDescent="0.3">
      <c r="C9" s="137" t="s">
        <v>897</v>
      </c>
    </row>
    <row r="10" spans="2:3" x14ac:dyDescent="0.3">
      <c r="C10" t="s">
        <v>903</v>
      </c>
    </row>
    <row r="12" spans="2:3" x14ac:dyDescent="0.3">
      <c r="C12" s="18" t="s">
        <v>886</v>
      </c>
    </row>
    <row r="13" spans="2:3" x14ac:dyDescent="0.3">
      <c r="B13" t="s">
        <v>887</v>
      </c>
      <c r="C13" s="152" t="s">
        <v>925</v>
      </c>
    </row>
    <row r="14" spans="2:3" x14ac:dyDescent="0.3">
      <c r="C14" s="40"/>
    </row>
    <row r="15" spans="2:3" x14ac:dyDescent="0.3">
      <c r="C15" s="18" t="s">
        <v>899</v>
      </c>
    </row>
    <row r="16" spans="2:3" x14ac:dyDescent="0.3">
      <c r="B16" s="130" t="s">
        <v>888</v>
      </c>
      <c r="C16" t="s">
        <v>893</v>
      </c>
    </row>
    <row r="18" spans="2:3" x14ac:dyDescent="0.3">
      <c r="C18" s="18" t="s">
        <v>900</v>
      </c>
    </row>
    <row r="19" spans="2:3" x14ac:dyDescent="0.3">
      <c r="B19" s="130" t="s">
        <v>889</v>
      </c>
      <c r="C19" t="s">
        <v>917</v>
      </c>
    </row>
    <row r="20" spans="2:3" x14ac:dyDescent="0.3">
      <c r="C20" t="s">
        <v>898</v>
      </c>
    </row>
    <row r="22" spans="2:3" x14ac:dyDescent="0.3">
      <c r="C22" s="18" t="s">
        <v>901</v>
      </c>
    </row>
    <row r="23" spans="2:3" x14ac:dyDescent="0.3">
      <c r="B23" s="130" t="s">
        <v>892</v>
      </c>
      <c r="C23" t="s">
        <v>890</v>
      </c>
    </row>
    <row r="24" spans="2:3" x14ac:dyDescent="0.3">
      <c r="C24" t="s">
        <v>898</v>
      </c>
    </row>
    <row r="26" spans="2:3" x14ac:dyDescent="0.3">
      <c r="C26" s="18" t="s">
        <v>902</v>
      </c>
    </row>
    <row r="27" spans="2:3" x14ac:dyDescent="0.3">
      <c r="B27" s="130" t="s">
        <v>895</v>
      </c>
      <c r="C27" t="s">
        <v>894</v>
      </c>
    </row>
    <row r="28" spans="2:3" x14ac:dyDescent="0.3">
      <c r="C28" s="152" t="s">
        <v>926</v>
      </c>
    </row>
    <row r="29" spans="2:3" x14ac:dyDescent="0.3">
      <c r="C29" s="152"/>
    </row>
    <row r="30" spans="2:3" x14ac:dyDescent="0.3">
      <c r="C30" s="18" t="s">
        <v>905</v>
      </c>
    </row>
    <row r="31" spans="2:3" x14ac:dyDescent="0.3">
      <c r="B31" s="130" t="s">
        <v>896</v>
      </c>
      <c r="C31" t="s">
        <v>906</v>
      </c>
    </row>
    <row r="32" spans="2:3" x14ac:dyDescent="0.3">
      <c r="C32" t="s">
        <v>891</v>
      </c>
    </row>
    <row r="33" spans="3:3" x14ac:dyDescent="0.3">
      <c r="C33" t="s">
        <v>909</v>
      </c>
    </row>
    <row r="34" spans="3:3" x14ac:dyDescent="0.3">
      <c r="C34" t="s">
        <v>907</v>
      </c>
    </row>
    <row r="35" spans="3:3" x14ac:dyDescent="0.3">
      <c r="C35" t="s">
        <v>908</v>
      </c>
    </row>
    <row r="36" spans="3:3" x14ac:dyDescent="0.3">
      <c r="C36" s="40" t="s">
        <v>918</v>
      </c>
    </row>
  </sheetData>
  <hyperlinks>
    <hyperlink ref="B16" location="'Contractprijzen Preventief'!A1" display="Stap 2:" xr:uid="{3EC1C1B5-4F5F-452B-A9E8-1F72542CA32E}"/>
    <hyperlink ref="B19" location="'Contractprijzen Correctief'!A1" display="Stap 3:" xr:uid="{B84452CB-FE2A-4E8C-BEA6-9FDCBE0D050D}"/>
    <hyperlink ref="B23" location="'Contractprijzen Projecten'!A1" display="Stap 4:" xr:uid="{2ED57B9B-4CBA-4B75-B29D-29A20227A179}"/>
    <hyperlink ref="B27" location="Nulmeting!A1" display="Stap 5:" xr:uid="{1335783B-F45D-4D04-BE58-F7BDD56C9310}"/>
    <hyperlink ref="B31" location="Rekenblad!A1" display="Stap 6:" xr:uid="{25E9C287-B413-448F-A013-720FB0BD42F1}"/>
  </hyperlink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941568-7D9F-44D8-993E-6581C6EB8C2B}">
  <sheetPr>
    <tabColor rgb="FF7030A0"/>
  </sheetPr>
  <dimension ref="A1:P52"/>
  <sheetViews>
    <sheetView showGridLines="0" topLeftCell="B1" zoomScale="80" zoomScaleNormal="80" workbookViewId="0">
      <selection activeCell="I9" sqref="I9"/>
    </sheetView>
  </sheetViews>
  <sheetFormatPr defaultRowHeight="14.4" x14ac:dyDescent="0.3"/>
  <cols>
    <col min="1" max="2" width="18" customWidth="1"/>
    <col min="3" max="3" width="29" customWidth="1"/>
    <col min="4" max="5" width="10" customWidth="1"/>
    <col min="6" max="6" width="12" customWidth="1"/>
    <col min="7" max="7" width="32" customWidth="1"/>
    <col min="8" max="8" width="17" customWidth="1"/>
    <col min="9" max="9" width="40" customWidth="1"/>
    <col min="10" max="10" width="13" customWidth="1"/>
    <col min="11" max="11" width="11" customWidth="1"/>
    <col min="12" max="13" width="17" customWidth="1"/>
    <col min="14" max="14" width="16.33203125" customWidth="1"/>
    <col min="15" max="15" width="17" customWidth="1"/>
    <col min="16" max="16" width="28" customWidth="1"/>
  </cols>
  <sheetData>
    <row r="1" spans="1:16" ht="97.5" customHeight="1" x14ac:dyDescent="0.3">
      <c r="A1" s="4" t="s">
        <v>88</v>
      </c>
      <c r="B1" s="4" t="s">
        <v>3</v>
      </c>
      <c r="C1" s="201" t="s">
        <v>89</v>
      </c>
      <c r="D1" s="199"/>
      <c r="E1" s="4" t="s">
        <v>90</v>
      </c>
      <c r="F1" s="4" t="s">
        <v>91</v>
      </c>
      <c r="G1" s="4" t="s">
        <v>92</v>
      </c>
      <c r="H1" s="4" t="s">
        <v>93</v>
      </c>
      <c r="I1" s="4" t="s">
        <v>94</v>
      </c>
      <c r="J1" s="4" t="s">
        <v>95</v>
      </c>
      <c r="K1" s="4" t="s">
        <v>96</v>
      </c>
      <c r="L1" s="4" t="s">
        <v>97</v>
      </c>
      <c r="M1" s="4" t="s">
        <v>927</v>
      </c>
      <c r="N1" s="4" t="s">
        <v>98</v>
      </c>
      <c r="O1" s="4" t="s">
        <v>912</v>
      </c>
      <c r="P1" s="4" t="s">
        <v>99</v>
      </c>
    </row>
    <row r="2" spans="1:16" ht="30.75" customHeight="1" x14ac:dyDescent="0.3">
      <c r="A2" s="13">
        <v>290041</v>
      </c>
      <c r="B2" s="13" t="s">
        <v>76</v>
      </c>
      <c r="C2" s="200" t="s">
        <v>159</v>
      </c>
      <c r="D2" s="199"/>
      <c r="E2" s="7"/>
      <c r="F2" s="7" t="s">
        <v>101</v>
      </c>
      <c r="G2" s="7" t="s">
        <v>135</v>
      </c>
      <c r="H2" s="8" t="s">
        <v>160</v>
      </c>
      <c r="I2" s="7" t="s">
        <v>161</v>
      </c>
      <c r="J2" s="16">
        <v>2019</v>
      </c>
      <c r="K2" s="12">
        <v>1</v>
      </c>
      <c r="L2" s="12">
        <v>3</v>
      </c>
      <c r="M2" s="129"/>
      <c r="N2" s="131">
        <f>SUM(M2*K2)</f>
        <v>0</v>
      </c>
      <c r="O2" s="129"/>
      <c r="P2" s="27">
        <f>SUM(N2:O52)</f>
        <v>0</v>
      </c>
    </row>
    <row r="3" spans="1:16" ht="30.75" customHeight="1" x14ac:dyDescent="0.3">
      <c r="A3" s="15">
        <v>290041</v>
      </c>
      <c r="B3" s="15" t="s">
        <v>76</v>
      </c>
      <c r="C3" s="198" t="s">
        <v>159</v>
      </c>
      <c r="D3" s="199"/>
      <c r="E3" s="9"/>
      <c r="F3" s="9" t="s">
        <v>101</v>
      </c>
      <c r="G3" s="9" t="s">
        <v>135</v>
      </c>
      <c r="H3" s="20" t="s">
        <v>162</v>
      </c>
      <c r="I3" s="9" t="s">
        <v>163</v>
      </c>
      <c r="J3" s="21">
        <v>2004</v>
      </c>
      <c r="K3" s="14">
        <v>1</v>
      </c>
      <c r="L3" s="14">
        <v>3</v>
      </c>
      <c r="M3" s="129"/>
      <c r="N3" s="131">
        <f t="shared" ref="N3:N52" si="0">SUM(M3*K3)</f>
        <v>0</v>
      </c>
      <c r="O3" s="129"/>
      <c r="P3" s="9"/>
    </row>
    <row r="4" spans="1:16" ht="30.75" customHeight="1" x14ac:dyDescent="0.3">
      <c r="A4" s="13">
        <v>290041</v>
      </c>
      <c r="B4" s="13" t="s">
        <v>76</v>
      </c>
      <c r="C4" s="200" t="s">
        <v>159</v>
      </c>
      <c r="D4" s="199"/>
      <c r="E4" s="7"/>
      <c r="F4" s="7" t="s">
        <v>101</v>
      </c>
      <c r="G4" s="7" t="s">
        <v>135</v>
      </c>
      <c r="H4" s="8" t="s">
        <v>164</v>
      </c>
      <c r="I4" s="7" t="s">
        <v>161</v>
      </c>
      <c r="J4" s="16">
        <v>2006</v>
      </c>
      <c r="K4" s="12">
        <v>1</v>
      </c>
      <c r="L4" s="12">
        <v>3</v>
      </c>
      <c r="M4" s="129"/>
      <c r="N4" s="131">
        <f t="shared" si="0"/>
        <v>0</v>
      </c>
      <c r="O4" s="129"/>
      <c r="P4" s="7"/>
    </row>
    <row r="5" spans="1:16" ht="30.75" customHeight="1" x14ac:dyDescent="0.3">
      <c r="A5" s="15">
        <v>290041</v>
      </c>
      <c r="B5" s="15" t="s">
        <v>76</v>
      </c>
      <c r="C5" s="198" t="s">
        <v>159</v>
      </c>
      <c r="D5" s="199"/>
      <c r="E5" s="9"/>
      <c r="F5" s="9" t="s">
        <v>101</v>
      </c>
      <c r="G5" s="9" t="s">
        <v>135</v>
      </c>
      <c r="H5" s="20" t="s">
        <v>160</v>
      </c>
      <c r="I5" s="9" t="s">
        <v>165</v>
      </c>
      <c r="J5" s="21">
        <v>2017</v>
      </c>
      <c r="K5" s="14">
        <v>1</v>
      </c>
      <c r="L5" s="14">
        <v>3</v>
      </c>
      <c r="M5" s="129"/>
      <c r="N5" s="131">
        <f t="shared" si="0"/>
        <v>0</v>
      </c>
      <c r="O5" s="129"/>
      <c r="P5" s="9"/>
    </row>
    <row r="6" spans="1:16" ht="30.75" customHeight="1" x14ac:dyDescent="0.3">
      <c r="A6" s="13">
        <v>290041</v>
      </c>
      <c r="B6" s="13" t="s">
        <v>76</v>
      </c>
      <c r="C6" s="200" t="s">
        <v>159</v>
      </c>
      <c r="D6" s="199"/>
      <c r="E6" s="7"/>
      <c r="F6" s="7" t="s">
        <v>101</v>
      </c>
      <c r="G6" s="7" t="s">
        <v>135</v>
      </c>
      <c r="H6" s="8" t="s">
        <v>164</v>
      </c>
      <c r="I6" s="7" t="s">
        <v>166</v>
      </c>
      <c r="J6" s="16">
        <v>2007</v>
      </c>
      <c r="K6" s="12">
        <v>1</v>
      </c>
      <c r="L6" s="12">
        <v>3</v>
      </c>
      <c r="M6" s="129"/>
      <c r="N6" s="131">
        <f t="shared" si="0"/>
        <v>0</v>
      </c>
      <c r="O6" s="129"/>
      <c r="P6" s="7"/>
    </row>
    <row r="7" spans="1:16" ht="30.75" customHeight="1" x14ac:dyDescent="0.3">
      <c r="A7" s="15">
        <v>290041</v>
      </c>
      <c r="B7" s="15" t="s">
        <v>76</v>
      </c>
      <c r="C7" s="198" t="s">
        <v>159</v>
      </c>
      <c r="D7" s="199"/>
      <c r="E7" s="9"/>
      <c r="F7" s="9" t="s">
        <v>101</v>
      </c>
      <c r="G7" s="9" t="s">
        <v>135</v>
      </c>
      <c r="H7" s="20" t="s">
        <v>160</v>
      </c>
      <c r="I7" s="9" t="s">
        <v>165</v>
      </c>
      <c r="J7" s="21">
        <v>2017</v>
      </c>
      <c r="K7" s="14">
        <v>1</v>
      </c>
      <c r="L7" s="14">
        <v>3</v>
      </c>
      <c r="M7" s="129"/>
      <c r="N7" s="131">
        <f t="shared" si="0"/>
        <v>0</v>
      </c>
      <c r="O7" s="129"/>
      <c r="P7" s="9"/>
    </row>
    <row r="8" spans="1:16" ht="30.75" customHeight="1" x14ac:dyDescent="0.3">
      <c r="A8" s="13">
        <v>290041</v>
      </c>
      <c r="B8" s="13" t="s">
        <v>76</v>
      </c>
      <c r="C8" s="200" t="s">
        <v>159</v>
      </c>
      <c r="D8" s="199"/>
      <c r="E8" s="7"/>
      <c r="F8" s="7" t="s">
        <v>101</v>
      </c>
      <c r="G8" s="7" t="s">
        <v>135</v>
      </c>
      <c r="H8" s="8" t="s">
        <v>160</v>
      </c>
      <c r="I8" s="7" t="s">
        <v>167</v>
      </c>
      <c r="J8" s="16">
        <v>2017</v>
      </c>
      <c r="K8" s="12">
        <v>1</v>
      </c>
      <c r="L8" s="12">
        <v>3</v>
      </c>
      <c r="M8" s="129"/>
      <c r="N8" s="131">
        <f t="shared" si="0"/>
        <v>0</v>
      </c>
      <c r="O8" s="129"/>
      <c r="P8" s="7"/>
    </row>
    <row r="9" spans="1:16" ht="30.75" customHeight="1" x14ac:dyDescent="0.3">
      <c r="A9" s="15">
        <v>290041</v>
      </c>
      <c r="B9" s="15" t="s">
        <v>76</v>
      </c>
      <c r="C9" s="198" t="s">
        <v>159</v>
      </c>
      <c r="D9" s="199"/>
      <c r="E9" s="9"/>
      <c r="F9" s="9" t="s">
        <v>101</v>
      </c>
      <c r="G9" s="9" t="s">
        <v>135</v>
      </c>
      <c r="H9" s="20" t="s">
        <v>162</v>
      </c>
      <c r="I9" s="9" t="s">
        <v>163</v>
      </c>
      <c r="J9" s="21">
        <v>2004</v>
      </c>
      <c r="K9" s="14">
        <v>1</v>
      </c>
      <c r="L9" s="14">
        <v>3</v>
      </c>
      <c r="M9" s="129"/>
      <c r="N9" s="131">
        <f t="shared" si="0"/>
        <v>0</v>
      </c>
      <c r="O9" s="129"/>
      <c r="P9" s="9"/>
    </row>
    <row r="10" spans="1:16" ht="27.9" customHeight="1" x14ac:dyDescent="0.3">
      <c r="A10" s="13">
        <v>290041</v>
      </c>
      <c r="B10" s="13" t="s">
        <v>76</v>
      </c>
      <c r="C10" s="200" t="s">
        <v>159</v>
      </c>
      <c r="D10" s="199"/>
      <c r="E10" s="7"/>
      <c r="F10" s="7" t="s">
        <v>101</v>
      </c>
      <c r="G10" s="7" t="s">
        <v>135</v>
      </c>
      <c r="H10" s="8" t="s">
        <v>162</v>
      </c>
      <c r="I10" s="7" t="s">
        <v>168</v>
      </c>
      <c r="J10" s="16">
        <v>2005</v>
      </c>
      <c r="K10" s="12">
        <v>1</v>
      </c>
      <c r="L10" s="12">
        <v>3</v>
      </c>
      <c r="M10" s="129"/>
      <c r="N10" s="131">
        <f t="shared" si="0"/>
        <v>0</v>
      </c>
      <c r="O10" s="129"/>
      <c r="P10" s="7"/>
    </row>
    <row r="11" spans="1:16" ht="30.75" customHeight="1" x14ac:dyDescent="0.3">
      <c r="A11" s="15">
        <v>290041</v>
      </c>
      <c r="B11" s="15" t="s">
        <v>76</v>
      </c>
      <c r="C11" s="198" t="s">
        <v>159</v>
      </c>
      <c r="D11" s="199"/>
      <c r="E11" s="9"/>
      <c r="F11" s="9" t="s">
        <v>101</v>
      </c>
      <c r="G11" s="9" t="s">
        <v>135</v>
      </c>
      <c r="H11" s="20" t="s">
        <v>160</v>
      </c>
      <c r="I11" s="9" t="s">
        <v>167</v>
      </c>
      <c r="J11" s="21">
        <v>2017</v>
      </c>
      <c r="K11" s="14">
        <v>1</v>
      </c>
      <c r="L11" s="14">
        <v>3</v>
      </c>
      <c r="M11" s="129"/>
      <c r="N11" s="131">
        <f t="shared" si="0"/>
        <v>0</v>
      </c>
      <c r="O11" s="129"/>
      <c r="P11" s="9"/>
    </row>
    <row r="12" spans="1:16" ht="30.75" customHeight="1" x14ac:dyDescent="0.3">
      <c r="A12" s="13">
        <v>290041</v>
      </c>
      <c r="B12" s="13" t="s">
        <v>76</v>
      </c>
      <c r="C12" s="200" t="s">
        <v>159</v>
      </c>
      <c r="D12" s="199"/>
      <c r="E12" s="7"/>
      <c r="F12" s="7" t="s">
        <v>101</v>
      </c>
      <c r="G12" s="7" t="s">
        <v>135</v>
      </c>
      <c r="H12" s="8" t="s">
        <v>162</v>
      </c>
      <c r="I12" s="7" t="s">
        <v>169</v>
      </c>
      <c r="J12" s="16">
        <v>1988</v>
      </c>
      <c r="K12" s="12">
        <v>1</v>
      </c>
      <c r="L12" s="12">
        <v>3</v>
      </c>
      <c r="M12" s="129"/>
      <c r="N12" s="131">
        <f t="shared" si="0"/>
        <v>0</v>
      </c>
      <c r="O12" s="129"/>
      <c r="P12" s="7"/>
    </row>
    <row r="13" spans="1:16" ht="30.75" customHeight="1" x14ac:dyDescent="0.3">
      <c r="A13" s="15">
        <v>290041</v>
      </c>
      <c r="B13" s="15" t="s">
        <v>76</v>
      </c>
      <c r="C13" s="198" t="s">
        <v>159</v>
      </c>
      <c r="D13" s="199"/>
      <c r="E13" s="9"/>
      <c r="F13" s="9" t="s">
        <v>101</v>
      </c>
      <c r="G13" s="9" t="s">
        <v>170</v>
      </c>
      <c r="H13" s="20" t="s">
        <v>162</v>
      </c>
      <c r="I13" s="9" t="s">
        <v>171</v>
      </c>
      <c r="J13" s="22"/>
      <c r="K13" s="14">
        <v>1</v>
      </c>
      <c r="L13" s="14">
        <v>3</v>
      </c>
      <c r="M13" s="129"/>
      <c r="N13" s="131">
        <f t="shared" si="0"/>
        <v>0</v>
      </c>
      <c r="O13" s="129"/>
      <c r="P13" s="9"/>
    </row>
    <row r="14" spans="1:16" ht="30.75" customHeight="1" x14ac:dyDescent="0.3">
      <c r="A14" s="13">
        <v>290041</v>
      </c>
      <c r="B14" s="13" t="s">
        <v>76</v>
      </c>
      <c r="C14" s="200" t="s">
        <v>159</v>
      </c>
      <c r="D14" s="199"/>
      <c r="E14" s="7"/>
      <c r="F14" s="7" t="s">
        <v>101</v>
      </c>
      <c r="G14" s="7" t="s">
        <v>172</v>
      </c>
      <c r="H14" s="8" t="s">
        <v>162</v>
      </c>
      <c r="I14" s="7" t="s">
        <v>173</v>
      </c>
      <c r="J14" s="19"/>
      <c r="K14" s="12">
        <v>1</v>
      </c>
      <c r="L14" s="12">
        <v>3</v>
      </c>
      <c r="M14" s="129"/>
      <c r="N14" s="131">
        <f t="shared" si="0"/>
        <v>0</v>
      </c>
      <c r="O14" s="129"/>
      <c r="P14" s="7"/>
    </row>
    <row r="15" spans="1:16" ht="30.75" customHeight="1" x14ac:dyDescent="0.3">
      <c r="A15" s="15">
        <v>290041</v>
      </c>
      <c r="B15" s="15" t="s">
        <v>76</v>
      </c>
      <c r="C15" s="198" t="s">
        <v>159</v>
      </c>
      <c r="D15" s="199"/>
      <c r="E15" s="9"/>
      <c r="F15" s="9" t="s">
        <v>101</v>
      </c>
      <c r="G15" s="9" t="s">
        <v>174</v>
      </c>
      <c r="H15" s="20" t="s">
        <v>175</v>
      </c>
      <c r="I15" s="9" t="s">
        <v>176</v>
      </c>
      <c r="J15" s="21">
        <v>2007</v>
      </c>
      <c r="K15" s="14">
        <v>1</v>
      </c>
      <c r="L15" s="14">
        <v>3</v>
      </c>
      <c r="M15" s="129"/>
      <c r="N15" s="131">
        <f t="shared" si="0"/>
        <v>0</v>
      </c>
      <c r="O15" s="129"/>
      <c r="P15" s="9"/>
    </row>
    <row r="16" spans="1:16" ht="30.75" customHeight="1" x14ac:dyDescent="0.3">
      <c r="A16" s="13">
        <v>290041</v>
      </c>
      <c r="B16" s="13" t="s">
        <v>76</v>
      </c>
      <c r="C16" s="200" t="s">
        <v>159</v>
      </c>
      <c r="D16" s="199"/>
      <c r="E16" s="7"/>
      <c r="F16" s="7" t="s">
        <v>101</v>
      </c>
      <c r="G16" s="7" t="s">
        <v>111</v>
      </c>
      <c r="H16" s="8"/>
      <c r="I16" s="7"/>
      <c r="J16" s="19"/>
      <c r="K16" s="12">
        <v>1</v>
      </c>
      <c r="L16" s="12">
        <v>3</v>
      </c>
      <c r="M16" s="129"/>
      <c r="N16" s="131">
        <f t="shared" si="0"/>
        <v>0</v>
      </c>
      <c r="O16" s="129"/>
      <c r="P16" s="7"/>
    </row>
    <row r="17" spans="1:16" ht="30.75" customHeight="1" x14ac:dyDescent="0.3">
      <c r="A17" s="15">
        <v>290041</v>
      </c>
      <c r="B17" s="15" t="s">
        <v>76</v>
      </c>
      <c r="C17" s="198" t="s">
        <v>159</v>
      </c>
      <c r="D17" s="199"/>
      <c r="E17" s="9"/>
      <c r="F17" s="9" t="s">
        <v>101</v>
      </c>
      <c r="G17" s="9" t="s">
        <v>112</v>
      </c>
      <c r="H17" s="20" t="s">
        <v>113</v>
      </c>
      <c r="I17" s="9" t="s">
        <v>177</v>
      </c>
      <c r="J17" s="21">
        <v>2006</v>
      </c>
      <c r="K17" s="14">
        <v>1</v>
      </c>
      <c r="L17" s="14">
        <v>3</v>
      </c>
      <c r="M17" s="129"/>
      <c r="N17" s="131">
        <f t="shared" si="0"/>
        <v>0</v>
      </c>
      <c r="O17" s="129"/>
      <c r="P17" s="9"/>
    </row>
    <row r="18" spans="1:16" ht="30.75" customHeight="1" x14ac:dyDescent="0.3">
      <c r="A18" s="13">
        <v>290041</v>
      </c>
      <c r="B18" s="13" t="s">
        <v>76</v>
      </c>
      <c r="C18" s="200" t="s">
        <v>159</v>
      </c>
      <c r="D18" s="199"/>
      <c r="E18" s="7"/>
      <c r="F18" s="7" t="s">
        <v>101</v>
      </c>
      <c r="G18" s="7" t="s">
        <v>112</v>
      </c>
      <c r="H18" s="8" t="s">
        <v>178</v>
      </c>
      <c r="I18" s="7" t="s">
        <v>179</v>
      </c>
      <c r="J18" s="16">
        <v>2015</v>
      </c>
      <c r="K18" s="12">
        <v>1</v>
      </c>
      <c r="L18" s="12">
        <v>3</v>
      </c>
      <c r="M18" s="129"/>
      <c r="N18" s="131">
        <f t="shared" si="0"/>
        <v>0</v>
      </c>
      <c r="O18" s="129"/>
      <c r="P18" s="7"/>
    </row>
    <row r="19" spans="1:16" ht="30.75" customHeight="1" x14ac:dyDescent="0.3">
      <c r="A19" s="15">
        <v>290041</v>
      </c>
      <c r="B19" s="15" t="s">
        <v>76</v>
      </c>
      <c r="C19" s="198" t="s">
        <v>159</v>
      </c>
      <c r="D19" s="199"/>
      <c r="E19" s="9"/>
      <c r="F19" s="9" t="s">
        <v>101</v>
      </c>
      <c r="G19" s="9" t="s">
        <v>112</v>
      </c>
      <c r="H19" s="20" t="s">
        <v>178</v>
      </c>
      <c r="I19" s="9" t="s">
        <v>180</v>
      </c>
      <c r="J19" s="21">
        <v>2017</v>
      </c>
      <c r="K19" s="14">
        <v>1</v>
      </c>
      <c r="L19" s="14">
        <v>3</v>
      </c>
      <c r="M19" s="129"/>
      <c r="N19" s="131">
        <f t="shared" si="0"/>
        <v>0</v>
      </c>
      <c r="O19" s="129"/>
      <c r="P19" s="9"/>
    </row>
    <row r="20" spans="1:16" ht="30.75" customHeight="1" x14ac:dyDescent="0.3">
      <c r="A20" s="13">
        <v>290041</v>
      </c>
      <c r="B20" s="13" t="s">
        <v>76</v>
      </c>
      <c r="C20" s="200" t="s">
        <v>159</v>
      </c>
      <c r="D20" s="199"/>
      <c r="E20" s="7"/>
      <c r="F20" s="7" t="s">
        <v>101</v>
      </c>
      <c r="G20" s="7" t="s">
        <v>130</v>
      </c>
      <c r="H20" s="8" t="s">
        <v>181</v>
      </c>
      <c r="I20" s="7" t="s">
        <v>182</v>
      </c>
      <c r="J20" s="16">
        <v>2017</v>
      </c>
      <c r="K20" s="12">
        <v>1</v>
      </c>
      <c r="L20" s="12">
        <v>3</v>
      </c>
      <c r="M20" s="129"/>
      <c r="N20" s="131">
        <f t="shared" si="0"/>
        <v>0</v>
      </c>
      <c r="O20" s="129"/>
      <c r="P20" s="7"/>
    </row>
    <row r="21" spans="1:16" ht="30.75" customHeight="1" x14ac:dyDescent="0.3">
      <c r="A21" s="15">
        <v>290041</v>
      </c>
      <c r="B21" s="15" t="s">
        <v>76</v>
      </c>
      <c r="C21" s="198" t="s">
        <v>159</v>
      </c>
      <c r="D21" s="199"/>
      <c r="E21" s="9"/>
      <c r="F21" s="9" t="s">
        <v>101</v>
      </c>
      <c r="G21" s="9" t="s">
        <v>183</v>
      </c>
      <c r="H21" s="20" t="s">
        <v>184</v>
      </c>
      <c r="I21" s="9" t="s">
        <v>185</v>
      </c>
      <c r="J21" s="21">
        <v>2003</v>
      </c>
      <c r="K21" s="14">
        <v>1</v>
      </c>
      <c r="L21" s="14">
        <v>5</v>
      </c>
      <c r="M21" s="129"/>
      <c r="N21" s="131">
        <f t="shared" si="0"/>
        <v>0</v>
      </c>
      <c r="O21" s="129"/>
      <c r="P21" s="9"/>
    </row>
    <row r="22" spans="1:16" ht="30.75" customHeight="1" x14ac:dyDescent="0.3">
      <c r="A22" s="13">
        <v>290041</v>
      </c>
      <c r="B22" s="13" t="s">
        <v>76</v>
      </c>
      <c r="C22" s="200" t="s">
        <v>159</v>
      </c>
      <c r="D22" s="199"/>
      <c r="E22" s="7"/>
      <c r="F22" s="7" t="s">
        <v>101</v>
      </c>
      <c r="G22" s="7" t="s">
        <v>186</v>
      </c>
      <c r="H22" s="8" t="s">
        <v>187</v>
      </c>
      <c r="I22" s="7" t="s">
        <v>188</v>
      </c>
      <c r="J22" s="16">
        <v>2016</v>
      </c>
      <c r="K22" s="12">
        <v>1</v>
      </c>
      <c r="L22" s="12">
        <v>3</v>
      </c>
      <c r="M22" s="129"/>
      <c r="N22" s="131">
        <f t="shared" si="0"/>
        <v>0</v>
      </c>
      <c r="O22" s="129"/>
      <c r="P22" s="7"/>
    </row>
    <row r="23" spans="1:16" ht="30.75" customHeight="1" x14ac:dyDescent="0.3">
      <c r="A23" s="15">
        <v>290041</v>
      </c>
      <c r="B23" s="15" t="s">
        <v>76</v>
      </c>
      <c r="C23" s="198" t="s">
        <v>159</v>
      </c>
      <c r="D23" s="199"/>
      <c r="E23" s="9"/>
      <c r="F23" s="9" t="s">
        <v>101</v>
      </c>
      <c r="G23" s="9" t="s">
        <v>189</v>
      </c>
      <c r="H23" s="20" t="s">
        <v>187</v>
      </c>
      <c r="I23" s="9" t="s">
        <v>188</v>
      </c>
      <c r="J23" s="21">
        <v>2016</v>
      </c>
      <c r="K23" s="14">
        <v>1</v>
      </c>
      <c r="L23" s="14">
        <v>3</v>
      </c>
      <c r="M23" s="129"/>
      <c r="N23" s="131">
        <f t="shared" si="0"/>
        <v>0</v>
      </c>
      <c r="O23" s="129"/>
      <c r="P23" s="9"/>
    </row>
    <row r="24" spans="1:16" ht="30.75" customHeight="1" x14ac:dyDescent="0.3">
      <c r="A24" s="13">
        <v>290041</v>
      </c>
      <c r="B24" s="13" t="s">
        <v>76</v>
      </c>
      <c r="C24" s="200" t="s">
        <v>159</v>
      </c>
      <c r="D24" s="199"/>
      <c r="E24" s="7"/>
      <c r="F24" s="7" t="s">
        <v>101</v>
      </c>
      <c r="G24" s="7" t="s">
        <v>190</v>
      </c>
      <c r="H24" s="8" t="s">
        <v>187</v>
      </c>
      <c r="I24" s="7" t="s">
        <v>188</v>
      </c>
      <c r="J24" s="16">
        <v>2016</v>
      </c>
      <c r="K24" s="12">
        <v>1</v>
      </c>
      <c r="L24" s="12">
        <v>3</v>
      </c>
      <c r="M24" s="129"/>
      <c r="N24" s="131">
        <f t="shared" si="0"/>
        <v>0</v>
      </c>
      <c r="O24" s="129"/>
      <c r="P24" s="7"/>
    </row>
    <row r="25" spans="1:16" ht="30.75" customHeight="1" x14ac:dyDescent="0.3">
      <c r="A25" s="15">
        <v>290041</v>
      </c>
      <c r="B25" s="15" t="s">
        <v>76</v>
      </c>
      <c r="C25" s="198" t="s">
        <v>159</v>
      </c>
      <c r="D25" s="199"/>
      <c r="E25" s="9"/>
      <c r="F25" s="9" t="s">
        <v>101</v>
      </c>
      <c r="G25" s="9" t="s">
        <v>191</v>
      </c>
      <c r="H25" s="20" t="s">
        <v>187</v>
      </c>
      <c r="I25" s="9" t="s">
        <v>188</v>
      </c>
      <c r="J25" s="21">
        <v>2016</v>
      </c>
      <c r="K25" s="14">
        <v>1</v>
      </c>
      <c r="L25" s="14">
        <v>3</v>
      </c>
      <c r="M25" s="129"/>
      <c r="N25" s="131">
        <f t="shared" si="0"/>
        <v>0</v>
      </c>
      <c r="O25" s="129"/>
      <c r="P25" s="9"/>
    </row>
    <row r="26" spans="1:16" ht="30.75" customHeight="1" x14ac:dyDescent="0.3">
      <c r="A26" s="13">
        <v>290041</v>
      </c>
      <c r="B26" s="13" t="s">
        <v>76</v>
      </c>
      <c r="C26" s="200" t="s">
        <v>159</v>
      </c>
      <c r="D26" s="199"/>
      <c r="E26" s="7"/>
      <c r="F26" s="7" t="s">
        <v>101</v>
      </c>
      <c r="G26" s="7" t="s">
        <v>192</v>
      </c>
      <c r="H26" s="8" t="s">
        <v>187</v>
      </c>
      <c r="I26" s="7" t="s">
        <v>188</v>
      </c>
      <c r="J26" s="16">
        <v>2016</v>
      </c>
      <c r="K26" s="12">
        <v>1</v>
      </c>
      <c r="L26" s="12">
        <v>3</v>
      </c>
      <c r="M26" s="129"/>
      <c r="N26" s="131">
        <f t="shared" si="0"/>
        <v>0</v>
      </c>
      <c r="O26" s="129"/>
      <c r="P26" s="7"/>
    </row>
    <row r="27" spans="1:16" ht="30.75" customHeight="1" x14ac:dyDescent="0.3">
      <c r="A27" s="15">
        <v>290041</v>
      </c>
      <c r="B27" s="15" t="s">
        <v>76</v>
      </c>
      <c r="C27" s="198" t="s">
        <v>159</v>
      </c>
      <c r="D27" s="199"/>
      <c r="E27" s="9"/>
      <c r="F27" s="9" t="s">
        <v>101</v>
      </c>
      <c r="G27" s="9" t="s">
        <v>111</v>
      </c>
      <c r="H27" s="20"/>
      <c r="I27" s="9"/>
      <c r="J27" s="22"/>
      <c r="K27" s="14">
        <v>1</v>
      </c>
      <c r="L27" s="14">
        <v>3</v>
      </c>
      <c r="M27" s="129"/>
      <c r="N27" s="131">
        <f t="shared" si="0"/>
        <v>0</v>
      </c>
      <c r="O27" s="129"/>
      <c r="P27" s="9"/>
    </row>
    <row r="28" spans="1:16" ht="30.75" customHeight="1" x14ac:dyDescent="0.3">
      <c r="A28" s="13">
        <v>290041</v>
      </c>
      <c r="B28" s="13" t="s">
        <v>76</v>
      </c>
      <c r="C28" s="200" t="s">
        <v>159</v>
      </c>
      <c r="D28" s="199"/>
      <c r="E28" s="7"/>
      <c r="F28" s="7" t="s">
        <v>101</v>
      </c>
      <c r="G28" s="7" t="s">
        <v>193</v>
      </c>
      <c r="H28" s="8" t="s">
        <v>194</v>
      </c>
      <c r="I28" s="7" t="s">
        <v>195</v>
      </c>
      <c r="J28" s="16">
        <v>2001</v>
      </c>
      <c r="K28" s="12">
        <v>2</v>
      </c>
      <c r="L28" s="12">
        <v>3</v>
      </c>
      <c r="M28" s="129"/>
      <c r="N28" s="131">
        <f t="shared" si="0"/>
        <v>0</v>
      </c>
      <c r="O28" s="129"/>
      <c r="P28" s="7"/>
    </row>
    <row r="29" spans="1:16" ht="30.75" customHeight="1" x14ac:dyDescent="0.3">
      <c r="A29" s="15">
        <v>290041</v>
      </c>
      <c r="B29" s="15" t="s">
        <v>76</v>
      </c>
      <c r="C29" s="198" t="s">
        <v>159</v>
      </c>
      <c r="D29" s="199"/>
      <c r="E29" s="9"/>
      <c r="F29" s="9" t="s">
        <v>101</v>
      </c>
      <c r="G29" s="9" t="s">
        <v>112</v>
      </c>
      <c r="H29" s="20" t="s">
        <v>113</v>
      </c>
      <c r="I29" s="9" t="s">
        <v>196</v>
      </c>
      <c r="J29" s="21">
        <v>2014</v>
      </c>
      <c r="K29" s="14">
        <v>1</v>
      </c>
      <c r="L29" s="14">
        <v>3</v>
      </c>
      <c r="M29" s="129"/>
      <c r="N29" s="131">
        <f t="shared" si="0"/>
        <v>0</v>
      </c>
      <c r="O29" s="129"/>
      <c r="P29" s="9"/>
    </row>
    <row r="30" spans="1:16" ht="30.75" customHeight="1" x14ac:dyDescent="0.3">
      <c r="A30" s="13">
        <v>290041</v>
      </c>
      <c r="B30" s="13" t="s">
        <v>76</v>
      </c>
      <c r="C30" s="200" t="s">
        <v>159</v>
      </c>
      <c r="D30" s="199"/>
      <c r="E30" s="7"/>
      <c r="F30" s="7" t="s">
        <v>101</v>
      </c>
      <c r="G30" s="7" t="s">
        <v>112</v>
      </c>
      <c r="H30" s="8" t="s">
        <v>113</v>
      </c>
      <c r="I30" s="7" t="s">
        <v>196</v>
      </c>
      <c r="J30" s="16">
        <v>2014</v>
      </c>
      <c r="K30" s="12">
        <v>1</v>
      </c>
      <c r="L30" s="12">
        <v>3</v>
      </c>
      <c r="M30" s="129"/>
      <c r="N30" s="131">
        <f t="shared" si="0"/>
        <v>0</v>
      </c>
      <c r="O30" s="129"/>
      <c r="P30" s="7"/>
    </row>
    <row r="31" spans="1:16" ht="30.75" customHeight="1" x14ac:dyDescent="0.3">
      <c r="A31" s="15">
        <v>290041</v>
      </c>
      <c r="B31" s="15" t="s">
        <v>76</v>
      </c>
      <c r="C31" s="198" t="s">
        <v>159</v>
      </c>
      <c r="D31" s="199"/>
      <c r="E31" s="9"/>
      <c r="F31" s="9" t="s">
        <v>101</v>
      </c>
      <c r="G31" s="9" t="s">
        <v>112</v>
      </c>
      <c r="H31" s="20" t="s">
        <v>113</v>
      </c>
      <c r="I31" s="9" t="s">
        <v>197</v>
      </c>
      <c r="J31" s="21">
        <v>2009</v>
      </c>
      <c r="K31" s="14">
        <v>1</v>
      </c>
      <c r="L31" s="14">
        <v>3</v>
      </c>
      <c r="M31" s="129"/>
      <c r="N31" s="131">
        <f t="shared" si="0"/>
        <v>0</v>
      </c>
      <c r="O31" s="129"/>
      <c r="P31" s="9"/>
    </row>
    <row r="32" spans="1:16" ht="30.75" customHeight="1" x14ac:dyDescent="0.3">
      <c r="A32" s="13">
        <v>290041</v>
      </c>
      <c r="B32" s="13" t="s">
        <v>76</v>
      </c>
      <c r="C32" s="200" t="s">
        <v>159</v>
      </c>
      <c r="D32" s="199"/>
      <c r="E32" s="7"/>
      <c r="F32" s="7" t="s">
        <v>101</v>
      </c>
      <c r="G32" s="7" t="s">
        <v>125</v>
      </c>
      <c r="H32" s="8" t="s">
        <v>126</v>
      </c>
      <c r="I32" s="7" t="s">
        <v>182</v>
      </c>
      <c r="J32" s="16">
        <v>2017</v>
      </c>
      <c r="K32" s="12">
        <v>1</v>
      </c>
      <c r="L32" s="12">
        <v>3</v>
      </c>
      <c r="M32" s="129"/>
      <c r="N32" s="131">
        <f t="shared" si="0"/>
        <v>0</v>
      </c>
      <c r="O32" s="129"/>
      <c r="P32" s="7"/>
    </row>
    <row r="33" spans="1:16" ht="30.75" customHeight="1" x14ac:dyDescent="0.3">
      <c r="A33" s="15">
        <v>290041</v>
      </c>
      <c r="B33" s="15" t="s">
        <v>76</v>
      </c>
      <c r="C33" s="198" t="s">
        <v>159</v>
      </c>
      <c r="D33" s="199"/>
      <c r="E33" s="9"/>
      <c r="F33" s="9" t="s">
        <v>101</v>
      </c>
      <c r="G33" s="9" t="s">
        <v>174</v>
      </c>
      <c r="H33" s="20" t="s">
        <v>198</v>
      </c>
      <c r="I33" s="9" t="s">
        <v>199</v>
      </c>
      <c r="J33" s="21">
        <v>1997</v>
      </c>
      <c r="K33" s="14">
        <v>1</v>
      </c>
      <c r="L33" s="14">
        <v>3</v>
      </c>
      <c r="M33" s="129"/>
      <c r="N33" s="131">
        <f t="shared" si="0"/>
        <v>0</v>
      </c>
      <c r="O33" s="129"/>
      <c r="P33" s="9"/>
    </row>
    <row r="34" spans="1:16" ht="30.75" customHeight="1" x14ac:dyDescent="0.3">
      <c r="A34" s="13">
        <v>290041</v>
      </c>
      <c r="B34" s="13" t="s">
        <v>76</v>
      </c>
      <c r="C34" s="200" t="s">
        <v>159</v>
      </c>
      <c r="D34" s="199"/>
      <c r="E34" s="7"/>
      <c r="F34" s="7" t="s">
        <v>101</v>
      </c>
      <c r="G34" s="7" t="s">
        <v>111</v>
      </c>
      <c r="H34" s="8"/>
      <c r="I34" s="7"/>
      <c r="J34" s="19"/>
      <c r="K34" s="12">
        <v>1</v>
      </c>
      <c r="L34" s="12">
        <v>3</v>
      </c>
      <c r="M34" s="129"/>
      <c r="N34" s="131">
        <f t="shared" si="0"/>
        <v>0</v>
      </c>
      <c r="O34" s="129"/>
      <c r="P34" s="7"/>
    </row>
    <row r="35" spans="1:16" ht="30.75" customHeight="1" x14ac:dyDescent="0.3">
      <c r="A35" s="15">
        <v>290041</v>
      </c>
      <c r="B35" s="15" t="s">
        <v>76</v>
      </c>
      <c r="C35" s="198" t="s">
        <v>159</v>
      </c>
      <c r="D35" s="199"/>
      <c r="E35" s="9"/>
      <c r="F35" s="9" t="s">
        <v>101</v>
      </c>
      <c r="G35" s="9" t="s">
        <v>112</v>
      </c>
      <c r="H35" s="20" t="s">
        <v>113</v>
      </c>
      <c r="I35" s="9" t="s">
        <v>200</v>
      </c>
      <c r="J35" s="21">
        <v>2016</v>
      </c>
      <c r="K35" s="14">
        <v>1</v>
      </c>
      <c r="L35" s="14">
        <v>3</v>
      </c>
      <c r="M35" s="129"/>
      <c r="N35" s="131">
        <f t="shared" si="0"/>
        <v>0</v>
      </c>
      <c r="O35" s="129"/>
      <c r="P35" s="9"/>
    </row>
    <row r="36" spans="1:16" ht="30.75" customHeight="1" x14ac:dyDescent="0.3">
      <c r="A36" s="13">
        <v>290041</v>
      </c>
      <c r="B36" s="13" t="s">
        <v>76</v>
      </c>
      <c r="C36" s="200" t="s">
        <v>159</v>
      </c>
      <c r="D36" s="199"/>
      <c r="E36" s="7"/>
      <c r="F36" s="7" t="s">
        <v>101</v>
      </c>
      <c r="G36" s="7" t="s">
        <v>112</v>
      </c>
      <c r="H36" s="8" t="s">
        <v>113</v>
      </c>
      <c r="I36" s="7" t="s">
        <v>201</v>
      </c>
      <c r="J36" s="16">
        <v>1997</v>
      </c>
      <c r="K36" s="12">
        <v>1</v>
      </c>
      <c r="L36" s="12">
        <v>3</v>
      </c>
      <c r="M36" s="129"/>
      <c r="N36" s="131">
        <f t="shared" si="0"/>
        <v>0</v>
      </c>
      <c r="O36" s="129"/>
      <c r="P36" s="7"/>
    </row>
    <row r="37" spans="1:16" ht="30.75" customHeight="1" x14ac:dyDescent="0.3">
      <c r="A37" s="15">
        <v>290041</v>
      </c>
      <c r="B37" s="15" t="s">
        <v>76</v>
      </c>
      <c r="C37" s="198" t="s">
        <v>159</v>
      </c>
      <c r="D37" s="199"/>
      <c r="E37" s="9"/>
      <c r="F37" s="9" t="s">
        <v>101</v>
      </c>
      <c r="G37" s="9" t="s">
        <v>112</v>
      </c>
      <c r="H37" s="20" t="s">
        <v>113</v>
      </c>
      <c r="I37" s="9" t="s">
        <v>202</v>
      </c>
      <c r="J37" s="21">
        <v>1997</v>
      </c>
      <c r="K37" s="14">
        <v>1</v>
      </c>
      <c r="L37" s="14">
        <v>3</v>
      </c>
      <c r="M37" s="129"/>
      <c r="N37" s="131">
        <f t="shared" si="0"/>
        <v>0</v>
      </c>
      <c r="O37" s="129"/>
      <c r="P37" s="9"/>
    </row>
    <row r="38" spans="1:16" ht="30.75" customHeight="1" x14ac:dyDescent="0.3">
      <c r="A38" s="13">
        <v>290041</v>
      </c>
      <c r="B38" s="13" t="s">
        <v>76</v>
      </c>
      <c r="C38" s="200" t="s">
        <v>159</v>
      </c>
      <c r="D38" s="199"/>
      <c r="E38" s="7"/>
      <c r="F38" s="7" t="s">
        <v>101</v>
      </c>
      <c r="G38" s="7" t="s">
        <v>112</v>
      </c>
      <c r="H38" s="8" t="s">
        <v>113</v>
      </c>
      <c r="I38" s="7" t="s">
        <v>203</v>
      </c>
      <c r="J38" s="16">
        <v>2012</v>
      </c>
      <c r="K38" s="12">
        <v>1</v>
      </c>
      <c r="L38" s="12">
        <v>3</v>
      </c>
      <c r="M38" s="129"/>
      <c r="N38" s="131">
        <f t="shared" si="0"/>
        <v>0</v>
      </c>
      <c r="O38" s="129"/>
      <c r="P38" s="7"/>
    </row>
    <row r="39" spans="1:16" ht="30.75" customHeight="1" x14ac:dyDescent="0.3">
      <c r="A39" s="15">
        <v>290041</v>
      </c>
      <c r="B39" s="15" t="s">
        <v>76</v>
      </c>
      <c r="C39" s="198" t="s">
        <v>159</v>
      </c>
      <c r="D39" s="199"/>
      <c r="E39" s="9"/>
      <c r="F39" s="9" t="s">
        <v>101</v>
      </c>
      <c r="G39" s="9" t="s">
        <v>204</v>
      </c>
      <c r="H39" s="20" t="s">
        <v>126</v>
      </c>
      <c r="I39" s="9" t="s">
        <v>182</v>
      </c>
      <c r="J39" s="21">
        <v>2017</v>
      </c>
      <c r="K39" s="14">
        <v>1</v>
      </c>
      <c r="L39" s="14">
        <v>3</v>
      </c>
      <c r="M39" s="129"/>
      <c r="N39" s="131">
        <f t="shared" si="0"/>
        <v>0</v>
      </c>
      <c r="O39" s="129"/>
      <c r="P39" s="9"/>
    </row>
    <row r="40" spans="1:16" x14ac:dyDescent="0.3">
      <c r="A40" s="15">
        <v>290041</v>
      </c>
      <c r="B40" s="13" t="s">
        <v>76</v>
      </c>
      <c r="C40" s="200" t="s">
        <v>77</v>
      </c>
      <c r="D40" s="199"/>
      <c r="E40" s="7"/>
      <c r="F40" s="7" t="s">
        <v>101</v>
      </c>
      <c r="G40" s="7" t="s">
        <v>205</v>
      </c>
      <c r="H40" s="7" t="s">
        <v>206</v>
      </c>
      <c r="I40" s="7" t="s">
        <v>207</v>
      </c>
      <c r="J40" s="12">
        <v>2003</v>
      </c>
      <c r="K40" s="12">
        <v>1</v>
      </c>
      <c r="L40" s="12">
        <v>3</v>
      </c>
      <c r="M40" s="129"/>
      <c r="N40" s="131">
        <f t="shared" si="0"/>
        <v>0</v>
      </c>
      <c r="O40" s="129"/>
      <c r="P40" s="7"/>
    </row>
    <row r="41" spans="1:16" x14ac:dyDescent="0.3">
      <c r="A41" s="15">
        <v>290041</v>
      </c>
      <c r="B41" s="13" t="s">
        <v>76</v>
      </c>
      <c r="C41" s="198" t="s">
        <v>77</v>
      </c>
      <c r="D41" s="199"/>
      <c r="E41" s="9"/>
      <c r="F41" s="9" t="s">
        <v>101</v>
      </c>
      <c r="G41" s="23" t="s">
        <v>205</v>
      </c>
      <c r="H41" s="23" t="s">
        <v>206</v>
      </c>
      <c r="I41" s="23" t="s">
        <v>207</v>
      </c>
      <c r="J41" s="24">
        <v>2003</v>
      </c>
      <c r="K41" s="24">
        <v>1</v>
      </c>
      <c r="L41" s="24">
        <v>4</v>
      </c>
      <c r="M41" s="129"/>
      <c r="N41" s="131">
        <f t="shared" si="0"/>
        <v>0</v>
      </c>
      <c r="O41" s="129"/>
      <c r="P41" s="9"/>
    </row>
    <row r="42" spans="1:16" x14ac:dyDescent="0.3">
      <c r="A42" s="15">
        <v>290041</v>
      </c>
      <c r="B42" s="13" t="s">
        <v>76</v>
      </c>
      <c r="C42" s="200" t="s">
        <v>77</v>
      </c>
      <c r="D42" s="199"/>
      <c r="E42" s="7"/>
      <c r="F42" s="7" t="s">
        <v>101</v>
      </c>
      <c r="G42" s="7" t="s">
        <v>208</v>
      </c>
      <c r="H42" s="7" t="s">
        <v>209</v>
      </c>
      <c r="I42" s="7"/>
      <c r="J42" s="12">
        <v>1977</v>
      </c>
      <c r="K42" s="12">
        <v>1</v>
      </c>
      <c r="L42" s="12">
        <v>4</v>
      </c>
      <c r="M42" s="129"/>
      <c r="N42" s="131">
        <f t="shared" si="0"/>
        <v>0</v>
      </c>
      <c r="O42" s="129"/>
      <c r="P42" s="9"/>
    </row>
    <row r="43" spans="1:16" x14ac:dyDescent="0.3">
      <c r="A43" s="15">
        <v>290041</v>
      </c>
      <c r="B43" s="13" t="s">
        <v>76</v>
      </c>
      <c r="C43" s="198" t="s">
        <v>77</v>
      </c>
      <c r="D43" s="199"/>
      <c r="E43" s="9"/>
      <c r="F43" s="9" t="s">
        <v>101</v>
      </c>
      <c r="G43" s="23" t="s">
        <v>210</v>
      </c>
      <c r="H43" s="23" t="s">
        <v>115</v>
      </c>
      <c r="I43" s="23" t="s">
        <v>211</v>
      </c>
      <c r="J43" s="24">
        <v>2006</v>
      </c>
      <c r="K43" s="24">
        <v>1</v>
      </c>
      <c r="L43" s="24">
        <v>3</v>
      </c>
      <c r="M43" s="129"/>
      <c r="N43" s="131">
        <f t="shared" si="0"/>
        <v>0</v>
      </c>
      <c r="O43" s="129"/>
      <c r="P43" s="7"/>
    </row>
    <row r="44" spans="1:16" x14ac:dyDescent="0.3">
      <c r="A44" s="15">
        <v>290041</v>
      </c>
      <c r="B44" s="13" t="s">
        <v>76</v>
      </c>
      <c r="C44" s="200" t="s">
        <v>77</v>
      </c>
      <c r="D44" s="199"/>
      <c r="E44" s="7"/>
      <c r="F44" s="7" t="s">
        <v>101</v>
      </c>
      <c r="G44" s="7" t="s">
        <v>210</v>
      </c>
      <c r="H44" s="7" t="s">
        <v>115</v>
      </c>
      <c r="I44" s="7" t="s">
        <v>212</v>
      </c>
      <c r="J44" s="12">
        <v>1977</v>
      </c>
      <c r="K44" s="12">
        <v>1</v>
      </c>
      <c r="L44" s="12">
        <v>3</v>
      </c>
      <c r="M44" s="129"/>
      <c r="N44" s="131">
        <f t="shared" si="0"/>
        <v>0</v>
      </c>
      <c r="O44" s="129"/>
      <c r="P44" s="9"/>
    </row>
    <row r="45" spans="1:16" x14ac:dyDescent="0.3">
      <c r="A45" s="15">
        <v>290041</v>
      </c>
      <c r="B45" s="13" t="s">
        <v>76</v>
      </c>
      <c r="C45" s="198" t="s">
        <v>77</v>
      </c>
      <c r="D45" s="199"/>
      <c r="E45" s="9"/>
      <c r="F45" s="9" t="s">
        <v>101</v>
      </c>
      <c r="G45" s="23" t="s">
        <v>210</v>
      </c>
      <c r="H45" s="23" t="s">
        <v>115</v>
      </c>
      <c r="I45" s="23" t="s">
        <v>213</v>
      </c>
      <c r="J45" s="24">
        <v>1988</v>
      </c>
      <c r="K45" s="24">
        <v>1</v>
      </c>
      <c r="L45" s="24">
        <v>3</v>
      </c>
      <c r="M45" s="129"/>
      <c r="N45" s="131">
        <f t="shared" si="0"/>
        <v>0</v>
      </c>
      <c r="O45" s="129"/>
      <c r="P45" s="9"/>
    </row>
    <row r="46" spans="1:16" x14ac:dyDescent="0.3">
      <c r="A46" s="15">
        <v>290041</v>
      </c>
      <c r="B46" s="13" t="s">
        <v>76</v>
      </c>
      <c r="C46" s="200" t="s">
        <v>77</v>
      </c>
      <c r="D46" s="199"/>
      <c r="E46" s="7"/>
      <c r="F46" s="7" t="s">
        <v>101</v>
      </c>
      <c r="G46" s="7" t="s">
        <v>210</v>
      </c>
      <c r="H46" s="7" t="s">
        <v>113</v>
      </c>
      <c r="I46" s="7" t="s">
        <v>214</v>
      </c>
      <c r="J46" s="12">
        <v>2013</v>
      </c>
      <c r="K46" s="12">
        <v>1</v>
      </c>
      <c r="L46" s="12">
        <v>3</v>
      </c>
      <c r="M46" s="129"/>
      <c r="N46" s="131">
        <f t="shared" si="0"/>
        <v>0</v>
      </c>
      <c r="O46" s="129"/>
      <c r="P46" s="7"/>
    </row>
    <row r="47" spans="1:16" x14ac:dyDescent="0.3">
      <c r="A47" s="15">
        <v>290041</v>
      </c>
      <c r="B47" s="13" t="s">
        <v>76</v>
      </c>
      <c r="C47" s="198" t="s">
        <v>77</v>
      </c>
      <c r="D47" s="199"/>
      <c r="E47" s="9"/>
      <c r="F47" s="9" t="s">
        <v>101</v>
      </c>
      <c r="G47" s="23" t="s">
        <v>215</v>
      </c>
      <c r="H47" s="23" t="s">
        <v>187</v>
      </c>
      <c r="I47" s="23" t="s">
        <v>216</v>
      </c>
      <c r="J47" s="24">
        <v>1997</v>
      </c>
      <c r="K47" s="24">
        <v>1</v>
      </c>
      <c r="L47" s="24">
        <v>3</v>
      </c>
      <c r="M47" s="129"/>
      <c r="N47" s="131">
        <f t="shared" si="0"/>
        <v>0</v>
      </c>
      <c r="O47" s="129"/>
      <c r="P47" s="9"/>
    </row>
    <row r="48" spans="1:16" x14ac:dyDescent="0.3">
      <c r="A48" s="15">
        <v>290041</v>
      </c>
      <c r="B48" s="13" t="s">
        <v>76</v>
      </c>
      <c r="C48" s="200" t="s">
        <v>77</v>
      </c>
      <c r="D48" s="199"/>
      <c r="E48" s="7"/>
      <c r="F48" s="7" t="s">
        <v>101</v>
      </c>
      <c r="G48" s="7" t="s">
        <v>217</v>
      </c>
      <c r="H48" s="7" t="s">
        <v>218</v>
      </c>
      <c r="I48" s="7" t="s">
        <v>219</v>
      </c>
      <c r="J48" s="12">
        <v>2020</v>
      </c>
      <c r="K48" s="12">
        <v>2</v>
      </c>
      <c r="L48" s="12">
        <v>2</v>
      </c>
      <c r="M48" s="129"/>
      <c r="N48" s="131">
        <f t="shared" si="0"/>
        <v>0</v>
      </c>
      <c r="O48" s="129"/>
      <c r="P48" s="7"/>
    </row>
    <row r="49" spans="1:16" x14ac:dyDescent="0.3">
      <c r="A49" s="15">
        <v>290041</v>
      </c>
      <c r="B49" s="13" t="s">
        <v>76</v>
      </c>
      <c r="C49" s="198" t="s">
        <v>77</v>
      </c>
      <c r="D49" s="199"/>
      <c r="E49" s="9"/>
      <c r="F49" s="9" t="s">
        <v>101</v>
      </c>
      <c r="G49" s="23" t="s">
        <v>125</v>
      </c>
      <c r="H49" s="23" t="s">
        <v>126</v>
      </c>
      <c r="I49" s="23" t="s">
        <v>127</v>
      </c>
      <c r="J49" s="25"/>
      <c r="K49" s="24">
        <v>1</v>
      </c>
      <c r="L49" s="24">
        <v>3</v>
      </c>
      <c r="M49" s="129"/>
      <c r="N49" s="131">
        <f t="shared" si="0"/>
        <v>0</v>
      </c>
      <c r="O49" s="129"/>
      <c r="P49" s="9"/>
    </row>
    <row r="50" spans="1:16" x14ac:dyDescent="0.3">
      <c r="A50" s="15">
        <v>290041</v>
      </c>
      <c r="B50" s="13" t="s">
        <v>76</v>
      </c>
      <c r="C50" s="200" t="s">
        <v>77</v>
      </c>
      <c r="D50" s="199"/>
      <c r="E50" s="7"/>
      <c r="F50" s="7" t="s">
        <v>101</v>
      </c>
      <c r="G50" s="7" t="s">
        <v>220</v>
      </c>
      <c r="H50" s="7" t="s">
        <v>221</v>
      </c>
      <c r="I50" s="7" t="s">
        <v>222</v>
      </c>
      <c r="J50" s="10"/>
      <c r="K50" s="12">
        <v>2</v>
      </c>
      <c r="L50" s="12">
        <v>3</v>
      </c>
      <c r="M50" s="129"/>
      <c r="N50" s="131">
        <f t="shared" si="0"/>
        <v>0</v>
      </c>
      <c r="O50" s="129"/>
      <c r="P50" s="7"/>
    </row>
    <row r="51" spans="1:16" x14ac:dyDescent="0.3">
      <c r="A51" s="15">
        <v>290041</v>
      </c>
      <c r="B51" s="13" t="s">
        <v>76</v>
      </c>
      <c r="C51" s="198" t="s">
        <v>77</v>
      </c>
      <c r="D51" s="199"/>
      <c r="E51" s="9"/>
      <c r="F51" s="9" t="s">
        <v>101</v>
      </c>
      <c r="G51" s="23" t="s">
        <v>223</v>
      </c>
      <c r="H51" s="23"/>
      <c r="I51" s="23"/>
      <c r="J51" s="25"/>
      <c r="K51" s="24">
        <v>1</v>
      </c>
      <c r="L51" s="24">
        <v>3</v>
      </c>
      <c r="M51" s="129"/>
      <c r="N51" s="131">
        <f t="shared" si="0"/>
        <v>0</v>
      </c>
      <c r="O51" s="129"/>
      <c r="P51" s="9"/>
    </row>
    <row r="52" spans="1:16" x14ac:dyDescent="0.3">
      <c r="A52" s="13">
        <v>290041</v>
      </c>
      <c r="B52" s="13" t="s">
        <v>76</v>
      </c>
      <c r="C52" s="200" t="s">
        <v>77</v>
      </c>
      <c r="D52" s="199"/>
      <c r="E52" s="7"/>
      <c r="F52" s="7" t="s">
        <v>101</v>
      </c>
      <c r="G52" s="7" t="s">
        <v>224</v>
      </c>
      <c r="H52" s="7" t="s">
        <v>225</v>
      </c>
      <c r="I52" s="7" t="s">
        <v>226</v>
      </c>
      <c r="J52" s="10" t="s">
        <v>227</v>
      </c>
      <c r="K52" s="12">
        <v>2</v>
      </c>
      <c r="L52" s="12">
        <v>3</v>
      </c>
      <c r="M52" s="129"/>
      <c r="N52" s="131">
        <f t="shared" si="0"/>
        <v>0</v>
      </c>
      <c r="O52" s="129"/>
      <c r="P52" s="9"/>
    </row>
  </sheetData>
  <mergeCells count="52">
    <mergeCell ref="C49:D49"/>
    <mergeCell ref="C50:D50"/>
    <mergeCell ref="C51:D51"/>
    <mergeCell ref="C52:D52"/>
    <mergeCell ref="C43:D43"/>
    <mergeCell ref="C44:D44"/>
    <mergeCell ref="C45:D45"/>
    <mergeCell ref="C46:D46"/>
    <mergeCell ref="C47:D47"/>
    <mergeCell ref="C48:D48"/>
    <mergeCell ref="C42:D42"/>
    <mergeCell ref="C31:D31"/>
    <mergeCell ref="C32:D32"/>
    <mergeCell ref="C33:D33"/>
    <mergeCell ref="C34:D34"/>
    <mergeCell ref="C35:D35"/>
    <mergeCell ref="C36:D36"/>
    <mergeCell ref="C37:D37"/>
    <mergeCell ref="C38:D38"/>
    <mergeCell ref="C39:D39"/>
    <mergeCell ref="C40:D40"/>
    <mergeCell ref="C41:D41"/>
    <mergeCell ref="C30:D30"/>
    <mergeCell ref="C19:D19"/>
    <mergeCell ref="C20:D20"/>
    <mergeCell ref="C21:D21"/>
    <mergeCell ref="C22:D22"/>
    <mergeCell ref="C23:D23"/>
    <mergeCell ref="C24:D24"/>
    <mergeCell ref="C25:D25"/>
    <mergeCell ref="C26:D26"/>
    <mergeCell ref="C27:D27"/>
    <mergeCell ref="C28:D28"/>
    <mergeCell ref="C29:D29"/>
    <mergeCell ref="C18:D18"/>
    <mergeCell ref="C7:D7"/>
    <mergeCell ref="C8:D8"/>
    <mergeCell ref="C9:D9"/>
    <mergeCell ref="C10:D10"/>
    <mergeCell ref="C11:D11"/>
    <mergeCell ref="C12:D12"/>
    <mergeCell ref="C13:D13"/>
    <mergeCell ref="C14:D14"/>
    <mergeCell ref="C15:D15"/>
    <mergeCell ref="C16:D16"/>
    <mergeCell ref="C17:D17"/>
    <mergeCell ref="C6:D6"/>
    <mergeCell ref="C1:D1"/>
    <mergeCell ref="C2:D2"/>
    <mergeCell ref="C3:D3"/>
    <mergeCell ref="C4:D4"/>
    <mergeCell ref="C5:D5"/>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B74F94-A9EE-4452-9D7A-3B8AC297CD2B}">
  <sheetPr>
    <tabColor rgb="FF548235"/>
  </sheetPr>
  <dimension ref="A1:P37"/>
  <sheetViews>
    <sheetView showGridLines="0" zoomScale="70" zoomScaleNormal="70" workbookViewId="0">
      <selection activeCell="F19" sqref="F19"/>
    </sheetView>
  </sheetViews>
  <sheetFormatPr defaultColWidth="28" defaultRowHeight="14.4" x14ac:dyDescent="0.3"/>
  <cols>
    <col min="1" max="2" width="18" style="1" customWidth="1"/>
    <col min="3" max="3" width="33" style="1" customWidth="1"/>
    <col min="4" max="5" width="10" style="1" customWidth="1"/>
    <col min="6" max="6" width="12" style="1" customWidth="1"/>
    <col min="7" max="7" width="32" style="1" customWidth="1"/>
    <col min="8" max="8" width="16" style="1" customWidth="1"/>
    <col min="9" max="9" width="28" style="1" customWidth="1"/>
    <col min="10" max="10" width="13" style="1" customWidth="1"/>
    <col min="11" max="11" width="11" style="1" customWidth="1"/>
    <col min="12" max="14" width="17" customWidth="1"/>
    <col min="15" max="15" width="18.44140625" bestFit="1" customWidth="1"/>
    <col min="16" max="17" width="28" style="1" customWidth="1"/>
    <col min="18" max="16384" width="28" style="1"/>
  </cols>
  <sheetData>
    <row r="1" spans="1:16" ht="111.75" customHeight="1" x14ac:dyDescent="0.3">
      <c r="A1" s="4" t="s">
        <v>88</v>
      </c>
      <c r="B1" s="4" t="s">
        <v>3</v>
      </c>
      <c r="C1" s="201" t="s">
        <v>89</v>
      </c>
      <c r="D1" s="199"/>
      <c r="E1" s="4" t="s">
        <v>90</v>
      </c>
      <c r="F1" s="4" t="s">
        <v>91</v>
      </c>
      <c r="G1" s="4" t="s">
        <v>92</v>
      </c>
      <c r="H1" s="4" t="s">
        <v>93</v>
      </c>
      <c r="I1" s="4" t="s">
        <v>94</v>
      </c>
      <c r="J1" s="4" t="s">
        <v>95</v>
      </c>
      <c r="K1" s="4" t="s">
        <v>96</v>
      </c>
      <c r="L1" s="4" t="s">
        <v>97</v>
      </c>
      <c r="M1" s="4" t="s">
        <v>928</v>
      </c>
      <c r="N1" s="4" t="s">
        <v>98</v>
      </c>
      <c r="O1" s="4" t="s">
        <v>912</v>
      </c>
      <c r="P1" s="4" t="s">
        <v>913</v>
      </c>
    </row>
    <row r="2" spans="1:16" ht="30.75" customHeight="1" x14ac:dyDescent="0.3">
      <c r="A2" s="13">
        <v>290051</v>
      </c>
      <c r="B2" s="13" t="s">
        <v>81</v>
      </c>
      <c r="C2" s="200" t="s">
        <v>100</v>
      </c>
      <c r="D2" s="199"/>
      <c r="E2" s="7"/>
      <c r="F2" s="7" t="s">
        <v>101</v>
      </c>
      <c r="G2" s="7" t="s">
        <v>102</v>
      </c>
      <c r="H2" s="8" t="s">
        <v>103</v>
      </c>
      <c r="I2" s="7" t="s">
        <v>104</v>
      </c>
      <c r="J2" s="16">
        <v>2003</v>
      </c>
      <c r="K2" s="12">
        <v>1</v>
      </c>
      <c r="L2" s="12">
        <v>3</v>
      </c>
      <c r="M2" s="129"/>
      <c r="N2" s="26">
        <f>SUM(M2)*K2</f>
        <v>0</v>
      </c>
      <c r="O2" s="129"/>
      <c r="P2" s="27">
        <f>SUM(N2:O52)</f>
        <v>0</v>
      </c>
    </row>
    <row r="3" spans="1:16" ht="30.75" customHeight="1" x14ac:dyDescent="0.3">
      <c r="A3" s="15">
        <v>290051</v>
      </c>
      <c r="B3" s="15" t="s">
        <v>81</v>
      </c>
      <c r="C3" s="198" t="s">
        <v>100</v>
      </c>
      <c r="D3" s="199"/>
      <c r="E3" s="9"/>
      <c r="F3" s="9" t="s">
        <v>101</v>
      </c>
      <c r="G3" s="9" t="s">
        <v>105</v>
      </c>
      <c r="H3" s="20" t="s">
        <v>106</v>
      </c>
      <c r="I3" s="9" t="s">
        <v>107</v>
      </c>
      <c r="J3" s="21">
        <v>2003</v>
      </c>
      <c r="K3" s="14">
        <v>1</v>
      </c>
      <c r="L3" s="14">
        <v>3</v>
      </c>
      <c r="M3" s="129"/>
      <c r="N3" s="26">
        <f t="shared" ref="N3:N37" si="0">SUM(M3)*K3</f>
        <v>0</v>
      </c>
      <c r="O3" s="129"/>
      <c r="P3" s="9"/>
    </row>
    <row r="4" spans="1:16" ht="30.75" customHeight="1" x14ac:dyDescent="0.3">
      <c r="A4" s="13">
        <v>290051</v>
      </c>
      <c r="B4" s="13" t="s">
        <v>81</v>
      </c>
      <c r="C4" s="200" t="s">
        <v>100</v>
      </c>
      <c r="D4" s="199"/>
      <c r="E4" s="7"/>
      <c r="F4" s="7" t="s">
        <v>101</v>
      </c>
      <c r="G4" s="7" t="s">
        <v>108</v>
      </c>
      <c r="H4" s="8" t="s">
        <v>103</v>
      </c>
      <c r="I4" s="7" t="s">
        <v>109</v>
      </c>
      <c r="J4" s="16">
        <v>2003</v>
      </c>
      <c r="K4" s="12">
        <v>1</v>
      </c>
      <c r="L4" s="12">
        <v>4</v>
      </c>
      <c r="M4" s="129"/>
      <c r="N4" s="26">
        <f t="shared" si="0"/>
        <v>0</v>
      </c>
      <c r="O4" s="129"/>
      <c r="P4" s="7"/>
    </row>
    <row r="5" spans="1:16" ht="30.75" customHeight="1" x14ac:dyDescent="0.3">
      <c r="A5" s="15">
        <v>290051</v>
      </c>
      <c r="B5" s="15" t="s">
        <v>81</v>
      </c>
      <c r="C5" s="198" t="s">
        <v>100</v>
      </c>
      <c r="D5" s="199"/>
      <c r="E5" s="9"/>
      <c r="F5" s="9" t="s">
        <v>101</v>
      </c>
      <c r="G5" s="9" t="s">
        <v>110</v>
      </c>
      <c r="H5" s="20" t="s">
        <v>106</v>
      </c>
      <c r="I5" s="9" t="s">
        <v>107</v>
      </c>
      <c r="J5" s="21">
        <v>2003</v>
      </c>
      <c r="K5" s="14">
        <v>1</v>
      </c>
      <c r="L5" s="14">
        <v>3</v>
      </c>
      <c r="M5" s="129"/>
      <c r="N5" s="26">
        <f t="shared" si="0"/>
        <v>0</v>
      </c>
      <c r="O5" s="129"/>
      <c r="P5" s="9"/>
    </row>
    <row r="6" spans="1:16" ht="30.75" customHeight="1" x14ac:dyDescent="0.3">
      <c r="A6" s="13">
        <v>290051</v>
      </c>
      <c r="B6" s="13" t="s">
        <v>81</v>
      </c>
      <c r="C6" s="200" t="s">
        <v>100</v>
      </c>
      <c r="D6" s="199"/>
      <c r="E6" s="7"/>
      <c r="F6" s="7" t="s">
        <v>101</v>
      </c>
      <c r="G6" s="7" t="s">
        <v>111</v>
      </c>
      <c r="H6" s="8"/>
      <c r="I6" s="7"/>
      <c r="J6" s="16">
        <v>1982</v>
      </c>
      <c r="K6" s="12">
        <v>1</v>
      </c>
      <c r="L6" s="12">
        <v>3</v>
      </c>
      <c r="M6" s="129"/>
      <c r="N6" s="26">
        <f t="shared" si="0"/>
        <v>0</v>
      </c>
      <c r="O6" s="129"/>
      <c r="P6" s="7"/>
    </row>
    <row r="7" spans="1:16" ht="30.75" customHeight="1" x14ac:dyDescent="0.3">
      <c r="A7" s="15">
        <v>290051</v>
      </c>
      <c r="B7" s="15" t="s">
        <v>81</v>
      </c>
      <c r="C7" s="198" t="s">
        <v>100</v>
      </c>
      <c r="D7" s="199"/>
      <c r="E7" s="9"/>
      <c r="F7" s="9" t="s">
        <v>101</v>
      </c>
      <c r="G7" s="9" t="s">
        <v>112</v>
      </c>
      <c r="H7" s="20" t="s">
        <v>113</v>
      </c>
      <c r="I7" s="9" t="s">
        <v>114</v>
      </c>
      <c r="J7" s="21">
        <v>1999</v>
      </c>
      <c r="K7" s="14">
        <v>1</v>
      </c>
      <c r="L7" s="14">
        <v>3</v>
      </c>
      <c r="M7" s="129"/>
      <c r="N7" s="26">
        <f t="shared" si="0"/>
        <v>0</v>
      </c>
      <c r="O7" s="129"/>
      <c r="P7" s="9"/>
    </row>
    <row r="8" spans="1:16" ht="30.75" customHeight="1" x14ac:dyDescent="0.3">
      <c r="A8" s="13">
        <v>290051</v>
      </c>
      <c r="B8" s="13" t="s">
        <v>81</v>
      </c>
      <c r="C8" s="200" t="s">
        <v>100</v>
      </c>
      <c r="D8" s="199"/>
      <c r="E8" s="7"/>
      <c r="F8" s="7" t="s">
        <v>101</v>
      </c>
      <c r="G8" s="7" t="s">
        <v>112</v>
      </c>
      <c r="H8" s="8" t="s">
        <v>115</v>
      </c>
      <c r="I8" s="7" t="s">
        <v>116</v>
      </c>
      <c r="J8" s="16">
        <v>1982</v>
      </c>
      <c r="K8" s="12">
        <v>2</v>
      </c>
      <c r="L8" s="12">
        <v>4</v>
      </c>
      <c r="M8" s="129"/>
      <c r="N8" s="26">
        <f t="shared" si="0"/>
        <v>0</v>
      </c>
      <c r="O8" s="129"/>
      <c r="P8" s="7"/>
    </row>
    <row r="9" spans="1:16" ht="30.75" customHeight="1" x14ac:dyDescent="0.3">
      <c r="A9" s="15">
        <v>290051</v>
      </c>
      <c r="B9" s="15" t="s">
        <v>81</v>
      </c>
      <c r="C9" s="198" t="s">
        <v>100</v>
      </c>
      <c r="D9" s="199"/>
      <c r="E9" s="9"/>
      <c r="F9" s="9" t="s">
        <v>101</v>
      </c>
      <c r="G9" s="9" t="s">
        <v>112</v>
      </c>
      <c r="H9" s="20" t="s">
        <v>115</v>
      </c>
      <c r="I9" s="9" t="s">
        <v>117</v>
      </c>
      <c r="J9" s="21">
        <v>1982</v>
      </c>
      <c r="K9" s="14">
        <v>1</v>
      </c>
      <c r="L9" s="14">
        <v>4</v>
      </c>
      <c r="M9" s="129"/>
      <c r="N9" s="26">
        <f t="shared" si="0"/>
        <v>0</v>
      </c>
      <c r="O9" s="129"/>
      <c r="P9" s="9"/>
    </row>
    <row r="10" spans="1:16" ht="27.9" customHeight="1" x14ac:dyDescent="0.3">
      <c r="A10" s="13">
        <v>290051</v>
      </c>
      <c r="B10" s="13" t="s">
        <v>81</v>
      </c>
      <c r="C10" s="200" t="s">
        <v>100</v>
      </c>
      <c r="D10" s="199"/>
      <c r="E10" s="7"/>
      <c r="F10" s="7" t="s">
        <v>101</v>
      </c>
      <c r="G10" s="7" t="s">
        <v>112</v>
      </c>
      <c r="H10" s="8" t="s">
        <v>115</v>
      </c>
      <c r="I10" s="7" t="s">
        <v>118</v>
      </c>
      <c r="J10" s="16">
        <v>2005</v>
      </c>
      <c r="K10" s="12">
        <v>1</v>
      </c>
      <c r="L10" s="12">
        <v>3</v>
      </c>
      <c r="M10" s="129"/>
      <c r="N10" s="26">
        <f t="shared" si="0"/>
        <v>0</v>
      </c>
      <c r="O10" s="129"/>
      <c r="P10" s="7"/>
    </row>
    <row r="11" spans="1:16" ht="30.75" customHeight="1" x14ac:dyDescent="0.3">
      <c r="A11" s="15">
        <v>290051</v>
      </c>
      <c r="B11" s="15" t="s">
        <v>81</v>
      </c>
      <c r="C11" s="198" t="s">
        <v>100</v>
      </c>
      <c r="D11" s="199"/>
      <c r="E11" s="9"/>
      <c r="F11" s="9" t="s">
        <v>101</v>
      </c>
      <c r="G11" s="9" t="s">
        <v>112</v>
      </c>
      <c r="H11" s="20" t="s">
        <v>115</v>
      </c>
      <c r="I11" s="9" t="s">
        <v>119</v>
      </c>
      <c r="J11" s="21">
        <v>2007</v>
      </c>
      <c r="K11" s="14">
        <v>1</v>
      </c>
      <c r="L11" s="14">
        <v>3</v>
      </c>
      <c r="M11" s="129"/>
      <c r="N11" s="26">
        <f t="shared" si="0"/>
        <v>0</v>
      </c>
      <c r="O11" s="129"/>
      <c r="P11" s="9"/>
    </row>
    <row r="12" spans="1:16" ht="30.75" customHeight="1" x14ac:dyDescent="0.3">
      <c r="A12" s="13">
        <v>290051</v>
      </c>
      <c r="B12" s="13" t="s">
        <v>81</v>
      </c>
      <c r="C12" s="200" t="s">
        <v>100</v>
      </c>
      <c r="D12" s="199"/>
      <c r="E12" s="7"/>
      <c r="F12" s="7" t="s">
        <v>101</v>
      </c>
      <c r="G12" s="7" t="s">
        <v>120</v>
      </c>
      <c r="H12" s="8" t="s">
        <v>121</v>
      </c>
      <c r="I12" s="7" t="s">
        <v>122</v>
      </c>
      <c r="J12" s="16">
        <v>2019</v>
      </c>
      <c r="K12" s="12">
        <v>1</v>
      </c>
      <c r="L12" s="12">
        <v>2</v>
      </c>
      <c r="M12" s="129"/>
      <c r="N12" s="26">
        <f t="shared" si="0"/>
        <v>0</v>
      </c>
      <c r="O12" s="129"/>
      <c r="P12" s="7"/>
    </row>
    <row r="13" spans="1:16" ht="30.75" customHeight="1" x14ac:dyDescent="0.3">
      <c r="A13" s="15">
        <v>290051</v>
      </c>
      <c r="B13" s="15" t="s">
        <v>81</v>
      </c>
      <c r="C13" s="198" t="s">
        <v>100</v>
      </c>
      <c r="D13" s="199"/>
      <c r="E13" s="9"/>
      <c r="F13" s="9" t="s">
        <v>101</v>
      </c>
      <c r="G13" s="9" t="s">
        <v>120</v>
      </c>
      <c r="H13" s="20" t="s">
        <v>121</v>
      </c>
      <c r="I13" s="9" t="s">
        <v>122</v>
      </c>
      <c r="J13" s="21">
        <v>2019</v>
      </c>
      <c r="K13" s="14">
        <v>1</v>
      </c>
      <c r="L13" s="14">
        <v>2</v>
      </c>
      <c r="M13" s="129"/>
      <c r="N13" s="26">
        <f t="shared" si="0"/>
        <v>0</v>
      </c>
      <c r="O13" s="129"/>
      <c r="P13" s="9"/>
    </row>
    <row r="14" spans="1:16" ht="30.75" customHeight="1" x14ac:dyDescent="0.3">
      <c r="A14" s="13">
        <v>290051</v>
      </c>
      <c r="B14" s="13" t="s">
        <v>81</v>
      </c>
      <c r="C14" s="200" t="s">
        <v>100</v>
      </c>
      <c r="D14" s="199"/>
      <c r="E14" s="7"/>
      <c r="F14" s="7" t="s">
        <v>101</v>
      </c>
      <c r="G14" s="7" t="s">
        <v>123</v>
      </c>
      <c r="H14" s="8" t="s">
        <v>121</v>
      </c>
      <c r="I14" s="7" t="s">
        <v>124</v>
      </c>
      <c r="J14" s="16">
        <v>2017</v>
      </c>
      <c r="K14" s="12">
        <v>1</v>
      </c>
      <c r="L14" s="12">
        <v>3</v>
      </c>
      <c r="M14" s="129"/>
      <c r="N14" s="26">
        <f t="shared" si="0"/>
        <v>0</v>
      </c>
      <c r="O14" s="129"/>
      <c r="P14" s="7"/>
    </row>
    <row r="15" spans="1:16" ht="30.75" customHeight="1" x14ac:dyDescent="0.3">
      <c r="A15" s="15">
        <v>290051</v>
      </c>
      <c r="B15" s="15" t="s">
        <v>81</v>
      </c>
      <c r="C15" s="198" t="s">
        <v>100</v>
      </c>
      <c r="D15" s="199"/>
      <c r="E15" s="9"/>
      <c r="F15" s="9" t="s">
        <v>101</v>
      </c>
      <c r="G15" s="9" t="s">
        <v>123</v>
      </c>
      <c r="H15" s="20" t="s">
        <v>121</v>
      </c>
      <c r="I15" s="9" t="s">
        <v>124</v>
      </c>
      <c r="J15" s="21">
        <v>2017</v>
      </c>
      <c r="K15" s="14">
        <v>1</v>
      </c>
      <c r="L15" s="14">
        <v>3</v>
      </c>
      <c r="M15" s="129"/>
      <c r="N15" s="26">
        <f t="shared" si="0"/>
        <v>0</v>
      </c>
      <c r="O15" s="129"/>
      <c r="P15" s="9"/>
    </row>
    <row r="16" spans="1:16" ht="30.75" customHeight="1" x14ac:dyDescent="0.3">
      <c r="A16" s="13">
        <v>290051</v>
      </c>
      <c r="B16" s="13" t="s">
        <v>81</v>
      </c>
      <c r="C16" s="200" t="s">
        <v>100</v>
      </c>
      <c r="D16" s="199"/>
      <c r="E16" s="7"/>
      <c r="F16" s="7" t="s">
        <v>101</v>
      </c>
      <c r="G16" s="7" t="s">
        <v>125</v>
      </c>
      <c r="H16" s="8" t="s">
        <v>126</v>
      </c>
      <c r="I16" s="7" t="s">
        <v>127</v>
      </c>
      <c r="J16" s="16">
        <v>2003</v>
      </c>
      <c r="K16" s="12">
        <v>1</v>
      </c>
      <c r="L16" s="12">
        <v>3</v>
      </c>
      <c r="M16" s="129"/>
      <c r="N16" s="26">
        <f t="shared" si="0"/>
        <v>0</v>
      </c>
      <c r="O16" s="129"/>
      <c r="P16" s="7"/>
    </row>
    <row r="17" spans="1:16" ht="30.75" customHeight="1" x14ac:dyDescent="0.3">
      <c r="A17" s="15">
        <v>290051</v>
      </c>
      <c r="B17" s="15" t="s">
        <v>81</v>
      </c>
      <c r="C17" s="198" t="s">
        <v>100</v>
      </c>
      <c r="D17" s="199"/>
      <c r="E17" s="9"/>
      <c r="F17" s="9" t="s">
        <v>101</v>
      </c>
      <c r="G17" s="9" t="s">
        <v>111</v>
      </c>
      <c r="H17" s="20"/>
      <c r="I17" s="9"/>
      <c r="J17" s="21">
        <v>1982</v>
      </c>
      <c r="K17" s="14">
        <v>1</v>
      </c>
      <c r="L17" s="14">
        <v>3</v>
      </c>
      <c r="M17" s="129"/>
      <c r="N17" s="26">
        <f t="shared" si="0"/>
        <v>0</v>
      </c>
      <c r="O17" s="129"/>
      <c r="P17" s="9"/>
    </row>
    <row r="18" spans="1:16" ht="30.75" customHeight="1" x14ac:dyDescent="0.3">
      <c r="A18" s="13">
        <v>290051</v>
      </c>
      <c r="B18" s="13" t="s">
        <v>81</v>
      </c>
      <c r="C18" s="200" t="s">
        <v>100</v>
      </c>
      <c r="D18" s="199"/>
      <c r="E18" s="7"/>
      <c r="F18" s="7" t="s">
        <v>101</v>
      </c>
      <c r="G18" s="7" t="s">
        <v>112</v>
      </c>
      <c r="H18" s="8" t="s">
        <v>115</v>
      </c>
      <c r="I18" s="7" t="s">
        <v>128</v>
      </c>
      <c r="J18" s="16">
        <v>1982</v>
      </c>
      <c r="K18" s="12">
        <v>1</v>
      </c>
      <c r="L18" s="12">
        <v>4</v>
      </c>
      <c r="M18" s="129"/>
      <c r="N18" s="26">
        <f t="shared" si="0"/>
        <v>0</v>
      </c>
      <c r="O18" s="129"/>
      <c r="P18" s="7"/>
    </row>
    <row r="19" spans="1:16" ht="30.75" customHeight="1" x14ac:dyDescent="0.3">
      <c r="A19" s="15">
        <v>290051</v>
      </c>
      <c r="B19" s="15" t="s">
        <v>81</v>
      </c>
      <c r="C19" s="198" t="s">
        <v>100</v>
      </c>
      <c r="D19" s="199"/>
      <c r="E19" s="9"/>
      <c r="F19" s="9" t="s">
        <v>101</v>
      </c>
      <c r="G19" s="9" t="s">
        <v>112</v>
      </c>
      <c r="H19" s="20" t="s">
        <v>115</v>
      </c>
      <c r="I19" s="9" t="s">
        <v>128</v>
      </c>
      <c r="J19" s="21">
        <v>1982</v>
      </c>
      <c r="K19" s="14">
        <v>1</v>
      </c>
      <c r="L19" s="14">
        <v>4</v>
      </c>
      <c r="M19" s="129"/>
      <c r="N19" s="26">
        <f t="shared" si="0"/>
        <v>0</v>
      </c>
      <c r="O19" s="129"/>
      <c r="P19" s="9"/>
    </row>
    <row r="20" spans="1:16" ht="30.75" customHeight="1" x14ac:dyDescent="0.3">
      <c r="A20" s="13">
        <v>290051</v>
      </c>
      <c r="B20" s="13" t="s">
        <v>81</v>
      </c>
      <c r="C20" s="200" t="s">
        <v>100</v>
      </c>
      <c r="D20" s="199"/>
      <c r="E20" s="7"/>
      <c r="F20" s="7" t="s">
        <v>101</v>
      </c>
      <c r="G20" s="7" t="s">
        <v>112</v>
      </c>
      <c r="H20" s="8" t="s">
        <v>115</v>
      </c>
      <c r="I20" s="7" t="s">
        <v>128</v>
      </c>
      <c r="J20" s="16">
        <v>1982</v>
      </c>
      <c r="K20" s="12">
        <v>1</v>
      </c>
      <c r="L20" s="12">
        <v>4</v>
      </c>
      <c r="M20" s="129"/>
      <c r="N20" s="26">
        <f>SUM(M20)*K20</f>
        <v>0</v>
      </c>
      <c r="O20" s="129"/>
      <c r="P20" s="7"/>
    </row>
    <row r="21" spans="1:16" ht="30.75" customHeight="1" x14ac:dyDescent="0.3">
      <c r="A21" s="15">
        <v>290051</v>
      </c>
      <c r="B21" s="15" t="s">
        <v>81</v>
      </c>
      <c r="C21" s="198" t="s">
        <v>100</v>
      </c>
      <c r="D21" s="199"/>
      <c r="E21" s="9"/>
      <c r="F21" s="9" t="s">
        <v>101</v>
      </c>
      <c r="G21" s="9" t="s">
        <v>112</v>
      </c>
      <c r="H21" s="20" t="s">
        <v>115</v>
      </c>
      <c r="I21" s="9" t="s">
        <v>128</v>
      </c>
      <c r="J21" s="21">
        <v>1982</v>
      </c>
      <c r="K21" s="14">
        <v>1</v>
      </c>
      <c r="L21" s="14">
        <v>4</v>
      </c>
      <c r="M21" s="129"/>
      <c r="N21" s="26">
        <f t="shared" si="0"/>
        <v>0</v>
      </c>
      <c r="O21" s="129"/>
      <c r="P21" s="9"/>
    </row>
    <row r="22" spans="1:16" ht="30.75" customHeight="1" x14ac:dyDescent="0.3">
      <c r="A22" s="13">
        <v>290051</v>
      </c>
      <c r="B22" s="13" t="s">
        <v>81</v>
      </c>
      <c r="C22" s="200" t="s">
        <v>100</v>
      </c>
      <c r="D22" s="199"/>
      <c r="E22" s="7"/>
      <c r="F22" s="7" t="s">
        <v>101</v>
      </c>
      <c r="G22" s="7" t="s">
        <v>112</v>
      </c>
      <c r="H22" s="8" t="s">
        <v>115</v>
      </c>
      <c r="I22" s="7" t="s">
        <v>129</v>
      </c>
      <c r="J22" s="16">
        <v>1982</v>
      </c>
      <c r="K22" s="12">
        <v>1</v>
      </c>
      <c r="L22" s="12">
        <v>4</v>
      </c>
      <c r="M22" s="129"/>
      <c r="N22" s="26">
        <f t="shared" si="0"/>
        <v>0</v>
      </c>
      <c r="O22" s="129"/>
      <c r="P22" s="7"/>
    </row>
    <row r="23" spans="1:16" ht="30.75" customHeight="1" x14ac:dyDescent="0.3">
      <c r="A23" s="15">
        <v>290051</v>
      </c>
      <c r="B23" s="15" t="s">
        <v>81</v>
      </c>
      <c r="C23" s="198" t="s">
        <v>100</v>
      </c>
      <c r="D23" s="199"/>
      <c r="E23" s="9"/>
      <c r="F23" s="9" t="s">
        <v>101</v>
      </c>
      <c r="G23" s="9" t="s">
        <v>130</v>
      </c>
      <c r="H23" s="20" t="s">
        <v>126</v>
      </c>
      <c r="I23" s="9" t="s">
        <v>131</v>
      </c>
      <c r="J23" s="21">
        <v>2003</v>
      </c>
      <c r="K23" s="14">
        <v>1</v>
      </c>
      <c r="L23" s="14">
        <v>3</v>
      </c>
      <c r="M23" s="129"/>
      <c r="N23" s="26">
        <f t="shared" si="0"/>
        <v>0</v>
      </c>
      <c r="O23" s="129"/>
      <c r="P23" s="9"/>
    </row>
    <row r="24" spans="1:16" ht="30.75" customHeight="1" x14ac:dyDescent="0.3">
      <c r="A24" s="13">
        <v>290051</v>
      </c>
      <c r="B24" s="13" t="s">
        <v>81</v>
      </c>
      <c r="C24" s="200" t="s">
        <v>100</v>
      </c>
      <c r="D24" s="199"/>
      <c r="E24" s="7"/>
      <c r="F24" s="7" t="s">
        <v>101</v>
      </c>
      <c r="G24" s="7" t="s">
        <v>125</v>
      </c>
      <c r="H24" s="8" t="s">
        <v>126</v>
      </c>
      <c r="I24" s="7" t="s">
        <v>132</v>
      </c>
      <c r="J24" s="16">
        <v>2011</v>
      </c>
      <c r="K24" s="12">
        <v>1</v>
      </c>
      <c r="L24" s="12">
        <v>3</v>
      </c>
      <c r="M24" s="129"/>
      <c r="N24" s="26">
        <f t="shared" si="0"/>
        <v>0</v>
      </c>
      <c r="O24" s="129"/>
      <c r="P24" s="7"/>
    </row>
    <row r="25" spans="1:16" ht="30.75" customHeight="1" x14ac:dyDescent="0.3">
      <c r="A25" s="15">
        <v>290051</v>
      </c>
      <c r="B25" s="15" t="s">
        <v>81</v>
      </c>
      <c r="C25" s="198" t="s">
        <v>100</v>
      </c>
      <c r="D25" s="199"/>
      <c r="E25" s="9"/>
      <c r="F25" s="9" t="s">
        <v>101</v>
      </c>
      <c r="G25" s="9" t="s">
        <v>133</v>
      </c>
      <c r="H25" s="20" t="s">
        <v>113</v>
      </c>
      <c r="I25" s="9" t="s">
        <v>134</v>
      </c>
      <c r="J25" s="21">
        <v>2007</v>
      </c>
      <c r="K25" s="14">
        <v>1</v>
      </c>
      <c r="L25" s="14">
        <v>3</v>
      </c>
      <c r="M25" s="129"/>
      <c r="N25" s="26">
        <f t="shared" si="0"/>
        <v>0</v>
      </c>
      <c r="O25" s="129"/>
      <c r="P25" s="9"/>
    </row>
    <row r="26" spans="1:16" ht="30.75" customHeight="1" x14ac:dyDescent="0.3">
      <c r="A26" s="13">
        <v>290051</v>
      </c>
      <c r="B26" s="13" t="s">
        <v>81</v>
      </c>
      <c r="C26" s="200" t="s">
        <v>100</v>
      </c>
      <c r="D26" s="199"/>
      <c r="E26" s="7"/>
      <c r="F26" s="7" t="s">
        <v>101</v>
      </c>
      <c r="G26" s="7" t="s">
        <v>135</v>
      </c>
      <c r="H26" s="8" t="s">
        <v>136</v>
      </c>
      <c r="I26" s="7"/>
      <c r="J26" s="19"/>
      <c r="K26" s="12">
        <v>1</v>
      </c>
      <c r="L26" s="12">
        <v>3</v>
      </c>
      <c r="M26" s="129"/>
      <c r="N26" s="26">
        <f t="shared" si="0"/>
        <v>0</v>
      </c>
      <c r="O26" s="129"/>
      <c r="P26" s="7"/>
    </row>
    <row r="27" spans="1:16" ht="30.75" customHeight="1" x14ac:dyDescent="0.3">
      <c r="A27" s="15">
        <v>290051</v>
      </c>
      <c r="B27" s="15" t="s">
        <v>81</v>
      </c>
      <c r="C27" s="198" t="s">
        <v>100</v>
      </c>
      <c r="D27" s="199"/>
      <c r="E27" s="9"/>
      <c r="F27" s="9" t="s">
        <v>101</v>
      </c>
      <c r="G27" s="9" t="s">
        <v>135</v>
      </c>
      <c r="H27" s="20" t="s">
        <v>136</v>
      </c>
      <c r="I27" s="9" t="s">
        <v>137</v>
      </c>
      <c r="J27" s="21">
        <v>2003</v>
      </c>
      <c r="K27" s="14">
        <v>1</v>
      </c>
      <c r="L27" s="14">
        <v>3</v>
      </c>
      <c r="M27" s="129"/>
      <c r="N27" s="26">
        <f t="shared" si="0"/>
        <v>0</v>
      </c>
      <c r="O27" s="129"/>
      <c r="P27" s="9"/>
    </row>
    <row r="28" spans="1:16" ht="30.75" customHeight="1" x14ac:dyDescent="0.3">
      <c r="A28" s="13">
        <v>290051</v>
      </c>
      <c r="B28" s="13" t="s">
        <v>81</v>
      </c>
      <c r="C28" s="200" t="s">
        <v>100</v>
      </c>
      <c r="D28" s="199"/>
      <c r="E28" s="7"/>
      <c r="F28" s="7" t="s">
        <v>101</v>
      </c>
      <c r="G28" s="7" t="s">
        <v>135</v>
      </c>
      <c r="H28" s="8" t="s">
        <v>136</v>
      </c>
      <c r="I28" s="7" t="s">
        <v>138</v>
      </c>
      <c r="J28" s="16">
        <v>2004</v>
      </c>
      <c r="K28" s="12">
        <v>1</v>
      </c>
      <c r="L28" s="12">
        <v>3</v>
      </c>
      <c r="M28" s="129"/>
      <c r="N28" s="26">
        <f t="shared" si="0"/>
        <v>0</v>
      </c>
      <c r="O28" s="129"/>
      <c r="P28" s="7"/>
    </row>
    <row r="29" spans="1:16" ht="30.75" customHeight="1" x14ac:dyDescent="0.3">
      <c r="A29" s="15">
        <v>290051</v>
      </c>
      <c r="B29" s="15" t="s">
        <v>81</v>
      </c>
      <c r="C29" s="198" t="s">
        <v>100</v>
      </c>
      <c r="D29" s="199"/>
      <c r="E29" s="9"/>
      <c r="F29" s="9" t="s">
        <v>101</v>
      </c>
      <c r="G29" s="9" t="s">
        <v>135</v>
      </c>
      <c r="H29" s="20" t="s">
        <v>136</v>
      </c>
      <c r="I29" s="9" t="s">
        <v>139</v>
      </c>
      <c r="J29" s="21">
        <v>1992</v>
      </c>
      <c r="K29" s="14">
        <v>1</v>
      </c>
      <c r="L29" s="14">
        <v>5</v>
      </c>
      <c r="M29" s="129"/>
      <c r="N29" s="26">
        <f t="shared" si="0"/>
        <v>0</v>
      </c>
      <c r="O29" s="129"/>
      <c r="P29" s="9"/>
    </row>
    <row r="30" spans="1:16" ht="30.75" customHeight="1" x14ac:dyDescent="0.3">
      <c r="A30" s="13">
        <v>290051</v>
      </c>
      <c r="B30" s="13" t="s">
        <v>81</v>
      </c>
      <c r="C30" s="200" t="s">
        <v>100</v>
      </c>
      <c r="D30" s="199"/>
      <c r="E30" s="7"/>
      <c r="F30" s="7" t="s">
        <v>101</v>
      </c>
      <c r="G30" s="7" t="s">
        <v>135</v>
      </c>
      <c r="H30" s="8" t="s">
        <v>140</v>
      </c>
      <c r="I30" s="7" t="s">
        <v>141</v>
      </c>
      <c r="J30" s="16">
        <v>2005</v>
      </c>
      <c r="K30" s="12">
        <v>1</v>
      </c>
      <c r="L30" s="12">
        <v>3</v>
      </c>
      <c r="M30" s="129"/>
      <c r="N30" s="26">
        <f t="shared" si="0"/>
        <v>0</v>
      </c>
      <c r="O30" s="129"/>
      <c r="P30" s="7"/>
    </row>
    <row r="31" spans="1:16" ht="30.75" customHeight="1" x14ac:dyDescent="0.3">
      <c r="A31" s="15">
        <v>290051</v>
      </c>
      <c r="B31" s="15" t="s">
        <v>81</v>
      </c>
      <c r="C31" s="198" t="s">
        <v>100</v>
      </c>
      <c r="D31" s="199"/>
      <c r="E31" s="9"/>
      <c r="F31" s="9" t="s">
        <v>101</v>
      </c>
      <c r="G31" s="9" t="s">
        <v>142</v>
      </c>
      <c r="H31" s="20" t="s">
        <v>143</v>
      </c>
      <c r="I31" s="9" t="s">
        <v>144</v>
      </c>
      <c r="J31" s="21">
        <v>2005</v>
      </c>
      <c r="K31" s="14">
        <v>1</v>
      </c>
      <c r="L31" s="14">
        <v>4</v>
      </c>
      <c r="M31" s="129"/>
      <c r="N31" s="26">
        <f t="shared" si="0"/>
        <v>0</v>
      </c>
      <c r="O31" s="129"/>
      <c r="P31" s="9"/>
    </row>
    <row r="32" spans="1:16" ht="30.75" customHeight="1" x14ac:dyDescent="0.3">
      <c r="A32" s="13">
        <v>290051</v>
      </c>
      <c r="B32" s="13" t="s">
        <v>81</v>
      </c>
      <c r="C32" s="200" t="s">
        <v>100</v>
      </c>
      <c r="D32" s="199"/>
      <c r="E32" s="7"/>
      <c r="F32" s="7" t="s">
        <v>101</v>
      </c>
      <c r="G32" s="7" t="s">
        <v>145</v>
      </c>
      <c r="H32" s="8" t="s">
        <v>146</v>
      </c>
      <c r="I32" s="7" t="s">
        <v>147</v>
      </c>
      <c r="J32" s="16">
        <v>2007</v>
      </c>
      <c r="K32" s="12">
        <v>1</v>
      </c>
      <c r="L32" s="12">
        <v>5</v>
      </c>
      <c r="M32" s="129"/>
      <c r="N32" s="26">
        <f t="shared" si="0"/>
        <v>0</v>
      </c>
      <c r="O32" s="129"/>
      <c r="P32" s="7"/>
    </row>
    <row r="33" spans="1:16" ht="30.75" customHeight="1" x14ac:dyDescent="0.3">
      <c r="A33" s="15">
        <v>290051</v>
      </c>
      <c r="B33" s="15" t="s">
        <v>81</v>
      </c>
      <c r="C33" s="198" t="s">
        <v>100</v>
      </c>
      <c r="D33" s="199"/>
      <c r="E33" s="9"/>
      <c r="F33" s="9" t="s">
        <v>101</v>
      </c>
      <c r="G33" s="9" t="s">
        <v>148</v>
      </c>
      <c r="H33" s="20" t="s">
        <v>146</v>
      </c>
      <c r="I33" s="9"/>
      <c r="J33" s="21">
        <v>2007</v>
      </c>
      <c r="K33" s="14">
        <v>1</v>
      </c>
      <c r="L33" s="14">
        <v>5</v>
      </c>
      <c r="M33" s="129"/>
      <c r="N33" s="26">
        <f t="shared" si="0"/>
        <v>0</v>
      </c>
      <c r="O33" s="129"/>
      <c r="P33" s="9"/>
    </row>
    <row r="34" spans="1:16" ht="30.75" customHeight="1" x14ac:dyDescent="0.3">
      <c r="A34" s="13">
        <v>290051</v>
      </c>
      <c r="B34" s="13" t="s">
        <v>81</v>
      </c>
      <c r="C34" s="200" t="s">
        <v>100</v>
      </c>
      <c r="D34" s="199"/>
      <c r="E34" s="7"/>
      <c r="F34" s="7" t="s">
        <v>101</v>
      </c>
      <c r="G34" s="7" t="s">
        <v>149</v>
      </c>
      <c r="H34" s="8" t="s">
        <v>146</v>
      </c>
      <c r="I34" s="7" t="s">
        <v>150</v>
      </c>
      <c r="J34" s="16">
        <v>2007</v>
      </c>
      <c r="K34" s="12">
        <v>1</v>
      </c>
      <c r="L34" s="12">
        <v>5</v>
      </c>
      <c r="M34" s="129"/>
      <c r="N34" s="26">
        <f t="shared" si="0"/>
        <v>0</v>
      </c>
      <c r="O34" s="129"/>
      <c r="P34" s="7"/>
    </row>
    <row r="35" spans="1:16" ht="30.75" customHeight="1" x14ac:dyDescent="0.3">
      <c r="A35" s="15">
        <v>290051</v>
      </c>
      <c r="B35" s="15" t="s">
        <v>81</v>
      </c>
      <c r="C35" s="198" t="s">
        <v>100</v>
      </c>
      <c r="D35" s="199"/>
      <c r="E35" s="9"/>
      <c r="F35" s="9" t="s">
        <v>101</v>
      </c>
      <c r="G35" s="9" t="s">
        <v>151</v>
      </c>
      <c r="H35" s="20" t="s">
        <v>152</v>
      </c>
      <c r="I35" s="9" t="s">
        <v>153</v>
      </c>
      <c r="J35" s="21">
        <v>2007</v>
      </c>
      <c r="K35" s="14">
        <v>1</v>
      </c>
      <c r="L35" s="14">
        <v>5</v>
      </c>
      <c r="M35" s="129"/>
      <c r="N35" s="26">
        <f t="shared" si="0"/>
        <v>0</v>
      </c>
      <c r="O35" s="129"/>
      <c r="P35" s="9"/>
    </row>
    <row r="36" spans="1:16" ht="30.75" customHeight="1" x14ac:dyDescent="0.3">
      <c r="A36" s="13">
        <v>290051</v>
      </c>
      <c r="B36" s="13" t="s">
        <v>81</v>
      </c>
      <c r="C36" s="200" t="s">
        <v>100</v>
      </c>
      <c r="D36" s="199"/>
      <c r="E36" s="7"/>
      <c r="F36" s="7" t="s">
        <v>101</v>
      </c>
      <c r="G36" s="7" t="s">
        <v>154</v>
      </c>
      <c r="H36" s="8" t="s">
        <v>143</v>
      </c>
      <c r="I36" s="7" t="s">
        <v>155</v>
      </c>
      <c r="J36" s="16">
        <v>2005</v>
      </c>
      <c r="K36" s="12">
        <v>1</v>
      </c>
      <c r="L36" s="12">
        <v>4</v>
      </c>
      <c r="M36" s="129"/>
      <c r="N36" s="26">
        <f t="shared" si="0"/>
        <v>0</v>
      </c>
      <c r="O36" s="129"/>
      <c r="P36" s="7"/>
    </row>
    <row r="37" spans="1:16" ht="30.75" customHeight="1" x14ac:dyDescent="0.3">
      <c r="A37" s="15">
        <v>290051</v>
      </c>
      <c r="B37" s="15" t="s">
        <v>81</v>
      </c>
      <c r="C37" s="198" t="s">
        <v>100</v>
      </c>
      <c r="D37" s="199"/>
      <c r="E37" s="9"/>
      <c r="F37" s="9" t="s">
        <v>101</v>
      </c>
      <c r="G37" s="9" t="s">
        <v>156</v>
      </c>
      <c r="H37" s="20" t="s">
        <v>157</v>
      </c>
      <c r="I37" s="9" t="s">
        <v>158</v>
      </c>
      <c r="J37" s="21">
        <v>2007</v>
      </c>
      <c r="K37" s="14">
        <v>2</v>
      </c>
      <c r="L37" s="14">
        <v>3</v>
      </c>
      <c r="M37" s="129"/>
      <c r="N37" s="26">
        <f t="shared" si="0"/>
        <v>0</v>
      </c>
      <c r="O37" s="129"/>
      <c r="P37" s="9"/>
    </row>
  </sheetData>
  <mergeCells count="37">
    <mergeCell ref="C37:D37"/>
    <mergeCell ref="C31:D31"/>
    <mergeCell ref="C32:D32"/>
    <mergeCell ref="C33:D33"/>
    <mergeCell ref="C34:D34"/>
    <mergeCell ref="C35:D35"/>
    <mergeCell ref="C36:D36"/>
    <mergeCell ref="C30:D30"/>
    <mergeCell ref="C19:D19"/>
    <mergeCell ref="C20:D20"/>
    <mergeCell ref="C21:D21"/>
    <mergeCell ref="C22:D22"/>
    <mergeCell ref="C23:D23"/>
    <mergeCell ref="C24:D24"/>
    <mergeCell ref="C25:D25"/>
    <mergeCell ref="C26:D26"/>
    <mergeCell ref="C27:D27"/>
    <mergeCell ref="C28:D28"/>
    <mergeCell ref="C29:D29"/>
    <mergeCell ref="C18:D18"/>
    <mergeCell ref="C7:D7"/>
    <mergeCell ref="C8:D8"/>
    <mergeCell ref="C9:D9"/>
    <mergeCell ref="C10:D10"/>
    <mergeCell ref="C11:D11"/>
    <mergeCell ref="C12:D12"/>
    <mergeCell ref="C13:D13"/>
    <mergeCell ref="C14:D14"/>
    <mergeCell ref="C15:D15"/>
    <mergeCell ref="C16:D16"/>
    <mergeCell ref="C17:D17"/>
    <mergeCell ref="C6:D6"/>
    <mergeCell ref="C1:D1"/>
    <mergeCell ref="C2:D2"/>
    <mergeCell ref="C3:D3"/>
    <mergeCell ref="C4:D4"/>
    <mergeCell ref="C5:D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0E9B46-2EF6-4487-896D-CC72B7BC0836}">
  <sheetPr>
    <tabColor rgb="FF1F4E79"/>
    <pageSetUpPr fitToPage="1"/>
  </sheetPr>
  <dimension ref="B2:H36"/>
  <sheetViews>
    <sheetView showGridLines="0" tabSelected="1" topLeftCell="A4" zoomScale="80" zoomScaleNormal="80" workbookViewId="0">
      <selection activeCell="K20" sqref="K20"/>
    </sheetView>
  </sheetViews>
  <sheetFormatPr defaultRowHeight="14.4" x14ac:dyDescent="0.3"/>
  <cols>
    <col min="1" max="1" width="3.88671875" customWidth="1"/>
    <col min="2" max="2" width="5.6640625" customWidth="1"/>
    <col min="3" max="3" width="69.109375" customWidth="1"/>
    <col min="4" max="4" width="18.5546875" bestFit="1" customWidth="1"/>
    <col min="5" max="5" width="20.6640625" bestFit="1" customWidth="1"/>
    <col min="6" max="7" width="20.6640625" customWidth="1"/>
    <col min="8" max="8" width="19.44140625" bestFit="1" customWidth="1"/>
    <col min="9" max="11" width="13.44140625" customWidth="1"/>
    <col min="12" max="13" width="12.33203125" customWidth="1"/>
  </cols>
  <sheetData>
    <row r="2" spans="2:8" ht="30" customHeight="1" x14ac:dyDescent="0.3">
      <c r="B2" s="158" t="s">
        <v>924</v>
      </c>
      <c r="C2" s="159"/>
      <c r="D2" s="159"/>
      <c r="E2" s="159"/>
      <c r="F2" s="159"/>
      <c r="G2" s="159"/>
      <c r="H2" s="160"/>
    </row>
    <row r="3" spans="2:8" x14ac:dyDescent="0.3">
      <c r="B3" s="42"/>
      <c r="C3" s="43"/>
      <c r="D3" s="43"/>
      <c r="E3" s="43"/>
      <c r="F3" s="43"/>
      <c r="G3" s="43"/>
      <c r="H3" s="44"/>
    </row>
    <row r="4" spans="2:8" ht="49.5" customHeight="1" x14ac:dyDescent="0.3">
      <c r="B4" s="45"/>
      <c r="C4" s="46" t="s">
        <v>825</v>
      </c>
      <c r="D4" s="161"/>
      <c r="E4" s="162"/>
      <c r="F4" s="163"/>
      <c r="H4" s="47"/>
    </row>
    <row r="5" spans="2:8" ht="14.25" customHeight="1" x14ac:dyDescent="0.3">
      <c r="B5" s="45"/>
      <c r="H5" s="47"/>
    </row>
    <row r="6" spans="2:8" ht="14.25" customHeight="1" x14ac:dyDescent="0.3">
      <c r="B6" s="48"/>
      <c r="C6" s="49"/>
      <c r="D6" s="49"/>
      <c r="E6" s="49"/>
      <c r="F6" s="49"/>
      <c r="G6" s="49"/>
      <c r="H6" s="50"/>
    </row>
    <row r="7" spans="2:8" x14ac:dyDescent="0.3">
      <c r="B7" s="71"/>
      <c r="C7" s="65"/>
      <c r="D7" s="65"/>
      <c r="E7" s="65"/>
      <c r="F7" s="65"/>
      <c r="G7" s="65"/>
      <c r="H7" s="63"/>
    </row>
    <row r="8" spans="2:8" x14ac:dyDescent="0.3">
      <c r="B8" s="57"/>
      <c r="C8" s="59"/>
      <c r="D8" s="59"/>
      <c r="E8" s="59"/>
      <c r="F8" s="118"/>
      <c r="G8" s="59"/>
      <c r="H8" s="110"/>
    </row>
    <row r="9" spans="2:8" x14ac:dyDescent="0.3">
      <c r="B9" s="51"/>
      <c r="C9" s="103" t="s">
        <v>864</v>
      </c>
      <c r="D9" s="29"/>
      <c r="E9" s="29"/>
      <c r="F9" s="119"/>
      <c r="G9" s="103" t="s">
        <v>869</v>
      </c>
      <c r="H9" s="114" t="s">
        <v>880</v>
      </c>
    </row>
    <row r="10" spans="2:8" x14ac:dyDescent="0.3">
      <c r="B10" s="51" t="s">
        <v>865</v>
      </c>
      <c r="C10" s="29" t="s">
        <v>878</v>
      </c>
      <c r="D10" s="29"/>
      <c r="E10" s="74">
        <f>'Contractprijzen Preventief'!I18</f>
        <v>0</v>
      </c>
      <c r="F10" s="120"/>
      <c r="G10" s="149">
        <v>1</v>
      </c>
      <c r="H10" s="114">
        <f>E10*G10</f>
        <v>0</v>
      </c>
    </row>
    <row r="11" spans="2:8" x14ac:dyDescent="0.3">
      <c r="B11" s="51"/>
      <c r="C11" s="29"/>
      <c r="D11" s="29"/>
      <c r="E11" s="29"/>
      <c r="F11" s="119"/>
      <c r="G11" s="119"/>
      <c r="H11" s="114"/>
    </row>
    <row r="12" spans="2:8" x14ac:dyDescent="0.3">
      <c r="B12" s="51" t="s">
        <v>866</v>
      </c>
      <c r="C12" s="29" t="s">
        <v>879</v>
      </c>
      <c r="D12" s="29"/>
      <c r="E12" s="29"/>
      <c r="F12" s="119"/>
      <c r="G12" s="119"/>
      <c r="H12" s="114"/>
    </row>
    <row r="13" spans="2:8" x14ac:dyDescent="0.3">
      <c r="B13" s="51"/>
      <c r="C13" s="29" t="s">
        <v>870</v>
      </c>
      <c r="D13" s="74">
        <f>'Contractprijzen Correctief'!I12</f>
        <v>62500</v>
      </c>
      <c r="E13" s="29"/>
      <c r="F13" s="119"/>
      <c r="G13" s="119"/>
      <c r="H13" s="114"/>
    </row>
    <row r="14" spans="2:8" x14ac:dyDescent="0.3">
      <c r="B14" s="51"/>
      <c r="C14" s="29" t="s">
        <v>871</v>
      </c>
      <c r="D14" s="74">
        <f>'Contractprijzen Correctief'!I18</f>
        <v>0</v>
      </c>
      <c r="E14" s="29"/>
      <c r="F14" s="119"/>
      <c r="G14" s="119"/>
      <c r="H14" s="114"/>
    </row>
    <row r="15" spans="2:8" x14ac:dyDescent="0.3">
      <c r="B15" s="51"/>
      <c r="C15" s="29" t="s">
        <v>872</v>
      </c>
      <c r="D15" s="74">
        <f>'Contractprijzen Correctief'!I23</f>
        <v>0</v>
      </c>
      <c r="E15" s="29"/>
      <c r="F15" s="119"/>
      <c r="G15" s="149">
        <v>3</v>
      </c>
      <c r="H15" s="114">
        <f>E16*G15</f>
        <v>187500</v>
      </c>
    </row>
    <row r="16" spans="2:8" x14ac:dyDescent="0.3">
      <c r="B16" s="51"/>
      <c r="C16" s="29" t="s">
        <v>873</v>
      </c>
      <c r="D16" s="29"/>
      <c r="E16" s="74">
        <f>SUM(D13:D15)</f>
        <v>62500</v>
      </c>
      <c r="F16" s="120"/>
      <c r="G16" s="119"/>
      <c r="H16" s="114"/>
    </row>
    <row r="17" spans="2:8" x14ac:dyDescent="0.3">
      <c r="B17" s="51"/>
      <c r="C17" s="29"/>
      <c r="D17" s="29"/>
      <c r="E17" s="29"/>
      <c r="F17" s="119"/>
      <c r="G17" s="119"/>
      <c r="H17" s="114"/>
    </row>
    <row r="18" spans="2:8" ht="18.75" customHeight="1" x14ac:dyDescent="0.3">
      <c r="B18" s="51" t="s">
        <v>867</v>
      </c>
      <c r="C18" s="29" t="s">
        <v>874</v>
      </c>
      <c r="D18" s="29"/>
      <c r="E18" s="84">
        <f>'Contractprijzen Projecten'!I23</f>
        <v>100000</v>
      </c>
      <c r="F18" s="121"/>
      <c r="G18" s="149">
        <v>1</v>
      </c>
      <c r="H18" s="114">
        <f>E18*G18</f>
        <v>100000</v>
      </c>
    </row>
    <row r="19" spans="2:8" x14ac:dyDescent="0.3">
      <c r="B19" s="51"/>
      <c r="C19" s="29"/>
      <c r="D19" s="29"/>
      <c r="E19" s="29"/>
      <c r="F19" s="119"/>
      <c r="G19" s="119"/>
      <c r="H19" s="114"/>
    </row>
    <row r="20" spans="2:8" x14ac:dyDescent="0.3">
      <c r="B20" s="51" t="s">
        <v>875</v>
      </c>
      <c r="C20" s="29" t="s">
        <v>876</v>
      </c>
      <c r="D20" s="29"/>
      <c r="E20" s="84">
        <f>Nulmeting!I19</f>
        <v>0</v>
      </c>
      <c r="F20" s="121"/>
      <c r="G20" s="149">
        <v>0.5</v>
      </c>
      <c r="H20" s="114">
        <f>E20*G20</f>
        <v>0</v>
      </c>
    </row>
    <row r="21" spans="2:8" x14ac:dyDescent="0.3">
      <c r="B21" s="51"/>
      <c r="C21" s="29"/>
      <c r="D21" s="29"/>
      <c r="E21" s="29"/>
      <c r="F21" s="119"/>
      <c r="G21" s="119"/>
      <c r="H21" s="114"/>
    </row>
    <row r="22" spans="2:8" ht="28.8" x14ac:dyDescent="0.3">
      <c r="B22" s="113"/>
      <c r="C22" s="103" t="s">
        <v>881</v>
      </c>
      <c r="D22" s="115" t="s">
        <v>840</v>
      </c>
      <c r="E22" s="103" t="s">
        <v>856</v>
      </c>
      <c r="F22" s="122" t="s">
        <v>857</v>
      </c>
      <c r="G22" s="119"/>
      <c r="H22" s="114"/>
    </row>
    <row r="23" spans="2:8" ht="28.8" x14ac:dyDescent="0.3">
      <c r="B23" s="113" t="s">
        <v>877</v>
      </c>
      <c r="C23" s="29" t="s">
        <v>911</v>
      </c>
      <c r="D23" s="116">
        <v>0</v>
      </c>
      <c r="E23" s="149">
        <v>4</v>
      </c>
      <c r="F23" s="117">
        <f>D23*E23</f>
        <v>0</v>
      </c>
      <c r="G23" s="149">
        <v>0.25</v>
      </c>
      <c r="H23" s="114">
        <f>F23*G23</f>
        <v>0</v>
      </c>
    </row>
    <row r="24" spans="2:8" x14ac:dyDescent="0.3">
      <c r="B24" s="113"/>
      <c r="C24" s="29"/>
      <c r="D24" s="116"/>
      <c r="E24" s="153"/>
      <c r="F24" s="154"/>
      <c r="G24" s="157" t="s">
        <v>931</v>
      </c>
      <c r="H24" s="155">
        <f>SUM(H10:H23)</f>
        <v>287500</v>
      </c>
    </row>
    <row r="25" spans="2:8" x14ac:dyDescent="0.3">
      <c r="B25" s="113" t="s">
        <v>932</v>
      </c>
      <c r="C25" s="29" t="s">
        <v>929</v>
      </c>
      <c r="D25" s="156"/>
      <c r="E25" s="153"/>
      <c r="F25" s="154"/>
      <c r="G25" s="153"/>
      <c r="H25" s="155">
        <f>H24*D25</f>
        <v>0</v>
      </c>
    </row>
    <row r="26" spans="2:8" x14ac:dyDescent="0.3">
      <c r="B26" s="113"/>
      <c r="C26" s="29" t="s">
        <v>930</v>
      </c>
      <c r="D26" s="156"/>
      <c r="E26" s="153"/>
      <c r="F26" s="154"/>
      <c r="G26" s="153"/>
      <c r="H26" s="155">
        <f>H24*D26</f>
        <v>0</v>
      </c>
    </row>
    <row r="27" spans="2:8" x14ac:dyDescent="0.3">
      <c r="B27" s="53"/>
      <c r="C27" s="29"/>
      <c r="D27" s="55"/>
      <c r="E27" s="55"/>
      <c r="F27" s="123"/>
      <c r="G27" s="55"/>
      <c r="H27" s="111"/>
    </row>
    <row r="28" spans="2:8" ht="21" customHeight="1" x14ac:dyDescent="0.3">
      <c r="B28" s="164" t="s">
        <v>868</v>
      </c>
      <c r="C28" s="165"/>
      <c r="D28" s="165"/>
      <c r="E28" s="165"/>
      <c r="F28" s="165"/>
      <c r="G28" s="165"/>
      <c r="H28" s="112">
        <f>SUM(H24:H27)</f>
        <v>287500</v>
      </c>
    </row>
    <row r="29" spans="2:8" x14ac:dyDescent="0.3">
      <c r="B29" s="42"/>
      <c r="C29" s="43"/>
      <c r="D29" s="43"/>
      <c r="E29" s="43"/>
      <c r="F29" s="43"/>
      <c r="G29" s="43"/>
      <c r="H29" s="44"/>
    </row>
    <row r="30" spans="2:8" x14ac:dyDescent="0.3">
      <c r="B30" s="45"/>
      <c r="C30" s="40" t="s">
        <v>915</v>
      </c>
      <c r="D30" s="161"/>
      <c r="E30" s="162"/>
      <c r="F30" s="163"/>
      <c r="H30" s="47"/>
    </row>
    <row r="31" spans="2:8" x14ac:dyDescent="0.3">
      <c r="B31" s="45"/>
      <c r="C31" s="40"/>
      <c r="H31" s="47"/>
    </row>
    <row r="32" spans="2:8" x14ac:dyDescent="0.3">
      <c r="B32" s="45"/>
      <c r="C32" s="40" t="s">
        <v>914</v>
      </c>
      <c r="D32" s="161"/>
      <c r="E32" s="162"/>
      <c r="F32" s="163"/>
      <c r="H32" s="47"/>
    </row>
    <row r="33" spans="2:8" x14ac:dyDescent="0.3">
      <c r="B33" s="45"/>
      <c r="H33" s="47"/>
    </row>
    <row r="34" spans="2:8" ht="49.5" customHeight="1" x14ac:dyDescent="0.3">
      <c r="B34" s="45"/>
      <c r="C34" s="46" t="s">
        <v>904</v>
      </c>
      <c r="D34" s="161"/>
      <c r="E34" s="162"/>
      <c r="F34" s="163"/>
      <c r="H34" s="47"/>
    </row>
    <row r="35" spans="2:8" ht="14.25" customHeight="1" x14ac:dyDescent="0.3">
      <c r="B35" s="45"/>
      <c r="H35" s="47"/>
    </row>
    <row r="36" spans="2:8" x14ac:dyDescent="0.3">
      <c r="B36" s="71"/>
      <c r="C36" s="65"/>
      <c r="D36" s="65"/>
      <c r="E36" s="65"/>
      <c r="F36" s="65"/>
      <c r="G36" s="65"/>
      <c r="H36" s="63"/>
    </row>
  </sheetData>
  <mergeCells count="6">
    <mergeCell ref="B2:H2"/>
    <mergeCell ref="D4:F4"/>
    <mergeCell ref="B28:G28"/>
    <mergeCell ref="D34:F34"/>
    <mergeCell ref="D32:F32"/>
    <mergeCell ref="D30:F30"/>
  </mergeCells>
  <pageMargins left="0.7" right="0.7" top="0.75" bottom="0.75" header="0.3" footer="0.3"/>
  <pageSetup paperSize="9" scale="73"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A25D6D-12B6-4C0B-89C0-F925435FE76B}">
  <sheetPr>
    <tabColor theme="3" tint="0.249977111117893"/>
    <pageSetUpPr fitToPage="1"/>
  </sheetPr>
  <dimension ref="B2:I21"/>
  <sheetViews>
    <sheetView showGridLines="0" zoomScaleNormal="100" workbookViewId="0">
      <selection activeCell="H23" sqref="H23"/>
    </sheetView>
  </sheetViews>
  <sheetFormatPr defaultRowHeight="14.4" x14ac:dyDescent="0.3"/>
  <cols>
    <col min="1" max="1" width="3.88671875" customWidth="1"/>
    <col min="2" max="2" width="33" customWidth="1"/>
    <col min="3" max="3" width="17" customWidth="1"/>
    <col min="4" max="4" width="18.5546875" bestFit="1" customWidth="1"/>
    <col min="5" max="5" width="20.6640625" bestFit="1" customWidth="1"/>
    <col min="6" max="8" width="20.6640625" customWidth="1"/>
    <col min="9" max="9" width="13.5546875" customWidth="1"/>
    <col min="10" max="10" width="10" bestFit="1" customWidth="1"/>
    <col min="11" max="11" width="16" customWidth="1"/>
    <col min="12" max="14" width="13.44140625" customWidth="1"/>
    <col min="15" max="16" width="12.33203125" customWidth="1"/>
  </cols>
  <sheetData>
    <row r="2" spans="2:9" ht="30" customHeight="1" x14ac:dyDescent="0.3">
      <c r="B2" s="158" t="s">
        <v>921</v>
      </c>
      <c r="C2" s="159"/>
      <c r="D2" s="159"/>
      <c r="E2" s="159"/>
      <c r="F2" s="159"/>
      <c r="G2" s="159"/>
      <c r="H2" s="159"/>
      <c r="I2" s="160"/>
    </row>
    <row r="3" spans="2:9" ht="28.8" x14ac:dyDescent="0.3">
      <c r="B3" s="61" t="s">
        <v>0</v>
      </c>
      <c r="C3" s="62" t="s">
        <v>1</v>
      </c>
      <c r="D3" s="62" t="s">
        <v>2</v>
      </c>
      <c r="E3" s="62" t="s">
        <v>3</v>
      </c>
      <c r="F3" s="62" t="s">
        <v>4</v>
      </c>
      <c r="G3" s="62" t="s">
        <v>5</v>
      </c>
      <c r="H3" s="62" t="s">
        <v>9</v>
      </c>
      <c r="I3" s="63" t="s">
        <v>86</v>
      </c>
    </row>
    <row r="4" spans="2:9" x14ac:dyDescent="0.3">
      <c r="B4" s="57" t="s">
        <v>14</v>
      </c>
      <c r="C4" s="58" t="s">
        <v>15</v>
      </c>
      <c r="D4" s="59">
        <v>220058</v>
      </c>
      <c r="E4" s="59" t="s">
        <v>16</v>
      </c>
      <c r="F4" s="59" t="s">
        <v>17</v>
      </c>
      <c r="G4" s="59">
        <v>97</v>
      </c>
      <c r="H4" s="59" t="s">
        <v>19</v>
      </c>
      <c r="I4" s="60">
        <f>'220058 Stadhuis'!P2</f>
        <v>0</v>
      </c>
    </row>
    <row r="5" spans="2:9" x14ac:dyDescent="0.3">
      <c r="B5" s="51" t="s">
        <v>22</v>
      </c>
      <c r="C5" s="30" t="s">
        <v>15</v>
      </c>
      <c r="D5" s="29">
        <v>220126</v>
      </c>
      <c r="E5" s="29" t="s">
        <v>23</v>
      </c>
      <c r="F5" s="29" t="s">
        <v>24</v>
      </c>
      <c r="G5" s="29">
        <v>1</v>
      </c>
      <c r="H5" s="29" t="s">
        <v>26</v>
      </c>
      <c r="I5" s="52">
        <f>'220126 Regionaal Archief'!P2</f>
        <v>0</v>
      </c>
    </row>
    <row r="6" spans="2:9" x14ac:dyDescent="0.3">
      <c r="B6" s="51" t="s">
        <v>30</v>
      </c>
      <c r="C6" s="30" t="s">
        <v>15</v>
      </c>
      <c r="D6" s="29">
        <v>230052</v>
      </c>
      <c r="E6" s="29" t="s">
        <v>31</v>
      </c>
      <c r="F6" s="29" t="s">
        <v>32</v>
      </c>
      <c r="G6" s="29">
        <v>2</v>
      </c>
      <c r="H6" s="29" t="s">
        <v>34</v>
      </c>
      <c r="I6" s="52">
        <f>'230052 Wijkcentrum Mare Nostrum'!P2</f>
        <v>0</v>
      </c>
    </row>
    <row r="7" spans="2:9" x14ac:dyDescent="0.3">
      <c r="B7" s="51" t="s">
        <v>35</v>
      </c>
      <c r="C7" s="30" t="s">
        <v>15</v>
      </c>
      <c r="D7" s="29">
        <v>230061</v>
      </c>
      <c r="E7" s="29" t="s">
        <v>36</v>
      </c>
      <c r="F7" s="29" t="s">
        <v>37</v>
      </c>
      <c r="G7" s="29">
        <v>2</v>
      </c>
      <c r="H7" s="29" t="s">
        <v>34</v>
      </c>
      <c r="I7" s="52">
        <f>'230061 Centrum Jeugd&amp;Gezin'!P2</f>
        <v>0</v>
      </c>
    </row>
    <row r="8" spans="2:9" x14ac:dyDescent="0.3">
      <c r="B8" s="51" t="s">
        <v>39</v>
      </c>
      <c r="C8" s="30" t="s">
        <v>15</v>
      </c>
      <c r="D8" s="29">
        <v>230065</v>
      </c>
      <c r="E8" s="29" t="s">
        <v>40</v>
      </c>
      <c r="F8" s="29" t="s">
        <v>41</v>
      </c>
      <c r="G8" s="29">
        <v>3</v>
      </c>
      <c r="H8" s="29" t="s">
        <v>43</v>
      </c>
      <c r="I8" s="52">
        <f>'230065 MFA Vroonermeer'!P2</f>
        <v>0</v>
      </c>
    </row>
    <row r="9" spans="2:9" x14ac:dyDescent="0.3">
      <c r="B9" s="51" t="s">
        <v>44</v>
      </c>
      <c r="C9" s="30" t="s">
        <v>15</v>
      </c>
      <c r="D9" s="29">
        <v>230067</v>
      </c>
      <c r="E9" s="29" t="s">
        <v>45</v>
      </c>
      <c r="F9" s="29" t="s">
        <v>46</v>
      </c>
      <c r="G9" s="29">
        <v>1</v>
      </c>
      <c r="H9" s="29" t="s">
        <v>34</v>
      </c>
      <c r="I9" s="52">
        <f>'230067 Wijkcentrum de Oever'!P2</f>
        <v>0</v>
      </c>
    </row>
    <row r="10" spans="2:9" x14ac:dyDescent="0.3">
      <c r="B10" s="51" t="s">
        <v>48</v>
      </c>
      <c r="C10" s="30" t="s">
        <v>15</v>
      </c>
      <c r="D10" s="29">
        <v>240408</v>
      </c>
      <c r="E10" s="29" t="s">
        <v>49</v>
      </c>
      <c r="F10" s="29" t="s">
        <v>24</v>
      </c>
      <c r="G10" s="29">
        <v>1</v>
      </c>
      <c r="H10" s="29" t="s">
        <v>19</v>
      </c>
      <c r="I10" s="52">
        <f>'240408 Centrum Kunst&amp;Erfgoed'!P2</f>
        <v>0</v>
      </c>
    </row>
    <row r="11" spans="2:9" x14ac:dyDescent="0.3">
      <c r="B11" s="51" t="s">
        <v>50</v>
      </c>
      <c r="C11" s="30" t="s">
        <v>15</v>
      </c>
      <c r="D11" s="29">
        <v>240818</v>
      </c>
      <c r="E11" s="29" t="s">
        <v>51</v>
      </c>
      <c r="F11" s="29" t="s">
        <v>52</v>
      </c>
      <c r="G11" s="29">
        <v>52</v>
      </c>
      <c r="H11" s="29" t="s">
        <v>54</v>
      </c>
      <c r="I11" s="52">
        <f>'240818 Gymlokaal  '!P2</f>
        <v>0</v>
      </c>
    </row>
    <row r="12" spans="2:9" x14ac:dyDescent="0.3">
      <c r="B12" s="51" t="s">
        <v>55</v>
      </c>
      <c r="C12" s="30" t="s">
        <v>15</v>
      </c>
      <c r="D12" s="29">
        <v>240823</v>
      </c>
      <c r="E12" s="29" t="s">
        <v>56</v>
      </c>
      <c r="F12" s="29" t="s">
        <v>57</v>
      </c>
      <c r="G12" s="29">
        <v>138</v>
      </c>
      <c r="H12" s="29" t="s">
        <v>59</v>
      </c>
      <c r="I12" s="52">
        <f>'240823 Gymlokaal'!P2</f>
        <v>0</v>
      </c>
    </row>
    <row r="13" spans="2:9" x14ac:dyDescent="0.3">
      <c r="B13" s="51" t="s">
        <v>60</v>
      </c>
      <c r="C13" s="30" t="s">
        <v>15</v>
      </c>
      <c r="D13" s="29">
        <v>240825</v>
      </c>
      <c r="E13" s="29" t="s">
        <v>61</v>
      </c>
      <c r="F13" s="29" t="s">
        <v>62</v>
      </c>
      <c r="G13" s="29">
        <v>23</v>
      </c>
      <c r="H13" s="29" t="s">
        <v>64</v>
      </c>
      <c r="I13" s="52">
        <f>'240825 Buurthuis'!P2</f>
        <v>0</v>
      </c>
    </row>
    <row r="14" spans="2:9" x14ac:dyDescent="0.3">
      <c r="B14" s="51" t="s">
        <v>65</v>
      </c>
      <c r="C14" s="30" t="s">
        <v>15</v>
      </c>
      <c r="D14" s="29">
        <v>240834</v>
      </c>
      <c r="E14" s="29" t="s">
        <v>66</v>
      </c>
      <c r="F14" s="29" t="s">
        <v>67</v>
      </c>
      <c r="G14" s="29">
        <v>6</v>
      </c>
      <c r="H14" s="29" t="s">
        <v>54</v>
      </c>
      <c r="I14" s="52">
        <f>'240834 Gymlokaal '!P2</f>
        <v>0</v>
      </c>
    </row>
    <row r="15" spans="2:9" x14ac:dyDescent="0.3">
      <c r="B15" s="51" t="s">
        <v>69</v>
      </c>
      <c r="C15" s="30" t="s">
        <v>15</v>
      </c>
      <c r="D15" s="29">
        <v>290021</v>
      </c>
      <c r="E15" s="29" t="s">
        <v>70</v>
      </c>
      <c r="F15" s="29" t="s">
        <v>71</v>
      </c>
      <c r="G15" s="29" t="s">
        <v>72</v>
      </c>
      <c r="H15" s="29" t="s">
        <v>74</v>
      </c>
      <c r="I15" s="52">
        <f>'290021 Stempelm'!P2</f>
        <v>0</v>
      </c>
    </row>
    <row r="16" spans="2:9" x14ac:dyDescent="0.3">
      <c r="B16" s="51" t="s">
        <v>75</v>
      </c>
      <c r="C16" s="30" t="s">
        <v>15</v>
      </c>
      <c r="D16" s="29">
        <v>290041</v>
      </c>
      <c r="E16" s="29" t="s">
        <v>76</v>
      </c>
      <c r="F16" s="29" t="s">
        <v>77</v>
      </c>
      <c r="G16" s="29" t="s">
        <v>78</v>
      </c>
      <c r="H16" s="29" t="s">
        <v>74</v>
      </c>
      <c r="I16" s="52">
        <f>'290041 Slochterwaard'!P2</f>
        <v>0</v>
      </c>
    </row>
    <row r="17" spans="2:9" ht="43.2" x14ac:dyDescent="0.3">
      <c r="B17" s="53" t="s">
        <v>80</v>
      </c>
      <c r="C17" s="54" t="s">
        <v>15</v>
      </c>
      <c r="D17" s="55">
        <v>290051</v>
      </c>
      <c r="E17" s="55" t="s">
        <v>81</v>
      </c>
      <c r="F17" s="55" t="s">
        <v>82</v>
      </c>
      <c r="G17" s="55" t="s">
        <v>83</v>
      </c>
      <c r="H17" s="55" t="s">
        <v>85</v>
      </c>
      <c r="I17" s="56">
        <f>'290051 Gabriel'!P2</f>
        <v>0</v>
      </c>
    </row>
    <row r="18" spans="2:9" x14ac:dyDescent="0.3">
      <c r="F18" s="64" t="s">
        <v>87</v>
      </c>
      <c r="G18" s="65"/>
      <c r="H18" s="65"/>
      <c r="I18" s="66">
        <f>SUM(I4:I17)</f>
        <v>0</v>
      </c>
    </row>
    <row r="21" spans="2:9" x14ac:dyDescent="0.3">
      <c r="B21" s="18"/>
    </row>
  </sheetData>
  <mergeCells count="1">
    <mergeCell ref="B2:I2"/>
  </mergeCells>
  <hyperlinks>
    <hyperlink ref="C4" location="'220058 Stadhuis'!A1" display="Ga naar tabblad" xr:uid="{B0FCAA03-BA05-4843-9B9A-FA54BD7EC5B4}"/>
    <hyperlink ref="C5" location="'220126 Regionaal Archief'!A1" display="Ga naar tabblad" xr:uid="{B3DDA12F-9350-40C8-95EE-6CCE23AC6F8F}"/>
    <hyperlink ref="C6" location="'230052 Wijkcentrum Mare Nostrum'!A1" display="Ga naar tabblad" xr:uid="{99FC8A56-5D4B-44C3-B317-5F15D30C3965}"/>
    <hyperlink ref="C7" location="'230061 Centrum Jeugd&amp;Gezin'!A1" display="Ga naar tabblad" xr:uid="{0DF275DF-6B56-449D-835B-B41177D1D6E9}"/>
    <hyperlink ref="C8" location="'230065 MFA Vroonermeer'!A1" display="Ga naar tabblad" xr:uid="{1DAB693F-4982-4F96-BC03-6CAC9F36D5CD}"/>
    <hyperlink ref="C9" location="'230067 Wijkcentrum de Oever'!A1" display="Ga naar tabblad" xr:uid="{DA188B5B-0B7F-4C8D-9450-B55661C11B8C}"/>
    <hyperlink ref="C10" location="'240408 Centrum Kunst&amp;Erfgoed'!A1" display="Ga naar tabblad" xr:uid="{EE5EC6A8-1958-4604-8025-3118DA0E4E62}"/>
    <hyperlink ref="C15" location="'290021 Stempelm'!A1" display="Ga naar tabblad" xr:uid="{9001D13E-657A-402E-90A2-ED0BFA8044BF}"/>
    <hyperlink ref="C16" location="'290041 Slochterwaard'!A1" display="Ga naar tabblad" xr:uid="{18188155-96CB-422F-BC41-9C38B075151B}"/>
    <hyperlink ref="C17" location="'290051 Gabriel'!A1" display="Ga naar tabblad" xr:uid="{9CF8EFD9-933E-40B8-9B0E-6146F2DD185B}"/>
    <hyperlink ref="C13" location="'240825 Buurthuis'!A1" display="Ga naar tabblad" xr:uid="{55A91092-6F9B-4113-99D3-338648314C6A}"/>
    <hyperlink ref="C11" location="'240818 Gymlokaal  '!A1" display="Ga naar tabblad" xr:uid="{7F260305-E554-4607-A368-630E42CC7A69}"/>
    <hyperlink ref="C12" location="'240823 Gymlokaal'!A1" display="Ga naar tabblad" xr:uid="{F879AB67-6AFE-4C8D-A804-CF8E87C7CA3F}"/>
    <hyperlink ref="C14" location="'240834 Gymlokaal '!A1" display="Ga naar tabblad" xr:uid="{23435BE2-3DB2-4AEE-B6B6-7454F7C1B1AC}"/>
  </hyperlinks>
  <pageMargins left="0.7" right="0.7" top="0.75" bottom="0.75" header="0.3" footer="0.3"/>
  <pageSetup paperSize="9" fitToHeight="0" orientation="portrait" r:id="rId1"/>
  <ignoredErrors>
    <ignoredError sqref="I5" 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49A35E-F121-4B4D-9F47-7D6527E4471E}">
  <sheetPr>
    <tabColor theme="3" tint="0.249977111117893"/>
    <pageSetUpPr fitToPage="1"/>
  </sheetPr>
  <dimension ref="B3:I32"/>
  <sheetViews>
    <sheetView showGridLines="0" zoomScaleNormal="100" workbookViewId="0">
      <selection activeCell="E14" sqref="E14:E17"/>
    </sheetView>
  </sheetViews>
  <sheetFormatPr defaultRowHeight="14.4" x14ac:dyDescent="0.3"/>
  <cols>
    <col min="1" max="1" width="3.5546875" customWidth="1"/>
    <col min="2" max="2" width="33" customWidth="1"/>
    <col min="3" max="3" width="17" customWidth="1"/>
    <col min="4" max="4" width="18.5546875" bestFit="1" customWidth="1"/>
    <col min="5" max="5" width="20.6640625" bestFit="1" customWidth="1"/>
    <col min="6" max="9" width="20.6640625" customWidth="1"/>
  </cols>
  <sheetData>
    <row r="3" spans="2:9" ht="33.75" customHeight="1" x14ac:dyDescent="0.3">
      <c r="B3" s="168" t="s">
        <v>919</v>
      </c>
      <c r="C3" s="169"/>
      <c r="D3" s="169"/>
      <c r="E3" s="169"/>
      <c r="F3" s="169"/>
      <c r="G3" s="169"/>
      <c r="H3" s="169"/>
      <c r="I3" s="170"/>
    </row>
    <row r="4" spans="2:9" ht="45" customHeight="1" x14ac:dyDescent="0.3">
      <c r="B4" s="171" t="s">
        <v>826</v>
      </c>
      <c r="C4" s="172"/>
      <c r="D4" s="172"/>
      <c r="E4" s="172"/>
      <c r="F4" s="172"/>
      <c r="G4" s="172"/>
      <c r="H4" s="172"/>
      <c r="I4" s="173"/>
    </row>
    <row r="5" spans="2:9" ht="36" customHeight="1" x14ac:dyDescent="0.3">
      <c r="B5" s="174" t="s">
        <v>827</v>
      </c>
      <c r="C5" s="175"/>
      <c r="D5" s="41" t="s">
        <v>828</v>
      </c>
      <c r="E5" s="41" t="s">
        <v>861</v>
      </c>
      <c r="F5" s="87"/>
      <c r="G5" s="87"/>
      <c r="H5" s="41" t="s">
        <v>855</v>
      </c>
      <c r="I5" s="127" t="s">
        <v>854</v>
      </c>
    </row>
    <row r="6" spans="2:9" x14ac:dyDescent="0.3">
      <c r="B6" s="166" t="s">
        <v>843</v>
      </c>
      <c r="C6" s="167"/>
      <c r="D6" s="89"/>
      <c r="E6" s="89"/>
      <c r="F6" s="89"/>
      <c r="G6" s="89"/>
      <c r="H6" s="89"/>
      <c r="I6" s="90"/>
    </row>
    <row r="7" spans="2:9" x14ac:dyDescent="0.3">
      <c r="B7" s="176" t="s">
        <v>844</v>
      </c>
      <c r="C7" s="177"/>
      <c r="D7" s="82"/>
      <c r="E7" s="120">
        <v>25000</v>
      </c>
      <c r="F7" s="29"/>
      <c r="G7" s="29"/>
      <c r="H7" s="106">
        <f>E7+(D7*E7)</f>
        <v>25000</v>
      </c>
      <c r="I7" s="92"/>
    </row>
    <row r="8" spans="2:9" x14ac:dyDescent="0.3">
      <c r="B8" s="176" t="s">
        <v>845</v>
      </c>
      <c r="C8" s="177"/>
      <c r="D8" s="82"/>
      <c r="E8" s="120">
        <v>30000</v>
      </c>
      <c r="F8" s="29"/>
      <c r="G8" s="29"/>
      <c r="H8" s="106">
        <f>E8+(D8*E8)</f>
        <v>30000</v>
      </c>
      <c r="I8" s="92"/>
    </row>
    <row r="9" spans="2:9" x14ac:dyDescent="0.3">
      <c r="B9" s="176"/>
      <c r="C9" s="177"/>
      <c r="D9" s="29"/>
      <c r="E9" s="119"/>
      <c r="F9" s="29"/>
      <c r="G9" s="29"/>
      <c r="H9" s="29"/>
      <c r="I9" s="92"/>
    </row>
    <row r="10" spans="2:9" x14ac:dyDescent="0.3">
      <c r="B10" s="176" t="s">
        <v>829</v>
      </c>
      <c r="C10" s="177"/>
      <c r="D10" s="29"/>
      <c r="E10" s="119"/>
      <c r="F10" s="29"/>
      <c r="G10" s="29"/>
      <c r="H10" s="29"/>
      <c r="I10" s="92"/>
    </row>
    <row r="11" spans="2:9" x14ac:dyDescent="0.3">
      <c r="B11" s="176" t="s">
        <v>830</v>
      </c>
      <c r="C11" s="177"/>
      <c r="D11" s="82"/>
      <c r="E11" s="120">
        <v>7500</v>
      </c>
      <c r="F11" s="29"/>
      <c r="G11" s="29"/>
      <c r="H11" s="74">
        <f>E11+(D11*E11)</f>
        <v>7500</v>
      </c>
      <c r="I11" s="92"/>
    </row>
    <row r="12" spans="2:9" x14ac:dyDescent="0.3">
      <c r="B12" s="178"/>
      <c r="C12" s="179"/>
      <c r="D12" s="55"/>
      <c r="E12" s="55"/>
      <c r="F12" s="55"/>
      <c r="G12" s="55"/>
      <c r="H12" s="55"/>
      <c r="I12" s="93">
        <f>H7+H8+H11</f>
        <v>62500</v>
      </c>
    </row>
    <row r="13" spans="2:9" ht="28.8" x14ac:dyDescent="0.3">
      <c r="B13" s="180" t="s">
        <v>831</v>
      </c>
      <c r="C13" s="181"/>
      <c r="D13" s="88" t="s">
        <v>832</v>
      </c>
      <c r="E13" s="88" t="s">
        <v>859</v>
      </c>
      <c r="F13" s="88"/>
      <c r="G13" s="88"/>
      <c r="H13" s="88" t="s">
        <v>855</v>
      </c>
      <c r="I13" s="75" t="s">
        <v>854</v>
      </c>
    </row>
    <row r="14" spans="2:9" ht="15.75" customHeight="1" x14ac:dyDescent="0.3">
      <c r="B14" s="166" t="s">
        <v>833</v>
      </c>
      <c r="C14" s="167"/>
      <c r="D14" s="94"/>
      <c r="E14" s="148">
        <v>275</v>
      </c>
      <c r="F14" s="107"/>
      <c r="G14" s="107"/>
      <c r="H14" s="109">
        <f>(E14*D14)</f>
        <v>0</v>
      </c>
      <c r="I14" s="90"/>
    </row>
    <row r="15" spans="2:9" ht="15.75" customHeight="1" x14ac:dyDescent="0.3">
      <c r="B15" s="176" t="s">
        <v>846</v>
      </c>
      <c r="C15" s="177"/>
      <c r="D15" s="83"/>
      <c r="E15" s="149">
        <v>100</v>
      </c>
      <c r="F15" s="108"/>
      <c r="G15" s="108"/>
      <c r="H15" s="106">
        <f t="shared" ref="H15:H17" si="0">(E15*D15)</f>
        <v>0</v>
      </c>
      <c r="I15" s="92"/>
    </row>
    <row r="16" spans="2:9" ht="15.75" customHeight="1" x14ac:dyDescent="0.3">
      <c r="B16" s="176" t="s">
        <v>834</v>
      </c>
      <c r="C16" s="177"/>
      <c r="D16" s="83"/>
      <c r="E16" s="149">
        <v>50</v>
      </c>
      <c r="F16" s="108"/>
      <c r="G16" s="108"/>
      <c r="H16" s="106">
        <f t="shared" si="0"/>
        <v>0</v>
      </c>
      <c r="I16" s="92"/>
    </row>
    <row r="17" spans="2:9" ht="15.75" customHeight="1" x14ac:dyDescent="0.3">
      <c r="B17" s="176" t="s">
        <v>835</v>
      </c>
      <c r="C17" s="177"/>
      <c r="D17" s="83"/>
      <c r="E17" s="149">
        <v>36</v>
      </c>
      <c r="F17" s="108"/>
      <c r="G17" s="108"/>
      <c r="H17" s="106">
        <f t="shared" si="0"/>
        <v>0</v>
      </c>
      <c r="I17" s="92"/>
    </row>
    <row r="18" spans="2:9" ht="15.75" customHeight="1" x14ac:dyDescent="0.3">
      <c r="B18" s="182"/>
      <c r="C18" s="183"/>
      <c r="D18" s="86"/>
      <c r="E18" s="85"/>
      <c r="F18" s="85"/>
      <c r="G18" s="85"/>
      <c r="H18" s="85"/>
      <c r="I18" s="93">
        <f>SUM(H14:H17)</f>
        <v>0</v>
      </c>
    </row>
    <row r="19" spans="2:9" ht="20.25" customHeight="1" x14ac:dyDescent="0.3">
      <c r="B19" s="180" t="s">
        <v>836</v>
      </c>
      <c r="C19" s="181"/>
      <c r="D19" s="88" t="s">
        <v>832</v>
      </c>
      <c r="E19" s="88" t="s">
        <v>828</v>
      </c>
      <c r="F19" s="88" t="s">
        <v>858</v>
      </c>
      <c r="G19" s="88"/>
      <c r="H19" s="88" t="s">
        <v>855</v>
      </c>
      <c r="I19" s="75" t="s">
        <v>854</v>
      </c>
    </row>
    <row r="20" spans="2:9" ht="15.75" customHeight="1" x14ac:dyDescent="0.3">
      <c r="B20" s="166" t="s">
        <v>837</v>
      </c>
      <c r="C20" s="167"/>
      <c r="D20" s="95">
        <f>$D$14</f>
        <v>0</v>
      </c>
      <c r="E20" s="96"/>
      <c r="F20" s="150">
        <v>50</v>
      </c>
      <c r="G20" s="97"/>
      <c r="H20" s="95">
        <f>(D20*E20)*F20</f>
        <v>0</v>
      </c>
      <c r="I20" s="90"/>
    </row>
    <row r="21" spans="2:9" ht="15.75" customHeight="1" x14ac:dyDescent="0.3">
      <c r="B21" s="176" t="s">
        <v>838</v>
      </c>
      <c r="C21" s="177"/>
      <c r="D21" s="74">
        <f t="shared" ref="D21:D22" si="1">$D$14</f>
        <v>0</v>
      </c>
      <c r="E21" s="82"/>
      <c r="F21" s="151">
        <v>20</v>
      </c>
      <c r="G21" s="73"/>
      <c r="H21" s="74">
        <f t="shared" ref="H21:H22" si="2">(D21*E21)*F21</f>
        <v>0</v>
      </c>
      <c r="I21" s="92"/>
    </row>
    <row r="22" spans="2:9" ht="15.75" customHeight="1" x14ac:dyDescent="0.3">
      <c r="B22" s="176" t="s">
        <v>839</v>
      </c>
      <c r="C22" s="177"/>
      <c r="D22" s="74">
        <f t="shared" si="1"/>
        <v>0</v>
      </c>
      <c r="E22" s="82"/>
      <c r="F22" s="151">
        <v>10</v>
      </c>
      <c r="G22" s="73"/>
      <c r="H22" s="74">
        <f t="shared" si="2"/>
        <v>0</v>
      </c>
      <c r="I22" s="92"/>
    </row>
    <row r="23" spans="2:9" ht="15.75" customHeight="1" x14ac:dyDescent="0.3">
      <c r="B23" s="178"/>
      <c r="C23" s="179"/>
      <c r="D23" s="55"/>
      <c r="E23" s="55"/>
      <c r="F23" s="55"/>
      <c r="G23" s="55"/>
      <c r="H23" s="98"/>
      <c r="I23" s="93">
        <f>SUM(H20:H22)</f>
        <v>0</v>
      </c>
    </row>
    <row r="24" spans="2:9" x14ac:dyDescent="0.3">
      <c r="B24" s="187"/>
      <c r="C24" s="188"/>
      <c r="D24" s="188"/>
      <c r="E24" s="188"/>
      <c r="F24" s="188"/>
      <c r="G24" s="188"/>
      <c r="H24" s="188"/>
      <c r="I24" s="189"/>
    </row>
    <row r="25" spans="2:9" ht="15.75" customHeight="1" x14ac:dyDescent="0.3">
      <c r="B25" s="184"/>
      <c r="C25" s="185"/>
      <c r="D25" s="70"/>
      <c r="E25" s="70"/>
      <c r="F25" s="70"/>
      <c r="G25" s="70"/>
      <c r="H25" s="70"/>
      <c r="I25" s="79"/>
    </row>
    <row r="26" spans="2:9" ht="15.75" customHeight="1" x14ac:dyDescent="0.3">
      <c r="B26" s="184" t="s">
        <v>841</v>
      </c>
      <c r="C26" s="185"/>
      <c r="D26" s="185"/>
      <c r="E26" s="185"/>
      <c r="F26" s="185"/>
      <c r="G26" s="185"/>
      <c r="H26" s="185"/>
      <c r="I26" s="186"/>
    </row>
    <row r="27" spans="2:9" ht="15.75" customHeight="1" x14ac:dyDescent="0.3">
      <c r="B27" s="138" t="s">
        <v>910</v>
      </c>
      <c r="C27" s="70"/>
      <c r="D27" s="70"/>
      <c r="E27" s="70"/>
      <c r="F27" s="70"/>
      <c r="G27" s="70"/>
      <c r="H27" s="70"/>
      <c r="I27" s="79"/>
    </row>
    <row r="28" spans="2:9" ht="15.75" customHeight="1" x14ac:dyDescent="0.3">
      <c r="B28" s="80"/>
      <c r="C28" s="76"/>
      <c r="D28" s="76"/>
      <c r="E28" s="76"/>
      <c r="F28" s="76"/>
      <c r="G28" s="76"/>
      <c r="H28" s="76"/>
      <c r="I28" s="81"/>
    </row>
    <row r="29" spans="2:9" x14ac:dyDescent="0.3">
      <c r="B29" s="187"/>
      <c r="C29" s="188"/>
      <c r="D29" s="188"/>
      <c r="E29" s="188"/>
      <c r="F29" s="188"/>
      <c r="G29" s="188"/>
      <c r="H29" s="188"/>
      <c r="I29" s="189"/>
    </row>
    <row r="32" spans="2:9" x14ac:dyDescent="0.3">
      <c r="B32" s="18"/>
    </row>
  </sheetData>
  <mergeCells count="25">
    <mergeCell ref="B26:I26"/>
    <mergeCell ref="B29:I29"/>
    <mergeCell ref="B23:C23"/>
    <mergeCell ref="B24:I24"/>
    <mergeCell ref="B25:C25"/>
    <mergeCell ref="B19:C19"/>
    <mergeCell ref="B20:C20"/>
    <mergeCell ref="B21:C21"/>
    <mergeCell ref="B22:C22"/>
    <mergeCell ref="B15:C15"/>
    <mergeCell ref="B16:C16"/>
    <mergeCell ref="B17:C17"/>
    <mergeCell ref="B18:C18"/>
    <mergeCell ref="B14:C14"/>
    <mergeCell ref="B3:I3"/>
    <mergeCell ref="B4:I4"/>
    <mergeCell ref="B5:C5"/>
    <mergeCell ref="B6:C6"/>
    <mergeCell ref="B7:C7"/>
    <mergeCell ref="B8:C8"/>
    <mergeCell ref="B9:C9"/>
    <mergeCell ref="B10:C10"/>
    <mergeCell ref="B11:C11"/>
    <mergeCell ref="B12:C12"/>
    <mergeCell ref="B13:C13"/>
  </mergeCells>
  <pageMargins left="0.7" right="0.7" top="0.75" bottom="0.75" header="0.3" footer="0.3"/>
  <pageSetup paperSize="9"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A96B9D-0750-448B-82D9-6C385659AA7C}">
  <sheetPr>
    <tabColor theme="3" tint="0.249977111117893"/>
    <pageSetUpPr fitToPage="1"/>
  </sheetPr>
  <dimension ref="B3:I33"/>
  <sheetViews>
    <sheetView showGridLines="0" zoomScaleNormal="100" workbookViewId="0">
      <selection activeCell="I23" sqref="I23"/>
    </sheetView>
  </sheetViews>
  <sheetFormatPr defaultRowHeight="14.4" x14ac:dyDescent="0.3"/>
  <cols>
    <col min="1" max="1" width="3.5546875" customWidth="1"/>
    <col min="2" max="2" width="33" customWidth="1"/>
    <col min="3" max="3" width="17" customWidth="1"/>
    <col min="4" max="4" width="18.5546875" bestFit="1" customWidth="1"/>
    <col min="5" max="7" width="18.5546875" customWidth="1"/>
    <col min="8" max="8" width="20.6640625" bestFit="1" customWidth="1"/>
    <col min="9" max="9" width="20.6640625" customWidth="1"/>
  </cols>
  <sheetData>
    <row r="3" spans="2:9" ht="33.75" customHeight="1" x14ac:dyDescent="0.3">
      <c r="B3" s="168" t="s">
        <v>923</v>
      </c>
      <c r="C3" s="168"/>
      <c r="D3" s="168"/>
      <c r="E3" s="168"/>
      <c r="F3" s="168"/>
      <c r="G3" s="168"/>
      <c r="H3" s="168"/>
      <c r="I3" s="168"/>
    </row>
    <row r="4" spans="2:9" ht="45" customHeight="1" x14ac:dyDescent="0.3">
      <c r="B4" s="171" t="s">
        <v>842</v>
      </c>
      <c r="C4" s="171"/>
      <c r="D4" s="171"/>
      <c r="E4" s="171"/>
      <c r="F4" s="171"/>
      <c r="G4" s="171"/>
      <c r="H4" s="171"/>
      <c r="I4" s="171"/>
    </row>
    <row r="5" spans="2:9" ht="28.8" x14ac:dyDescent="0.3">
      <c r="B5" s="180" t="s">
        <v>827</v>
      </c>
      <c r="C5" s="180"/>
      <c r="D5" s="88" t="s">
        <v>828</v>
      </c>
      <c r="E5" s="88" t="s">
        <v>916</v>
      </c>
      <c r="F5" s="88"/>
      <c r="G5" s="88"/>
      <c r="H5" s="88" t="s">
        <v>855</v>
      </c>
      <c r="I5" s="63" t="s">
        <v>854</v>
      </c>
    </row>
    <row r="6" spans="2:9" x14ac:dyDescent="0.3">
      <c r="B6" s="166" t="s">
        <v>843</v>
      </c>
      <c r="C6" s="166"/>
      <c r="D6" s="89"/>
      <c r="E6" s="89"/>
      <c r="F6" s="89"/>
      <c r="G6" s="89"/>
      <c r="H6" s="89"/>
      <c r="I6" s="90"/>
    </row>
    <row r="7" spans="2:9" x14ac:dyDescent="0.3">
      <c r="B7" s="176" t="s">
        <v>844</v>
      </c>
      <c r="C7" s="176"/>
      <c r="D7" s="82"/>
      <c r="E7" s="145">
        <v>50000</v>
      </c>
      <c r="F7" s="73"/>
      <c r="G7" s="73"/>
      <c r="H7" s="99">
        <f>E7+(D7*E7)</f>
        <v>50000</v>
      </c>
      <c r="I7" s="92"/>
    </row>
    <row r="8" spans="2:9" x14ac:dyDescent="0.3">
      <c r="B8" s="176" t="s">
        <v>845</v>
      </c>
      <c r="C8" s="176"/>
      <c r="D8" s="82"/>
      <c r="E8" s="145">
        <v>25000</v>
      </c>
      <c r="F8" s="73"/>
      <c r="G8" s="73"/>
      <c r="H8" s="99">
        <f>E8+(D8*E8)</f>
        <v>25000</v>
      </c>
      <c r="I8" s="92"/>
    </row>
    <row r="9" spans="2:9" x14ac:dyDescent="0.3">
      <c r="B9" s="176"/>
      <c r="C9" s="176"/>
      <c r="D9" s="29"/>
      <c r="E9" s="119"/>
      <c r="F9" s="29"/>
      <c r="G9" s="29"/>
      <c r="H9" s="29"/>
      <c r="I9" s="92"/>
    </row>
    <row r="10" spans="2:9" x14ac:dyDescent="0.3">
      <c r="B10" s="176" t="s">
        <v>829</v>
      </c>
      <c r="C10" s="176"/>
      <c r="D10" s="29"/>
      <c r="E10" s="119"/>
      <c r="F10" s="29"/>
      <c r="G10" s="29"/>
      <c r="H10" s="29"/>
      <c r="I10" s="92"/>
    </row>
    <row r="11" spans="2:9" x14ac:dyDescent="0.3">
      <c r="B11" s="176" t="s">
        <v>830</v>
      </c>
      <c r="C11" s="176"/>
      <c r="D11" s="82"/>
      <c r="E11" s="145">
        <v>25000</v>
      </c>
      <c r="F11" s="73"/>
      <c r="G11" s="73"/>
      <c r="H11" s="99">
        <f>E11+(D11*E11)</f>
        <v>25000</v>
      </c>
      <c r="I11" s="92"/>
    </row>
    <row r="12" spans="2:9" x14ac:dyDescent="0.3">
      <c r="B12" s="178"/>
      <c r="C12" s="178"/>
      <c r="D12" s="55"/>
      <c r="E12" s="55"/>
      <c r="F12" s="55"/>
      <c r="G12" s="55"/>
      <c r="H12" s="55"/>
      <c r="I12" s="102">
        <f>H7+H8+H11</f>
        <v>100000</v>
      </c>
    </row>
    <row r="13" spans="2:9" ht="28.8" x14ac:dyDescent="0.3">
      <c r="B13" s="180" t="s">
        <v>831</v>
      </c>
      <c r="C13" s="180"/>
      <c r="D13" s="88" t="s">
        <v>832</v>
      </c>
      <c r="E13" s="88" t="s">
        <v>859</v>
      </c>
      <c r="F13" s="88"/>
      <c r="G13" s="88"/>
      <c r="H13" s="65"/>
      <c r="I13" s="63"/>
    </row>
    <row r="14" spans="2:9" ht="15.75" customHeight="1" x14ac:dyDescent="0.3">
      <c r="B14" s="166" t="s">
        <v>863</v>
      </c>
      <c r="C14" s="166"/>
      <c r="D14" s="94"/>
      <c r="E14" s="146">
        <v>350</v>
      </c>
      <c r="F14" s="100"/>
      <c r="G14" s="100"/>
      <c r="H14" s="99">
        <f t="shared" ref="H14:H15" si="0">(E14*D14)</f>
        <v>0</v>
      </c>
      <c r="I14" s="90"/>
    </row>
    <row r="15" spans="2:9" ht="15.75" customHeight="1" x14ac:dyDescent="0.3">
      <c r="B15" s="176" t="s">
        <v>847</v>
      </c>
      <c r="C15" s="176"/>
      <c r="D15" s="83"/>
      <c r="E15" s="147">
        <v>120</v>
      </c>
      <c r="F15" s="101"/>
      <c r="G15" s="101"/>
      <c r="H15" s="99">
        <f t="shared" si="0"/>
        <v>0</v>
      </c>
      <c r="I15" s="92"/>
    </row>
    <row r="16" spans="2:9" ht="15.75" customHeight="1" x14ac:dyDescent="0.3">
      <c r="B16" s="176" t="s">
        <v>834</v>
      </c>
      <c r="C16" s="176"/>
      <c r="D16" s="83"/>
      <c r="E16" s="147">
        <v>100</v>
      </c>
      <c r="F16" s="101"/>
      <c r="G16" s="101"/>
      <c r="H16" s="99">
        <f>(E16*D16)</f>
        <v>0</v>
      </c>
      <c r="I16" s="92"/>
    </row>
    <row r="17" spans="2:9" ht="15.75" customHeight="1" x14ac:dyDescent="0.3">
      <c r="B17" s="176" t="s">
        <v>848</v>
      </c>
      <c r="C17" s="176"/>
      <c r="D17" s="83"/>
      <c r="E17" s="147">
        <v>50</v>
      </c>
      <c r="F17" s="101"/>
      <c r="G17" s="101"/>
      <c r="H17" s="99">
        <f t="shared" ref="H17:H21" si="1">(E17*D17)</f>
        <v>0</v>
      </c>
      <c r="I17" s="92"/>
    </row>
    <row r="18" spans="2:9" ht="15.75" customHeight="1" x14ac:dyDescent="0.3">
      <c r="B18" s="176" t="s">
        <v>849</v>
      </c>
      <c r="C18" s="176"/>
      <c r="D18" s="83"/>
      <c r="E18" s="147">
        <v>80</v>
      </c>
      <c r="F18" s="101"/>
      <c r="G18" s="101"/>
      <c r="H18" s="99">
        <f t="shared" si="1"/>
        <v>0</v>
      </c>
      <c r="I18" s="92"/>
    </row>
    <row r="19" spans="2:9" ht="15.75" customHeight="1" x14ac:dyDescent="0.3">
      <c r="B19" s="91" t="s">
        <v>862</v>
      </c>
      <c r="C19" s="72"/>
      <c r="D19" s="83"/>
      <c r="E19" s="147">
        <v>40</v>
      </c>
      <c r="F19" s="101"/>
      <c r="G19" s="101"/>
      <c r="H19" s="99">
        <f t="shared" si="1"/>
        <v>0</v>
      </c>
      <c r="I19" s="92"/>
    </row>
    <row r="20" spans="2:9" ht="15.75" customHeight="1" x14ac:dyDescent="0.3">
      <c r="B20" s="91" t="s">
        <v>850</v>
      </c>
      <c r="C20" s="72"/>
      <c r="D20" s="83"/>
      <c r="E20" s="147">
        <v>80</v>
      </c>
      <c r="F20" s="101"/>
      <c r="G20" s="101"/>
      <c r="H20" s="99">
        <f t="shared" si="1"/>
        <v>0</v>
      </c>
      <c r="I20" s="92"/>
    </row>
    <row r="21" spans="2:9" ht="15.75" customHeight="1" x14ac:dyDescent="0.3">
      <c r="B21" s="91" t="s">
        <v>851</v>
      </c>
      <c r="C21" s="72"/>
      <c r="D21" s="83"/>
      <c r="E21" s="147">
        <v>80</v>
      </c>
      <c r="F21" s="101"/>
      <c r="G21" s="101"/>
      <c r="H21" s="99">
        <f t="shared" si="1"/>
        <v>0</v>
      </c>
      <c r="I21" s="92"/>
    </row>
    <row r="22" spans="2:9" ht="15.75" customHeight="1" x14ac:dyDescent="0.3">
      <c r="B22" s="178"/>
      <c r="C22" s="178"/>
      <c r="D22" s="98"/>
      <c r="E22" s="98"/>
      <c r="F22" s="98"/>
      <c r="G22" s="98"/>
      <c r="H22" s="55"/>
      <c r="I22" s="102">
        <f>SUM(H14:H21)</f>
        <v>0</v>
      </c>
    </row>
    <row r="23" spans="2:9" ht="15.75" customHeight="1" x14ac:dyDescent="0.3">
      <c r="B23" s="68" t="s">
        <v>852</v>
      </c>
      <c r="C23" s="69"/>
      <c r="D23" s="104"/>
      <c r="E23" s="67" t="s">
        <v>853</v>
      </c>
      <c r="F23" s="193" t="s">
        <v>860</v>
      </c>
      <c r="G23" s="194"/>
      <c r="H23" s="195"/>
      <c r="I23" s="105">
        <f>(D23%+1)*(I12+I22)</f>
        <v>100000</v>
      </c>
    </row>
    <row r="24" spans="2:9" ht="15.75" customHeight="1" x14ac:dyDescent="0.3">
      <c r="B24" s="190"/>
      <c r="C24" s="191"/>
      <c r="D24" s="191"/>
      <c r="E24" s="191"/>
      <c r="F24" s="191"/>
      <c r="G24" s="191"/>
      <c r="H24" s="191"/>
      <c r="I24" s="192"/>
    </row>
    <row r="25" spans="2:9" x14ac:dyDescent="0.3">
      <c r="B25" s="187"/>
      <c r="C25" s="188"/>
      <c r="D25" s="188"/>
      <c r="E25" s="188"/>
      <c r="F25" s="188"/>
      <c r="G25" s="188"/>
      <c r="H25" s="188"/>
      <c r="I25" s="189"/>
    </row>
    <row r="26" spans="2:9" ht="15.75" customHeight="1" x14ac:dyDescent="0.3">
      <c r="B26" s="196"/>
      <c r="C26" s="197"/>
      <c r="D26" s="77"/>
      <c r="E26" s="77"/>
      <c r="F26" s="77"/>
      <c r="G26" s="77"/>
      <c r="H26" s="77"/>
      <c r="I26" s="78"/>
    </row>
    <row r="27" spans="2:9" ht="15.75" customHeight="1" x14ac:dyDescent="0.3">
      <c r="B27" s="184" t="s">
        <v>841</v>
      </c>
      <c r="C27" s="185"/>
      <c r="D27" s="185"/>
      <c r="E27" s="185"/>
      <c r="F27" s="185"/>
      <c r="G27" s="185"/>
      <c r="H27" s="185"/>
      <c r="I27" s="186"/>
    </row>
    <row r="28" spans="2:9" ht="15.75" customHeight="1" x14ac:dyDescent="0.3">
      <c r="B28" s="184" t="s">
        <v>910</v>
      </c>
      <c r="C28" s="185"/>
      <c r="D28" s="185"/>
      <c r="E28" s="185"/>
      <c r="F28" s="185"/>
      <c r="G28" s="185"/>
      <c r="H28" s="185"/>
      <c r="I28" s="186"/>
    </row>
    <row r="29" spans="2:9" ht="15.75" customHeight="1" x14ac:dyDescent="0.3">
      <c r="B29" s="80"/>
      <c r="C29" s="76"/>
      <c r="D29" s="76"/>
      <c r="E29" s="76"/>
      <c r="F29" s="76"/>
      <c r="G29" s="76"/>
      <c r="H29" s="76"/>
      <c r="I29" s="81"/>
    </row>
    <row r="30" spans="2:9" x14ac:dyDescent="0.3">
      <c r="B30" s="187"/>
      <c r="C30" s="188"/>
      <c r="D30" s="188"/>
      <c r="E30" s="188"/>
      <c r="F30" s="188"/>
      <c r="G30" s="188"/>
      <c r="H30" s="188"/>
      <c r="I30" s="189"/>
    </row>
    <row r="33" spans="2:2" x14ac:dyDescent="0.3">
      <c r="B33" s="18"/>
    </row>
  </sheetData>
  <mergeCells count="24">
    <mergeCell ref="B25:I25"/>
    <mergeCell ref="B26:C26"/>
    <mergeCell ref="B27:I27"/>
    <mergeCell ref="B28:I28"/>
    <mergeCell ref="B30:I30"/>
    <mergeCell ref="B24:I24"/>
    <mergeCell ref="F23:H23"/>
    <mergeCell ref="B18:C18"/>
    <mergeCell ref="B22:C22"/>
    <mergeCell ref="B12:C12"/>
    <mergeCell ref="B13:C13"/>
    <mergeCell ref="B14:C14"/>
    <mergeCell ref="B15:C15"/>
    <mergeCell ref="B16:C16"/>
    <mergeCell ref="B17:C17"/>
    <mergeCell ref="B11:C11"/>
    <mergeCell ref="B3:I3"/>
    <mergeCell ref="B4:I4"/>
    <mergeCell ref="B5:C5"/>
    <mergeCell ref="B6:C6"/>
    <mergeCell ref="B7:C7"/>
    <mergeCell ref="B8:C8"/>
    <mergeCell ref="B9:C9"/>
    <mergeCell ref="B10:C10"/>
  </mergeCells>
  <pageMargins left="0.7" right="0.7" top="0.75" bottom="0.75" header="0.3" footer="0.3"/>
  <pageSetup paperSize="9"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8504F7-DC74-4088-A3C4-73F2D5FF854D}">
  <sheetPr>
    <tabColor theme="3" tint="0.249977111117893"/>
  </sheetPr>
  <dimension ref="B2:I22"/>
  <sheetViews>
    <sheetView showGridLines="0" zoomScale="90" zoomScaleNormal="90" workbookViewId="0"/>
  </sheetViews>
  <sheetFormatPr defaultRowHeight="14.4" x14ac:dyDescent="0.3"/>
  <cols>
    <col min="1" max="1" width="3.88671875" customWidth="1"/>
    <col min="2" max="2" width="33" customWidth="1"/>
    <col min="3" max="3" width="17" customWidth="1"/>
    <col min="4" max="4" width="18.5546875" bestFit="1" customWidth="1"/>
    <col min="5" max="5" width="20.6640625" bestFit="1" customWidth="1"/>
    <col min="6" max="8" width="20.6640625" customWidth="1"/>
    <col min="9" max="9" width="13.5546875" customWidth="1"/>
    <col min="10" max="10" width="10" bestFit="1" customWidth="1"/>
    <col min="11" max="11" width="16" customWidth="1"/>
    <col min="12" max="14" width="13.44140625" customWidth="1"/>
    <col min="15" max="16" width="12.33203125" customWidth="1"/>
  </cols>
  <sheetData>
    <row r="2" spans="2:9" ht="30" customHeight="1" x14ac:dyDescent="0.3">
      <c r="B2" s="158" t="s">
        <v>922</v>
      </c>
      <c r="C2" s="159"/>
      <c r="D2" s="159"/>
      <c r="E2" s="159"/>
      <c r="F2" s="159"/>
      <c r="G2" s="159"/>
      <c r="H2" s="159"/>
      <c r="I2" s="160"/>
    </row>
    <row r="3" spans="2:9" ht="28.8" x14ac:dyDescent="0.3">
      <c r="B3" s="61" t="s">
        <v>0</v>
      </c>
      <c r="C3" s="62" t="s">
        <v>1</v>
      </c>
      <c r="D3" s="62" t="s">
        <v>2</v>
      </c>
      <c r="E3" s="62" t="s">
        <v>3</v>
      </c>
      <c r="F3" s="62" t="s">
        <v>4</v>
      </c>
      <c r="G3" s="62" t="s">
        <v>5</v>
      </c>
      <c r="H3" s="62" t="s">
        <v>9</v>
      </c>
      <c r="I3" s="63" t="s">
        <v>86</v>
      </c>
    </row>
    <row r="4" spans="2:9" x14ac:dyDescent="0.3">
      <c r="B4" s="57" t="s">
        <v>14</v>
      </c>
      <c r="C4" s="58" t="s">
        <v>15</v>
      </c>
      <c r="D4" s="59">
        <v>220058</v>
      </c>
      <c r="E4" s="59" t="s">
        <v>16</v>
      </c>
      <c r="F4" s="59" t="s">
        <v>17</v>
      </c>
      <c r="G4" s="59">
        <v>97</v>
      </c>
      <c r="H4" s="59" t="s">
        <v>19</v>
      </c>
      <c r="I4" s="124">
        <v>0</v>
      </c>
    </row>
    <row r="5" spans="2:9" x14ac:dyDescent="0.3">
      <c r="B5" s="51" t="s">
        <v>22</v>
      </c>
      <c r="C5" s="30" t="s">
        <v>15</v>
      </c>
      <c r="D5" s="29">
        <v>220126</v>
      </c>
      <c r="E5" s="29" t="s">
        <v>23</v>
      </c>
      <c r="F5" s="29" t="s">
        <v>24</v>
      </c>
      <c r="G5" s="29">
        <v>1</v>
      </c>
      <c r="H5" s="29" t="s">
        <v>26</v>
      </c>
      <c r="I5" s="125">
        <v>0</v>
      </c>
    </row>
    <row r="6" spans="2:9" x14ac:dyDescent="0.3">
      <c r="B6" s="51" t="s">
        <v>27</v>
      </c>
      <c r="C6" s="30" t="s">
        <v>15</v>
      </c>
      <c r="D6" s="29">
        <v>230001</v>
      </c>
      <c r="E6" s="29" t="s">
        <v>28</v>
      </c>
      <c r="F6" s="29" t="s">
        <v>29</v>
      </c>
      <c r="G6" s="29">
        <v>1</v>
      </c>
      <c r="H6" s="29" t="s">
        <v>19</v>
      </c>
      <c r="I6" s="125">
        <v>0</v>
      </c>
    </row>
    <row r="7" spans="2:9" x14ac:dyDescent="0.3">
      <c r="B7" s="51" t="s">
        <v>30</v>
      </c>
      <c r="C7" s="30" t="s">
        <v>15</v>
      </c>
      <c r="D7" s="29">
        <v>230052</v>
      </c>
      <c r="E7" s="29" t="s">
        <v>31</v>
      </c>
      <c r="F7" s="29" t="s">
        <v>32</v>
      </c>
      <c r="G7" s="29">
        <v>2</v>
      </c>
      <c r="H7" s="29" t="s">
        <v>34</v>
      </c>
      <c r="I7" s="125">
        <v>0</v>
      </c>
    </row>
    <row r="8" spans="2:9" x14ac:dyDescent="0.3">
      <c r="B8" s="51" t="s">
        <v>35</v>
      </c>
      <c r="C8" s="30" t="s">
        <v>15</v>
      </c>
      <c r="D8" s="29">
        <v>230061</v>
      </c>
      <c r="E8" s="29" t="s">
        <v>36</v>
      </c>
      <c r="F8" s="29" t="s">
        <v>37</v>
      </c>
      <c r="G8" s="29">
        <v>2</v>
      </c>
      <c r="H8" s="29" t="s">
        <v>34</v>
      </c>
      <c r="I8" s="125">
        <v>0</v>
      </c>
    </row>
    <row r="9" spans="2:9" x14ac:dyDescent="0.3">
      <c r="B9" s="51" t="s">
        <v>39</v>
      </c>
      <c r="C9" s="30" t="s">
        <v>15</v>
      </c>
      <c r="D9" s="29">
        <v>230065</v>
      </c>
      <c r="E9" s="29" t="s">
        <v>40</v>
      </c>
      <c r="F9" s="29" t="s">
        <v>41</v>
      </c>
      <c r="G9" s="29">
        <v>3</v>
      </c>
      <c r="H9" s="29" t="s">
        <v>43</v>
      </c>
      <c r="I9" s="125">
        <v>0</v>
      </c>
    </row>
    <row r="10" spans="2:9" x14ac:dyDescent="0.3">
      <c r="B10" s="51" t="s">
        <v>44</v>
      </c>
      <c r="C10" s="30" t="s">
        <v>15</v>
      </c>
      <c r="D10" s="29">
        <v>230067</v>
      </c>
      <c r="E10" s="29" t="s">
        <v>45</v>
      </c>
      <c r="F10" s="29" t="s">
        <v>46</v>
      </c>
      <c r="G10" s="29">
        <v>1</v>
      </c>
      <c r="H10" s="29" t="s">
        <v>34</v>
      </c>
      <c r="I10" s="125">
        <v>0</v>
      </c>
    </row>
    <row r="11" spans="2:9" x14ac:dyDescent="0.3">
      <c r="B11" s="51" t="s">
        <v>48</v>
      </c>
      <c r="C11" s="30" t="s">
        <v>15</v>
      </c>
      <c r="D11" s="29">
        <v>240408</v>
      </c>
      <c r="E11" s="29" t="s">
        <v>49</v>
      </c>
      <c r="F11" s="29" t="s">
        <v>24</v>
      </c>
      <c r="G11" s="29">
        <v>1</v>
      </c>
      <c r="H11" s="29" t="s">
        <v>19</v>
      </c>
      <c r="I11" s="125">
        <v>0</v>
      </c>
    </row>
    <row r="12" spans="2:9" x14ac:dyDescent="0.3">
      <c r="B12" s="51" t="s">
        <v>50</v>
      </c>
      <c r="C12" s="30" t="s">
        <v>15</v>
      </c>
      <c r="D12" s="29">
        <v>240818</v>
      </c>
      <c r="E12" s="29" t="s">
        <v>51</v>
      </c>
      <c r="F12" s="29" t="s">
        <v>52</v>
      </c>
      <c r="G12" s="29">
        <v>52</v>
      </c>
      <c r="H12" s="29" t="s">
        <v>54</v>
      </c>
      <c r="I12" s="125">
        <v>0</v>
      </c>
    </row>
    <row r="13" spans="2:9" x14ac:dyDescent="0.3">
      <c r="B13" s="51" t="s">
        <v>55</v>
      </c>
      <c r="C13" s="30" t="s">
        <v>15</v>
      </c>
      <c r="D13" s="29">
        <v>240823</v>
      </c>
      <c r="E13" s="29" t="s">
        <v>56</v>
      </c>
      <c r="F13" s="29" t="s">
        <v>57</v>
      </c>
      <c r="G13" s="29">
        <v>138</v>
      </c>
      <c r="H13" s="29" t="s">
        <v>59</v>
      </c>
      <c r="I13" s="125">
        <v>0</v>
      </c>
    </row>
    <row r="14" spans="2:9" x14ac:dyDescent="0.3">
      <c r="B14" s="51" t="s">
        <v>60</v>
      </c>
      <c r="C14" s="30" t="s">
        <v>15</v>
      </c>
      <c r="D14" s="29">
        <v>240825</v>
      </c>
      <c r="E14" s="29" t="s">
        <v>61</v>
      </c>
      <c r="F14" s="29" t="s">
        <v>62</v>
      </c>
      <c r="G14" s="29">
        <v>23</v>
      </c>
      <c r="H14" s="29" t="s">
        <v>64</v>
      </c>
      <c r="I14" s="125">
        <v>0</v>
      </c>
    </row>
    <row r="15" spans="2:9" x14ac:dyDescent="0.3">
      <c r="B15" s="51" t="s">
        <v>65</v>
      </c>
      <c r="C15" s="30" t="s">
        <v>15</v>
      </c>
      <c r="D15" s="29">
        <v>240834</v>
      </c>
      <c r="E15" s="29" t="s">
        <v>66</v>
      </c>
      <c r="F15" s="29" t="s">
        <v>67</v>
      </c>
      <c r="G15" s="29">
        <v>6</v>
      </c>
      <c r="H15" s="29" t="s">
        <v>54</v>
      </c>
      <c r="I15" s="125">
        <v>0</v>
      </c>
    </row>
    <row r="16" spans="2:9" x14ac:dyDescent="0.3">
      <c r="B16" s="51" t="s">
        <v>69</v>
      </c>
      <c r="C16" s="30" t="s">
        <v>15</v>
      </c>
      <c r="D16" s="29">
        <v>290021</v>
      </c>
      <c r="E16" s="29" t="s">
        <v>70</v>
      </c>
      <c r="F16" s="29" t="s">
        <v>71</v>
      </c>
      <c r="G16" s="29" t="s">
        <v>72</v>
      </c>
      <c r="H16" s="29" t="s">
        <v>74</v>
      </c>
      <c r="I16" s="125">
        <v>0</v>
      </c>
    </row>
    <row r="17" spans="2:9" x14ac:dyDescent="0.3">
      <c r="B17" s="51" t="s">
        <v>75</v>
      </c>
      <c r="C17" s="30" t="s">
        <v>15</v>
      </c>
      <c r="D17" s="29">
        <v>290041</v>
      </c>
      <c r="E17" s="29" t="s">
        <v>76</v>
      </c>
      <c r="F17" s="29" t="s">
        <v>77</v>
      </c>
      <c r="G17" s="29" t="s">
        <v>78</v>
      </c>
      <c r="H17" s="29" t="s">
        <v>74</v>
      </c>
      <c r="I17" s="125">
        <v>0</v>
      </c>
    </row>
    <row r="18" spans="2:9" ht="43.2" x14ac:dyDescent="0.3">
      <c r="B18" s="53" t="s">
        <v>80</v>
      </c>
      <c r="C18" s="54" t="s">
        <v>15</v>
      </c>
      <c r="D18" s="55">
        <v>290051</v>
      </c>
      <c r="E18" s="55" t="s">
        <v>81</v>
      </c>
      <c r="F18" s="55" t="s">
        <v>82</v>
      </c>
      <c r="G18" s="55" t="s">
        <v>83</v>
      </c>
      <c r="H18" s="55" t="s">
        <v>85</v>
      </c>
      <c r="I18" s="126">
        <v>0</v>
      </c>
    </row>
    <row r="19" spans="2:9" x14ac:dyDescent="0.3">
      <c r="F19" s="64" t="s">
        <v>87</v>
      </c>
      <c r="G19" s="65"/>
      <c r="H19" s="65"/>
      <c r="I19" s="66">
        <f>SUM(I4:I18)</f>
        <v>0</v>
      </c>
    </row>
    <row r="22" spans="2:9" x14ac:dyDescent="0.3">
      <c r="B22" s="18"/>
    </row>
  </sheetData>
  <mergeCells count="1">
    <mergeCell ref="B2:I2"/>
  </mergeCells>
  <hyperlinks>
    <hyperlink ref="C4" location="'220058 Stadhuis'!A1" display="Ga naar tabblad" xr:uid="{6CE2073F-9F30-4035-85E4-5672D4D59256}"/>
    <hyperlink ref="C5" location="'220126 Regionaal Archief'!A1" display="Ga naar tabblad" xr:uid="{8F28A2ED-1D1D-4DBD-8A7C-BD0983421660}"/>
    <hyperlink ref="C7" location="'230052 Wijkcentrum Mare Nostrum'!A1" display="Ga naar tabblad" xr:uid="{E473A015-7F93-4601-8B4C-4A59AA978FA2}"/>
    <hyperlink ref="C8" location="'230061 Centrum Jeugd&amp;Gezin'!A1" display="Ga naar tabblad" xr:uid="{0EAC3F9B-2818-4810-BA62-543DA6BD6DED}"/>
    <hyperlink ref="C9" location="'230065 MFA Vroonermeer'!A1" display="Ga naar tabblad" xr:uid="{99D6BB51-5453-434B-9809-ACD5F02E8C9D}"/>
    <hyperlink ref="C10" location="'230067 Wijkcentrum de Oever'!A1" display="Ga naar tabblad" xr:uid="{C32510CC-818C-4124-8199-0AEC58D8B99C}"/>
    <hyperlink ref="C11" location="'240408 Centrum Kunst&amp;Erfgoed'!A1" display="Ga naar tabblad" xr:uid="{70B1DF18-197B-4193-A729-91D6D7FBCA12}"/>
    <hyperlink ref="C16" location="'290021 Stempelm'!A1" display="Ga naar tabblad" xr:uid="{37A280D7-E368-4FFB-A4BA-0372095C4BF3}"/>
    <hyperlink ref="C17" location="'290041 Slochterwaard'!A1" display="Ga naar tabblad" xr:uid="{AED835D5-7D1C-45E6-AE39-FE2AF2B196C1}"/>
    <hyperlink ref="C18" location="'290051 Gabriel'!A1" display="Ga naar tabblad" xr:uid="{FC9E3170-2599-4061-A021-4F6D08437E7F}"/>
    <hyperlink ref="C6" location="'230001 Het Kruithuisje'!A1" display="Ga naar tabblad" xr:uid="{CF0E7241-BF61-45E5-A503-815F2F1CB44E}"/>
    <hyperlink ref="C14" location="'240825 Buurthuis'!A1" display="Ga naar tabblad" xr:uid="{0B76425F-7381-44C1-B6F7-6D70A0DAF8DF}"/>
    <hyperlink ref="C12" location="'240818 Gymlokaal  '!A1" display="Ga naar tabblad" xr:uid="{585597A9-B5E4-455C-AD7F-FB240DE14E00}"/>
    <hyperlink ref="C13" location="'240823 Gymlokaal'!A1" display="Ga naar tabblad" xr:uid="{83B29341-635F-4928-9DFD-03A0274DD0EB}"/>
    <hyperlink ref="C15" location="'240834 Gymlokaal '!A1" display="Ga naar tabblad" xr:uid="{949B8891-A12B-4031-ABCC-7108B1006419}"/>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sheetPr>
  <dimension ref="A1:P96"/>
  <sheetViews>
    <sheetView showGridLines="0" zoomScale="84" workbookViewId="0">
      <selection activeCell="K14" sqref="K14"/>
    </sheetView>
  </sheetViews>
  <sheetFormatPr defaultColWidth="28" defaultRowHeight="14.4" x14ac:dyDescent="0.3"/>
  <cols>
    <col min="1" max="1" width="18.6640625" style="2" bestFit="1" customWidth="1"/>
    <col min="2" max="2" width="18" style="2" customWidth="1"/>
    <col min="3" max="5" width="10" style="2" customWidth="1"/>
    <col min="6" max="6" width="12" style="2" customWidth="1"/>
    <col min="7" max="7" width="60" style="2" customWidth="1"/>
    <col min="8" max="8" width="18" style="2" customWidth="1"/>
    <col min="9" max="9" width="28" style="2" customWidth="1"/>
    <col min="10" max="10" width="13" style="2" customWidth="1"/>
    <col min="11" max="11" width="11" style="2" customWidth="1"/>
    <col min="12" max="15" width="17" customWidth="1"/>
    <col min="16" max="17" width="28" style="2" customWidth="1"/>
    <col min="18" max="16384" width="28" style="2"/>
  </cols>
  <sheetData>
    <row r="1" spans="1:16" customFormat="1" ht="102.75" customHeight="1" x14ac:dyDescent="0.3">
      <c r="A1" s="4" t="s">
        <v>88</v>
      </c>
      <c r="B1" s="4" t="s">
        <v>3</v>
      </c>
      <c r="C1" s="201" t="s">
        <v>89</v>
      </c>
      <c r="D1" s="199"/>
      <c r="E1" s="4" t="s">
        <v>90</v>
      </c>
      <c r="F1" s="4" t="s">
        <v>91</v>
      </c>
      <c r="G1" s="4" t="s">
        <v>92</v>
      </c>
      <c r="H1" s="4" t="s">
        <v>93</v>
      </c>
      <c r="I1" s="4" t="s">
        <v>94</v>
      </c>
      <c r="J1" s="4" t="s">
        <v>95</v>
      </c>
      <c r="K1" s="4" t="s">
        <v>96</v>
      </c>
      <c r="L1" s="4" t="s">
        <v>97</v>
      </c>
      <c r="M1" s="4" t="s">
        <v>927</v>
      </c>
      <c r="N1" s="4" t="s">
        <v>98</v>
      </c>
      <c r="O1" s="139" t="s">
        <v>912</v>
      </c>
      <c r="P1" s="4" t="s">
        <v>99</v>
      </c>
    </row>
    <row r="2" spans="1:16" ht="45.75" customHeight="1" x14ac:dyDescent="0.3">
      <c r="A2" s="13">
        <v>220058</v>
      </c>
      <c r="B2" s="13" t="s">
        <v>16</v>
      </c>
      <c r="C2" s="200" t="s">
        <v>397</v>
      </c>
      <c r="D2" s="199"/>
      <c r="E2" s="7"/>
      <c r="F2" s="7" t="s">
        <v>101</v>
      </c>
      <c r="G2" s="7" t="s">
        <v>398</v>
      </c>
      <c r="H2" s="7" t="s">
        <v>146</v>
      </c>
      <c r="I2" s="7" t="s">
        <v>399</v>
      </c>
      <c r="J2" s="12">
        <v>2002</v>
      </c>
      <c r="K2" s="12">
        <v>1</v>
      </c>
      <c r="L2" s="12">
        <v>4</v>
      </c>
      <c r="M2" s="129"/>
      <c r="N2" s="26">
        <f>SUM(M2*K2)</f>
        <v>0</v>
      </c>
      <c r="O2" s="129"/>
      <c r="P2" s="34">
        <f>SUM(N2:O92)</f>
        <v>0</v>
      </c>
    </row>
    <row r="3" spans="1:16" ht="30.75" customHeight="1" x14ac:dyDescent="0.3">
      <c r="A3" s="15">
        <v>220058</v>
      </c>
      <c r="B3" s="15" t="s">
        <v>16</v>
      </c>
      <c r="C3" s="198" t="s">
        <v>397</v>
      </c>
      <c r="D3" s="199"/>
      <c r="E3" s="9"/>
      <c r="F3" s="9" t="s">
        <v>101</v>
      </c>
      <c r="G3" s="9" t="s">
        <v>400</v>
      </c>
      <c r="H3" s="9" t="s">
        <v>401</v>
      </c>
      <c r="I3" s="9" t="s">
        <v>402</v>
      </c>
      <c r="J3" s="14">
        <v>2002</v>
      </c>
      <c r="K3" s="14">
        <v>1</v>
      </c>
      <c r="L3" s="14">
        <v>3</v>
      </c>
      <c r="M3" s="129"/>
      <c r="N3" s="26">
        <f t="shared" ref="N3:N66" si="0">SUM(M3*K3)</f>
        <v>0</v>
      </c>
      <c r="O3" s="129"/>
      <c r="P3" s="9"/>
    </row>
    <row r="4" spans="1:16" ht="45.75" customHeight="1" x14ac:dyDescent="0.3">
      <c r="A4" s="13">
        <v>220058</v>
      </c>
      <c r="B4" s="13" t="s">
        <v>16</v>
      </c>
      <c r="C4" s="200" t="s">
        <v>397</v>
      </c>
      <c r="D4" s="199"/>
      <c r="E4" s="7"/>
      <c r="F4" s="7" t="s">
        <v>101</v>
      </c>
      <c r="G4" s="7" t="s">
        <v>403</v>
      </c>
      <c r="H4" s="7" t="s">
        <v>225</v>
      </c>
      <c r="I4" s="7" t="s">
        <v>404</v>
      </c>
      <c r="J4" s="12">
        <v>2002</v>
      </c>
      <c r="K4" s="12">
        <v>1</v>
      </c>
      <c r="L4" s="12">
        <v>3</v>
      </c>
      <c r="M4" s="129"/>
      <c r="N4" s="26">
        <f t="shared" si="0"/>
        <v>0</v>
      </c>
      <c r="O4" s="129"/>
      <c r="P4" s="7"/>
    </row>
    <row r="5" spans="1:16" ht="15.75" customHeight="1" x14ac:dyDescent="0.3">
      <c r="A5" s="15">
        <v>220058</v>
      </c>
      <c r="B5" s="15" t="s">
        <v>16</v>
      </c>
      <c r="C5" s="198" t="s">
        <v>397</v>
      </c>
      <c r="D5" s="199"/>
      <c r="E5" s="9"/>
      <c r="F5" s="9" t="s">
        <v>101</v>
      </c>
      <c r="G5" s="9" t="s">
        <v>135</v>
      </c>
      <c r="H5" s="9" t="s">
        <v>143</v>
      </c>
      <c r="I5" s="9" t="s">
        <v>405</v>
      </c>
      <c r="J5" s="11"/>
      <c r="K5" s="14">
        <v>5</v>
      </c>
      <c r="L5" s="14"/>
      <c r="M5" s="134"/>
      <c r="N5" s="26">
        <f t="shared" si="0"/>
        <v>0</v>
      </c>
      <c r="O5" s="134"/>
      <c r="P5" s="9"/>
    </row>
    <row r="6" spans="1:16" ht="30.75" customHeight="1" x14ac:dyDescent="0.3">
      <c r="A6" s="13">
        <v>220058</v>
      </c>
      <c r="B6" s="13" t="s">
        <v>16</v>
      </c>
      <c r="C6" s="200" t="s">
        <v>397</v>
      </c>
      <c r="D6" s="199"/>
      <c r="E6" s="7"/>
      <c r="F6" s="7" t="s">
        <v>101</v>
      </c>
      <c r="G6" s="7" t="s">
        <v>406</v>
      </c>
      <c r="H6" s="7" t="s">
        <v>407</v>
      </c>
      <c r="I6" s="7" t="s">
        <v>408</v>
      </c>
      <c r="J6" s="12">
        <v>2017</v>
      </c>
      <c r="K6" s="12">
        <v>1</v>
      </c>
      <c r="L6" s="12">
        <v>3</v>
      </c>
      <c r="M6" s="129"/>
      <c r="N6" s="26">
        <f t="shared" si="0"/>
        <v>0</v>
      </c>
      <c r="O6" s="129"/>
      <c r="P6" s="7"/>
    </row>
    <row r="7" spans="1:16" ht="30.75" customHeight="1" x14ac:dyDescent="0.3">
      <c r="A7" s="15">
        <v>220058</v>
      </c>
      <c r="B7" s="15" t="s">
        <v>16</v>
      </c>
      <c r="C7" s="198" t="s">
        <v>397</v>
      </c>
      <c r="D7" s="199"/>
      <c r="E7" s="9"/>
      <c r="F7" s="9" t="s">
        <v>101</v>
      </c>
      <c r="G7" s="9" t="s">
        <v>409</v>
      </c>
      <c r="H7" s="9" t="s">
        <v>407</v>
      </c>
      <c r="I7" s="9" t="s">
        <v>408</v>
      </c>
      <c r="J7" s="14">
        <v>2017</v>
      </c>
      <c r="K7" s="14">
        <v>1</v>
      </c>
      <c r="L7" s="14">
        <v>3</v>
      </c>
      <c r="M7" s="129"/>
      <c r="N7" s="26">
        <f t="shared" si="0"/>
        <v>0</v>
      </c>
      <c r="O7" s="129"/>
      <c r="P7" s="9"/>
    </row>
    <row r="8" spans="1:16" ht="30.75" customHeight="1" x14ac:dyDescent="0.3">
      <c r="A8" s="13">
        <v>220058</v>
      </c>
      <c r="B8" s="13" t="s">
        <v>16</v>
      </c>
      <c r="C8" s="200" t="s">
        <v>397</v>
      </c>
      <c r="D8" s="199"/>
      <c r="E8" s="7"/>
      <c r="F8" s="7" t="s">
        <v>101</v>
      </c>
      <c r="G8" s="7" t="s">
        <v>410</v>
      </c>
      <c r="H8" s="7" t="s">
        <v>146</v>
      </c>
      <c r="I8" s="7" t="s">
        <v>411</v>
      </c>
      <c r="J8" s="12">
        <v>2003</v>
      </c>
      <c r="K8" s="12">
        <v>1</v>
      </c>
      <c r="L8" s="12">
        <v>4</v>
      </c>
      <c r="M8" s="129"/>
      <c r="N8" s="26">
        <f t="shared" si="0"/>
        <v>0</v>
      </c>
      <c r="O8" s="129"/>
      <c r="P8" s="7"/>
    </row>
    <row r="9" spans="1:16" ht="30.75" customHeight="1" x14ac:dyDescent="0.3">
      <c r="A9" s="15">
        <v>220058</v>
      </c>
      <c r="B9" s="15" t="s">
        <v>16</v>
      </c>
      <c r="C9" s="198" t="s">
        <v>397</v>
      </c>
      <c r="D9" s="199"/>
      <c r="E9" s="9"/>
      <c r="F9" s="9" t="s">
        <v>101</v>
      </c>
      <c r="G9" s="9" t="s">
        <v>412</v>
      </c>
      <c r="H9" s="9" t="s">
        <v>146</v>
      </c>
      <c r="I9" s="9" t="s">
        <v>411</v>
      </c>
      <c r="J9" s="14">
        <v>2003</v>
      </c>
      <c r="K9" s="14">
        <v>1</v>
      </c>
      <c r="L9" s="14">
        <v>5</v>
      </c>
      <c r="M9" s="129"/>
      <c r="N9" s="26">
        <f t="shared" si="0"/>
        <v>0</v>
      </c>
      <c r="O9" s="129"/>
      <c r="P9" s="9"/>
    </row>
    <row r="10" spans="1:16" ht="27.9" customHeight="1" x14ac:dyDescent="0.3">
      <c r="A10" s="13">
        <v>220058</v>
      </c>
      <c r="B10" s="13" t="s">
        <v>16</v>
      </c>
      <c r="C10" s="200" t="s">
        <v>397</v>
      </c>
      <c r="D10" s="199"/>
      <c r="E10" s="7"/>
      <c r="F10" s="7" t="s">
        <v>101</v>
      </c>
      <c r="G10" s="7" t="s">
        <v>413</v>
      </c>
      <c r="H10" s="7" t="s">
        <v>414</v>
      </c>
      <c r="I10" s="7" t="s">
        <v>415</v>
      </c>
      <c r="J10" s="12">
        <v>2009</v>
      </c>
      <c r="K10" s="12">
        <v>1</v>
      </c>
      <c r="L10" s="12">
        <v>3</v>
      </c>
      <c r="M10" s="132"/>
      <c r="N10" s="26">
        <f t="shared" si="0"/>
        <v>0</v>
      </c>
      <c r="O10" s="132"/>
      <c r="P10" s="7"/>
    </row>
    <row r="11" spans="1:16" ht="15.75" customHeight="1" x14ac:dyDescent="0.3">
      <c r="A11" s="15">
        <v>220058</v>
      </c>
      <c r="B11" s="15" t="s">
        <v>16</v>
      </c>
      <c r="C11" s="198" t="s">
        <v>397</v>
      </c>
      <c r="D11" s="199"/>
      <c r="E11" s="9"/>
      <c r="F11" s="9" t="s">
        <v>101</v>
      </c>
      <c r="G11" s="9" t="s">
        <v>416</v>
      </c>
      <c r="H11" s="9" t="s">
        <v>146</v>
      </c>
      <c r="I11" s="9" t="s">
        <v>411</v>
      </c>
      <c r="J11" s="14">
        <v>2003</v>
      </c>
      <c r="K11" s="14">
        <v>1</v>
      </c>
      <c r="L11" s="14">
        <v>3</v>
      </c>
      <c r="M11" s="129"/>
      <c r="N11" s="26">
        <f t="shared" si="0"/>
        <v>0</v>
      </c>
      <c r="O11" s="129"/>
      <c r="P11" s="9"/>
    </row>
    <row r="12" spans="1:16" ht="15.75" customHeight="1" x14ac:dyDescent="0.3">
      <c r="A12" s="13">
        <v>220058</v>
      </c>
      <c r="B12" s="13" t="s">
        <v>16</v>
      </c>
      <c r="C12" s="200" t="s">
        <v>397</v>
      </c>
      <c r="D12" s="199"/>
      <c r="E12" s="7"/>
      <c r="F12" s="7" t="s">
        <v>101</v>
      </c>
      <c r="G12" s="7" t="s">
        <v>417</v>
      </c>
      <c r="H12" s="7" t="s">
        <v>146</v>
      </c>
      <c r="I12" s="7" t="s">
        <v>411</v>
      </c>
      <c r="J12" s="12">
        <v>2003</v>
      </c>
      <c r="K12" s="12">
        <v>1</v>
      </c>
      <c r="L12" s="12">
        <v>4</v>
      </c>
      <c r="M12" s="129"/>
      <c r="N12" s="26">
        <f t="shared" si="0"/>
        <v>0</v>
      </c>
      <c r="O12" s="129"/>
      <c r="P12" s="7"/>
    </row>
    <row r="13" spans="1:16" ht="30.75" customHeight="1" x14ac:dyDescent="0.3">
      <c r="A13" s="15">
        <v>220058</v>
      </c>
      <c r="B13" s="15" t="s">
        <v>16</v>
      </c>
      <c r="C13" s="198" t="s">
        <v>397</v>
      </c>
      <c r="D13" s="199"/>
      <c r="E13" s="9"/>
      <c r="F13" s="9" t="s">
        <v>101</v>
      </c>
      <c r="G13" s="9" t="s">
        <v>418</v>
      </c>
      <c r="H13" s="9" t="s">
        <v>162</v>
      </c>
      <c r="I13" s="9" t="s">
        <v>419</v>
      </c>
      <c r="J13" s="14">
        <v>2011</v>
      </c>
      <c r="K13" s="14">
        <v>1</v>
      </c>
      <c r="L13" s="14">
        <v>3</v>
      </c>
      <c r="M13" s="129"/>
      <c r="N13" s="26">
        <f t="shared" si="0"/>
        <v>0</v>
      </c>
      <c r="O13" s="129"/>
      <c r="P13" s="9"/>
    </row>
    <row r="14" spans="1:16" ht="30.75" customHeight="1" x14ac:dyDescent="0.3">
      <c r="A14" s="13">
        <v>220058</v>
      </c>
      <c r="B14" s="13" t="s">
        <v>16</v>
      </c>
      <c r="C14" s="200" t="s">
        <v>397</v>
      </c>
      <c r="D14" s="199"/>
      <c r="E14" s="7"/>
      <c r="F14" s="7" t="s">
        <v>101</v>
      </c>
      <c r="G14" s="7" t="s">
        <v>420</v>
      </c>
      <c r="H14" s="7" t="s">
        <v>162</v>
      </c>
      <c r="I14" s="7" t="s">
        <v>421</v>
      </c>
      <c r="J14" s="12">
        <v>1978</v>
      </c>
      <c r="K14" s="12">
        <v>1</v>
      </c>
      <c r="L14" s="12">
        <v>3</v>
      </c>
      <c r="M14" s="129"/>
      <c r="N14" s="26">
        <f t="shared" si="0"/>
        <v>0</v>
      </c>
      <c r="O14" s="129"/>
      <c r="P14" s="7"/>
    </row>
    <row r="15" spans="1:16" ht="30.75" customHeight="1" x14ac:dyDescent="0.3">
      <c r="A15" s="15">
        <v>220058</v>
      </c>
      <c r="B15" s="15" t="s">
        <v>16</v>
      </c>
      <c r="C15" s="198" t="s">
        <v>397</v>
      </c>
      <c r="D15" s="199"/>
      <c r="E15" s="9"/>
      <c r="F15" s="9" t="s">
        <v>101</v>
      </c>
      <c r="G15" s="9" t="s">
        <v>422</v>
      </c>
      <c r="H15" s="9" t="s">
        <v>143</v>
      </c>
      <c r="I15" s="9" t="s">
        <v>423</v>
      </c>
      <c r="J15" s="14">
        <v>2002</v>
      </c>
      <c r="K15" s="14">
        <v>1</v>
      </c>
      <c r="L15" s="14">
        <v>5</v>
      </c>
      <c r="M15" s="129"/>
      <c r="N15" s="26">
        <f t="shared" si="0"/>
        <v>0</v>
      </c>
      <c r="O15" s="129"/>
      <c r="P15" s="9"/>
    </row>
    <row r="16" spans="1:16" ht="15.75" customHeight="1" x14ac:dyDescent="0.3">
      <c r="A16" s="13">
        <v>220058</v>
      </c>
      <c r="B16" s="13" t="s">
        <v>16</v>
      </c>
      <c r="C16" s="200" t="s">
        <v>397</v>
      </c>
      <c r="D16" s="199"/>
      <c r="E16" s="7"/>
      <c r="F16" s="7" t="s">
        <v>101</v>
      </c>
      <c r="G16" s="7" t="s">
        <v>424</v>
      </c>
      <c r="H16" s="7" t="s">
        <v>425</v>
      </c>
      <c r="I16" s="7" t="s">
        <v>426</v>
      </c>
      <c r="J16" s="12">
        <v>2002</v>
      </c>
      <c r="K16" s="12">
        <v>1</v>
      </c>
      <c r="L16" s="12">
        <v>3</v>
      </c>
      <c r="M16" s="129"/>
      <c r="N16" s="26">
        <f t="shared" si="0"/>
        <v>0</v>
      </c>
      <c r="O16" s="129"/>
      <c r="P16" s="7"/>
    </row>
    <row r="17" spans="1:16" ht="30.75" customHeight="1" x14ac:dyDescent="0.3">
      <c r="A17" s="15">
        <v>220058</v>
      </c>
      <c r="B17" s="15" t="s">
        <v>16</v>
      </c>
      <c r="C17" s="198" t="s">
        <v>397</v>
      </c>
      <c r="D17" s="199"/>
      <c r="E17" s="9"/>
      <c r="F17" s="9" t="s">
        <v>101</v>
      </c>
      <c r="G17" s="9" t="s">
        <v>427</v>
      </c>
      <c r="H17" s="9" t="s">
        <v>309</v>
      </c>
      <c r="I17" s="9" t="s">
        <v>428</v>
      </c>
      <c r="J17" s="14">
        <v>2015</v>
      </c>
      <c r="K17" s="14">
        <v>1</v>
      </c>
      <c r="L17" s="14">
        <v>3</v>
      </c>
      <c r="M17" s="129"/>
      <c r="N17" s="26">
        <f t="shared" si="0"/>
        <v>0</v>
      </c>
      <c r="O17" s="129"/>
      <c r="P17" s="9"/>
    </row>
    <row r="18" spans="1:16" ht="15.75" customHeight="1" x14ac:dyDescent="0.3">
      <c r="A18" s="13">
        <v>220058</v>
      </c>
      <c r="B18" s="13" t="s">
        <v>16</v>
      </c>
      <c r="C18" s="200" t="s">
        <v>397</v>
      </c>
      <c r="D18" s="199"/>
      <c r="E18" s="7"/>
      <c r="F18" s="7" t="s">
        <v>101</v>
      </c>
      <c r="G18" s="7" t="s">
        <v>429</v>
      </c>
      <c r="H18" s="7" t="s">
        <v>146</v>
      </c>
      <c r="I18" s="7" t="s">
        <v>430</v>
      </c>
      <c r="J18" s="12">
        <v>2015</v>
      </c>
      <c r="K18" s="12">
        <v>1</v>
      </c>
      <c r="L18" s="12">
        <v>3</v>
      </c>
      <c r="M18" s="129"/>
      <c r="N18" s="26">
        <f t="shared" si="0"/>
        <v>0</v>
      </c>
      <c r="O18" s="129"/>
      <c r="P18" s="7"/>
    </row>
    <row r="19" spans="1:16" ht="30.75" customHeight="1" x14ac:dyDescent="0.3">
      <c r="A19" s="15">
        <v>220058</v>
      </c>
      <c r="B19" s="15" t="s">
        <v>16</v>
      </c>
      <c r="C19" s="198" t="s">
        <v>397</v>
      </c>
      <c r="D19" s="199"/>
      <c r="E19" s="9"/>
      <c r="F19" s="9" t="s">
        <v>101</v>
      </c>
      <c r="G19" s="9" t="s">
        <v>431</v>
      </c>
      <c r="H19" s="9" t="s">
        <v>432</v>
      </c>
      <c r="I19" s="9" t="s">
        <v>433</v>
      </c>
      <c r="J19" s="14">
        <v>2005</v>
      </c>
      <c r="K19" s="14">
        <v>1</v>
      </c>
      <c r="L19" s="14">
        <v>5</v>
      </c>
      <c r="M19" s="129"/>
      <c r="N19" s="26">
        <f t="shared" si="0"/>
        <v>0</v>
      </c>
      <c r="O19" s="129"/>
      <c r="P19" s="9"/>
    </row>
    <row r="20" spans="1:16" ht="30.75" customHeight="1" x14ac:dyDescent="0.3">
      <c r="A20" s="13">
        <v>220058</v>
      </c>
      <c r="B20" s="13" t="s">
        <v>16</v>
      </c>
      <c r="C20" s="200" t="s">
        <v>397</v>
      </c>
      <c r="D20" s="199"/>
      <c r="E20" s="7"/>
      <c r="F20" s="7" t="s">
        <v>101</v>
      </c>
      <c r="G20" s="7" t="s">
        <v>434</v>
      </c>
      <c r="H20" s="7" t="s">
        <v>435</v>
      </c>
      <c r="I20" s="7" t="s">
        <v>436</v>
      </c>
      <c r="J20" s="12">
        <v>2003</v>
      </c>
      <c r="K20" s="12">
        <v>1</v>
      </c>
      <c r="L20" s="12">
        <v>3</v>
      </c>
      <c r="M20" s="129"/>
      <c r="N20" s="26">
        <f t="shared" si="0"/>
        <v>0</v>
      </c>
      <c r="O20" s="129"/>
      <c r="P20" s="7"/>
    </row>
    <row r="21" spans="1:16" ht="30.75" customHeight="1" x14ac:dyDescent="0.3">
      <c r="A21" s="15">
        <v>220058</v>
      </c>
      <c r="B21" s="15" t="s">
        <v>16</v>
      </c>
      <c r="C21" s="198" t="s">
        <v>397</v>
      </c>
      <c r="D21" s="199"/>
      <c r="E21" s="9"/>
      <c r="F21" s="9" t="s">
        <v>101</v>
      </c>
      <c r="G21" s="9" t="s">
        <v>437</v>
      </c>
      <c r="H21" s="9" t="s">
        <v>157</v>
      </c>
      <c r="I21" s="9" t="s">
        <v>438</v>
      </c>
      <c r="J21" s="14">
        <v>2002</v>
      </c>
      <c r="K21" s="14">
        <v>1</v>
      </c>
      <c r="L21" s="14">
        <v>3</v>
      </c>
      <c r="M21" s="129"/>
      <c r="N21" s="26">
        <f t="shared" si="0"/>
        <v>0</v>
      </c>
      <c r="O21" s="129"/>
      <c r="P21" s="9"/>
    </row>
    <row r="22" spans="1:16" ht="30.75" customHeight="1" x14ac:dyDescent="0.3">
      <c r="A22" s="13">
        <v>220058</v>
      </c>
      <c r="B22" s="13" t="s">
        <v>16</v>
      </c>
      <c r="C22" s="200" t="s">
        <v>397</v>
      </c>
      <c r="D22" s="199"/>
      <c r="E22" s="7"/>
      <c r="F22" s="7" t="s">
        <v>101</v>
      </c>
      <c r="G22" s="7" t="s">
        <v>439</v>
      </c>
      <c r="H22" s="7" t="s">
        <v>440</v>
      </c>
      <c r="I22" s="7" t="s">
        <v>441</v>
      </c>
      <c r="J22" s="12">
        <v>2001</v>
      </c>
      <c r="K22" s="12">
        <v>1</v>
      </c>
      <c r="L22" s="12">
        <v>3</v>
      </c>
      <c r="M22" s="129"/>
      <c r="N22" s="26">
        <f t="shared" si="0"/>
        <v>0</v>
      </c>
      <c r="O22" s="129"/>
      <c r="P22" s="7"/>
    </row>
    <row r="23" spans="1:16" ht="30.75" customHeight="1" x14ac:dyDescent="0.3">
      <c r="A23" s="15">
        <v>220058</v>
      </c>
      <c r="B23" s="15" t="s">
        <v>16</v>
      </c>
      <c r="C23" s="198" t="s">
        <v>397</v>
      </c>
      <c r="D23" s="199"/>
      <c r="E23" s="9"/>
      <c r="F23" s="9" t="s">
        <v>101</v>
      </c>
      <c r="G23" s="9" t="s">
        <v>439</v>
      </c>
      <c r="H23" s="9" t="s">
        <v>440</v>
      </c>
      <c r="I23" s="9" t="s">
        <v>442</v>
      </c>
      <c r="J23" s="14">
        <v>2014</v>
      </c>
      <c r="K23" s="14">
        <v>1</v>
      </c>
      <c r="L23" s="14">
        <v>3</v>
      </c>
      <c r="M23" s="129"/>
      <c r="N23" s="26">
        <f t="shared" si="0"/>
        <v>0</v>
      </c>
      <c r="O23" s="129"/>
      <c r="P23" s="9"/>
    </row>
    <row r="24" spans="1:16" ht="30.75" customHeight="1" x14ac:dyDescent="0.3">
      <c r="A24" s="13">
        <v>220058</v>
      </c>
      <c r="B24" s="13" t="s">
        <v>16</v>
      </c>
      <c r="C24" s="200" t="s">
        <v>397</v>
      </c>
      <c r="D24" s="199"/>
      <c r="E24" s="7"/>
      <c r="F24" s="7" t="s">
        <v>101</v>
      </c>
      <c r="G24" s="7" t="s">
        <v>443</v>
      </c>
      <c r="H24" s="7" t="s">
        <v>444</v>
      </c>
      <c r="I24" s="7" t="s">
        <v>445</v>
      </c>
      <c r="J24" s="12">
        <v>2008</v>
      </c>
      <c r="K24" s="12">
        <v>1</v>
      </c>
      <c r="L24" s="12">
        <v>3</v>
      </c>
      <c r="M24" s="129"/>
      <c r="N24" s="26">
        <f t="shared" si="0"/>
        <v>0</v>
      </c>
      <c r="O24" s="129"/>
      <c r="P24" s="7"/>
    </row>
    <row r="25" spans="1:16" ht="30.75" customHeight="1" x14ac:dyDescent="0.3">
      <c r="A25" s="15">
        <v>220058</v>
      </c>
      <c r="B25" s="15" t="s">
        <v>16</v>
      </c>
      <c r="C25" s="198" t="s">
        <v>397</v>
      </c>
      <c r="D25" s="199"/>
      <c r="E25" s="9"/>
      <c r="F25" s="9" t="s">
        <v>101</v>
      </c>
      <c r="G25" s="9" t="s">
        <v>446</v>
      </c>
      <c r="H25" s="9" t="s">
        <v>447</v>
      </c>
      <c r="I25" s="9" t="s">
        <v>448</v>
      </c>
      <c r="J25" s="14">
        <v>2008</v>
      </c>
      <c r="K25" s="14">
        <v>1</v>
      </c>
      <c r="L25" s="14">
        <v>3</v>
      </c>
      <c r="M25" s="129"/>
      <c r="N25" s="26">
        <f t="shared" si="0"/>
        <v>0</v>
      </c>
      <c r="O25" s="129"/>
      <c r="P25" s="9"/>
    </row>
    <row r="26" spans="1:16" ht="30.75" customHeight="1" x14ac:dyDescent="0.3">
      <c r="A26" s="13">
        <v>220058</v>
      </c>
      <c r="B26" s="13" t="s">
        <v>16</v>
      </c>
      <c r="C26" s="200" t="s">
        <v>397</v>
      </c>
      <c r="D26" s="199"/>
      <c r="E26" s="7"/>
      <c r="F26" s="7" t="s">
        <v>101</v>
      </c>
      <c r="G26" s="7" t="s">
        <v>449</v>
      </c>
      <c r="H26" s="7" t="s">
        <v>414</v>
      </c>
      <c r="I26" s="7" t="s">
        <v>450</v>
      </c>
      <c r="J26" s="12">
        <v>2017</v>
      </c>
      <c r="K26" s="12">
        <v>1</v>
      </c>
      <c r="L26" s="12">
        <v>3</v>
      </c>
      <c r="M26" s="129"/>
      <c r="N26" s="26">
        <f t="shared" si="0"/>
        <v>0</v>
      </c>
      <c r="O26" s="129"/>
      <c r="P26" s="7"/>
    </row>
    <row r="27" spans="1:16" ht="30.75" customHeight="1" x14ac:dyDescent="0.3">
      <c r="A27" s="15">
        <v>220058</v>
      </c>
      <c r="B27" s="15" t="s">
        <v>16</v>
      </c>
      <c r="C27" s="198" t="s">
        <v>397</v>
      </c>
      <c r="D27" s="199"/>
      <c r="E27" s="9"/>
      <c r="F27" s="9" t="s">
        <v>101</v>
      </c>
      <c r="G27" s="9" t="s">
        <v>451</v>
      </c>
      <c r="H27" s="9" t="s">
        <v>414</v>
      </c>
      <c r="I27" s="9" t="s">
        <v>450</v>
      </c>
      <c r="J27" s="14">
        <v>2017</v>
      </c>
      <c r="K27" s="14">
        <v>1</v>
      </c>
      <c r="L27" s="14">
        <v>3</v>
      </c>
      <c r="M27" s="129"/>
      <c r="N27" s="26">
        <f t="shared" si="0"/>
        <v>0</v>
      </c>
      <c r="O27" s="129"/>
      <c r="P27" s="9"/>
    </row>
    <row r="28" spans="1:16" ht="45.75" customHeight="1" x14ac:dyDescent="0.3">
      <c r="A28" s="13">
        <v>220058</v>
      </c>
      <c r="B28" s="13" t="s">
        <v>16</v>
      </c>
      <c r="C28" s="200" t="s">
        <v>397</v>
      </c>
      <c r="D28" s="199"/>
      <c r="E28" s="7"/>
      <c r="F28" s="7" t="s">
        <v>101</v>
      </c>
      <c r="G28" s="7" t="s">
        <v>452</v>
      </c>
      <c r="H28" s="7" t="s">
        <v>453</v>
      </c>
      <c r="I28" s="7" t="s">
        <v>454</v>
      </c>
      <c r="J28" s="12">
        <v>2015</v>
      </c>
      <c r="K28" s="12">
        <v>1</v>
      </c>
      <c r="L28" s="12">
        <v>3</v>
      </c>
      <c r="M28" s="129"/>
      <c r="N28" s="26">
        <f t="shared" si="0"/>
        <v>0</v>
      </c>
      <c r="O28" s="129"/>
      <c r="P28" s="7"/>
    </row>
    <row r="29" spans="1:16" ht="15.75" customHeight="1" x14ac:dyDescent="0.3">
      <c r="A29" s="15">
        <v>220058</v>
      </c>
      <c r="B29" s="15" t="s">
        <v>16</v>
      </c>
      <c r="C29" s="198" t="s">
        <v>397</v>
      </c>
      <c r="D29" s="199"/>
      <c r="E29" s="9"/>
      <c r="F29" s="9" t="s">
        <v>101</v>
      </c>
      <c r="G29" s="9" t="s">
        <v>455</v>
      </c>
      <c r="H29" s="9" t="s">
        <v>300</v>
      </c>
      <c r="I29" s="9" t="s">
        <v>456</v>
      </c>
      <c r="J29" s="14">
        <v>2015</v>
      </c>
      <c r="K29" s="14">
        <v>1</v>
      </c>
      <c r="L29" s="14">
        <v>3</v>
      </c>
      <c r="M29" s="129"/>
      <c r="N29" s="26">
        <f t="shared" si="0"/>
        <v>0</v>
      </c>
      <c r="O29" s="129"/>
      <c r="P29" s="9"/>
    </row>
    <row r="30" spans="1:16" ht="15.75" customHeight="1" x14ac:dyDescent="0.3">
      <c r="A30" s="13">
        <v>220058</v>
      </c>
      <c r="B30" s="13" t="s">
        <v>16</v>
      </c>
      <c r="C30" s="200" t="s">
        <v>397</v>
      </c>
      <c r="D30" s="199"/>
      <c r="E30" s="7"/>
      <c r="F30" s="7" t="s">
        <v>101</v>
      </c>
      <c r="G30" s="7" t="s">
        <v>457</v>
      </c>
      <c r="H30" s="7" t="s">
        <v>458</v>
      </c>
      <c r="I30" s="7" t="s">
        <v>459</v>
      </c>
      <c r="J30" s="12">
        <v>2014</v>
      </c>
      <c r="K30" s="12">
        <v>1</v>
      </c>
      <c r="L30" s="12">
        <v>2</v>
      </c>
      <c r="M30" s="129"/>
      <c r="N30" s="26">
        <f t="shared" si="0"/>
        <v>0</v>
      </c>
      <c r="O30" s="129"/>
      <c r="P30" s="7"/>
    </row>
    <row r="31" spans="1:16" ht="15.75" customHeight="1" x14ac:dyDescent="0.3">
      <c r="A31" s="15">
        <v>220058</v>
      </c>
      <c r="B31" s="15" t="s">
        <v>16</v>
      </c>
      <c r="C31" s="198" t="s">
        <v>397</v>
      </c>
      <c r="D31" s="199"/>
      <c r="E31" s="9"/>
      <c r="F31" s="9" t="s">
        <v>101</v>
      </c>
      <c r="G31" s="9" t="s">
        <v>460</v>
      </c>
      <c r="H31" s="9" t="s">
        <v>461</v>
      </c>
      <c r="I31" s="9" t="s">
        <v>462</v>
      </c>
      <c r="J31" s="14">
        <v>2000</v>
      </c>
      <c r="K31" s="14">
        <v>1</v>
      </c>
      <c r="L31" s="14">
        <v>3</v>
      </c>
      <c r="M31" s="129"/>
      <c r="N31" s="26">
        <f t="shared" si="0"/>
        <v>0</v>
      </c>
      <c r="O31" s="129"/>
      <c r="P31" s="9"/>
    </row>
    <row r="32" spans="1:16" ht="15.75" customHeight="1" x14ac:dyDescent="0.3">
      <c r="A32" s="13">
        <v>220058</v>
      </c>
      <c r="B32" s="13" t="s">
        <v>16</v>
      </c>
      <c r="C32" s="200" t="s">
        <v>397</v>
      </c>
      <c r="D32" s="199"/>
      <c r="E32" s="7"/>
      <c r="F32" s="7" t="s">
        <v>101</v>
      </c>
      <c r="G32" s="7" t="s">
        <v>463</v>
      </c>
      <c r="H32" s="7" t="s">
        <v>231</v>
      </c>
      <c r="I32" s="7"/>
      <c r="J32" s="12">
        <v>2010</v>
      </c>
      <c r="K32" s="12">
        <v>8</v>
      </c>
      <c r="L32" s="12">
        <v>3</v>
      </c>
      <c r="M32" s="129"/>
      <c r="N32" s="26">
        <f t="shared" si="0"/>
        <v>0</v>
      </c>
      <c r="O32" s="129"/>
      <c r="P32" s="7"/>
    </row>
    <row r="33" spans="1:16" ht="15.75" customHeight="1" x14ac:dyDescent="0.3">
      <c r="A33" s="15">
        <v>220058</v>
      </c>
      <c r="B33" s="15" t="s">
        <v>16</v>
      </c>
      <c r="C33" s="198" t="s">
        <v>397</v>
      </c>
      <c r="D33" s="199"/>
      <c r="E33" s="9"/>
      <c r="F33" s="9" t="s">
        <v>101</v>
      </c>
      <c r="G33" s="9" t="s">
        <v>464</v>
      </c>
      <c r="H33" s="9" t="s">
        <v>187</v>
      </c>
      <c r="I33" s="9" t="s">
        <v>465</v>
      </c>
      <c r="J33" s="14">
        <v>2019</v>
      </c>
      <c r="K33" s="14">
        <v>8</v>
      </c>
      <c r="L33" s="14">
        <v>1</v>
      </c>
      <c r="M33" s="129"/>
      <c r="N33" s="26">
        <f t="shared" si="0"/>
        <v>0</v>
      </c>
      <c r="O33" s="129"/>
      <c r="P33" s="9"/>
    </row>
    <row r="34" spans="1:16" ht="15.75" customHeight="1" x14ac:dyDescent="0.3">
      <c r="A34" s="13">
        <v>220058</v>
      </c>
      <c r="B34" s="13" t="s">
        <v>16</v>
      </c>
      <c r="C34" s="200" t="s">
        <v>397</v>
      </c>
      <c r="D34" s="199"/>
      <c r="E34" s="7"/>
      <c r="F34" s="7" t="s">
        <v>101</v>
      </c>
      <c r="G34" s="7" t="s">
        <v>466</v>
      </c>
      <c r="H34" s="7" t="s">
        <v>126</v>
      </c>
      <c r="I34" s="7" t="s">
        <v>467</v>
      </c>
      <c r="J34" s="12">
        <v>2004</v>
      </c>
      <c r="K34" s="12">
        <v>1</v>
      </c>
      <c r="L34" s="12">
        <v>4</v>
      </c>
      <c r="M34" s="129"/>
      <c r="N34" s="26">
        <f t="shared" si="0"/>
        <v>0</v>
      </c>
      <c r="O34" s="129"/>
      <c r="P34" s="7"/>
    </row>
    <row r="35" spans="1:16" ht="15.75" customHeight="1" x14ac:dyDescent="0.3">
      <c r="A35" s="15">
        <v>220058</v>
      </c>
      <c r="B35" s="15" t="s">
        <v>16</v>
      </c>
      <c r="C35" s="198" t="s">
        <v>397</v>
      </c>
      <c r="D35" s="199"/>
      <c r="E35" s="9"/>
      <c r="F35" s="9" t="s">
        <v>101</v>
      </c>
      <c r="G35" s="9" t="s">
        <v>468</v>
      </c>
      <c r="H35" s="9" t="s">
        <v>126</v>
      </c>
      <c r="I35" s="9" t="s">
        <v>469</v>
      </c>
      <c r="J35" s="14">
        <v>2014</v>
      </c>
      <c r="K35" s="14">
        <v>1</v>
      </c>
      <c r="L35" s="14">
        <v>4</v>
      </c>
      <c r="M35" s="129"/>
      <c r="N35" s="26">
        <f t="shared" si="0"/>
        <v>0</v>
      </c>
      <c r="O35" s="129"/>
      <c r="P35" s="9"/>
    </row>
    <row r="36" spans="1:16" ht="30.75" customHeight="1" x14ac:dyDescent="0.3">
      <c r="A36" s="13">
        <v>220058</v>
      </c>
      <c r="B36" s="13" t="s">
        <v>16</v>
      </c>
      <c r="C36" s="200" t="s">
        <v>397</v>
      </c>
      <c r="D36" s="199"/>
      <c r="E36" s="7"/>
      <c r="F36" s="7" t="s">
        <v>101</v>
      </c>
      <c r="G36" s="7" t="s">
        <v>470</v>
      </c>
      <c r="H36" s="7" t="s">
        <v>121</v>
      </c>
      <c r="I36" s="7" t="s">
        <v>471</v>
      </c>
      <c r="J36" s="12">
        <v>2019</v>
      </c>
      <c r="K36" s="12">
        <v>2</v>
      </c>
      <c r="L36" s="12">
        <v>1</v>
      </c>
      <c r="M36" s="129"/>
      <c r="N36" s="26">
        <f t="shared" si="0"/>
        <v>0</v>
      </c>
      <c r="O36" s="129"/>
      <c r="P36" s="7"/>
    </row>
    <row r="37" spans="1:16" ht="15.75" customHeight="1" x14ac:dyDescent="0.3">
      <c r="A37" s="15">
        <v>220058</v>
      </c>
      <c r="B37" s="15" t="s">
        <v>16</v>
      </c>
      <c r="C37" s="198" t="s">
        <v>397</v>
      </c>
      <c r="D37" s="199"/>
      <c r="E37" s="9"/>
      <c r="F37" s="9" t="s">
        <v>101</v>
      </c>
      <c r="G37" s="9" t="s">
        <v>472</v>
      </c>
      <c r="H37" s="9" t="s">
        <v>113</v>
      </c>
      <c r="I37" s="9" t="s">
        <v>473</v>
      </c>
      <c r="J37" s="14">
        <v>2019</v>
      </c>
      <c r="K37" s="14">
        <v>1</v>
      </c>
      <c r="L37" s="14">
        <v>1</v>
      </c>
      <c r="M37" s="129"/>
      <c r="N37" s="26">
        <f t="shared" si="0"/>
        <v>0</v>
      </c>
      <c r="O37" s="129"/>
      <c r="P37" s="9"/>
    </row>
    <row r="38" spans="1:16" ht="15.75" customHeight="1" x14ac:dyDescent="0.3">
      <c r="A38" s="13">
        <v>220058</v>
      </c>
      <c r="B38" s="13" t="s">
        <v>16</v>
      </c>
      <c r="C38" s="200" t="s">
        <v>397</v>
      </c>
      <c r="D38" s="199"/>
      <c r="E38" s="7"/>
      <c r="F38" s="7" t="s">
        <v>101</v>
      </c>
      <c r="G38" s="7" t="s">
        <v>474</v>
      </c>
      <c r="H38" s="7"/>
      <c r="I38" s="7"/>
      <c r="J38" s="10"/>
      <c r="K38" s="12">
        <v>1</v>
      </c>
      <c r="L38" s="12">
        <v>1</v>
      </c>
      <c r="M38" s="129"/>
      <c r="N38" s="26">
        <f t="shared" si="0"/>
        <v>0</v>
      </c>
      <c r="O38" s="129"/>
      <c r="P38" s="7"/>
    </row>
    <row r="39" spans="1:16" ht="30.75" customHeight="1" x14ac:dyDescent="0.3">
      <c r="A39" s="15">
        <v>220058</v>
      </c>
      <c r="B39" s="15" t="s">
        <v>16</v>
      </c>
      <c r="C39" s="198" t="s">
        <v>397</v>
      </c>
      <c r="D39" s="199"/>
      <c r="E39" s="9"/>
      <c r="F39" s="9" t="s">
        <v>101</v>
      </c>
      <c r="G39" s="9" t="s">
        <v>475</v>
      </c>
      <c r="H39" s="9" t="s">
        <v>476</v>
      </c>
      <c r="I39" s="9" t="s">
        <v>477</v>
      </c>
      <c r="J39" s="14">
        <v>2013</v>
      </c>
      <c r="K39" s="14">
        <v>1</v>
      </c>
      <c r="L39" s="14">
        <v>3</v>
      </c>
      <c r="M39" s="129"/>
      <c r="N39" s="26">
        <f t="shared" si="0"/>
        <v>0</v>
      </c>
      <c r="O39" s="129"/>
      <c r="P39" s="9"/>
    </row>
    <row r="40" spans="1:16" ht="30.75" customHeight="1" x14ac:dyDescent="0.3">
      <c r="A40" s="13">
        <v>220058</v>
      </c>
      <c r="B40" s="13" t="s">
        <v>16</v>
      </c>
      <c r="C40" s="200" t="s">
        <v>397</v>
      </c>
      <c r="D40" s="199"/>
      <c r="E40" s="7"/>
      <c r="F40" s="7" t="s">
        <v>101</v>
      </c>
      <c r="G40" s="7" t="s">
        <v>478</v>
      </c>
      <c r="H40" s="7" t="s">
        <v>225</v>
      </c>
      <c r="I40" s="7" t="s">
        <v>479</v>
      </c>
      <c r="J40" s="10"/>
      <c r="K40" s="12">
        <v>1</v>
      </c>
      <c r="L40" s="12">
        <v>3</v>
      </c>
      <c r="M40" s="129"/>
      <c r="N40" s="26">
        <f t="shared" si="0"/>
        <v>0</v>
      </c>
      <c r="O40" s="129"/>
      <c r="P40" s="7"/>
    </row>
    <row r="41" spans="1:16" ht="30.75" customHeight="1" x14ac:dyDescent="0.3">
      <c r="A41" s="15">
        <v>220058</v>
      </c>
      <c r="B41" s="15" t="s">
        <v>16</v>
      </c>
      <c r="C41" s="198" t="s">
        <v>397</v>
      </c>
      <c r="D41" s="199"/>
      <c r="E41" s="9"/>
      <c r="F41" s="9" t="s">
        <v>101</v>
      </c>
      <c r="G41" s="9" t="s">
        <v>111</v>
      </c>
      <c r="H41" s="9"/>
      <c r="I41" s="9"/>
      <c r="J41" s="14">
        <v>1978</v>
      </c>
      <c r="K41" s="14">
        <v>1</v>
      </c>
      <c r="L41" s="14">
        <v>4</v>
      </c>
      <c r="M41" s="129"/>
      <c r="N41" s="26">
        <f t="shared" si="0"/>
        <v>0</v>
      </c>
      <c r="O41" s="129"/>
      <c r="P41" s="9"/>
    </row>
    <row r="42" spans="1:16" ht="45.75" customHeight="1" x14ac:dyDescent="0.3">
      <c r="A42" s="13">
        <v>220058</v>
      </c>
      <c r="B42" s="13" t="s">
        <v>16</v>
      </c>
      <c r="C42" s="200" t="s">
        <v>397</v>
      </c>
      <c r="D42" s="199"/>
      <c r="E42" s="7"/>
      <c r="F42" s="7" t="s">
        <v>101</v>
      </c>
      <c r="G42" s="7" t="s">
        <v>480</v>
      </c>
      <c r="H42" s="7" t="s">
        <v>113</v>
      </c>
      <c r="I42" s="7" t="s">
        <v>481</v>
      </c>
      <c r="J42" s="12">
        <v>2007</v>
      </c>
      <c r="K42" s="12">
        <v>1</v>
      </c>
      <c r="L42" s="12">
        <v>4</v>
      </c>
      <c r="M42" s="129"/>
      <c r="N42" s="26">
        <f t="shared" si="0"/>
        <v>0</v>
      </c>
      <c r="O42" s="129"/>
      <c r="P42" s="7"/>
    </row>
    <row r="43" spans="1:16" ht="45.75" customHeight="1" x14ac:dyDescent="0.3">
      <c r="A43" s="15">
        <v>220058</v>
      </c>
      <c r="B43" s="15" t="s">
        <v>16</v>
      </c>
      <c r="C43" s="198" t="s">
        <v>397</v>
      </c>
      <c r="D43" s="199"/>
      <c r="E43" s="9"/>
      <c r="F43" s="9" t="s">
        <v>101</v>
      </c>
      <c r="G43" s="9" t="s">
        <v>480</v>
      </c>
      <c r="H43" s="9" t="s">
        <v>225</v>
      </c>
      <c r="I43" s="9" t="s">
        <v>482</v>
      </c>
      <c r="J43" s="14">
        <v>2003</v>
      </c>
      <c r="K43" s="14">
        <v>1</v>
      </c>
      <c r="L43" s="14">
        <v>4</v>
      </c>
      <c r="M43" s="129"/>
      <c r="N43" s="26">
        <f t="shared" si="0"/>
        <v>0</v>
      </c>
      <c r="O43" s="129"/>
      <c r="P43" s="9"/>
    </row>
    <row r="44" spans="1:16" ht="30.75" customHeight="1" x14ac:dyDescent="0.3">
      <c r="A44" s="13">
        <v>220058</v>
      </c>
      <c r="B44" s="13" t="s">
        <v>16</v>
      </c>
      <c r="C44" s="200" t="s">
        <v>397</v>
      </c>
      <c r="D44" s="199"/>
      <c r="E44" s="7"/>
      <c r="F44" s="7" t="s">
        <v>101</v>
      </c>
      <c r="G44" s="7" t="s">
        <v>483</v>
      </c>
      <c r="H44" s="7" t="s">
        <v>162</v>
      </c>
      <c r="I44" s="7" t="s">
        <v>484</v>
      </c>
      <c r="J44" s="12">
        <v>2015</v>
      </c>
      <c r="K44" s="12">
        <v>1</v>
      </c>
      <c r="L44" s="12">
        <v>3</v>
      </c>
      <c r="M44" s="129"/>
      <c r="N44" s="26">
        <f t="shared" si="0"/>
        <v>0</v>
      </c>
      <c r="O44" s="129"/>
      <c r="P44" s="7"/>
    </row>
    <row r="45" spans="1:16" ht="30.75" customHeight="1" x14ac:dyDescent="0.3">
      <c r="A45" s="15">
        <v>220058</v>
      </c>
      <c r="B45" s="15" t="s">
        <v>16</v>
      </c>
      <c r="C45" s="198" t="s">
        <v>397</v>
      </c>
      <c r="D45" s="199"/>
      <c r="E45" s="9"/>
      <c r="F45" s="9" t="s">
        <v>101</v>
      </c>
      <c r="G45" s="9" t="s">
        <v>485</v>
      </c>
      <c r="H45" s="9" t="s">
        <v>486</v>
      </c>
      <c r="I45" s="9" t="s">
        <v>487</v>
      </c>
      <c r="J45" s="14">
        <v>2015</v>
      </c>
      <c r="K45" s="14">
        <v>1</v>
      </c>
      <c r="L45" s="14">
        <v>3</v>
      </c>
      <c r="M45" s="129"/>
      <c r="N45" s="26">
        <f t="shared" si="0"/>
        <v>0</v>
      </c>
      <c r="O45" s="129"/>
      <c r="P45" s="9"/>
    </row>
    <row r="46" spans="1:16" ht="30.75" customHeight="1" x14ac:dyDescent="0.3">
      <c r="A46" s="13">
        <v>220058</v>
      </c>
      <c r="B46" s="13" t="s">
        <v>16</v>
      </c>
      <c r="C46" s="200" t="s">
        <v>397</v>
      </c>
      <c r="D46" s="199"/>
      <c r="E46" s="7"/>
      <c r="F46" s="7" t="s">
        <v>101</v>
      </c>
      <c r="G46" s="7" t="s">
        <v>488</v>
      </c>
      <c r="H46" s="7" t="s">
        <v>489</v>
      </c>
      <c r="I46" s="7" t="s">
        <v>490</v>
      </c>
      <c r="J46" s="12">
        <v>2015</v>
      </c>
      <c r="K46" s="12">
        <v>1</v>
      </c>
      <c r="L46" s="12">
        <v>3</v>
      </c>
      <c r="M46" s="129"/>
      <c r="N46" s="26">
        <f t="shared" si="0"/>
        <v>0</v>
      </c>
      <c r="O46" s="129"/>
      <c r="P46" s="7"/>
    </row>
    <row r="47" spans="1:16" ht="15.75" customHeight="1" x14ac:dyDescent="0.3">
      <c r="A47" s="15">
        <v>220058</v>
      </c>
      <c r="B47" s="15" t="s">
        <v>16</v>
      </c>
      <c r="C47" s="198" t="s">
        <v>397</v>
      </c>
      <c r="D47" s="199"/>
      <c r="E47" s="9"/>
      <c r="F47" s="9" t="s">
        <v>101</v>
      </c>
      <c r="G47" s="9" t="s">
        <v>491</v>
      </c>
      <c r="H47" s="9" t="s">
        <v>121</v>
      </c>
      <c r="I47" s="9" t="s">
        <v>492</v>
      </c>
      <c r="J47" s="14">
        <v>2015</v>
      </c>
      <c r="K47" s="14">
        <v>1</v>
      </c>
      <c r="L47" s="14">
        <v>3</v>
      </c>
      <c r="M47" s="129"/>
      <c r="N47" s="26">
        <f t="shared" si="0"/>
        <v>0</v>
      </c>
      <c r="O47" s="129"/>
      <c r="P47" s="9"/>
    </row>
    <row r="48" spans="1:16" ht="30.75" customHeight="1" x14ac:dyDescent="0.3">
      <c r="A48" s="13">
        <v>220058</v>
      </c>
      <c r="B48" s="13" t="s">
        <v>16</v>
      </c>
      <c r="C48" s="200" t="s">
        <v>397</v>
      </c>
      <c r="D48" s="199"/>
      <c r="E48" s="7"/>
      <c r="F48" s="7" t="s">
        <v>101</v>
      </c>
      <c r="G48" s="7" t="s">
        <v>493</v>
      </c>
      <c r="H48" s="7" t="s">
        <v>162</v>
      </c>
      <c r="I48" s="7" t="s">
        <v>494</v>
      </c>
      <c r="J48" s="12">
        <v>1978</v>
      </c>
      <c r="K48" s="12">
        <v>1</v>
      </c>
      <c r="L48" s="12">
        <v>3</v>
      </c>
      <c r="M48" s="129"/>
      <c r="N48" s="26">
        <f t="shared" si="0"/>
        <v>0</v>
      </c>
      <c r="O48" s="129"/>
      <c r="P48" s="7"/>
    </row>
    <row r="49" spans="1:16" ht="30.75" customHeight="1" x14ac:dyDescent="0.3">
      <c r="A49" s="15">
        <v>220058</v>
      </c>
      <c r="B49" s="15" t="s">
        <v>16</v>
      </c>
      <c r="C49" s="198" t="s">
        <v>397</v>
      </c>
      <c r="D49" s="199"/>
      <c r="E49" s="9"/>
      <c r="F49" s="9" t="s">
        <v>101</v>
      </c>
      <c r="G49" s="9" t="s">
        <v>495</v>
      </c>
      <c r="H49" s="9" t="s">
        <v>162</v>
      </c>
      <c r="I49" s="9" t="s">
        <v>496</v>
      </c>
      <c r="J49" s="14">
        <v>1978</v>
      </c>
      <c r="K49" s="14">
        <v>1</v>
      </c>
      <c r="L49" s="14">
        <v>3</v>
      </c>
      <c r="M49" s="129"/>
      <c r="N49" s="26">
        <f t="shared" si="0"/>
        <v>0</v>
      </c>
      <c r="O49" s="129"/>
      <c r="P49" s="9"/>
    </row>
    <row r="50" spans="1:16" ht="30.75" customHeight="1" x14ac:dyDescent="0.3">
      <c r="A50" s="13">
        <v>220058</v>
      </c>
      <c r="B50" s="13" t="s">
        <v>16</v>
      </c>
      <c r="C50" s="200" t="s">
        <v>397</v>
      </c>
      <c r="D50" s="199"/>
      <c r="E50" s="7"/>
      <c r="F50" s="7" t="s">
        <v>101</v>
      </c>
      <c r="G50" s="7" t="s">
        <v>497</v>
      </c>
      <c r="H50" s="7" t="s">
        <v>377</v>
      </c>
      <c r="I50" s="7" t="s">
        <v>498</v>
      </c>
      <c r="J50" s="12">
        <v>2014</v>
      </c>
      <c r="K50" s="12">
        <v>1</v>
      </c>
      <c r="L50" s="12">
        <v>3</v>
      </c>
      <c r="M50" s="129"/>
      <c r="N50" s="26">
        <f t="shared" si="0"/>
        <v>0</v>
      </c>
      <c r="O50" s="129"/>
      <c r="P50" s="7"/>
    </row>
    <row r="51" spans="1:16" ht="15.75" customHeight="1" x14ac:dyDescent="0.3">
      <c r="A51" s="15">
        <v>220058</v>
      </c>
      <c r="B51" s="15" t="s">
        <v>16</v>
      </c>
      <c r="C51" s="198" t="s">
        <v>397</v>
      </c>
      <c r="D51" s="199"/>
      <c r="E51" s="9"/>
      <c r="F51" s="9" t="s">
        <v>101</v>
      </c>
      <c r="G51" s="9" t="s">
        <v>499</v>
      </c>
      <c r="H51" s="9" t="s">
        <v>126</v>
      </c>
      <c r="I51" s="9" t="s">
        <v>374</v>
      </c>
      <c r="J51" s="14">
        <v>2014</v>
      </c>
      <c r="K51" s="14">
        <v>1</v>
      </c>
      <c r="L51" s="14">
        <v>4</v>
      </c>
      <c r="M51" s="129"/>
      <c r="N51" s="26">
        <f t="shared" si="0"/>
        <v>0</v>
      </c>
      <c r="O51" s="129"/>
      <c r="P51" s="9"/>
    </row>
    <row r="52" spans="1:16" ht="15.75" customHeight="1" x14ac:dyDescent="0.3">
      <c r="A52" s="13">
        <v>220058</v>
      </c>
      <c r="B52" s="13" t="s">
        <v>16</v>
      </c>
      <c r="C52" s="200" t="s">
        <v>397</v>
      </c>
      <c r="D52" s="199"/>
      <c r="E52" s="7"/>
      <c r="F52" s="7" t="s">
        <v>101</v>
      </c>
      <c r="G52" s="7" t="s">
        <v>500</v>
      </c>
      <c r="H52" s="7" t="s">
        <v>126</v>
      </c>
      <c r="I52" s="7" t="s">
        <v>467</v>
      </c>
      <c r="J52" s="12">
        <v>2009</v>
      </c>
      <c r="K52" s="12">
        <v>1</v>
      </c>
      <c r="L52" s="12">
        <v>4</v>
      </c>
      <c r="M52" s="129"/>
      <c r="N52" s="26">
        <f t="shared" si="0"/>
        <v>0</v>
      </c>
      <c r="O52" s="129"/>
      <c r="P52" s="7"/>
    </row>
    <row r="53" spans="1:16" ht="15.75" customHeight="1" x14ac:dyDescent="0.3">
      <c r="A53" s="15">
        <v>220058</v>
      </c>
      <c r="B53" s="15" t="s">
        <v>16</v>
      </c>
      <c r="C53" s="198" t="s">
        <v>397</v>
      </c>
      <c r="D53" s="199"/>
      <c r="E53" s="9"/>
      <c r="F53" s="9" t="s">
        <v>101</v>
      </c>
      <c r="G53" s="9" t="s">
        <v>501</v>
      </c>
      <c r="H53" s="9" t="s">
        <v>126</v>
      </c>
      <c r="I53" s="9" t="s">
        <v>467</v>
      </c>
      <c r="J53" s="14">
        <v>2011</v>
      </c>
      <c r="K53" s="14">
        <v>1</v>
      </c>
      <c r="L53" s="14">
        <v>4</v>
      </c>
      <c r="M53" s="129"/>
      <c r="N53" s="26">
        <f t="shared" si="0"/>
        <v>0</v>
      </c>
      <c r="O53" s="129"/>
      <c r="P53" s="9"/>
    </row>
    <row r="54" spans="1:16" ht="30.75" customHeight="1" x14ac:dyDescent="0.3">
      <c r="A54" s="13">
        <v>220058</v>
      </c>
      <c r="B54" s="13" t="s">
        <v>16</v>
      </c>
      <c r="C54" s="200" t="s">
        <v>397</v>
      </c>
      <c r="D54" s="199"/>
      <c r="E54" s="7"/>
      <c r="F54" s="7" t="s">
        <v>101</v>
      </c>
      <c r="G54" s="7" t="s">
        <v>502</v>
      </c>
      <c r="H54" s="7" t="s">
        <v>121</v>
      </c>
      <c r="I54" s="7" t="s">
        <v>503</v>
      </c>
      <c r="J54" s="12">
        <v>2003</v>
      </c>
      <c r="K54" s="12">
        <v>1</v>
      </c>
      <c r="L54" s="12">
        <v>3</v>
      </c>
      <c r="M54" s="129"/>
      <c r="N54" s="26">
        <f t="shared" si="0"/>
        <v>0</v>
      </c>
      <c r="O54" s="129"/>
      <c r="P54" s="7"/>
    </row>
    <row r="55" spans="1:16" ht="30.75" customHeight="1" x14ac:dyDescent="0.3">
      <c r="A55" s="15">
        <v>220058</v>
      </c>
      <c r="B55" s="15" t="s">
        <v>16</v>
      </c>
      <c r="C55" s="198" t="s">
        <v>397</v>
      </c>
      <c r="D55" s="199"/>
      <c r="E55" s="9"/>
      <c r="F55" s="9" t="s">
        <v>101</v>
      </c>
      <c r="G55" s="9" t="s">
        <v>111</v>
      </c>
      <c r="H55" s="9"/>
      <c r="I55" s="9"/>
      <c r="J55" s="14">
        <v>1978</v>
      </c>
      <c r="K55" s="14">
        <v>1</v>
      </c>
      <c r="L55" s="14">
        <v>3</v>
      </c>
      <c r="M55" s="129"/>
      <c r="N55" s="26">
        <f t="shared" si="0"/>
        <v>0</v>
      </c>
      <c r="O55" s="129"/>
      <c r="P55" s="9"/>
    </row>
    <row r="56" spans="1:16" ht="45.75" customHeight="1" x14ac:dyDescent="0.3">
      <c r="A56" s="13">
        <v>220058</v>
      </c>
      <c r="B56" s="13" t="s">
        <v>16</v>
      </c>
      <c r="C56" s="200" t="s">
        <v>397</v>
      </c>
      <c r="D56" s="199"/>
      <c r="E56" s="7"/>
      <c r="F56" s="7" t="s">
        <v>101</v>
      </c>
      <c r="G56" s="7" t="s">
        <v>504</v>
      </c>
      <c r="H56" s="7" t="s">
        <v>113</v>
      </c>
      <c r="I56" s="7" t="s">
        <v>505</v>
      </c>
      <c r="J56" s="12">
        <v>2015</v>
      </c>
      <c r="K56" s="12">
        <v>1</v>
      </c>
      <c r="L56" s="12">
        <v>3</v>
      </c>
      <c r="M56" s="129"/>
      <c r="N56" s="26">
        <f t="shared" si="0"/>
        <v>0</v>
      </c>
      <c r="O56" s="129"/>
      <c r="P56" s="7"/>
    </row>
    <row r="57" spans="1:16" ht="45.75" customHeight="1" x14ac:dyDescent="0.3">
      <c r="A57" s="15">
        <v>220058</v>
      </c>
      <c r="B57" s="15" t="s">
        <v>16</v>
      </c>
      <c r="C57" s="198" t="s">
        <v>397</v>
      </c>
      <c r="D57" s="199"/>
      <c r="E57" s="9"/>
      <c r="F57" s="9" t="s">
        <v>101</v>
      </c>
      <c r="G57" s="9" t="s">
        <v>504</v>
      </c>
      <c r="H57" s="9" t="s">
        <v>113</v>
      </c>
      <c r="I57" s="9" t="s">
        <v>506</v>
      </c>
      <c r="J57" s="14">
        <v>2015</v>
      </c>
      <c r="K57" s="14">
        <v>1</v>
      </c>
      <c r="L57" s="14">
        <v>3</v>
      </c>
      <c r="M57" s="129"/>
      <c r="N57" s="26">
        <f t="shared" si="0"/>
        <v>0</v>
      </c>
      <c r="O57" s="129"/>
      <c r="P57" s="9"/>
    </row>
    <row r="58" spans="1:16" ht="45.75" customHeight="1" x14ac:dyDescent="0.3">
      <c r="A58" s="13">
        <v>220058</v>
      </c>
      <c r="B58" s="13" t="s">
        <v>16</v>
      </c>
      <c r="C58" s="200" t="s">
        <v>397</v>
      </c>
      <c r="D58" s="199"/>
      <c r="E58" s="7"/>
      <c r="F58" s="7" t="s">
        <v>101</v>
      </c>
      <c r="G58" s="7" t="s">
        <v>504</v>
      </c>
      <c r="H58" s="7" t="s">
        <v>113</v>
      </c>
      <c r="I58" s="7" t="s">
        <v>507</v>
      </c>
      <c r="J58" s="12">
        <v>2015</v>
      </c>
      <c r="K58" s="12">
        <v>1</v>
      </c>
      <c r="L58" s="12">
        <v>3</v>
      </c>
      <c r="M58" s="129"/>
      <c r="N58" s="26">
        <f t="shared" si="0"/>
        <v>0</v>
      </c>
      <c r="O58" s="129"/>
      <c r="P58" s="7"/>
    </row>
    <row r="59" spans="1:16" ht="45.75" customHeight="1" x14ac:dyDescent="0.3">
      <c r="A59" s="15">
        <v>220058</v>
      </c>
      <c r="B59" s="15" t="s">
        <v>16</v>
      </c>
      <c r="C59" s="198" t="s">
        <v>397</v>
      </c>
      <c r="D59" s="199"/>
      <c r="E59" s="9"/>
      <c r="F59" s="9" t="s">
        <v>101</v>
      </c>
      <c r="G59" s="9" t="s">
        <v>504</v>
      </c>
      <c r="H59" s="9" t="s">
        <v>113</v>
      </c>
      <c r="I59" s="9" t="s">
        <v>508</v>
      </c>
      <c r="J59" s="14">
        <v>2015</v>
      </c>
      <c r="K59" s="14">
        <v>1</v>
      </c>
      <c r="L59" s="14">
        <v>3</v>
      </c>
      <c r="M59" s="129"/>
      <c r="N59" s="26">
        <f t="shared" si="0"/>
        <v>0</v>
      </c>
      <c r="O59" s="129"/>
      <c r="P59" s="9"/>
    </row>
    <row r="60" spans="1:16" ht="45.75" customHeight="1" x14ac:dyDescent="0.3">
      <c r="A60" s="13">
        <v>220058</v>
      </c>
      <c r="B60" s="13" t="s">
        <v>16</v>
      </c>
      <c r="C60" s="200" t="s">
        <v>397</v>
      </c>
      <c r="D60" s="199"/>
      <c r="E60" s="7"/>
      <c r="F60" s="7" t="s">
        <v>101</v>
      </c>
      <c r="G60" s="7" t="s">
        <v>504</v>
      </c>
      <c r="H60" s="7" t="s">
        <v>113</v>
      </c>
      <c r="I60" s="7" t="s">
        <v>509</v>
      </c>
      <c r="J60" s="12">
        <v>2015</v>
      </c>
      <c r="K60" s="12">
        <v>1</v>
      </c>
      <c r="L60" s="12">
        <v>3</v>
      </c>
      <c r="M60" s="129"/>
      <c r="N60" s="26">
        <f t="shared" si="0"/>
        <v>0</v>
      </c>
      <c r="O60" s="129"/>
      <c r="P60" s="7"/>
    </row>
    <row r="61" spans="1:16" ht="30.75" customHeight="1" x14ac:dyDescent="0.3">
      <c r="A61" s="15">
        <v>220058</v>
      </c>
      <c r="B61" s="15" t="s">
        <v>16</v>
      </c>
      <c r="C61" s="198" t="s">
        <v>397</v>
      </c>
      <c r="D61" s="199"/>
      <c r="E61" s="9"/>
      <c r="F61" s="9" t="s">
        <v>101</v>
      </c>
      <c r="G61" s="9" t="s">
        <v>111</v>
      </c>
      <c r="H61" s="9"/>
      <c r="I61" s="9"/>
      <c r="J61" s="14">
        <v>1978</v>
      </c>
      <c r="K61" s="14">
        <v>1</v>
      </c>
      <c r="L61" s="14">
        <v>4</v>
      </c>
      <c r="M61" s="129"/>
      <c r="N61" s="26">
        <f t="shared" si="0"/>
        <v>0</v>
      </c>
      <c r="O61" s="129"/>
      <c r="P61" s="9"/>
    </row>
    <row r="62" spans="1:16" ht="45.75" customHeight="1" x14ac:dyDescent="0.3">
      <c r="A62" s="13">
        <v>220058</v>
      </c>
      <c r="B62" s="13" t="s">
        <v>16</v>
      </c>
      <c r="C62" s="200" t="s">
        <v>397</v>
      </c>
      <c r="D62" s="199"/>
      <c r="E62" s="7"/>
      <c r="F62" s="7" t="s">
        <v>101</v>
      </c>
      <c r="G62" s="7" t="s">
        <v>510</v>
      </c>
      <c r="H62" s="7" t="s">
        <v>121</v>
      </c>
      <c r="I62" s="7" t="s">
        <v>511</v>
      </c>
      <c r="J62" s="12">
        <v>2014</v>
      </c>
      <c r="K62" s="12">
        <v>1</v>
      </c>
      <c r="L62" s="12">
        <v>3</v>
      </c>
      <c r="M62" s="129"/>
      <c r="N62" s="26">
        <f t="shared" si="0"/>
        <v>0</v>
      </c>
      <c r="O62" s="129"/>
      <c r="P62" s="7"/>
    </row>
    <row r="63" spans="1:16" ht="45.75" customHeight="1" x14ac:dyDescent="0.3">
      <c r="A63" s="15">
        <v>220058</v>
      </c>
      <c r="B63" s="15" t="s">
        <v>16</v>
      </c>
      <c r="C63" s="198" t="s">
        <v>397</v>
      </c>
      <c r="D63" s="199"/>
      <c r="E63" s="9"/>
      <c r="F63" s="9" t="s">
        <v>101</v>
      </c>
      <c r="G63" s="9" t="s">
        <v>512</v>
      </c>
      <c r="H63" s="9" t="s">
        <v>113</v>
      </c>
      <c r="I63" s="9" t="s">
        <v>513</v>
      </c>
      <c r="J63" s="14">
        <v>2014</v>
      </c>
      <c r="K63" s="14">
        <v>1</v>
      </c>
      <c r="L63" s="14">
        <v>3</v>
      </c>
      <c r="M63" s="129"/>
      <c r="N63" s="26">
        <f t="shared" si="0"/>
        <v>0</v>
      </c>
      <c r="O63" s="129"/>
      <c r="P63" s="9"/>
    </row>
    <row r="64" spans="1:16" ht="45.75" customHeight="1" x14ac:dyDescent="0.3">
      <c r="A64" s="13">
        <v>220058</v>
      </c>
      <c r="B64" s="13" t="s">
        <v>16</v>
      </c>
      <c r="C64" s="200" t="s">
        <v>397</v>
      </c>
      <c r="D64" s="199"/>
      <c r="E64" s="7"/>
      <c r="F64" s="7" t="s">
        <v>101</v>
      </c>
      <c r="G64" s="7" t="s">
        <v>512</v>
      </c>
      <c r="H64" s="7" t="s">
        <v>113</v>
      </c>
      <c r="I64" s="7" t="s">
        <v>514</v>
      </c>
      <c r="J64" s="12">
        <v>2005</v>
      </c>
      <c r="K64" s="12">
        <v>1</v>
      </c>
      <c r="L64" s="12">
        <v>3</v>
      </c>
      <c r="M64" s="129"/>
      <c r="N64" s="26">
        <f t="shared" si="0"/>
        <v>0</v>
      </c>
      <c r="O64" s="129"/>
      <c r="P64" s="7"/>
    </row>
    <row r="65" spans="1:16" ht="45.75" customHeight="1" x14ac:dyDescent="0.3">
      <c r="A65" s="15">
        <v>220058</v>
      </c>
      <c r="B65" s="15" t="s">
        <v>16</v>
      </c>
      <c r="C65" s="198" t="s">
        <v>397</v>
      </c>
      <c r="D65" s="199"/>
      <c r="E65" s="9"/>
      <c r="F65" s="9" t="s">
        <v>101</v>
      </c>
      <c r="G65" s="9" t="s">
        <v>512</v>
      </c>
      <c r="H65" s="9" t="s">
        <v>113</v>
      </c>
      <c r="I65" s="9" t="s">
        <v>515</v>
      </c>
      <c r="J65" s="14">
        <v>2019</v>
      </c>
      <c r="K65" s="14">
        <v>1</v>
      </c>
      <c r="L65" s="14">
        <v>3</v>
      </c>
      <c r="M65" s="129"/>
      <c r="N65" s="26">
        <f t="shared" si="0"/>
        <v>0</v>
      </c>
      <c r="O65" s="129"/>
      <c r="P65" s="9"/>
    </row>
    <row r="66" spans="1:16" ht="15.75" customHeight="1" x14ac:dyDescent="0.3">
      <c r="A66" s="13">
        <v>220058</v>
      </c>
      <c r="B66" s="13" t="s">
        <v>16</v>
      </c>
      <c r="C66" s="200" t="s">
        <v>397</v>
      </c>
      <c r="D66" s="199"/>
      <c r="E66" s="7"/>
      <c r="F66" s="7" t="s">
        <v>101</v>
      </c>
      <c r="G66" s="7" t="s">
        <v>516</v>
      </c>
      <c r="H66" s="7" t="s">
        <v>517</v>
      </c>
      <c r="I66" s="7" t="s">
        <v>518</v>
      </c>
      <c r="J66" s="12">
        <v>2002</v>
      </c>
      <c r="K66" s="12">
        <v>1</v>
      </c>
      <c r="L66" s="12">
        <v>3</v>
      </c>
      <c r="M66" s="129"/>
      <c r="N66" s="26">
        <f t="shared" si="0"/>
        <v>0</v>
      </c>
      <c r="O66" s="129"/>
      <c r="P66" s="7"/>
    </row>
    <row r="67" spans="1:16" ht="15.75" customHeight="1" x14ac:dyDescent="0.3">
      <c r="A67" s="15">
        <v>220058</v>
      </c>
      <c r="B67" s="15" t="s">
        <v>16</v>
      </c>
      <c r="C67" s="198" t="s">
        <v>397</v>
      </c>
      <c r="D67" s="199"/>
      <c r="E67" s="9"/>
      <c r="F67" s="9" t="s">
        <v>101</v>
      </c>
      <c r="G67" s="9" t="s">
        <v>519</v>
      </c>
      <c r="H67" s="9" t="s">
        <v>518</v>
      </c>
      <c r="I67" s="9" t="s">
        <v>518</v>
      </c>
      <c r="J67" s="14">
        <v>1978</v>
      </c>
      <c r="K67" s="14">
        <v>1</v>
      </c>
      <c r="L67" s="14">
        <v>4</v>
      </c>
      <c r="M67" s="129"/>
      <c r="N67" s="26">
        <f t="shared" ref="N67:N92" si="1">SUM(M67*K67)</f>
        <v>0</v>
      </c>
      <c r="O67" s="129"/>
      <c r="P67" s="9"/>
    </row>
    <row r="68" spans="1:16" ht="45.75" customHeight="1" x14ac:dyDescent="0.3">
      <c r="A68" s="13">
        <v>220058</v>
      </c>
      <c r="B68" s="13" t="s">
        <v>16</v>
      </c>
      <c r="C68" s="200" t="s">
        <v>397</v>
      </c>
      <c r="D68" s="199"/>
      <c r="E68" s="7"/>
      <c r="F68" s="7" t="s">
        <v>101</v>
      </c>
      <c r="G68" s="7" t="s">
        <v>520</v>
      </c>
      <c r="H68" s="7" t="s">
        <v>113</v>
      </c>
      <c r="I68" s="7" t="s">
        <v>521</v>
      </c>
      <c r="J68" s="12">
        <v>2007</v>
      </c>
      <c r="K68" s="12">
        <v>1</v>
      </c>
      <c r="L68" s="12">
        <v>3</v>
      </c>
      <c r="M68" s="129"/>
      <c r="N68" s="26">
        <f t="shared" si="1"/>
        <v>0</v>
      </c>
      <c r="O68" s="129"/>
      <c r="P68" s="7"/>
    </row>
    <row r="69" spans="1:16" ht="45.75" customHeight="1" x14ac:dyDescent="0.3">
      <c r="A69" s="15">
        <v>220058</v>
      </c>
      <c r="B69" s="15" t="s">
        <v>16</v>
      </c>
      <c r="C69" s="198" t="s">
        <v>397</v>
      </c>
      <c r="D69" s="199"/>
      <c r="E69" s="9"/>
      <c r="F69" s="9" t="s">
        <v>101</v>
      </c>
      <c r="G69" s="9" t="s">
        <v>520</v>
      </c>
      <c r="H69" s="9" t="s">
        <v>225</v>
      </c>
      <c r="I69" s="9" t="s">
        <v>522</v>
      </c>
      <c r="J69" s="14">
        <v>2010</v>
      </c>
      <c r="K69" s="14">
        <v>1</v>
      </c>
      <c r="L69" s="14">
        <v>3</v>
      </c>
      <c r="M69" s="129"/>
      <c r="N69" s="26">
        <f t="shared" si="1"/>
        <v>0</v>
      </c>
      <c r="O69" s="129"/>
      <c r="P69" s="9"/>
    </row>
    <row r="70" spans="1:16" ht="45.75" customHeight="1" x14ac:dyDescent="0.3">
      <c r="A70" s="13">
        <v>220058</v>
      </c>
      <c r="B70" s="13" t="s">
        <v>16</v>
      </c>
      <c r="C70" s="200" t="s">
        <v>397</v>
      </c>
      <c r="D70" s="199"/>
      <c r="E70" s="7"/>
      <c r="F70" s="7" t="s">
        <v>101</v>
      </c>
      <c r="G70" s="7" t="s">
        <v>520</v>
      </c>
      <c r="H70" s="7" t="s">
        <v>113</v>
      </c>
      <c r="I70" s="7" t="s">
        <v>523</v>
      </c>
      <c r="J70" s="12">
        <v>2019</v>
      </c>
      <c r="K70" s="12">
        <v>1</v>
      </c>
      <c r="L70" s="12">
        <v>3</v>
      </c>
      <c r="M70" s="129"/>
      <c r="N70" s="26">
        <f t="shared" si="1"/>
        <v>0</v>
      </c>
      <c r="O70" s="129"/>
      <c r="P70" s="7"/>
    </row>
    <row r="71" spans="1:16" ht="30.75" customHeight="1" x14ac:dyDescent="0.3">
      <c r="A71" s="15">
        <v>220058</v>
      </c>
      <c r="B71" s="15" t="s">
        <v>16</v>
      </c>
      <c r="C71" s="198" t="s">
        <v>397</v>
      </c>
      <c r="D71" s="199"/>
      <c r="E71" s="9"/>
      <c r="F71" s="9" t="s">
        <v>101</v>
      </c>
      <c r="G71" s="9" t="s">
        <v>524</v>
      </c>
      <c r="H71" s="9" t="s">
        <v>162</v>
      </c>
      <c r="I71" s="9" t="s">
        <v>525</v>
      </c>
      <c r="J71" s="14">
        <v>1978</v>
      </c>
      <c r="K71" s="14">
        <v>1</v>
      </c>
      <c r="L71" s="14">
        <v>4</v>
      </c>
      <c r="M71" s="129"/>
      <c r="N71" s="26">
        <f t="shared" si="1"/>
        <v>0</v>
      </c>
      <c r="O71" s="129"/>
      <c r="P71" s="9"/>
    </row>
    <row r="72" spans="1:16" ht="15.75" customHeight="1" x14ac:dyDescent="0.3">
      <c r="A72" s="13">
        <v>220058</v>
      </c>
      <c r="B72" s="13" t="s">
        <v>16</v>
      </c>
      <c r="C72" s="200" t="s">
        <v>397</v>
      </c>
      <c r="D72" s="199"/>
      <c r="E72" s="7"/>
      <c r="F72" s="7" t="s">
        <v>101</v>
      </c>
      <c r="G72" s="7" t="s">
        <v>526</v>
      </c>
      <c r="H72" s="7" t="s">
        <v>126</v>
      </c>
      <c r="I72" s="7" t="s">
        <v>527</v>
      </c>
      <c r="J72" s="12">
        <v>1978</v>
      </c>
      <c r="K72" s="12">
        <v>1</v>
      </c>
      <c r="L72" s="12">
        <v>6</v>
      </c>
      <c r="M72" s="129"/>
      <c r="N72" s="26">
        <f t="shared" si="1"/>
        <v>0</v>
      </c>
      <c r="O72" s="129"/>
      <c r="P72" s="7"/>
    </row>
    <row r="73" spans="1:16" ht="30.75" customHeight="1" x14ac:dyDescent="0.3">
      <c r="A73" s="15">
        <v>220058</v>
      </c>
      <c r="B73" s="15" t="s">
        <v>16</v>
      </c>
      <c r="C73" s="198" t="s">
        <v>397</v>
      </c>
      <c r="D73" s="199"/>
      <c r="E73" s="9"/>
      <c r="F73" s="9" t="s">
        <v>101</v>
      </c>
      <c r="G73" s="9" t="s">
        <v>528</v>
      </c>
      <c r="H73" s="9" t="s">
        <v>529</v>
      </c>
      <c r="I73" s="9" t="s">
        <v>530</v>
      </c>
      <c r="J73" s="14">
        <v>2013</v>
      </c>
      <c r="K73" s="14">
        <v>1</v>
      </c>
      <c r="L73" s="14">
        <v>3</v>
      </c>
      <c r="M73" s="129"/>
      <c r="N73" s="26">
        <f t="shared" si="1"/>
        <v>0</v>
      </c>
      <c r="O73" s="129"/>
      <c r="P73" s="9"/>
    </row>
    <row r="74" spans="1:16" ht="15.75" customHeight="1" x14ac:dyDescent="0.3">
      <c r="A74" s="13">
        <v>220058</v>
      </c>
      <c r="B74" s="13" t="s">
        <v>16</v>
      </c>
      <c r="C74" s="200" t="s">
        <v>397</v>
      </c>
      <c r="D74" s="199"/>
      <c r="E74" s="7"/>
      <c r="F74" s="7" t="s">
        <v>101</v>
      </c>
      <c r="G74" s="7" t="s">
        <v>531</v>
      </c>
      <c r="H74" s="7" t="s">
        <v>401</v>
      </c>
      <c r="I74" s="7" t="s">
        <v>532</v>
      </c>
      <c r="J74" s="12">
        <v>2002</v>
      </c>
      <c r="K74" s="12">
        <v>1</v>
      </c>
      <c r="L74" s="12">
        <v>3</v>
      </c>
      <c r="M74" s="129"/>
      <c r="N74" s="26">
        <f t="shared" si="1"/>
        <v>0</v>
      </c>
      <c r="O74" s="129"/>
      <c r="P74" s="7"/>
    </row>
    <row r="75" spans="1:16" ht="45.75" customHeight="1" x14ac:dyDescent="0.3">
      <c r="A75" s="15">
        <v>220058</v>
      </c>
      <c r="B75" s="15" t="s">
        <v>16</v>
      </c>
      <c r="C75" s="198" t="s">
        <v>397</v>
      </c>
      <c r="D75" s="199"/>
      <c r="E75" s="9"/>
      <c r="F75" s="9" t="s">
        <v>101</v>
      </c>
      <c r="G75" s="9" t="s">
        <v>533</v>
      </c>
      <c r="H75" s="9" t="s">
        <v>113</v>
      </c>
      <c r="I75" s="9" t="s">
        <v>534</v>
      </c>
      <c r="J75" s="14">
        <v>2002</v>
      </c>
      <c r="K75" s="14">
        <v>1</v>
      </c>
      <c r="L75" s="14">
        <v>3</v>
      </c>
      <c r="M75" s="129"/>
      <c r="N75" s="26">
        <f t="shared" si="1"/>
        <v>0</v>
      </c>
      <c r="O75" s="129"/>
      <c r="P75" s="9"/>
    </row>
    <row r="76" spans="1:16" ht="15.75" customHeight="1" x14ac:dyDescent="0.3">
      <c r="A76" s="13">
        <v>220058</v>
      </c>
      <c r="B76" s="13" t="s">
        <v>16</v>
      </c>
      <c r="C76" s="200" t="s">
        <v>397</v>
      </c>
      <c r="D76" s="199"/>
      <c r="E76" s="7"/>
      <c r="F76" s="7" t="s">
        <v>101</v>
      </c>
      <c r="G76" s="7" t="s">
        <v>535</v>
      </c>
      <c r="H76" s="7" t="s">
        <v>126</v>
      </c>
      <c r="I76" s="7" t="s">
        <v>536</v>
      </c>
      <c r="J76" s="12">
        <v>2002</v>
      </c>
      <c r="K76" s="12">
        <v>1</v>
      </c>
      <c r="L76" s="12">
        <v>6</v>
      </c>
      <c r="M76" s="129"/>
      <c r="N76" s="26">
        <f t="shared" si="1"/>
        <v>0</v>
      </c>
      <c r="O76" s="129"/>
      <c r="P76" s="7"/>
    </row>
    <row r="77" spans="1:16" ht="30.75" customHeight="1" x14ac:dyDescent="0.3">
      <c r="A77" s="15">
        <v>220058</v>
      </c>
      <c r="B77" s="15" t="s">
        <v>16</v>
      </c>
      <c r="C77" s="198" t="s">
        <v>397</v>
      </c>
      <c r="D77" s="199"/>
      <c r="E77" s="9"/>
      <c r="F77" s="9" t="s">
        <v>101</v>
      </c>
      <c r="G77" s="9" t="s">
        <v>437</v>
      </c>
      <c r="H77" s="9" t="s">
        <v>157</v>
      </c>
      <c r="I77" s="9" t="s">
        <v>438</v>
      </c>
      <c r="J77" s="11"/>
      <c r="K77" s="14">
        <v>1</v>
      </c>
      <c r="L77" s="14">
        <v>3</v>
      </c>
      <c r="M77" s="129"/>
      <c r="N77" s="26">
        <f t="shared" si="1"/>
        <v>0</v>
      </c>
      <c r="O77" s="129"/>
      <c r="P77" s="9"/>
    </row>
    <row r="78" spans="1:16" ht="30.75" customHeight="1" x14ac:dyDescent="0.3">
      <c r="A78" s="13">
        <v>220058</v>
      </c>
      <c r="B78" s="13" t="s">
        <v>16</v>
      </c>
      <c r="C78" s="200" t="s">
        <v>397</v>
      </c>
      <c r="D78" s="199"/>
      <c r="E78" s="7"/>
      <c r="F78" s="7" t="s">
        <v>101</v>
      </c>
      <c r="G78" s="7" t="s">
        <v>537</v>
      </c>
      <c r="H78" s="7" t="s">
        <v>121</v>
      </c>
      <c r="I78" s="7" t="s">
        <v>492</v>
      </c>
      <c r="J78" s="12">
        <v>2013</v>
      </c>
      <c r="K78" s="12">
        <v>1</v>
      </c>
      <c r="L78" s="12">
        <v>3</v>
      </c>
      <c r="M78" s="129"/>
      <c r="N78" s="26">
        <f t="shared" si="1"/>
        <v>0</v>
      </c>
      <c r="O78" s="129"/>
      <c r="P78" s="7"/>
    </row>
    <row r="79" spans="1:16" ht="45.75" customHeight="1" x14ac:dyDescent="0.3">
      <c r="A79" s="15">
        <v>220058</v>
      </c>
      <c r="B79" s="15" t="s">
        <v>16</v>
      </c>
      <c r="C79" s="198" t="s">
        <v>397</v>
      </c>
      <c r="D79" s="199"/>
      <c r="E79" s="9"/>
      <c r="F79" s="9" t="s">
        <v>101</v>
      </c>
      <c r="G79" s="9" t="s">
        <v>538</v>
      </c>
      <c r="H79" s="9" t="s">
        <v>539</v>
      </c>
      <c r="I79" s="9" t="s">
        <v>540</v>
      </c>
      <c r="J79" s="14">
        <v>1996</v>
      </c>
      <c r="K79" s="14">
        <v>1</v>
      </c>
      <c r="L79" s="14">
        <v>3</v>
      </c>
      <c r="M79" s="129"/>
      <c r="N79" s="26">
        <f t="shared" si="1"/>
        <v>0</v>
      </c>
      <c r="O79" s="129"/>
      <c r="P79" s="9"/>
    </row>
    <row r="80" spans="1:16" ht="15.75" customHeight="1" x14ac:dyDescent="0.3">
      <c r="A80" s="13">
        <v>220058</v>
      </c>
      <c r="B80" s="13" t="s">
        <v>16</v>
      </c>
      <c r="C80" s="200" t="s">
        <v>397</v>
      </c>
      <c r="D80" s="199"/>
      <c r="E80" s="7"/>
      <c r="F80" s="7" t="s">
        <v>101</v>
      </c>
      <c r="G80" s="7" t="s">
        <v>541</v>
      </c>
      <c r="H80" s="7" t="s">
        <v>126</v>
      </c>
      <c r="I80" s="7" t="s">
        <v>527</v>
      </c>
      <c r="J80" s="12">
        <v>2002</v>
      </c>
      <c r="K80" s="12">
        <v>1</v>
      </c>
      <c r="L80" s="12">
        <v>6</v>
      </c>
      <c r="M80" s="129"/>
      <c r="N80" s="26">
        <f t="shared" si="1"/>
        <v>0</v>
      </c>
      <c r="O80" s="129"/>
      <c r="P80" s="7"/>
    </row>
    <row r="81" spans="1:16" ht="15.75" customHeight="1" x14ac:dyDescent="0.3">
      <c r="A81" s="15">
        <v>220058</v>
      </c>
      <c r="B81" s="15" t="s">
        <v>16</v>
      </c>
      <c r="C81" s="198" t="s">
        <v>397</v>
      </c>
      <c r="D81" s="199"/>
      <c r="E81" s="9"/>
      <c r="F81" s="9" t="s">
        <v>101</v>
      </c>
      <c r="G81" s="9" t="s">
        <v>542</v>
      </c>
      <c r="H81" s="9" t="s">
        <v>543</v>
      </c>
      <c r="I81" s="9" t="s">
        <v>532</v>
      </c>
      <c r="J81" s="14">
        <v>2002</v>
      </c>
      <c r="K81" s="14">
        <v>1</v>
      </c>
      <c r="L81" s="14">
        <v>3</v>
      </c>
      <c r="M81" s="129"/>
      <c r="N81" s="26">
        <f t="shared" si="1"/>
        <v>0</v>
      </c>
      <c r="O81" s="129"/>
      <c r="P81" s="9"/>
    </row>
    <row r="82" spans="1:16" ht="30.75" customHeight="1" x14ac:dyDescent="0.3">
      <c r="A82" s="13">
        <v>220058</v>
      </c>
      <c r="B82" s="13" t="s">
        <v>16</v>
      </c>
      <c r="C82" s="200" t="s">
        <v>397</v>
      </c>
      <c r="D82" s="199"/>
      <c r="E82" s="7"/>
      <c r="F82" s="7" t="s">
        <v>101</v>
      </c>
      <c r="G82" s="7" t="s">
        <v>544</v>
      </c>
      <c r="H82" s="7" t="s">
        <v>377</v>
      </c>
      <c r="I82" s="7" t="s">
        <v>545</v>
      </c>
      <c r="J82" s="12">
        <v>2002</v>
      </c>
      <c r="K82" s="12">
        <v>1</v>
      </c>
      <c r="L82" s="12">
        <v>3</v>
      </c>
      <c r="M82" s="129"/>
      <c r="N82" s="26">
        <f t="shared" si="1"/>
        <v>0</v>
      </c>
      <c r="O82" s="129"/>
      <c r="P82" s="7"/>
    </row>
    <row r="83" spans="1:16" ht="30.75" customHeight="1" x14ac:dyDescent="0.3">
      <c r="A83" s="15">
        <v>220058</v>
      </c>
      <c r="B83" s="15" t="s">
        <v>16</v>
      </c>
      <c r="C83" s="198" t="s">
        <v>397</v>
      </c>
      <c r="D83" s="199"/>
      <c r="E83" s="9"/>
      <c r="F83" s="9" t="s">
        <v>101</v>
      </c>
      <c r="G83" s="9" t="s">
        <v>546</v>
      </c>
      <c r="H83" s="9" t="s">
        <v>113</v>
      </c>
      <c r="I83" s="9" t="s">
        <v>547</v>
      </c>
      <c r="J83" s="14">
        <v>2002</v>
      </c>
      <c r="K83" s="14">
        <v>1</v>
      </c>
      <c r="L83" s="14">
        <v>3</v>
      </c>
      <c r="M83" s="129"/>
      <c r="N83" s="26">
        <f t="shared" si="1"/>
        <v>0</v>
      </c>
      <c r="O83" s="129"/>
      <c r="P83" s="9"/>
    </row>
    <row r="84" spans="1:16" ht="30.75" customHeight="1" x14ac:dyDescent="0.3">
      <c r="A84" s="13">
        <v>220058</v>
      </c>
      <c r="B84" s="13" t="s">
        <v>16</v>
      </c>
      <c r="C84" s="200" t="s">
        <v>397</v>
      </c>
      <c r="D84" s="199"/>
      <c r="E84" s="7"/>
      <c r="F84" s="7" t="s">
        <v>101</v>
      </c>
      <c r="G84" s="7" t="s">
        <v>548</v>
      </c>
      <c r="H84" s="7" t="s">
        <v>401</v>
      </c>
      <c r="I84" s="7" t="s">
        <v>549</v>
      </c>
      <c r="J84" s="12">
        <v>2002</v>
      </c>
      <c r="K84" s="12">
        <v>1</v>
      </c>
      <c r="L84" s="12">
        <v>3</v>
      </c>
      <c r="M84" s="129"/>
      <c r="N84" s="26">
        <f t="shared" si="1"/>
        <v>0</v>
      </c>
      <c r="O84" s="129"/>
      <c r="P84" s="7"/>
    </row>
    <row r="85" spans="1:16" ht="45.75" customHeight="1" x14ac:dyDescent="0.3">
      <c r="A85" s="15">
        <v>220058</v>
      </c>
      <c r="B85" s="15" t="s">
        <v>16</v>
      </c>
      <c r="C85" s="198" t="s">
        <v>397</v>
      </c>
      <c r="D85" s="199"/>
      <c r="E85" s="9"/>
      <c r="F85" s="9" t="s">
        <v>101</v>
      </c>
      <c r="G85" s="9" t="s">
        <v>550</v>
      </c>
      <c r="H85" s="9" t="s">
        <v>113</v>
      </c>
      <c r="I85" s="9" t="s">
        <v>551</v>
      </c>
      <c r="J85" s="14">
        <v>2002</v>
      </c>
      <c r="K85" s="14">
        <v>1</v>
      </c>
      <c r="L85" s="14">
        <v>3</v>
      </c>
      <c r="M85" s="129"/>
      <c r="N85" s="26">
        <f t="shared" si="1"/>
        <v>0</v>
      </c>
      <c r="O85" s="129"/>
      <c r="P85" s="9"/>
    </row>
    <row r="86" spans="1:16" ht="45.75" customHeight="1" x14ac:dyDescent="0.3">
      <c r="A86" s="13">
        <v>220058</v>
      </c>
      <c r="B86" s="13" t="s">
        <v>16</v>
      </c>
      <c r="C86" s="200" t="s">
        <v>397</v>
      </c>
      <c r="D86" s="199"/>
      <c r="E86" s="7"/>
      <c r="F86" s="7" t="s">
        <v>101</v>
      </c>
      <c r="G86" s="7" t="s">
        <v>552</v>
      </c>
      <c r="H86" s="7" t="s">
        <v>113</v>
      </c>
      <c r="I86" s="7" t="s">
        <v>553</v>
      </c>
      <c r="J86" s="12">
        <v>2002</v>
      </c>
      <c r="K86" s="12">
        <v>1</v>
      </c>
      <c r="L86" s="12">
        <v>3</v>
      </c>
      <c r="M86" s="129"/>
      <c r="N86" s="26">
        <f t="shared" si="1"/>
        <v>0</v>
      </c>
      <c r="O86" s="129"/>
      <c r="P86" s="7"/>
    </row>
    <row r="87" spans="1:16" ht="30.75" customHeight="1" x14ac:dyDescent="0.3">
      <c r="A87" s="15">
        <v>220058</v>
      </c>
      <c r="B87" s="15" t="s">
        <v>16</v>
      </c>
      <c r="C87" s="198" t="s">
        <v>397</v>
      </c>
      <c r="D87" s="199"/>
      <c r="E87" s="9"/>
      <c r="F87" s="9" t="s">
        <v>101</v>
      </c>
      <c r="G87" s="9" t="s">
        <v>554</v>
      </c>
      <c r="H87" s="9" t="s">
        <v>377</v>
      </c>
      <c r="I87" s="9" t="s">
        <v>555</v>
      </c>
      <c r="J87" s="14">
        <v>2014</v>
      </c>
      <c r="K87" s="14">
        <v>1</v>
      </c>
      <c r="L87" s="14">
        <v>3</v>
      </c>
      <c r="M87" s="129"/>
      <c r="N87" s="26">
        <f t="shared" si="1"/>
        <v>0</v>
      </c>
      <c r="O87" s="129"/>
      <c r="P87" s="9"/>
    </row>
    <row r="88" spans="1:16" ht="30.75" customHeight="1" x14ac:dyDescent="0.3">
      <c r="A88" s="13">
        <v>220058</v>
      </c>
      <c r="B88" s="13" t="s">
        <v>16</v>
      </c>
      <c r="C88" s="200" t="s">
        <v>397</v>
      </c>
      <c r="D88" s="199"/>
      <c r="E88" s="7"/>
      <c r="F88" s="7" t="s">
        <v>101</v>
      </c>
      <c r="G88" s="7" t="s">
        <v>556</v>
      </c>
      <c r="H88" s="7" t="s">
        <v>121</v>
      </c>
      <c r="I88" s="7" t="s">
        <v>492</v>
      </c>
      <c r="J88" s="12">
        <v>2003</v>
      </c>
      <c r="K88" s="12">
        <v>1</v>
      </c>
      <c r="L88" s="12">
        <v>3</v>
      </c>
      <c r="M88" s="129"/>
      <c r="N88" s="26">
        <f t="shared" si="1"/>
        <v>0</v>
      </c>
      <c r="O88" s="129"/>
      <c r="P88" s="7"/>
    </row>
    <row r="89" spans="1:16" ht="15.75" customHeight="1" x14ac:dyDescent="0.3">
      <c r="A89" s="15">
        <v>220058</v>
      </c>
      <c r="B89" s="15" t="s">
        <v>16</v>
      </c>
      <c r="C89" s="198" t="s">
        <v>397</v>
      </c>
      <c r="D89" s="199"/>
      <c r="E89" s="9"/>
      <c r="F89" s="9" t="s">
        <v>101</v>
      </c>
      <c r="G89" s="9" t="s">
        <v>557</v>
      </c>
      <c r="H89" s="9" t="s">
        <v>126</v>
      </c>
      <c r="I89" s="9" t="s">
        <v>536</v>
      </c>
      <c r="J89" s="14">
        <v>2003</v>
      </c>
      <c r="K89" s="14">
        <v>1</v>
      </c>
      <c r="L89" s="14">
        <v>6</v>
      </c>
      <c r="M89" s="129"/>
      <c r="N89" s="26">
        <f t="shared" si="1"/>
        <v>0</v>
      </c>
      <c r="O89" s="129"/>
      <c r="P89" s="9"/>
    </row>
    <row r="90" spans="1:16" ht="15.75" customHeight="1" x14ac:dyDescent="0.3">
      <c r="A90" s="13">
        <v>220058</v>
      </c>
      <c r="B90" s="13" t="s">
        <v>16</v>
      </c>
      <c r="C90" s="200" t="s">
        <v>397</v>
      </c>
      <c r="D90" s="199"/>
      <c r="E90" s="7"/>
      <c r="F90" s="7" t="s">
        <v>101</v>
      </c>
      <c r="G90" s="7" t="s">
        <v>558</v>
      </c>
      <c r="H90" s="7" t="s">
        <v>559</v>
      </c>
      <c r="I90" s="7" t="s">
        <v>560</v>
      </c>
      <c r="J90" s="10"/>
      <c r="K90" s="12">
        <v>1</v>
      </c>
      <c r="L90" s="12"/>
      <c r="M90" s="134"/>
      <c r="N90" s="26">
        <f t="shared" si="1"/>
        <v>0</v>
      </c>
      <c r="O90" s="134"/>
      <c r="P90" s="7"/>
    </row>
    <row r="91" spans="1:16" ht="15.75" customHeight="1" x14ac:dyDescent="0.3">
      <c r="A91" s="15">
        <v>220058</v>
      </c>
      <c r="B91" s="15" t="s">
        <v>16</v>
      </c>
      <c r="C91" s="198" t="s">
        <v>397</v>
      </c>
      <c r="D91" s="199"/>
      <c r="E91" s="9"/>
      <c r="F91" s="9" t="s">
        <v>101</v>
      </c>
      <c r="G91" s="9" t="s">
        <v>561</v>
      </c>
      <c r="H91" s="9" t="s">
        <v>113</v>
      </c>
      <c r="I91" s="9" t="s">
        <v>562</v>
      </c>
      <c r="J91" s="11"/>
      <c r="K91" s="14">
        <v>1</v>
      </c>
      <c r="L91" s="14"/>
      <c r="M91" s="134"/>
      <c r="N91" s="26">
        <f t="shared" si="1"/>
        <v>0</v>
      </c>
      <c r="O91" s="134"/>
      <c r="P91" s="9"/>
    </row>
    <row r="92" spans="1:16" ht="15.75" customHeight="1" x14ac:dyDescent="0.3">
      <c r="A92" s="13">
        <v>220058</v>
      </c>
      <c r="B92" s="13" t="s">
        <v>16</v>
      </c>
      <c r="C92" s="200" t="s">
        <v>397</v>
      </c>
      <c r="D92" s="199"/>
      <c r="E92" s="7"/>
      <c r="F92" s="7" t="s">
        <v>101</v>
      </c>
      <c r="G92" s="7" t="s">
        <v>563</v>
      </c>
      <c r="H92" s="7"/>
      <c r="I92" s="7"/>
      <c r="J92" s="12">
        <v>1978</v>
      </c>
      <c r="K92" s="12">
        <v>145</v>
      </c>
      <c r="L92" s="12">
        <v>3</v>
      </c>
      <c r="M92" s="129"/>
      <c r="N92" s="26">
        <f t="shared" si="1"/>
        <v>0</v>
      </c>
      <c r="O92" s="129"/>
      <c r="P92" s="7"/>
    </row>
    <row r="93" spans="1:16" x14ac:dyDescent="0.3">
      <c r="A93" s="9"/>
      <c r="B93" s="9"/>
      <c r="C93" s="9"/>
      <c r="D93" s="9"/>
      <c r="E93" s="9"/>
      <c r="F93" s="9"/>
      <c r="G93" s="9"/>
      <c r="H93" s="9"/>
      <c r="I93" s="9"/>
      <c r="J93" s="11"/>
      <c r="K93" s="11"/>
      <c r="L93" s="11"/>
      <c r="M93" s="11"/>
      <c r="N93" s="11"/>
      <c r="O93" s="11"/>
      <c r="P93" s="9"/>
    </row>
    <row r="94" spans="1:16" x14ac:dyDescent="0.3">
      <c r="A94" s="7"/>
      <c r="B94" s="7"/>
      <c r="C94" s="7"/>
      <c r="D94" s="7"/>
      <c r="E94" s="7"/>
      <c r="F94" s="7"/>
      <c r="G94" s="7"/>
      <c r="H94" s="7"/>
      <c r="I94" s="7"/>
      <c r="J94" s="10"/>
      <c r="K94" s="10"/>
      <c r="L94" s="10"/>
      <c r="M94" s="10"/>
      <c r="N94" s="10"/>
      <c r="O94" s="10"/>
      <c r="P94" s="7"/>
    </row>
    <row r="95" spans="1:16" x14ac:dyDescent="0.3">
      <c r="A95" s="9"/>
      <c r="B95" s="9"/>
      <c r="C95" s="9"/>
      <c r="D95" s="9"/>
      <c r="E95" s="9"/>
      <c r="F95" s="9"/>
      <c r="G95" s="9"/>
      <c r="H95" s="9"/>
      <c r="I95" s="9"/>
      <c r="J95" s="11"/>
      <c r="K95" s="11"/>
      <c r="L95" s="11"/>
      <c r="M95" s="11"/>
      <c r="N95" s="11"/>
      <c r="O95" s="11"/>
      <c r="P95" s="9"/>
    </row>
    <row r="96" spans="1:16" x14ac:dyDescent="0.3">
      <c r="A96" s="7"/>
      <c r="B96" s="7"/>
      <c r="C96" s="7"/>
      <c r="D96" s="7"/>
      <c r="E96" s="7"/>
      <c r="F96" s="7"/>
      <c r="G96" s="7"/>
      <c r="H96" s="7"/>
      <c r="I96" s="7"/>
      <c r="J96" s="10"/>
      <c r="K96" s="10"/>
      <c r="L96" s="10"/>
      <c r="M96" s="10"/>
      <c r="N96" s="10"/>
      <c r="O96" s="10"/>
      <c r="P96" s="7"/>
    </row>
  </sheetData>
  <mergeCells count="92">
    <mergeCell ref="C87:D87"/>
    <mergeCell ref="C10:D10"/>
    <mergeCell ref="C65:D65"/>
    <mergeCell ref="C74:D74"/>
    <mergeCell ref="C68:D68"/>
    <mergeCell ref="C36:D36"/>
    <mergeCell ref="C50:D50"/>
    <mergeCell ref="C83:D83"/>
    <mergeCell ref="C44:D44"/>
    <mergeCell ref="C19:D19"/>
    <mergeCell ref="C34:D34"/>
    <mergeCell ref="C28:D28"/>
    <mergeCell ref="C23:D23"/>
    <mergeCell ref="C73:D73"/>
    <mergeCell ref="C92:D92"/>
    <mergeCell ref="C30:D30"/>
    <mergeCell ref="C5:D5"/>
    <mergeCell ref="C20:D20"/>
    <mergeCell ref="C76:D76"/>
    <mergeCell ref="C45:D45"/>
    <mergeCell ref="C85:D85"/>
    <mergeCell ref="C75:D75"/>
    <mergeCell ref="C47:D47"/>
    <mergeCell ref="C62:D62"/>
    <mergeCell ref="C59:D59"/>
    <mergeCell ref="C46:D46"/>
    <mergeCell ref="C39:D39"/>
    <mergeCell ref="C70:D70"/>
    <mergeCell ref="C48:D48"/>
    <mergeCell ref="C82:D82"/>
    <mergeCell ref="C89:D89"/>
    <mergeCell ref="C79:D79"/>
    <mergeCell ref="C54:D54"/>
    <mergeCell ref="C7:D7"/>
    <mergeCell ref="C72:D72"/>
    <mergeCell ref="C81:D81"/>
    <mergeCell ref="C56:D56"/>
    <mergeCell ref="C71:D71"/>
    <mergeCell ref="C43:D43"/>
    <mergeCell ref="C58:D58"/>
    <mergeCell ref="C52:D52"/>
    <mergeCell ref="C42:D42"/>
    <mergeCell ref="C60:D60"/>
    <mergeCell ref="C17:D17"/>
    <mergeCell ref="C88:D88"/>
    <mergeCell ref="C57:D57"/>
    <mergeCell ref="C3:D3"/>
    <mergeCell ref="C66:D66"/>
    <mergeCell ref="C27:D27"/>
    <mergeCell ref="C18:D18"/>
    <mergeCell ref="C2:D2"/>
    <mergeCell ref="C11:D11"/>
    <mergeCell ref="C53:D53"/>
    <mergeCell ref="C29:D29"/>
    <mergeCell ref="C37:D37"/>
    <mergeCell ref="C6:D6"/>
    <mergeCell ref="C15:D15"/>
    <mergeCell ref="C9:D9"/>
    <mergeCell ref="C4:D4"/>
    <mergeCell ref="C8:D8"/>
    <mergeCell ref="C1:D1"/>
    <mergeCell ref="C13:D13"/>
    <mergeCell ref="C69:D69"/>
    <mergeCell ref="C38:D38"/>
    <mergeCell ref="C78:D78"/>
    <mergeCell ref="C40:D40"/>
    <mergeCell ref="C49:D49"/>
    <mergeCell ref="C55:D55"/>
    <mergeCell ref="C24:D24"/>
    <mergeCell ref="C64:D64"/>
    <mergeCell ref="C33:D33"/>
    <mergeCell ref="C51:D51"/>
    <mergeCell ref="C32:D32"/>
    <mergeCell ref="C63:D63"/>
    <mergeCell ref="C26:D26"/>
    <mergeCell ref="C41:D41"/>
    <mergeCell ref="C91:D91"/>
    <mergeCell ref="C22:D22"/>
    <mergeCell ref="C31:D31"/>
    <mergeCell ref="C12:D12"/>
    <mergeCell ref="C77:D77"/>
    <mergeCell ref="C21:D21"/>
    <mergeCell ref="C86:D86"/>
    <mergeCell ref="C67:D67"/>
    <mergeCell ref="C61:D61"/>
    <mergeCell ref="C14:D14"/>
    <mergeCell ref="C35:D35"/>
    <mergeCell ref="C16:D16"/>
    <mergeCell ref="C25:D25"/>
    <mergeCell ref="C90:D90"/>
    <mergeCell ref="C84:D84"/>
    <mergeCell ref="C80:D80"/>
  </mergeCells>
  <phoneticPr fontId="10" type="noConversion"/>
  <conditionalFormatting sqref="L93:O96">
    <cfRule type="colorScale" priority="7">
      <colorScale>
        <cfvo type="num" val="1"/>
        <cfvo type="num" val="3"/>
        <cfvo type="num" val="6"/>
        <color rgb="FF63BE7B"/>
        <color rgb="FFFFEB84"/>
        <color rgb="FFF8696B"/>
      </colorScale>
    </cfRule>
  </conditionalFormatting>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C00000"/>
  </sheetPr>
  <dimension ref="A1:P73"/>
  <sheetViews>
    <sheetView showGridLines="0" topLeftCell="G1" zoomScale="79" workbookViewId="0">
      <selection activeCell="G1" sqref="A1:XFD1"/>
    </sheetView>
  </sheetViews>
  <sheetFormatPr defaultColWidth="28" defaultRowHeight="14.4" x14ac:dyDescent="0.3"/>
  <cols>
    <col min="1" max="1" width="18.6640625" style="3" bestFit="1" customWidth="1"/>
    <col min="2" max="2" width="18" style="3" customWidth="1"/>
    <col min="3" max="3" width="19" style="3" customWidth="1"/>
    <col min="4" max="4" width="10" style="3" customWidth="1"/>
    <col min="5" max="5" width="13" style="3" customWidth="1"/>
    <col min="6" max="6" width="12" style="3" customWidth="1"/>
    <col min="7" max="7" width="59" style="3" customWidth="1"/>
    <col min="8" max="8" width="25" style="3" customWidth="1"/>
    <col min="9" max="9" width="29" style="3" customWidth="1"/>
    <col min="10" max="10" width="13" style="3" customWidth="1"/>
    <col min="11" max="11" width="11" style="3" customWidth="1"/>
    <col min="12" max="15" width="17" customWidth="1"/>
    <col min="16" max="17" width="28" style="3" customWidth="1"/>
    <col min="18" max="16384" width="28" style="3"/>
  </cols>
  <sheetData>
    <row r="1" spans="1:16" customFormat="1" ht="102.75" customHeight="1" x14ac:dyDescent="0.3">
      <c r="A1" s="4" t="s">
        <v>88</v>
      </c>
      <c r="B1" s="4" t="s">
        <v>3</v>
      </c>
      <c r="C1" s="201" t="s">
        <v>89</v>
      </c>
      <c r="D1" s="199"/>
      <c r="E1" s="4" t="s">
        <v>90</v>
      </c>
      <c r="F1" s="4" t="s">
        <v>91</v>
      </c>
      <c r="G1" s="4" t="s">
        <v>92</v>
      </c>
      <c r="H1" s="4" t="s">
        <v>93</v>
      </c>
      <c r="I1" s="4" t="s">
        <v>94</v>
      </c>
      <c r="J1" s="4" t="s">
        <v>95</v>
      </c>
      <c r="K1" s="4" t="s">
        <v>96</v>
      </c>
      <c r="L1" s="4" t="s">
        <v>97</v>
      </c>
      <c r="M1" s="4" t="s">
        <v>927</v>
      </c>
      <c r="N1" s="4" t="s">
        <v>98</v>
      </c>
      <c r="O1" s="139" t="s">
        <v>912</v>
      </c>
      <c r="P1" s="4" t="s">
        <v>99</v>
      </c>
    </row>
    <row r="2" spans="1:16" ht="15.75" customHeight="1" x14ac:dyDescent="0.3">
      <c r="A2" s="13">
        <v>220126</v>
      </c>
      <c r="B2" s="13" t="s">
        <v>23</v>
      </c>
      <c r="C2" s="200" t="s">
        <v>279</v>
      </c>
      <c r="D2" s="199"/>
      <c r="E2" s="7" t="s">
        <v>280</v>
      </c>
      <c r="F2" s="7" t="s">
        <v>101</v>
      </c>
      <c r="G2" s="7" t="s">
        <v>281</v>
      </c>
      <c r="H2" s="7" t="s">
        <v>282</v>
      </c>
      <c r="I2" s="7"/>
      <c r="J2" s="12">
        <v>2013</v>
      </c>
      <c r="K2" s="12">
        <v>14</v>
      </c>
      <c r="L2" s="12">
        <v>3</v>
      </c>
      <c r="M2" s="129"/>
      <c r="N2" s="26">
        <f>SUM(M2*K2)</f>
        <v>0</v>
      </c>
      <c r="O2" s="129"/>
      <c r="P2" s="35">
        <f>SUM(N2:O61)</f>
        <v>0</v>
      </c>
    </row>
    <row r="3" spans="1:16" ht="15.75" customHeight="1" x14ac:dyDescent="0.3">
      <c r="A3" s="15">
        <v>220126</v>
      </c>
      <c r="B3" s="15" t="s">
        <v>23</v>
      </c>
      <c r="C3" s="198" t="s">
        <v>279</v>
      </c>
      <c r="D3" s="199"/>
      <c r="E3" s="9" t="s">
        <v>280</v>
      </c>
      <c r="F3" s="9" t="s">
        <v>101</v>
      </c>
      <c r="G3" s="9" t="s">
        <v>283</v>
      </c>
      <c r="H3" s="9" t="s">
        <v>282</v>
      </c>
      <c r="I3" s="9"/>
      <c r="J3" s="14">
        <v>2013</v>
      </c>
      <c r="K3" s="14">
        <v>20</v>
      </c>
      <c r="L3" s="14">
        <v>3</v>
      </c>
      <c r="M3" s="129"/>
      <c r="N3" s="26">
        <f t="shared" ref="N3:N61" si="0">SUM(M3*K3)</f>
        <v>0</v>
      </c>
      <c r="O3" s="129"/>
      <c r="P3" s="9"/>
    </row>
    <row r="4" spans="1:16" ht="30.75" customHeight="1" x14ac:dyDescent="0.3">
      <c r="A4" s="13">
        <v>220126</v>
      </c>
      <c r="B4" s="13" t="s">
        <v>23</v>
      </c>
      <c r="C4" s="200" t="s">
        <v>279</v>
      </c>
      <c r="D4" s="199"/>
      <c r="E4" s="7" t="s">
        <v>280</v>
      </c>
      <c r="F4" s="7" t="s">
        <v>101</v>
      </c>
      <c r="G4" s="7" t="s">
        <v>284</v>
      </c>
      <c r="H4" s="7" t="s">
        <v>285</v>
      </c>
      <c r="I4" s="7" t="s">
        <v>286</v>
      </c>
      <c r="J4" s="12">
        <v>2013</v>
      </c>
      <c r="K4" s="12">
        <v>1</v>
      </c>
      <c r="L4" s="12">
        <v>3</v>
      </c>
      <c r="M4" s="129"/>
      <c r="N4" s="26">
        <f t="shared" si="0"/>
        <v>0</v>
      </c>
      <c r="O4" s="129"/>
      <c r="P4" s="7"/>
    </row>
    <row r="5" spans="1:16" ht="30.75" customHeight="1" x14ac:dyDescent="0.3">
      <c r="A5" s="15">
        <v>220126</v>
      </c>
      <c r="B5" s="15" t="s">
        <v>23</v>
      </c>
      <c r="C5" s="198" t="s">
        <v>279</v>
      </c>
      <c r="D5" s="199"/>
      <c r="E5" s="9" t="s">
        <v>280</v>
      </c>
      <c r="F5" s="9" t="s">
        <v>101</v>
      </c>
      <c r="G5" s="9" t="s">
        <v>287</v>
      </c>
      <c r="H5" s="9" t="s">
        <v>285</v>
      </c>
      <c r="I5" s="9" t="s">
        <v>288</v>
      </c>
      <c r="J5" s="14">
        <v>2013</v>
      </c>
      <c r="K5" s="14">
        <v>1</v>
      </c>
      <c r="L5" s="14">
        <v>4</v>
      </c>
      <c r="M5" s="129"/>
      <c r="N5" s="26">
        <f t="shared" si="0"/>
        <v>0</v>
      </c>
      <c r="O5" s="129"/>
      <c r="P5" s="9"/>
    </row>
    <row r="6" spans="1:16" ht="30.75" customHeight="1" x14ac:dyDescent="0.3">
      <c r="A6" s="13">
        <v>220126</v>
      </c>
      <c r="B6" s="13" t="s">
        <v>23</v>
      </c>
      <c r="C6" s="200" t="s">
        <v>279</v>
      </c>
      <c r="D6" s="199"/>
      <c r="E6" s="7" t="s">
        <v>280</v>
      </c>
      <c r="F6" s="7" t="s">
        <v>101</v>
      </c>
      <c r="G6" s="7" t="s">
        <v>289</v>
      </c>
      <c r="H6" s="7" t="s">
        <v>290</v>
      </c>
      <c r="I6" s="7" t="s">
        <v>291</v>
      </c>
      <c r="J6" s="12">
        <v>2013</v>
      </c>
      <c r="K6" s="12">
        <v>1</v>
      </c>
      <c r="L6" s="12">
        <v>4</v>
      </c>
      <c r="M6" s="129"/>
      <c r="N6" s="26">
        <f t="shared" si="0"/>
        <v>0</v>
      </c>
      <c r="O6" s="129"/>
      <c r="P6" s="7"/>
    </row>
    <row r="7" spans="1:16" ht="15.75" customHeight="1" x14ac:dyDescent="0.3">
      <c r="A7" s="15">
        <v>220126</v>
      </c>
      <c r="B7" s="15" t="s">
        <v>23</v>
      </c>
      <c r="C7" s="198" t="s">
        <v>279</v>
      </c>
      <c r="D7" s="199"/>
      <c r="E7" s="9" t="s">
        <v>280</v>
      </c>
      <c r="F7" s="9" t="s">
        <v>101</v>
      </c>
      <c r="G7" s="9" t="s">
        <v>292</v>
      </c>
      <c r="H7" s="9" t="s">
        <v>126</v>
      </c>
      <c r="I7" s="9" t="s">
        <v>293</v>
      </c>
      <c r="J7" s="14">
        <v>2013</v>
      </c>
      <c r="K7" s="14">
        <v>21</v>
      </c>
      <c r="L7" s="14">
        <v>3</v>
      </c>
      <c r="M7" s="129"/>
      <c r="N7" s="26">
        <f t="shared" si="0"/>
        <v>0</v>
      </c>
      <c r="O7" s="129"/>
      <c r="P7" s="9"/>
    </row>
    <row r="8" spans="1:16" ht="15.75" customHeight="1" x14ac:dyDescent="0.3">
      <c r="A8" s="13">
        <v>220126</v>
      </c>
      <c r="B8" s="13" t="s">
        <v>23</v>
      </c>
      <c r="C8" s="200" t="s">
        <v>279</v>
      </c>
      <c r="D8" s="199"/>
      <c r="E8" s="7" t="s">
        <v>280</v>
      </c>
      <c r="F8" s="7" t="s">
        <v>101</v>
      </c>
      <c r="G8" s="7" t="s">
        <v>294</v>
      </c>
      <c r="H8" s="7"/>
      <c r="I8" s="7"/>
      <c r="J8" s="12">
        <v>2013</v>
      </c>
      <c r="K8" s="12">
        <v>3</v>
      </c>
      <c r="L8" s="12">
        <v>3</v>
      </c>
      <c r="M8" s="129"/>
      <c r="N8" s="26">
        <f t="shared" si="0"/>
        <v>0</v>
      </c>
      <c r="O8" s="129"/>
      <c r="P8" s="7"/>
    </row>
    <row r="9" spans="1:16" ht="15.75" customHeight="1" x14ac:dyDescent="0.3">
      <c r="A9" s="15">
        <v>220126</v>
      </c>
      <c r="B9" s="15" t="s">
        <v>23</v>
      </c>
      <c r="C9" s="198" t="s">
        <v>279</v>
      </c>
      <c r="D9" s="199"/>
      <c r="E9" s="9" t="s">
        <v>280</v>
      </c>
      <c r="F9" s="9" t="s">
        <v>101</v>
      </c>
      <c r="G9" s="9" t="s">
        <v>295</v>
      </c>
      <c r="H9" s="9" t="s">
        <v>296</v>
      </c>
      <c r="I9" s="9" t="s">
        <v>297</v>
      </c>
      <c r="J9" s="14">
        <v>2013</v>
      </c>
      <c r="K9" s="14">
        <v>1</v>
      </c>
      <c r="L9" s="14">
        <v>3</v>
      </c>
      <c r="M9" s="129"/>
      <c r="N9" s="26">
        <f t="shared" si="0"/>
        <v>0</v>
      </c>
      <c r="O9" s="129"/>
      <c r="P9" s="9"/>
    </row>
    <row r="10" spans="1:16" ht="27.9" customHeight="1" x14ac:dyDescent="0.3">
      <c r="A10" s="13">
        <v>220126</v>
      </c>
      <c r="B10" s="13" t="s">
        <v>23</v>
      </c>
      <c r="C10" s="200" t="s">
        <v>279</v>
      </c>
      <c r="D10" s="199"/>
      <c r="E10" s="7" t="s">
        <v>280</v>
      </c>
      <c r="F10" s="7" t="s">
        <v>101</v>
      </c>
      <c r="G10" s="7" t="s">
        <v>298</v>
      </c>
      <c r="H10" s="7"/>
      <c r="I10" s="7"/>
      <c r="J10" s="12">
        <v>2013</v>
      </c>
      <c r="K10" s="12">
        <v>1</v>
      </c>
      <c r="L10" s="12">
        <v>3</v>
      </c>
      <c r="M10" s="132"/>
      <c r="N10" s="26">
        <f t="shared" si="0"/>
        <v>0</v>
      </c>
      <c r="O10" s="132"/>
      <c r="P10" s="7"/>
    </row>
    <row r="11" spans="1:16" ht="30.75" customHeight="1" x14ac:dyDescent="0.3">
      <c r="A11" s="15">
        <v>220126</v>
      </c>
      <c r="B11" s="15" t="s">
        <v>23</v>
      </c>
      <c r="C11" s="198" t="s">
        <v>279</v>
      </c>
      <c r="D11" s="199"/>
      <c r="E11" s="9" t="s">
        <v>280</v>
      </c>
      <c r="F11" s="9" t="s">
        <v>101</v>
      </c>
      <c r="G11" s="9" t="s">
        <v>299</v>
      </c>
      <c r="H11" s="9" t="s">
        <v>300</v>
      </c>
      <c r="I11" s="9" t="s">
        <v>301</v>
      </c>
      <c r="J11" s="14">
        <v>2013</v>
      </c>
      <c r="K11" s="14">
        <v>11</v>
      </c>
      <c r="L11" s="14">
        <v>3</v>
      </c>
      <c r="M11" s="129"/>
      <c r="N11" s="26">
        <f t="shared" si="0"/>
        <v>0</v>
      </c>
      <c r="O11" s="129"/>
      <c r="P11" s="9"/>
    </row>
    <row r="12" spans="1:16" ht="30.75" customHeight="1" x14ac:dyDescent="0.3">
      <c r="A12" s="13">
        <v>220126</v>
      </c>
      <c r="B12" s="13" t="s">
        <v>23</v>
      </c>
      <c r="C12" s="200" t="s">
        <v>279</v>
      </c>
      <c r="D12" s="199"/>
      <c r="E12" s="7" t="s">
        <v>280</v>
      </c>
      <c r="F12" s="7" t="s">
        <v>101</v>
      </c>
      <c r="G12" s="7" t="s">
        <v>302</v>
      </c>
      <c r="H12" s="7" t="s">
        <v>300</v>
      </c>
      <c r="I12" s="7" t="s">
        <v>303</v>
      </c>
      <c r="J12" s="12">
        <v>2013</v>
      </c>
      <c r="K12" s="12">
        <v>3</v>
      </c>
      <c r="L12" s="12">
        <v>3</v>
      </c>
      <c r="M12" s="129"/>
      <c r="N12" s="26">
        <f t="shared" si="0"/>
        <v>0</v>
      </c>
      <c r="O12" s="129"/>
      <c r="P12" s="7"/>
    </row>
    <row r="13" spans="1:16" ht="30.75" customHeight="1" x14ac:dyDescent="0.3">
      <c r="A13" s="15">
        <v>220126</v>
      </c>
      <c r="B13" s="15" t="s">
        <v>23</v>
      </c>
      <c r="C13" s="198" t="s">
        <v>279</v>
      </c>
      <c r="D13" s="199"/>
      <c r="E13" s="9" t="s">
        <v>280</v>
      </c>
      <c r="F13" s="9" t="s">
        <v>101</v>
      </c>
      <c r="G13" s="9" t="s">
        <v>304</v>
      </c>
      <c r="H13" s="9"/>
      <c r="I13" s="9" t="s">
        <v>305</v>
      </c>
      <c r="J13" s="14">
        <v>2013</v>
      </c>
      <c r="K13" s="14">
        <v>9</v>
      </c>
      <c r="L13" s="14">
        <v>4</v>
      </c>
      <c r="M13" s="129"/>
      <c r="N13" s="26">
        <f t="shared" si="0"/>
        <v>0</v>
      </c>
      <c r="O13" s="129"/>
      <c r="P13" s="9"/>
    </row>
    <row r="14" spans="1:16" ht="30.75" customHeight="1" x14ac:dyDescent="0.3">
      <c r="A14" s="13">
        <v>220126</v>
      </c>
      <c r="B14" s="13" t="s">
        <v>23</v>
      </c>
      <c r="C14" s="200" t="s">
        <v>279</v>
      </c>
      <c r="D14" s="199"/>
      <c r="E14" s="7" t="s">
        <v>280</v>
      </c>
      <c r="F14" s="7" t="s">
        <v>101</v>
      </c>
      <c r="G14" s="7" t="s">
        <v>306</v>
      </c>
      <c r="H14" s="7" t="s">
        <v>300</v>
      </c>
      <c r="I14" s="7" t="s">
        <v>307</v>
      </c>
      <c r="J14" s="12">
        <v>2013</v>
      </c>
      <c r="K14" s="12">
        <v>1</v>
      </c>
      <c r="L14" s="12">
        <v>3</v>
      </c>
      <c r="M14" s="129"/>
      <c r="N14" s="26">
        <f t="shared" si="0"/>
        <v>0</v>
      </c>
      <c r="O14" s="129"/>
      <c r="P14" s="7"/>
    </row>
    <row r="15" spans="1:16" ht="15.75" customHeight="1" x14ac:dyDescent="0.3">
      <c r="A15" s="15">
        <v>220126</v>
      </c>
      <c r="B15" s="15" t="s">
        <v>23</v>
      </c>
      <c r="C15" s="198" t="s">
        <v>279</v>
      </c>
      <c r="D15" s="199"/>
      <c r="E15" s="9" t="s">
        <v>280</v>
      </c>
      <c r="F15" s="9" t="s">
        <v>101</v>
      </c>
      <c r="G15" s="9" t="s">
        <v>308</v>
      </c>
      <c r="H15" s="9" t="s">
        <v>309</v>
      </c>
      <c r="I15" s="9" t="s">
        <v>310</v>
      </c>
      <c r="J15" s="14">
        <v>2013</v>
      </c>
      <c r="K15" s="14">
        <v>1</v>
      </c>
      <c r="L15" s="14">
        <v>3</v>
      </c>
      <c r="M15" s="129"/>
      <c r="N15" s="26">
        <f t="shared" si="0"/>
        <v>0</v>
      </c>
      <c r="O15" s="129"/>
      <c r="P15" s="9"/>
    </row>
    <row r="16" spans="1:16" ht="15.75" customHeight="1" x14ac:dyDescent="0.3">
      <c r="A16" s="13">
        <v>220126</v>
      </c>
      <c r="B16" s="13" t="s">
        <v>23</v>
      </c>
      <c r="C16" s="200" t="s">
        <v>279</v>
      </c>
      <c r="D16" s="199"/>
      <c r="E16" s="7" t="s">
        <v>280</v>
      </c>
      <c r="F16" s="7" t="s">
        <v>101</v>
      </c>
      <c r="G16" s="7" t="s">
        <v>308</v>
      </c>
      <c r="H16" s="7" t="s">
        <v>309</v>
      </c>
      <c r="I16" s="7" t="s">
        <v>310</v>
      </c>
      <c r="J16" s="10"/>
      <c r="K16" s="12">
        <v>1</v>
      </c>
      <c r="L16" s="12"/>
      <c r="M16" s="133"/>
      <c r="N16" s="26">
        <f t="shared" si="0"/>
        <v>0</v>
      </c>
      <c r="O16" s="133"/>
      <c r="P16" s="7"/>
    </row>
    <row r="17" spans="1:16" ht="30.75" customHeight="1" x14ac:dyDescent="0.3">
      <c r="A17" s="15">
        <v>220126</v>
      </c>
      <c r="B17" s="15" t="s">
        <v>23</v>
      </c>
      <c r="C17" s="198" t="s">
        <v>279</v>
      </c>
      <c r="D17" s="199"/>
      <c r="E17" s="9" t="s">
        <v>280</v>
      </c>
      <c r="F17" s="9" t="s">
        <v>101</v>
      </c>
      <c r="G17" s="9" t="s">
        <v>311</v>
      </c>
      <c r="H17" s="9"/>
      <c r="I17" s="9"/>
      <c r="J17" s="14">
        <v>2013</v>
      </c>
      <c r="K17" s="14">
        <v>20</v>
      </c>
      <c r="L17" s="14">
        <v>3</v>
      </c>
      <c r="M17" s="129"/>
      <c r="N17" s="26">
        <f t="shared" si="0"/>
        <v>0</v>
      </c>
      <c r="O17" s="129"/>
      <c r="P17" s="9"/>
    </row>
    <row r="18" spans="1:16" ht="15.75" customHeight="1" x14ac:dyDescent="0.3">
      <c r="A18" s="13">
        <v>220126</v>
      </c>
      <c r="B18" s="13" t="s">
        <v>23</v>
      </c>
      <c r="C18" s="200" t="s">
        <v>279</v>
      </c>
      <c r="D18" s="199"/>
      <c r="E18" s="7" t="s">
        <v>280</v>
      </c>
      <c r="F18" s="7" t="s">
        <v>101</v>
      </c>
      <c r="G18" s="7" t="s">
        <v>312</v>
      </c>
      <c r="H18" s="7"/>
      <c r="I18" s="7" t="s">
        <v>313</v>
      </c>
      <c r="J18" s="12">
        <v>2013</v>
      </c>
      <c r="K18" s="12">
        <v>1</v>
      </c>
      <c r="L18" s="12">
        <v>3</v>
      </c>
      <c r="M18" s="129"/>
      <c r="N18" s="26">
        <f t="shared" si="0"/>
        <v>0</v>
      </c>
      <c r="O18" s="129"/>
      <c r="P18" s="7"/>
    </row>
    <row r="19" spans="1:16" ht="15.75" customHeight="1" x14ac:dyDescent="0.3">
      <c r="A19" s="15">
        <v>220126</v>
      </c>
      <c r="B19" s="15" t="s">
        <v>23</v>
      </c>
      <c r="C19" s="198" t="s">
        <v>279</v>
      </c>
      <c r="D19" s="199"/>
      <c r="E19" s="9" t="s">
        <v>280</v>
      </c>
      <c r="F19" s="9" t="s">
        <v>101</v>
      </c>
      <c r="G19" s="9" t="s">
        <v>314</v>
      </c>
      <c r="H19" s="9"/>
      <c r="I19" s="9" t="s">
        <v>315</v>
      </c>
      <c r="J19" s="14">
        <v>2013</v>
      </c>
      <c r="K19" s="14">
        <v>1</v>
      </c>
      <c r="L19" s="14">
        <v>3</v>
      </c>
      <c r="M19" s="129"/>
      <c r="N19" s="26">
        <f t="shared" si="0"/>
        <v>0</v>
      </c>
      <c r="O19" s="129"/>
      <c r="P19" s="9"/>
    </row>
    <row r="20" spans="1:16" ht="15.75" customHeight="1" x14ac:dyDescent="0.3">
      <c r="A20" s="13">
        <v>220126</v>
      </c>
      <c r="B20" s="13" t="s">
        <v>23</v>
      </c>
      <c r="C20" s="200" t="s">
        <v>279</v>
      </c>
      <c r="D20" s="199"/>
      <c r="E20" s="7" t="s">
        <v>280</v>
      </c>
      <c r="F20" s="7" t="s">
        <v>101</v>
      </c>
      <c r="G20" s="7" t="s">
        <v>316</v>
      </c>
      <c r="H20" s="7"/>
      <c r="I20" s="7" t="s">
        <v>317</v>
      </c>
      <c r="J20" s="12">
        <v>2013</v>
      </c>
      <c r="K20" s="12">
        <v>1</v>
      </c>
      <c r="L20" s="12">
        <v>3</v>
      </c>
      <c r="M20" s="129"/>
      <c r="N20" s="26">
        <f t="shared" si="0"/>
        <v>0</v>
      </c>
      <c r="O20" s="129"/>
      <c r="P20" s="7"/>
    </row>
    <row r="21" spans="1:16" ht="30.75" customHeight="1" x14ac:dyDescent="0.3">
      <c r="A21" s="15">
        <v>220126</v>
      </c>
      <c r="B21" s="15" t="s">
        <v>23</v>
      </c>
      <c r="C21" s="198" t="s">
        <v>279</v>
      </c>
      <c r="D21" s="199"/>
      <c r="E21" s="9" t="s">
        <v>280</v>
      </c>
      <c r="F21" s="9" t="s">
        <v>101</v>
      </c>
      <c r="G21" s="9" t="s">
        <v>318</v>
      </c>
      <c r="H21" s="9" t="s">
        <v>319</v>
      </c>
      <c r="I21" s="9" t="s">
        <v>320</v>
      </c>
      <c r="J21" s="14">
        <v>2013</v>
      </c>
      <c r="K21" s="14">
        <v>1</v>
      </c>
      <c r="L21" s="14">
        <v>3</v>
      </c>
      <c r="M21" s="129"/>
      <c r="N21" s="26">
        <f t="shared" si="0"/>
        <v>0</v>
      </c>
      <c r="O21" s="129"/>
      <c r="P21" s="9"/>
    </row>
    <row r="22" spans="1:16" ht="30.75" customHeight="1" x14ac:dyDescent="0.3">
      <c r="A22" s="13">
        <v>220126</v>
      </c>
      <c r="B22" s="13" t="s">
        <v>23</v>
      </c>
      <c r="C22" s="200" t="s">
        <v>279</v>
      </c>
      <c r="D22" s="199"/>
      <c r="E22" s="7" t="s">
        <v>280</v>
      </c>
      <c r="F22" s="7" t="s">
        <v>101</v>
      </c>
      <c r="G22" s="7" t="s">
        <v>321</v>
      </c>
      <c r="H22" s="7"/>
      <c r="I22" s="7" t="s">
        <v>322</v>
      </c>
      <c r="J22" s="12">
        <v>2013</v>
      </c>
      <c r="K22" s="12">
        <v>1</v>
      </c>
      <c r="L22" s="12">
        <v>4</v>
      </c>
      <c r="M22" s="129"/>
      <c r="N22" s="26">
        <f t="shared" si="0"/>
        <v>0</v>
      </c>
      <c r="O22" s="129"/>
      <c r="P22" s="7"/>
    </row>
    <row r="23" spans="1:16" ht="45.75" customHeight="1" x14ac:dyDescent="0.3">
      <c r="A23" s="15">
        <v>220126</v>
      </c>
      <c r="B23" s="15" t="s">
        <v>23</v>
      </c>
      <c r="C23" s="198" t="s">
        <v>279</v>
      </c>
      <c r="D23" s="199"/>
      <c r="E23" s="9" t="s">
        <v>280</v>
      </c>
      <c r="F23" s="9" t="s">
        <v>101</v>
      </c>
      <c r="G23" s="9" t="s">
        <v>323</v>
      </c>
      <c r="H23" s="9"/>
      <c r="I23" s="9" t="s">
        <v>324</v>
      </c>
      <c r="J23" s="14">
        <v>2013</v>
      </c>
      <c r="K23" s="14">
        <v>1</v>
      </c>
      <c r="L23" s="14">
        <v>3</v>
      </c>
      <c r="M23" s="129"/>
      <c r="N23" s="26">
        <f t="shared" si="0"/>
        <v>0</v>
      </c>
      <c r="O23" s="129"/>
      <c r="P23" s="9"/>
    </row>
    <row r="24" spans="1:16" ht="45.75" customHeight="1" x14ac:dyDescent="0.3">
      <c r="A24" s="13">
        <v>220126</v>
      </c>
      <c r="B24" s="13" t="s">
        <v>23</v>
      </c>
      <c r="C24" s="200" t="s">
        <v>279</v>
      </c>
      <c r="D24" s="199"/>
      <c r="E24" s="7" t="s">
        <v>280</v>
      </c>
      <c r="F24" s="7" t="s">
        <v>101</v>
      </c>
      <c r="G24" s="7" t="s">
        <v>325</v>
      </c>
      <c r="H24" s="7"/>
      <c r="I24" s="7" t="s">
        <v>326</v>
      </c>
      <c r="J24" s="12">
        <v>2013</v>
      </c>
      <c r="K24" s="12">
        <v>1</v>
      </c>
      <c r="L24" s="12">
        <v>3</v>
      </c>
      <c r="M24" s="129"/>
      <c r="N24" s="26">
        <f t="shared" si="0"/>
        <v>0</v>
      </c>
      <c r="O24" s="129"/>
      <c r="P24" s="7"/>
    </row>
    <row r="25" spans="1:16" ht="45.75" customHeight="1" x14ac:dyDescent="0.3">
      <c r="A25" s="15">
        <v>220126</v>
      </c>
      <c r="B25" s="15" t="s">
        <v>23</v>
      </c>
      <c r="C25" s="198" t="s">
        <v>279</v>
      </c>
      <c r="D25" s="199"/>
      <c r="E25" s="9" t="s">
        <v>280</v>
      </c>
      <c r="F25" s="9" t="s">
        <v>101</v>
      </c>
      <c r="G25" s="9" t="s">
        <v>327</v>
      </c>
      <c r="H25" s="9"/>
      <c r="I25" s="9" t="s">
        <v>328</v>
      </c>
      <c r="J25" s="14">
        <v>2013</v>
      </c>
      <c r="K25" s="14">
        <v>1</v>
      </c>
      <c r="L25" s="14">
        <v>3</v>
      </c>
      <c r="M25" s="129"/>
      <c r="N25" s="26">
        <f t="shared" si="0"/>
        <v>0</v>
      </c>
      <c r="O25" s="129"/>
      <c r="P25" s="9"/>
    </row>
    <row r="26" spans="1:16" ht="45.75" customHeight="1" x14ac:dyDescent="0.3">
      <c r="A26" s="13">
        <v>220126</v>
      </c>
      <c r="B26" s="13" t="s">
        <v>23</v>
      </c>
      <c r="C26" s="200" t="s">
        <v>279</v>
      </c>
      <c r="D26" s="199"/>
      <c r="E26" s="7" t="s">
        <v>280</v>
      </c>
      <c r="F26" s="7" t="s">
        <v>101</v>
      </c>
      <c r="G26" s="7" t="s">
        <v>329</v>
      </c>
      <c r="H26" s="7"/>
      <c r="I26" s="7"/>
      <c r="J26" s="12">
        <v>2013</v>
      </c>
      <c r="K26" s="12">
        <v>1</v>
      </c>
      <c r="L26" s="12">
        <v>3</v>
      </c>
      <c r="M26" s="129"/>
      <c r="N26" s="26">
        <f t="shared" si="0"/>
        <v>0</v>
      </c>
      <c r="O26" s="129"/>
      <c r="P26" s="7"/>
    </row>
    <row r="27" spans="1:16" ht="15.75" customHeight="1" x14ac:dyDescent="0.3">
      <c r="A27" s="15">
        <v>220126</v>
      </c>
      <c r="B27" s="15" t="s">
        <v>23</v>
      </c>
      <c r="C27" s="198" t="s">
        <v>279</v>
      </c>
      <c r="D27" s="199"/>
      <c r="E27" s="9" t="s">
        <v>280</v>
      </c>
      <c r="F27" s="9" t="s">
        <v>101</v>
      </c>
      <c r="G27" s="9" t="s">
        <v>330</v>
      </c>
      <c r="H27" s="9" t="s">
        <v>331</v>
      </c>
      <c r="I27" s="9" t="s">
        <v>332</v>
      </c>
      <c r="J27" s="14">
        <v>2013</v>
      </c>
      <c r="K27" s="14">
        <v>10</v>
      </c>
      <c r="L27" s="14">
        <v>3</v>
      </c>
      <c r="M27" s="129"/>
      <c r="N27" s="26">
        <f t="shared" si="0"/>
        <v>0</v>
      </c>
      <c r="O27" s="129"/>
      <c r="P27" s="9"/>
    </row>
    <row r="28" spans="1:16" ht="30.75" customHeight="1" x14ac:dyDescent="0.3">
      <c r="A28" s="13">
        <v>220126</v>
      </c>
      <c r="B28" s="13" t="s">
        <v>23</v>
      </c>
      <c r="C28" s="200" t="s">
        <v>279</v>
      </c>
      <c r="D28" s="199"/>
      <c r="E28" s="7" t="s">
        <v>280</v>
      </c>
      <c r="F28" s="7" t="s">
        <v>101</v>
      </c>
      <c r="G28" s="7" t="s">
        <v>333</v>
      </c>
      <c r="H28" s="7" t="s">
        <v>194</v>
      </c>
      <c r="I28" s="7" t="s">
        <v>334</v>
      </c>
      <c r="J28" s="12">
        <v>2020</v>
      </c>
      <c r="K28" s="12">
        <v>2</v>
      </c>
      <c r="L28" s="12">
        <v>3</v>
      </c>
      <c r="M28" s="129"/>
      <c r="N28" s="26">
        <f t="shared" si="0"/>
        <v>0</v>
      </c>
      <c r="O28" s="129"/>
      <c r="P28" s="7"/>
    </row>
    <row r="29" spans="1:16" ht="30.75" customHeight="1" x14ac:dyDescent="0.3">
      <c r="A29" s="15">
        <v>220126</v>
      </c>
      <c r="B29" s="15" t="s">
        <v>23</v>
      </c>
      <c r="C29" s="198" t="s">
        <v>279</v>
      </c>
      <c r="D29" s="199"/>
      <c r="E29" s="9" t="s">
        <v>280</v>
      </c>
      <c r="F29" s="9" t="s">
        <v>101</v>
      </c>
      <c r="G29" s="9" t="s">
        <v>335</v>
      </c>
      <c r="H29" s="9" t="s">
        <v>336</v>
      </c>
      <c r="I29" s="9" t="s">
        <v>337</v>
      </c>
      <c r="J29" s="14">
        <v>2016</v>
      </c>
      <c r="K29" s="14">
        <v>3</v>
      </c>
      <c r="L29" s="14">
        <v>3</v>
      </c>
      <c r="M29" s="129"/>
      <c r="N29" s="26">
        <f t="shared" si="0"/>
        <v>0</v>
      </c>
      <c r="O29" s="129"/>
      <c r="P29" s="9"/>
    </row>
    <row r="30" spans="1:16" ht="30.75" customHeight="1" x14ac:dyDescent="0.3">
      <c r="A30" s="13">
        <v>220126</v>
      </c>
      <c r="B30" s="13" t="s">
        <v>23</v>
      </c>
      <c r="C30" s="200" t="s">
        <v>279</v>
      </c>
      <c r="D30" s="199"/>
      <c r="E30" s="7" t="s">
        <v>280</v>
      </c>
      <c r="F30" s="7" t="s">
        <v>101</v>
      </c>
      <c r="G30" s="7" t="s">
        <v>338</v>
      </c>
      <c r="H30" s="7" t="s">
        <v>194</v>
      </c>
      <c r="I30" s="7" t="s">
        <v>339</v>
      </c>
      <c r="J30" s="12">
        <v>2017</v>
      </c>
      <c r="K30" s="12">
        <v>1</v>
      </c>
      <c r="L30" s="12">
        <v>3</v>
      </c>
      <c r="M30" s="129"/>
      <c r="N30" s="26">
        <f t="shared" si="0"/>
        <v>0</v>
      </c>
      <c r="O30" s="129"/>
      <c r="P30" s="7"/>
    </row>
    <row r="31" spans="1:16" ht="45.75" customHeight="1" x14ac:dyDescent="0.3">
      <c r="A31" s="15">
        <v>220126</v>
      </c>
      <c r="B31" s="15" t="s">
        <v>23</v>
      </c>
      <c r="C31" s="198" t="s">
        <v>279</v>
      </c>
      <c r="D31" s="199"/>
      <c r="E31" s="9" t="s">
        <v>280</v>
      </c>
      <c r="F31" s="9" t="s">
        <v>101</v>
      </c>
      <c r="G31" s="9" t="s">
        <v>340</v>
      </c>
      <c r="H31" s="9" t="s">
        <v>341</v>
      </c>
      <c r="I31" s="9" t="s">
        <v>342</v>
      </c>
      <c r="J31" s="14">
        <v>2016</v>
      </c>
      <c r="K31" s="14">
        <v>1</v>
      </c>
      <c r="L31" s="14">
        <v>3</v>
      </c>
      <c r="M31" s="129"/>
      <c r="N31" s="26">
        <f t="shared" si="0"/>
        <v>0</v>
      </c>
      <c r="O31" s="129"/>
      <c r="P31" s="9"/>
    </row>
    <row r="32" spans="1:16" ht="30.75" customHeight="1" x14ac:dyDescent="0.3">
      <c r="A32" s="13">
        <v>220126</v>
      </c>
      <c r="B32" s="13" t="s">
        <v>23</v>
      </c>
      <c r="C32" s="200" t="s">
        <v>279</v>
      </c>
      <c r="D32" s="199"/>
      <c r="E32" s="7" t="s">
        <v>280</v>
      </c>
      <c r="F32" s="7" t="s">
        <v>101</v>
      </c>
      <c r="G32" s="7" t="s">
        <v>343</v>
      </c>
      <c r="H32" s="7" t="s">
        <v>126</v>
      </c>
      <c r="I32" s="7"/>
      <c r="J32" s="12">
        <v>2013</v>
      </c>
      <c r="K32" s="12">
        <v>1</v>
      </c>
      <c r="L32" s="12">
        <v>3</v>
      </c>
      <c r="M32" s="129"/>
      <c r="N32" s="26">
        <f t="shared" si="0"/>
        <v>0</v>
      </c>
      <c r="O32" s="129"/>
      <c r="P32" s="7"/>
    </row>
    <row r="33" spans="1:16" ht="30.75" customHeight="1" x14ac:dyDescent="0.3">
      <c r="A33" s="15">
        <v>220126</v>
      </c>
      <c r="B33" s="15" t="s">
        <v>23</v>
      </c>
      <c r="C33" s="198" t="s">
        <v>279</v>
      </c>
      <c r="D33" s="199"/>
      <c r="E33" s="9" t="s">
        <v>280</v>
      </c>
      <c r="F33" s="9" t="s">
        <v>101</v>
      </c>
      <c r="G33" s="9" t="s">
        <v>344</v>
      </c>
      <c r="H33" s="9" t="s">
        <v>345</v>
      </c>
      <c r="I33" s="9"/>
      <c r="J33" s="14">
        <v>2013</v>
      </c>
      <c r="K33" s="14">
        <v>25</v>
      </c>
      <c r="L33" s="14">
        <v>3</v>
      </c>
      <c r="M33" s="129"/>
      <c r="N33" s="26">
        <f t="shared" si="0"/>
        <v>0</v>
      </c>
      <c r="O33" s="129"/>
      <c r="P33" s="9"/>
    </row>
    <row r="34" spans="1:16" ht="15.75" customHeight="1" x14ac:dyDescent="0.3">
      <c r="A34" s="13">
        <v>220126</v>
      </c>
      <c r="B34" s="13" t="s">
        <v>23</v>
      </c>
      <c r="C34" s="200" t="s">
        <v>279</v>
      </c>
      <c r="D34" s="199"/>
      <c r="E34" s="7" t="s">
        <v>280</v>
      </c>
      <c r="F34" s="7" t="s">
        <v>101</v>
      </c>
      <c r="G34" s="7" t="s">
        <v>346</v>
      </c>
      <c r="H34" s="7"/>
      <c r="I34" s="7"/>
      <c r="J34" s="12">
        <v>2013</v>
      </c>
      <c r="K34" s="12">
        <v>20</v>
      </c>
      <c r="L34" s="12">
        <v>3</v>
      </c>
      <c r="M34" s="129"/>
      <c r="N34" s="26">
        <f t="shared" si="0"/>
        <v>0</v>
      </c>
      <c r="O34" s="129"/>
      <c r="P34" s="7"/>
    </row>
    <row r="35" spans="1:16" ht="15.75" customHeight="1" x14ac:dyDescent="0.3">
      <c r="A35" s="15">
        <v>220126</v>
      </c>
      <c r="B35" s="15" t="s">
        <v>23</v>
      </c>
      <c r="C35" s="198" t="s">
        <v>279</v>
      </c>
      <c r="D35" s="199"/>
      <c r="E35" s="9" t="s">
        <v>280</v>
      </c>
      <c r="F35" s="9" t="s">
        <v>101</v>
      </c>
      <c r="G35" s="9" t="s">
        <v>347</v>
      </c>
      <c r="H35" s="9" t="s">
        <v>348</v>
      </c>
      <c r="I35" s="9" t="s">
        <v>349</v>
      </c>
      <c r="J35" s="14">
        <v>2013</v>
      </c>
      <c r="K35" s="14">
        <v>1</v>
      </c>
      <c r="L35" s="14">
        <v>3</v>
      </c>
      <c r="M35" s="129"/>
      <c r="N35" s="26">
        <f t="shared" si="0"/>
        <v>0</v>
      </c>
      <c r="O35" s="129"/>
      <c r="P35" s="9"/>
    </row>
    <row r="36" spans="1:16" ht="15.75" customHeight="1" x14ac:dyDescent="0.3">
      <c r="A36" s="13">
        <v>220126</v>
      </c>
      <c r="B36" s="13" t="s">
        <v>23</v>
      </c>
      <c r="C36" s="200" t="s">
        <v>279</v>
      </c>
      <c r="D36" s="199"/>
      <c r="E36" s="7" t="s">
        <v>280</v>
      </c>
      <c r="F36" s="7" t="s">
        <v>101</v>
      </c>
      <c r="G36" s="7" t="s">
        <v>350</v>
      </c>
      <c r="H36" s="7" t="s">
        <v>348</v>
      </c>
      <c r="I36" s="7" t="s">
        <v>351</v>
      </c>
      <c r="J36" s="12">
        <v>2013</v>
      </c>
      <c r="K36" s="12">
        <v>1</v>
      </c>
      <c r="L36" s="12">
        <v>3</v>
      </c>
      <c r="M36" s="129"/>
      <c r="N36" s="26">
        <f t="shared" si="0"/>
        <v>0</v>
      </c>
      <c r="O36" s="129"/>
      <c r="P36" s="7"/>
    </row>
    <row r="37" spans="1:16" ht="15.75" customHeight="1" x14ac:dyDescent="0.3">
      <c r="A37" s="15">
        <v>220126</v>
      </c>
      <c r="B37" s="15" t="s">
        <v>23</v>
      </c>
      <c r="C37" s="198" t="s">
        <v>279</v>
      </c>
      <c r="D37" s="199"/>
      <c r="E37" s="9" t="s">
        <v>280</v>
      </c>
      <c r="F37" s="9" t="s">
        <v>101</v>
      </c>
      <c r="G37" s="9" t="s">
        <v>352</v>
      </c>
      <c r="H37" s="9" t="s">
        <v>348</v>
      </c>
      <c r="I37" s="9" t="s">
        <v>351</v>
      </c>
      <c r="J37" s="14">
        <v>2013</v>
      </c>
      <c r="K37" s="14">
        <v>1</v>
      </c>
      <c r="L37" s="14">
        <v>3</v>
      </c>
      <c r="M37" s="129"/>
      <c r="N37" s="26">
        <f t="shared" si="0"/>
        <v>0</v>
      </c>
      <c r="O37" s="129"/>
      <c r="P37" s="9"/>
    </row>
    <row r="38" spans="1:16" ht="45.75" customHeight="1" x14ac:dyDescent="0.3">
      <c r="A38" s="13">
        <v>220126</v>
      </c>
      <c r="B38" s="13" t="s">
        <v>23</v>
      </c>
      <c r="C38" s="200" t="s">
        <v>279</v>
      </c>
      <c r="D38" s="199"/>
      <c r="E38" s="7" t="s">
        <v>280</v>
      </c>
      <c r="F38" s="7" t="s">
        <v>101</v>
      </c>
      <c r="G38" s="7" t="s">
        <v>353</v>
      </c>
      <c r="H38" s="7" t="s">
        <v>354</v>
      </c>
      <c r="I38" s="7" t="s">
        <v>355</v>
      </c>
      <c r="J38" s="12">
        <v>2013</v>
      </c>
      <c r="K38" s="12">
        <v>1</v>
      </c>
      <c r="L38" s="12">
        <v>3</v>
      </c>
      <c r="M38" s="129"/>
      <c r="N38" s="26">
        <f t="shared" si="0"/>
        <v>0</v>
      </c>
      <c r="O38" s="129"/>
      <c r="P38" s="7"/>
    </row>
    <row r="39" spans="1:16" ht="45.75" customHeight="1" x14ac:dyDescent="0.3">
      <c r="A39" s="15">
        <v>220126</v>
      </c>
      <c r="B39" s="15" t="s">
        <v>23</v>
      </c>
      <c r="C39" s="198" t="s">
        <v>279</v>
      </c>
      <c r="D39" s="199"/>
      <c r="E39" s="9" t="s">
        <v>280</v>
      </c>
      <c r="F39" s="9" t="s">
        <v>101</v>
      </c>
      <c r="G39" s="9" t="s">
        <v>356</v>
      </c>
      <c r="H39" s="9" t="s">
        <v>354</v>
      </c>
      <c r="I39" s="9" t="s">
        <v>357</v>
      </c>
      <c r="J39" s="14">
        <v>2013</v>
      </c>
      <c r="K39" s="14">
        <v>1</v>
      </c>
      <c r="L39" s="14">
        <v>3</v>
      </c>
      <c r="M39" s="129"/>
      <c r="N39" s="26">
        <f t="shared" si="0"/>
        <v>0</v>
      </c>
      <c r="O39" s="129"/>
      <c r="P39" s="9"/>
    </row>
    <row r="40" spans="1:16" ht="45.75" customHeight="1" x14ac:dyDescent="0.3">
      <c r="A40" s="13">
        <v>220126</v>
      </c>
      <c r="B40" s="13" t="s">
        <v>23</v>
      </c>
      <c r="C40" s="200" t="s">
        <v>279</v>
      </c>
      <c r="D40" s="199"/>
      <c r="E40" s="7" t="s">
        <v>280</v>
      </c>
      <c r="F40" s="7" t="s">
        <v>101</v>
      </c>
      <c r="G40" s="7" t="s">
        <v>358</v>
      </c>
      <c r="H40" s="7" t="s">
        <v>354</v>
      </c>
      <c r="I40" s="7" t="s">
        <v>359</v>
      </c>
      <c r="J40" s="12">
        <v>2013</v>
      </c>
      <c r="K40" s="12">
        <v>1</v>
      </c>
      <c r="L40" s="12">
        <v>3</v>
      </c>
      <c r="M40" s="129"/>
      <c r="N40" s="26">
        <f t="shared" si="0"/>
        <v>0</v>
      </c>
      <c r="O40" s="129"/>
      <c r="P40" s="7"/>
    </row>
    <row r="41" spans="1:16" ht="45.75" customHeight="1" x14ac:dyDescent="0.3">
      <c r="A41" s="15">
        <v>220126</v>
      </c>
      <c r="B41" s="15" t="s">
        <v>23</v>
      </c>
      <c r="C41" s="198" t="s">
        <v>279</v>
      </c>
      <c r="D41" s="199"/>
      <c r="E41" s="9" t="s">
        <v>280</v>
      </c>
      <c r="F41" s="9" t="s">
        <v>101</v>
      </c>
      <c r="G41" s="9" t="s">
        <v>360</v>
      </c>
      <c r="H41" s="9" t="s">
        <v>354</v>
      </c>
      <c r="I41" s="9" t="s">
        <v>361</v>
      </c>
      <c r="J41" s="14">
        <v>2013</v>
      </c>
      <c r="K41" s="14">
        <v>1</v>
      </c>
      <c r="L41" s="14">
        <v>3</v>
      </c>
      <c r="M41" s="129"/>
      <c r="N41" s="26">
        <f t="shared" si="0"/>
        <v>0</v>
      </c>
      <c r="O41" s="129"/>
      <c r="P41" s="9"/>
    </row>
    <row r="42" spans="1:16" ht="45.75" customHeight="1" x14ac:dyDescent="0.3">
      <c r="A42" s="13">
        <v>220126</v>
      </c>
      <c r="B42" s="13" t="s">
        <v>23</v>
      </c>
      <c r="C42" s="200" t="s">
        <v>279</v>
      </c>
      <c r="D42" s="199"/>
      <c r="E42" s="7" t="s">
        <v>280</v>
      </c>
      <c r="F42" s="7" t="s">
        <v>101</v>
      </c>
      <c r="G42" s="7" t="s">
        <v>362</v>
      </c>
      <c r="H42" s="7" t="s">
        <v>354</v>
      </c>
      <c r="I42" s="7" t="s">
        <v>359</v>
      </c>
      <c r="J42" s="12">
        <v>2013</v>
      </c>
      <c r="K42" s="12">
        <v>1</v>
      </c>
      <c r="L42" s="12">
        <v>3</v>
      </c>
      <c r="M42" s="129"/>
      <c r="N42" s="26">
        <f t="shared" si="0"/>
        <v>0</v>
      </c>
      <c r="O42" s="129"/>
      <c r="P42" s="7"/>
    </row>
    <row r="43" spans="1:16" ht="45.75" customHeight="1" x14ac:dyDescent="0.3">
      <c r="A43" s="15">
        <v>220126</v>
      </c>
      <c r="B43" s="15" t="s">
        <v>23</v>
      </c>
      <c r="C43" s="198" t="s">
        <v>279</v>
      </c>
      <c r="D43" s="199"/>
      <c r="E43" s="9" t="s">
        <v>280</v>
      </c>
      <c r="F43" s="9" t="s">
        <v>101</v>
      </c>
      <c r="G43" s="9" t="s">
        <v>363</v>
      </c>
      <c r="H43" s="9" t="s">
        <v>354</v>
      </c>
      <c r="I43" s="9" t="s">
        <v>364</v>
      </c>
      <c r="J43" s="14">
        <v>2013</v>
      </c>
      <c r="K43" s="14">
        <v>1</v>
      </c>
      <c r="L43" s="14">
        <v>3</v>
      </c>
      <c r="M43" s="129"/>
      <c r="N43" s="26">
        <f t="shared" si="0"/>
        <v>0</v>
      </c>
      <c r="O43" s="129"/>
      <c r="P43" s="9"/>
    </row>
    <row r="44" spans="1:16" ht="15.75" customHeight="1" x14ac:dyDescent="0.3">
      <c r="A44" s="13">
        <v>220126</v>
      </c>
      <c r="B44" s="13" t="s">
        <v>23</v>
      </c>
      <c r="C44" s="200" t="s">
        <v>279</v>
      </c>
      <c r="D44" s="199"/>
      <c r="E44" s="7" t="s">
        <v>280</v>
      </c>
      <c r="F44" s="7" t="s">
        <v>101</v>
      </c>
      <c r="G44" s="7" t="s">
        <v>365</v>
      </c>
      <c r="H44" s="7" t="s">
        <v>366</v>
      </c>
      <c r="I44" s="7" t="s">
        <v>367</v>
      </c>
      <c r="J44" s="12">
        <v>2013</v>
      </c>
      <c r="K44" s="12">
        <v>1</v>
      </c>
      <c r="L44" s="12">
        <v>6</v>
      </c>
      <c r="M44" s="129"/>
      <c r="N44" s="26">
        <f t="shared" si="0"/>
        <v>0</v>
      </c>
      <c r="O44" s="129"/>
      <c r="P44" s="7"/>
    </row>
    <row r="45" spans="1:16" ht="30.75" customHeight="1" x14ac:dyDescent="0.3">
      <c r="A45" s="15">
        <v>220126</v>
      </c>
      <c r="B45" s="15" t="s">
        <v>23</v>
      </c>
      <c r="C45" s="198" t="s">
        <v>279</v>
      </c>
      <c r="D45" s="199"/>
      <c r="E45" s="9" t="s">
        <v>280</v>
      </c>
      <c r="F45" s="9" t="s">
        <v>101</v>
      </c>
      <c r="G45" s="9" t="s">
        <v>368</v>
      </c>
      <c r="H45" s="9" t="s">
        <v>146</v>
      </c>
      <c r="I45" s="9" t="s">
        <v>369</v>
      </c>
      <c r="J45" s="14">
        <v>2013</v>
      </c>
      <c r="K45" s="14">
        <v>1</v>
      </c>
      <c r="L45" s="14">
        <v>4</v>
      </c>
      <c r="M45" s="129"/>
      <c r="N45" s="26">
        <f t="shared" si="0"/>
        <v>0</v>
      </c>
      <c r="O45" s="129"/>
      <c r="P45" s="9"/>
    </row>
    <row r="46" spans="1:16" ht="30.75" customHeight="1" x14ac:dyDescent="0.3">
      <c r="A46" s="13">
        <v>220126</v>
      </c>
      <c r="B46" s="13" t="s">
        <v>23</v>
      </c>
      <c r="C46" s="200" t="s">
        <v>279</v>
      </c>
      <c r="D46" s="199"/>
      <c r="E46" s="7" t="s">
        <v>280</v>
      </c>
      <c r="F46" s="7" t="s">
        <v>101</v>
      </c>
      <c r="G46" s="7" t="s">
        <v>370</v>
      </c>
      <c r="H46" s="7" t="s">
        <v>146</v>
      </c>
      <c r="I46" s="7" t="s">
        <v>369</v>
      </c>
      <c r="J46" s="12">
        <v>2013</v>
      </c>
      <c r="K46" s="12">
        <v>1</v>
      </c>
      <c r="L46" s="12">
        <v>4</v>
      </c>
      <c r="M46" s="129"/>
      <c r="N46" s="26">
        <f t="shared" si="0"/>
        <v>0</v>
      </c>
      <c r="O46" s="129"/>
      <c r="P46" s="7"/>
    </row>
    <row r="47" spans="1:16" ht="15.75" customHeight="1" x14ac:dyDescent="0.3">
      <c r="A47" s="15">
        <v>220126</v>
      </c>
      <c r="B47" s="15" t="s">
        <v>23</v>
      </c>
      <c r="C47" s="198" t="s">
        <v>279</v>
      </c>
      <c r="D47" s="199"/>
      <c r="E47" s="9" t="s">
        <v>280</v>
      </c>
      <c r="F47" s="9" t="s">
        <v>101</v>
      </c>
      <c r="G47" s="9" t="s">
        <v>371</v>
      </c>
      <c r="H47" s="9" t="s">
        <v>126</v>
      </c>
      <c r="I47" s="9" t="s">
        <v>372</v>
      </c>
      <c r="J47" s="14">
        <v>2013</v>
      </c>
      <c r="K47" s="14">
        <v>1</v>
      </c>
      <c r="L47" s="14">
        <v>4</v>
      </c>
      <c r="M47" s="129"/>
      <c r="N47" s="26">
        <f t="shared" si="0"/>
        <v>0</v>
      </c>
      <c r="O47" s="129"/>
      <c r="P47" s="9"/>
    </row>
    <row r="48" spans="1:16" ht="15.75" customHeight="1" x14ac:dyDescent="0.3">
      <c r="A48" s="13">
        <v>220126</v>
      </c>
      <c r="B48" s="13" t="s">
        <v>23</v>
      </c>
      <c r="C48" s="200" t="s">
        <v>279</v>
      </c>
      <c r="D48" s="199"/>
      <c r="E48" s="7" t="s">
        <v>280</v>
      </c>
      <c r="F48" s="7" t="s">
        <v>101</v>
      </c>
      <c r="G48" s="7" t="s">
        <v>373</v>
      </c>
      <c r="H48" s="7" t="s">
        <v>126</v>
      </c>
      <c r="I48" s="7" t="s">
        <v>374</v>
      </c>
      <c r="J48" s="12">
        <v>2013</v>
      </c>
      <c r="K48" s="12">
        <v>1</v>
      </c>
      <c r="L48" s="12">
        <v>4</v>
      </c>
      <c r="M48" s="129"/>
      <c r="N48" s="26">
        <f t="shared" si="0"/>
        <v>0</v>
      </c>
      <c r="O48" s="129"/>
      <c r="P48" s="7"/>
    </row>
    <row r="49" spans="1:16" ht="15.75" customHeight="1" x14ac:dyDescent="0.3">
      <c r="A49" s="15">
        <v>220126</v>
      </c>
      <c r="B49" s="15" t="s">
        <v>23</v>
      </c>
      <c r="C49" s="198" t="s">
        <v>279</v>
      </c>
      <c r="D49" s="199"/>
      <c r="E49" s="9" t="s">
        <v>280</v>
      </c>
      <c r="F49" s="9" t="s">
        <v>101</v>
      </c>
      <c r="G49" s="9" t="s">
        <v>375</v>
      </c>
      <c r="H49" s="9" t="s">
        <v>126</v>
      </c>
      <c r="I49" s="9" t="s">
        <v>374</v>
      </c>
      <c r="J49" s="14">
        <v>2013</v>
      </c>
      <c r="K49" s="14">
        <v>1</v>
      </c>
      <c r="L49" s="14">
        <v>4</v>
      </c>
      <c r="M49" s="129"/>
      <c r="N49" s="26">
        <f t="shared" si="0"/>
        <v>0</v>
      </c>
      <c r="O49" s="129"/>
      <c r="P49" s="9"/>
    </row>
    <row r="50" spans="1:16" ht="30.75" customHeight="1" x14ac:dyDescent="0.3">
      <c r="A50" s="13">
        <v>220126</v>
      </c>
      <c r="B50" s="13" t="s">
        <v>23</v>
      </c>
      <c r="C50" s="200" t="s">
        <v>279</v>
      </c>
      <c r="D50" s="199"/>
      <c r="E50" s="7" t="s">
        <v>280</v>
      </c>
      <c r="F50" s="7" t="s">
        <v>101</v>
      </c>
      <c r="G50" s="7" t="s">
        <v>376</v>
      </c>
      <c r="H50" s="7" t="s">
        <v>377</v>
      </c>
      <c r="I50" s="7" t="s">
        <v>378</v>
      </c>
      <c r="J50" s="12">
        <v>2013</v>
      </c>
      <c r="K50" s="12">
        <v>1</v>
      </c>
      <c r="L50" s="12">
        <v>3</v>
      </c>
      <c r="M50" s="129"/>
      <c r="N50" s="26">
        <f t="shared" si="0"/>
        <v>0</v>
      </c>
      <c r="O50" s="129"/>
      <c r="P50" s="7"/>
    </row>
    <row r="51" spans="1:16" ht="30.75" customHeight="1" x14ac:dyDescent="0.3">
      <c r="A51" s="15">
        <v>220126</v>
      </c>
      <c r="B51" s="15" t="s">
        <v>23</v>
      </c>
      <c r="C51" s="198" t="s">
        <v>279</v>
      </c>
      <c r="D51" s="199"/>
      <c r="E51" s="9" t="s">
        <v>280</v>
      </c>
      <c r="F51" s="9" t="s">
        <v>101</v>
      </c>
      <c r="G51" s="9" t="s">
        <v>379</v>
      </c>
      <c r="H51" s="9" t="s">
        <v>377</v>
      </c>
      <c r="I51" s="9" t="s">
        <v>378</v>
      </c>
      <c r="J51" s="14">
        <v>2013</v>
      </c>
      <c r="K51" s="14">
        <v>1</v>
      </c>
      <c r="L51" s="14">
        <v>3</v>
      </c>
      <c r="M51" s="129"/>
      <c r="N51" s="26">
        <f t="shared" si="0"/>
        <v>0</v>
      </c>
      <c r="O51" s="129"/>
      <c r="P51" s="9"/>
    </row>
    <row r="52" spans="1:16" ht="30.75" customHeight="1" x14ac:dyDescent="0.3">
      <c r="A52" s="13">
        <v>220126</v>
      </c>
      <c r="B52" s="13" t="s">
        <v>23</v>
      </c>
      <c r="C52" s="200" t="s">
        <v>279</v>
      </c>
      <c r="D52" s="199"/>
      <c r="E52" s="7" t="s">
        <v>280</v>
      </c>
      <c r="F52" s="7" t="s">
        <v>101</v>
      </c>
      <c r="G52" s="7" t="s">
        <v>380</v>
      </c>
      <c r="H52" s="7" t="s">
        <v>377</v>
      </c>
      <c r="I52" s="7" t="s">
        <v>378</v>
      </c>
      <c r="J52" s="12">
        <v>2013</v>
      </c>
      <c r="K52" s="12">
        <v>1</v>
      </c>
      <c r="L52" s="12">
        <v>3</v>
      </c>
      <c r="M52" s="129"/>
      <c r="N52" s="26">
        <f t="shared" si="0"/>
        <v>0</v>
      </c>
      <c r="O52" s="129"/>
      <c r="P52" s="7"/>
    </row>
    <row r="53" spans="1:16" ht="45.75" customHeight="1" x14ac:dyDescent="0.3">
      <c r="A53" s="15">
        <v>220126</v>
      </c>
      <c r="B53" s="15" t="s">
        <v>23</v>
      </c>
      <c r="C53" s="198" t="s">
        <v>279</v>
      </c>
      <c r="D53" s="199"/>
      <c r="E53" s="9" t="s">
        <v>280</v>
      </c>
      <c r="F53" s="9" t="s">
        <v>101</v>
      </c>
      <c r="G53" s="9" t="s">
        <v>381</v>
      </c>
      <c r="H53" s="9" t="s">
        <v>377</v>
      </c>
      <c r="I53" s="9" t="s">
        <v>378</v>
      </c>
      <c r="J53" s="14">
        <v>2013</v>
      </c>
      <c r="K53" s="14">
        <v>1</v>
      </c>
      <c r="L53" s="14">
        <v>3</v>
      </c>
      <c r="M53" s="129"/>
      <c r="N53" s="26">
        <f t="shared" si="0"/>
        <v>0</v>
      </c>
      <c r="O53" s="129"/>
      <c r="P53" s="9"/>
    </row>
    <row r="54" spans="1:16" ht="30.75" customHeight="1" x14ac:dyDescent="0.3">
      <c r="A54" s="13">
        <v>220126</v>
      </c>
      <c r="B54" s="13" t="s">
        <v>23</v>
      </c>
      <c r="C54" s="200" t="s">
        <v>279</v>
      </c>
      <c r="D54" s="199"/>
      <c r="E54" s="7" t="s">
        <v>280</v>
      </c>
      <c r="F54" s="7" t="s">
        <v>101</v>
      </c>
      <c r="G54" s="7" t="s">
        <v>382</v>
      </c>
      <c r="H54" s="7" t="s">
        <v>383</v>
      </c>
      <c r="I54" s="7"/>
      <c r="J54" s="12">
        <v>2013</v>
      </c>
      <c r="K54" s="12">
        <v>1</v>
      </c>
      <c r="L54" s="12">
        <v>3</v>
      </c>
      <c r="M54" s="129"/>
      <c r="N54" s="26">
        <f t="shared" si="0"/>
        <v>0</v>
      </c>
      <c r="O54" s="129"/>
      <c r="P54" s="7"/>
    </row>
    <row r="55" spans="1:16" ht="30.75" customHeight="1" x14ac:dyDescent="0.3">
      <c r="A55" s="15">
        <v>220126</v>
      </c>
      <c r="B55" s="15" t="s">
        <v>23</v>
      </c>
      <c r="C55" s="198" t="s">
        <v>279</v>
      </c>
      <c r="D55" s="199"/>
      <c r="E55" s="9" t="s">
        <v>280</v>
      </c>
      <c r="F55" s="9" t="s">
        <v>101</v>
      </c>
      <c r="G55" s="9" t="s">
        <v>384</v>
      </c>
      <c r="H55" s="9" t="s">
        <v>385</v>
      </c>
      <c r="I55" s="9"/>
      <c r="J55" s="14">
        <v>2013</v>
      </c>
      <c r="K55" s="11" t="s">
        <v>386</v>
      </c>
      <c r="L55" s="11">
        <v>4</v>
      </c>
      <c r="M55" s="129"/>
      <c r="N55" s="26">
        <f t="shared" si="0"/>
        <v>0</v>
      </c>
      <c r="O55" s="129"/>
      <c r="P55" s="9"/>
    </row>
    <row r="56" spans="1:16" ht="30.75" customHeight="1" x14ac:dyDescent="0.3">
      <c r="A56" s="13">
        <v>220126</v>
      </c>
      <c r="B56" s="13" t="s">
        <v>23</v>
      </c>
      <c r="C56" s="200" t="s">
        <v>279</v>
      </c>
      <c r="D56" s="199"/>
      <c r="E56" s="7" t="s">
        <v>280</v>
      </c>
      <c r="F56" s="7" t="s">
        <v>101</v>
      </c>
      <c r="G56" s="7" t="s">
        <v>387</v>
      </c>
      <c r="H56" s="7" t="s">
        <v>383</v>
      </c>
      <c r="I56" s="7"/>
      <c r="J56" s="12">
        <v>2013</v>
      </c>
      <c r="K56" s="12">
        <v>1</v>
      </c>
      <c r="L56" s="12">
        <v>3</v>
      </c>
      <c r="M56" s="129"/>
      <c r="N56" s="26">
        <f t="shared" si="0"/>
        <v>0</v>
      </c>
      <c r="O56" s="129"/>
      <c r="P56" s="7"/>
    </row>
    <row r="57" spans="1:16" ht="30.75" customHeight="1" x14ac:dyDescent="0.3">
      <c r="A57" s="15">
        <v>220126</v>
      </c>
      <c r="B57" s="15" t="s">
        <v>23</v>
      </c>
      <c r="C57" s="198" t="s">
        <v>279</v>
      </c>
      <c r="D57" s="199"/>
      <c r="E57" s="9" t="s">
        <v>280</v>
      </c>
      <c r="F57" s="9" t="s">
        <v>101</v>
      </c>
      <c r="G57" s="9" t="s">
        <v>388</v>
      </c>
      <c r="H57" s="9" t="s">
        <v>383</v>
      </c>
      <c r="I57" s="9"/>
      <c r="J57" s="14">
        <v>2013</v>
      </c>
      <c r="K57" s="14">
        <v>1</v>
      </c>
      <c r="L57" s="14">
        <v>3</v>
      </c>
      <c r="M57" s="129"/>
      <c r="N57" s="26">
        <f t="shared" si="0"/>
        <v>0</v>
      </c>
      <c r="O57" s="129"/>
      <c r="P57" s="9"/>
    </row>
    <row r="58" spans="1:16" ht="30.75" customHeight="1" x14ac:dyDescent="0.3">
      <c r="A58" s="13">
        <v>220126</v>
      </c>
      <c r="B58" s="13" t="s">
        <v>23</v>
      </c>
      <c r="C58" s="200" t="s">
        <v>279</v>
      </c>
      <c r="D58" s="199"/>
      <c r="E58" s="7" t="s">
        <v>280</v>
      </c>
      <c r="F58" s="7" t="s">
        <v>101</v>
      </c>
      <c r="G58" s="7" t="s">
        <v>389</v>
      </c>
      <c r="H58" s="7" t="s">
        <v>383</v>
      </c>
      <c r="I58" s="7" t="s">
        <v>390</v>
      </c>
      <c r="J58" s="12">
        <v>2013</v>
      </c>
      <c r="K58" s="12">
        <v>1</v>
      </c>
      <c r="L58" s="12">
        <v>3</v>
      </c>
      <c r="M58" s="129"/>
      <c r="N58" s="26">
        <f t="shared" si="0"/>
        <v>0</v>
      </c>
      <c r="O58" s="129"/>
      <c r="P58" s="7"/>
    </row>
    <row r="59" spans="1:16" ht="45.75" customHeight="1" x14ac:dyDescent="0.3">
      <c r="A59" s="15">
        <v>220126</v>
      </c>
      <c r="B59" s="15" t="s">
        <v>23</v>
      </c>
      <c r="C59" s="198" t="s">
        <v>279</v>
      </c>
      <c r="D59" s="199"/>
      <c r="E59" s="9" t="s">
        <v>280</v>
      </c>
      <c r="F59" s="9" t="s">
        <v>101</v>
      </c>
      <c r="G59" s="9" t="s">
        <v>391</v>
      </c>
      <c r="H59" s="9" t="s">
        <v>392</v>
      </c>
      <c r="I59" s="9" t="s">
        <v>393</v>
      </c>
      <c r="J59" s="14">
        <v>2013</v>
      </c>
      <c r="K59" s="14">
        <v>1</v>
      </c>
      <c r="L59" s="14">
        <v>3</v>
      </c>
      <c r="M59" s="129"/>
      <c r="N59" s="26">
        <f t="shared" si="0"/>
        <v>0</v>
      </c>
      <c r="O59" s="129"/>
      <c r="P59" s="9"/>
    </row>
    <row r="60" spans="1:16" ht="45.75" customHeight="1" x14ac:dyDescent="0.3">
      <c r="A60" s="13">
        <v>220126</v>
      </c>
      <c r="B60" s="13" t="s">
        <v>23</v>
      </c>
      <c r="C60" s="200" t="s">
        <v>279</v>
      </c>
      <c r="D60" s="199"/>
      <c r="E60" s="7" t="s">
        <v>280</v>
      </c>
      <c r="F60" s="7" t="s">
        <v>101</v>
      </c>
      <c r="G60" s="7" t="s">
        <v>394</v>
      </c>
      <c r="H60" s="7" t="s">
        <v>395</v>
      </c>
      <c r="I60" s="7" t="s">
        <v>393</v>
      </c>
      <c r="J60" s="12">
        <v>2013</v>
      </c>
      <c r="K60" s="12">
        <v>1</v>
      </c>
      <c r="L60" s="12">
        <v>3</v>
      </c>
      <c r="M60" s="129"/>
      <c r="N60" s="26">
        <f t="shared" si="0"/>
        <v>0</v>
      </c>
      <c r="O60" s="129"/>
      <c r="P60" s="7"/>
    </row>
    <row r="61" spans="1:16" ht="45.75" customHeight="1" x14ac:dyDescent="0.3">
      <c r="A61" s="15">
        <v>220126</v>
      </c>
      <c r="B61" s="15" t="s">
        <v>23</v>
      </c>
      <c r="C61" s="198" t="s">
        <v>279</v>
      </c>
      <c r="D61" s="199"/>
      <c r="E61" s="9" t="s">
        <v>280</v>
      </c>
      <c r="F61" s="9" t="s">
        <v>101</v>
      </c>
      <c r="G61" s="9" t="s">
        <v>396</v>
      </c>
      <c r="H61" s="9"/>
      <c r="I61" s="9"/>
      <c r="J61" s="14">
        <v>2013</v>
      </c>
      <c r="K61" s="14">
        <v>1</v>
      </c>
      <c r="L61" s="14">
        <v>3</v>
      </c>
      <c r="M61" s="129"/>
      <c r="N61" s="26">
        <f t="shared" si="0"/>
        <v>0</v>
      </c>
      <c r="O61" s="129"/>
      <c r="P61" s="9"/>
    </row>
    <row r="62" spans="1:16" x14ac:dyDescent="0.3">
      <c r="A62" s="7"/>
      <c r="B62" s="7"/>
      <c r="C62" s="7"/>
      <c r="D62" s="8"/>
      <c r="E62" s="7"/>
      <c r="F62" s="7"/>
      <c r="G62" s="7"/>
      <c r="H62" s="7"/>
      <c r="I62" s="7"/>
      <c r="J62" s="10"/>
      <c r="K62" s="10"/>
      <c r="L62" s="10"/>
      <c r="M62" s="10"/>
      <c r="N62" s="10"/>
      <c r="O62" s="10"/>
      <c r="P62" s="7"/>
    </row>
    <row r="63" spans="1:16" x14ac:dyDescent="0.3">
      <c r="A63" s="9"/>
      <c r="B63" s="9"/>
      <c r="C63" s="9"/>
      <c r="D63" s="20"/>
      <c r="E63" s="9"/>
      <c r="F63" s="9"/>
      <c r="G63" s="9"/>
      <c r="H63" s="9"/>
      <c r="I63" s="9"/>
      <c r="J63" s="11"/>
      <c r="K63" s="11"/>
      <c r="L63" s="11"/>
      <c r="M63" s="11"/>
      <c r="N63" s="11"/>
      <c r="O63" s="11"/>
      <c r="P63" s="9"/>
    </row>
    <row r="64" spans="1:16" x14ac:dyDescent="0.3">
      <c r="A64" s="7"/>
      <c r="B64" s="7"/>
      <c r="C64" s="7"/>
      <c r="D64" s="8"/>
      <c r="E64" s="7"/>
      <c r="F64" s="7"/>
      <c r="G64" s="7"/>
      <c r="H64" s="7"/>
      <c r="I64" s="7"/>
      <c r="J64" s="10"/>
      <c r="K64" s="10"/>
      <c r="L64" s="10"/>
      <c r="M64" s="10"/>
      <c r="N64" s="10"/>
      <c r="O64" s="10"/>
      <c r="P64" s="7"/>
    </row>
    <row r="65" spans="1:16" x14ac:dyDescent="0.3">
      <c r="A65" s="9"/>
      <c r="B65" s="9"/>
      <c r="C65" s="9"/>
      <c r="D65" s="20"/>
      <c r="E65" s="9"/>
      <c r="F65" s="9"/>
      <c r="G65" s="9"/>
      <c r="H65" s="9"/>
      <c r="I65" s="9"/>
      <c r="J65" s="11"/>
      <c r="K65" s="11"/>
      <c r="L65" s="11"/>
      <c r="M65" s="11"/>
      <c r="N65" s="11"/>
      <c r="O65" s="11"/>
      <c r="P65" s="9"/>
    </row>
    <row r="66" spans="1:16" x14ac:dyDescent="0.3">
      <c r="A66" s="7"/>
      <c r="B66" s="7"/>
      <c r="C66" s="7"/>
      <c r="D66" s="8"/>
      <c r="E66" s="7"/>
      <c r="F66" s="7"/>
      <c r="G66" s="7"/>
      <c r="H66" s="7"/>
      <c r="I66" s="7"/>
      <c r="J66" s="10"/>
      <c r="K66" s="10"/>
      <c r="L66" s="10"/>
      <c r="M66" s="10"/>
      <c r="N66" s="10"/>
      <c r="O66" s="10"/>
      <c r="P66" s="7"/>
    </row>
    <row r="67" spans="1:16" x14ac:dyDescent="0.3">
      <c r="A67" s="9"/>
      <c r="B67" s="9"/>
      <c r="C67" s="9"/>
      <c r="D67" s="20"/>
      <c r="E67" s="9"/>
      <c r="F67" s="9"/>
      <c r="G67" s="9"/>
      <c r="H67" s="9"/>
      <c r="I67" s="9"/>
      <c r="J67" s="11"/>
      <c r="K67" s="11"/>
      <c r="L67" s="11"/>
      <c r="M67" s="11"/>
      <c r="N67" s="11"/>
      <c r="O67" s="11"/>
      <c r="P67" s="9"/>
    </row>
    <row r="68" spans="1:16" x14ac:dyDescent="0.3">
      <c r="A68" s="7"/>
      <c r="B68" s="7"/>
      <c r="C68" s="7"/>
      <c r="D68" s="8"/>
      <c r="E68" s="7"/>
      <c r="F68" s="7"/>
      <c r="G68" s="7"/>
      <c r="H68" s="7"/>
      <c r="I68" s="7"/>
      <c r="J68" s="10"/>
      <c r="K68" s="10"/>
      <c r="L68" s="10"/>
      <c r="M68" s="10"/>
      <c r="N68" s="10"/>
      <c r="O68" s="10"/>
      <c r="P68" s="7"/>
    </row>
    <row r="69" spans="1:16" x14ac:dyDescent="0.3">
      <c r="A69" s="9"/>
      <c r="B69" s="9"/>
      <c r="C69" s="9"/>
      <c r="D69" s="20"/>
      <c r="E69" s="9"/>
      <c r="F69" s="9"/>
      <c r="G69" s="9"/>
      <c r="H69" s="9"/>
      <c r="I69" s="9"/>
      <c r="J69" s="11"/>
      <c r="K69" s="11"/>
      <c r="L69" s="11"/>
      <c r="M69" s="11"/>
      <c r="N69" s="11"/>
      <c r="O69" s="11"/>
      <c r="P69" s="9"/>
    </row>
    <row r="70" spans="1:16" x14ac:dyDescent="0.3">
      <c r="A70" s="7"/>
      <c r="B70" s="7"/>
      <c r="C70" s="7"/>
      <c r="D70" s="8"/>
      <c r="E70" s="7"/>
      <c r="F70" s="7"/>
      <c r="G70" s="7"/>
      <c r="H70" s="7"/>
      <c r="I70" s="7"/>
      <c r="J70" s="10"/>
      <c r="K70" s="10"/>
      <c r="L70" s="10"/>
      <c r="M70" s="10"/>
      <c r="N70" s="10"/>
      <c r="O70" s="10"/>
      <c r="P70" s="7"/>
    </row>
    <row r="71" spans="1:16" x14ac:dyDescent="0.3">
      <c r="A71" s="9"/>
      <c r="B71" s="9"/>
      <c r="C71" s="9"/>
      <c r="D71" s="20"/>
      <c r="E71" s="9"/>
      <c r="F71" s="9"/>
      <c r="G71" s="9"/>
      <c r="H71" s="9"/>
      <c r="I71" s="9"/>
      <c r="J71" s="11"/>
      <c r="K71" s="11"/>
      <c r="L71" s="11"/>
      <c r="M71" s="11"/>
      <c r="N71" s="11"/>
      <c r="O71" s="11"/>
      <c r="P71" s="9"/>
    </row>
    <row r="72" spans="1:16" x14ac:dyDescent="0.3">
      <c r="A72" s="7"/>
      <c r="B72" s="7"/>
      <c r="C72" s="7"/>
      <c r="D72" s="8"/>
      <c r="E72" s="7"/>
      <c r="F72" s="7"/>
      <c r="G72" s="7"/>
      <c r="H72" s="7"/>
      <c r="I72" s="7"/>
      <c r="J72" s="10"/>
      <c r="K72" s="10"/>
      <c r="L72" s="10"/>
      <c r="M72" s="10"/>
      <c r="N72" s="10"/>
      <c r="O72" s="10"/>
      <c r="P72" s="7"/>
    </row>
    <row r="73" spans="1:16" x14ac:dyDescent="0.3">
      <c r="A73" s="9"/>
      <c r="B73" s="9"/>
      <c r="C73" s="9"/>
      <c r="D73" s="20"/>
      <c r="E73" s="9"/>
      <c r="F73" s="9"/>
      <c r="G73" s="9"/>
      <c r="H73" s="9"/>
      <c r="I73" s="9"/>
      <c r="J73" s="11"/>
      <c r="K73" s="11"/>
      <c r="L73" s="11"/>
      <c r="M73" s="11"/>
      <c r="N73" s="11"/>
      <c r="O73" s="11"/>
      <c r="P73" s="9"/>
    </row>
  </sheetData>
  <mergeCells count="61">
    <mergeCell ref="C1:D1"/>
    <mergeCell ref="C8:D8"/>
    <mergeCell ref="C53:D53"/>
    <mergeCell ref="C13:D13"/>
    <mergeCell ref="C44:D44"/>
    <mergeCell ref="C38:D38"/>
    <mergeCell ref="C29:D29"/>
    <mergeCell ref="C19:D19"/>
    <mergeCell ref="C34:D34"/>
    <mergeCell ref="C37:D37"/>
    <mergeCell ref="C10:D10"/>
    <mergeCell ref="C28:D28"/>
    <mergeCell ref="C40:D40"/>
    <mergeCell ref="C9:D9"/>
    <mergeCell ref="C49:D49"/>
    <mergeCell ref="C6:D6"/>
    <mergeCell ref="C2:D2"/>
    <mergeCell ref="C48:D48"/>
    <mergeCell ref="C11:D11"/>
    <mergeCell ref="C42:D42"/>
    <mergeCell ref="C5:D5"/>
    <mergeCell ref="C3:D3"/>
    <mergeCell ref="C7:D7"/>
    <mergeCell ref="C4:D4"/>
    <mergeCell ref="C18:D18"/>
    <mergeCell ref="C43:D43"/>
    <mergeCell ref="C12:D12"/>
    <mergeCell ref="C39:D39"/>
    <mergeCell ref="C16:D16"/>
    <mergeCell ref="C61:D61"/>
    <mergeCell ref="C23:D23"/>
    <mergeCell ref="C60:D60"/>
    <mergeCell ref="C14:D14"/>
    <mergeCell ref="C17:D17"/>
    <mergeCell ref="C57:D57"/>
    <mergeCell ref="C55:D55"/>
    <mergeCell ref="C30:D30"/>
    <mergeCell ref="C24:D24"/>
    <mergeCell ref="C15:D15"/>
    <mergeCell ref="C33:D33"/>
    <mergeCell ref="C59:D59"/>
    <mergeCell ref="C46:D46"/>
    <mergeCell ref="C22:D22"/>
    <mergeCell ref="C31:D31"/>
    <mergeCell ref="C27:D27"/>
    <mergeCell ref="C58:D58"/>
    <mergeCell ref="C52:D52"/>
    <mergeCell ref="C21:D21"/>
    <mergeCell ref="C20:D20"/>
    <mergeCell ref="C51:D51"/>
    <mergeCell ref="C47:D47"/>
    <mergeCell ref="C54:D54"/>
    <mergeCell ref="C25:D25"/>
    <mergeCell ref="C45:D45"/>
    <mergeCell ref="C36:D36"/>
    <mergeCell ref="C32:D32"/>
    <mergeCell ref="C50:D50"/>
    <mergeCell ref="C26:D26"/>
    <mergeCell ref="C41:D41"/>
    <mergeCell ref="C35:D35"/>
    <mergeCell ref="C56:D56"/>
  </mergeCells>
  <phoneticPr fontId="10" type="noConversion"/>
  <conditionalFormatting sqref="L62:O73">
    <cfRule type="colorScale" priority="7">
      <colorScale>
        <cfvo type="num" val="1"/>
        <cfvo type="num" val="3"/>
        <cfvo type="num" val="6"/>
        <color rgb="FF63BE7B"/>
        <color rgb="FFFFEB84"/>
        <color rgb="FFF8696B"/>
      </colorScale>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A752B86B77719499C65B3E1041982C9" ma:contentTypeVersion="14" ma:contentTypeDescription="Een nieuw document maken." ma:contentTypeScope="" ma:versionID="38a90da958e920ad7ca5dae5360af2af">
  <xsd:schema xmlns:xsd="http://www.w3.org/2001/XMLSchema" xmlns:xs="http://www.w3.org/2001/XMLSchema" xmlns:p="http://schemas.microsoft.com/office/2006/metadata/properties" xmlns:ns2="a344fbef-146f-4c5f-93ac-d33e60168f3c" xmlns:ns3="5892d87e-9ea4-45fb-9e6d-5a6e995f7cda" targetNamespace="http://schemas.microsoft.com/office/2006/metadata/properties" ma:root="true" ma:fieldsID="1ec539c4e4130f406971ac346e743722" ns2:_="" ns3:_="">
    <xsd:import namespace="a344fbef-146f-4c5f-93ac-d33e60168f3c"/>
    <xsd:import namespace="5892d87e-9ea4-45fb-9e6d-5a6e995f7cd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Location" minOccurs="0"/>
                <xsd:element ref="ns2:MediaServiceGenerationTime" minOccurs="0"/>
                <xsd:element ref="ns2:MediaServiceEventHashCode" minOccurs="0"/>
                <xsd:element ref="ns2:MediaLengthInSeconds" minOccurs="0"/>
                <xsd:element ref="ns2:MediaServiceOCR"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344fbef-146f-4c5f-93ac-d33e60168f3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Afbeeldingtags" ma:readOnly="false" ma:fieldId="{5cf76f15-5ced-4ddc-b409-7134ff3c332f}" ma:taxonomyMulti="true" ma:sspId="d0c8b453-937f-44bb-a0c2-ee93227320a4"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Location" ma:index="16" nillable="true" ma:displayName="Location" ma:indexed="true" ma:internalName="MediaServiceLocatio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892d87e-9ea4-45fb-9e6d-5a6e995f7cda"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e3158f11-7ae5-46ca-bc63-2638cb187f4c}" ma:internalName="TaxCatchAll" ma:showField="CatchAllData" ma:web="5892d87e-9ea4-45fb-9e6d-5a6e995f7cd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5892d87e-9ea4-45fb-9e6d-5a6e995f7cda" xsi:nil="true"/>
    <lcf76f155ced4ddcb4097134ff3c332f xmlns="a344fbef-146f-4c5f-93ac-d33e60168f3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3D44D1F5-99FC-4DB4-A068-F733BE24725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344fbef-146f-4c5f-93ac-d33e60168f3c"/>
    <ds:schemaRef ds:uri="5892d87e-9ea4-45fb-9e6d-5a6e995f7cd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6FA1225-78EF-4001-9AE5-77F0A9A5DED4}">
  <ds:schemaRefs>
    <ds:schemaRef ds:uri="http://schemas.microsoft.com/sharepoint/v3/contenttype/forms"/>
  </ds:schemaRefs>
</ds:datastoreItem>
</file>

<file path=customXml/itemProps3.xml><?xml version="1.0" encoding="utf-8"?>
<ds:datastoreItem xmlns:ds="http://schemas.openxmlformats.org/officeDocument/2006/customXml" ds:itemID="{2CBE624F-4FC7-445B-8DB6-A86344B33F07}">
  <ds:schemaRefs>
    <ds:schemaRef ds:uri="http://schemas.microsoft.com/office/infopath/2007/PartnerControls"/>
    <ds:schemaRef ds:uri="http://schemas.microsoft.com/office/2006/documentManagement/types"/>
    <ds:schemaRef ds:uri="http://purl.org/dc/elements/1.1/"/>
    <ds:schemaRef ds:uri="http://schemas.openxmlformats.org/package/2006/metadata/core-properties"/>
    <ds:schemaRef ds:uri="5892d87e-9ea4-45fb-9e6d-5a6e995f7cda"/>
    <ds:schemaRef ds:uri="http://purl.org/dc/dcmitype/"/>
    <ds:schemaRef ds:uri="a344fbef-146f-4c5f-93ac-d33e60168f3c"/>
    <ds:schemaRef ds:uri="http://schemas.microsoft.com/office/2006/metadata/properties"/>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21</vt:i4>
      </vt:variant>
    </vt:vector>
  </HeadingPairs>
  <TitlesOfParts>
    <vt:vector size="21" baseType="lpstr">
      <vt:lpstr>Locaties Perceel A</vt:lpstr>
      <vt:lpstr>Invulinstructie</vt:lpstr>
      <vt:lpstr>Prijsformulier totaal</vt:lpstr>
      <vt:lpstr>Contractprijzen Preventief</vt:lpstr>
      <vt:lpstr>Contractprijzen Correctief</vt:lpstr>
      <vt:lpstr>Contractprijzen Projecten</vt:lpstr>
      <vt:lpstr>Nulmeting</vt:lpstr>
      <vt:lpstr>220058 Stadhuis</vt:lpstr>
      <vt:lpstr>220126 Regionaal Archief</vt:lpstr>
      <vt:lpstr>230052 Wijkcentrum Mare Nostrum</vt:lpstr>
      <vt:lpstr>230061 Centrum Jeugd&amp;Gezin</vt:lpstr>
      <vt:lpstr>230065 MFA Vroonermeer</vt:lpstr>
      <vt:lpstr>230067 Wijkcentrum de Oever</vt:lpstr>
      <vt:lpstr>240408 Centrum Kunst&amp;Erfgoed</vt:lpstr>
      <vt:lpstr>240818 Gymlokaal  </vt:lpstr>
      <vt:lpstr>240823 Gymlokaal</vt:lpstr>
      <vt:lpstr>240825 Buurthuis</vt:lpstr>
      <vt:lpstr>240834 Gymlokaal </vt:lpstr>
      <vt:lpstr>290021 Stempelm</vt:lpstr>
      <vt:lpstr>290041 Slochterwaard</vt:lpstr>
      <vt:lpstr>290051 Gabriel</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openpyxl</dc:creator>
  <cp:keywords/>
  <dc:description/>
  <cp:lastModifiedBy>Steven Oosterling</cp:lastModifiedBy>
  <cp:revision/>
  <cp:lastPrinted>2026-01-23T12:44:18Z</cp:lastPrinted>
  <dcterms:created xsi:type="dcterms:W3CDTF">2026-01-06T13:40:35Z</dcterms:created>
  <dcterms:modified xsi:type="dcterms:W3CDTF">2026-02-09T13:52:45Z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0x010100FA752B86B77719499C65B3E1041982C9</vt:lpwstr>
  </property>
  <property fmtid="{D5CDD505-2E9C-101B-9397-08002B2CF9AE}" pid="3" name="MediaServiceImageTags">
    <vt:lpwstr/>
  </property>
</Properties>
</file>