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mc:AlternateContent xmlns:mc="http://schemas.openxmlformats.org/markup-compatibility/2006">
    <mc:Choice Requires="x15">
      <x15ac:absPath xmlns:x15ac="http://schemas.microsoft.com/office/spreadsheetml/2010/11/ac" url="https://winterswijknl.sharepoint.com/teams/prj_iaas/Shared Documents/General/03. Executie fase/01. Aanbesteding/"/>
    </mc:Choice>
  </mc:AlternateContent>
  <xr:revisionPtr revIDLastSave="633" documentId="13_ncr:1_{0E031A59-97F3-40E0-A55B-2F0F2AA6D829}" xr6:coauthVersionLast="47" xr6:coauthVersionMax="47" xr10:uidLastSave="{EF67B7A1-779F-4A4B-B443-383A1E98CBA3}"/>
  <bookViews>
    <workbookView xWindow="-120" yWindow="-120" windowWidth="38610" windowHeight="20040" firstSheet="1" activeTab="1" xr2:uid="{00000000-000D-0000-FFFF-FFFF00000000}"/>
  </bookViews>
  <sheets>
    <sheet name="01 Toelichting" sheetId="1" r:id="rId1"/>
    <sheet name="02 Prijzenblad" sheetId="2" r:id="rId2"/>
  </sheets>
  <definedNames>
    <definedName name="_xlnm._FilterDatabase" localSheetId="1" hidden="1">'02 Prijzenblad'!$A$17:$I$17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4" i="2" l="1"/>
  <c r="G104" i="2" s="1"/>
  <c r="F103" i="2"/>
  <c r="G103" i="2" s="1"/>
  <c r="F102" i="2"/>
  <c r="G102" i="2" s="1"/>
  <c r="F101" i="2"/>
  <c r="G101" i="2" s="1"/>
  <c r="B110" i="2" s="1"/>
  <c r="F87" i="2"/>
  <c r="G87" i="2" s="1"/>
  <c r="F88" i="2"/>
  <c r="G88" i="2" s="1"/>
  <c r="F89" i="2"/>
  <c r="G89" i="2" s="1"/>
  <c r="F86" i="2"/>
  <c r="G86" i="2" s="1"/>
  <c r="B95" i="2" s="1"/>
  <c r="G74" i="2"/>
  <c r="F74" i="2"/>
  <c r="F72" i="2"/>
  <c r="G72" i="2" s="1"/>
  <c r="F73" i="2"/>
  <c r="G73" i="2" s="1"/>
  <c r="F71" i="2"/>
  <c r="G71" i="2" s="1"/>
  <c r="B80" i="2" s="1"/>
  <c r="F58" i="2"/>
  <c r="G58" i="2"/>
  <c r="F59" i="2"/>
  <c r="G59" i="2"/>
  <c r="F57" i="2"/>
  <c r="G57" i="2" s="1"/>
  <c r="B65" i="2" s="1"/>
  <c r="F41" i="2"/>
  <c r="G41" i="2" s="1"/>
  <c r="F42" i="2"/>
  <c r="G42" i="2" s="1"/>
  <c r="F43" i="2"/>
  <c r="G43" i="2" s="1"/>
  <c r="F44" i="2"/>
  <c r="G44" i="2" s="1"/>
  <c r="F45" i="2"/>
  <c r="G45" i="2" s="1"/>
  <c r="F40" i="2"/>
  <c r="G40" i="2" s="1"/>
  <c r="B51" i="2" s="1"/>
  <c r="G26" i="2"/>
  <c r="G25" i="2"/>
  <c r="G24" i="2"/>
  <c r="G23" i="2"/>
  <c r="G20" i="2"/>
  <c r="G21" i="2"/>
  <c r="G22" i="2"/>
  <c r="G27" i="2"/>
  <c r="G28" i="2"/>
  <c r="G19" i="2"/>
  <c r="B34" i="2" s="1"/>
  <c r="B127" i="2" l="1"/>
</calcChain>
</file>

<file path=xl/sharedStrings.xml><?xml version="1.0" encoding="utf-8"?>
<sst xmlns="http://schemas.openxmlformats.org/spreadsheetml/2006/main" count="320" uniqueCount="160">
  <si>
    <t>Onderdeel</t>
  </si>
  <si>
    <t>Omschrijving</t>
  </si>
  <si>
    <t>Titel</t>
  </si>
  <si>
    <t>BIJLAGE B – Prijzeninvulformulier Migratie naar IaaS-omgeving Gemeente Winterswijk</t>
  </si>
  <si>
    <t>Doel</t>
  </si>
  <si>
    <t>Om tot een uniforme prijsvergelijking tussen leveranciers te komen, is het belangrijk dat we een prijs samenstellen op basis van gelijke aannames en eenheden. Hierbij kunnen we enkel uitgaan van de huidige situatie, aangevuld met aannames. We beseffen ons tegelijkertijd dat de uiteindelijke kosten gebaseerd zijn op basis van daadwerkelijk verbruik. Dit is passend binnen de gestelde eisen van schaalbaarheid (up/down), waarbij we van de leverancier verlangen dat de prijs per eenheid gelijk blijft aan wat in dit prijzenblad wordt aangeboden. 
We willen de leveranciers vragen om zoveel mogelijk de specificering aan te houden zoals deze op tabblad "02 Prijzenblad" wordt gehanteerd. 
Hiermee bedoelen we:
Het is de leverancier toegestaan om in de vrije velden wijzigingen aan te brengen (bv indien Compute niet los in rekening wordt gebracht, maar per VM). In de cel "Totale kosten categorie gedurende looptijd (4+2+2)" tellen we alle jaarbedragen per line item op en vermenigvuldigen dit met 8. 
Deze waarde nemen we mee in de beoordeling. Het is belangrijk dat de aannames en aantallen waarop de totale kosten tot stand komen gelijk blijven, zodat iedere leverancier dezelfde waarden hanteert. We willen appels met appels vergelijken, maar niet iedere leverancier verkoopt dezelfde appels. We vragen daarom de leveranciers om daar waar mogelijk de prijzen terug te rekenen naar de door ons vooraf ingevulde line items. Indien de leverancier andere line items gebruikt, is het de verantwoordelijkheid van de leverancier om te garanderen dat dit minimaal voldoet aan onze aannames zoals in onze line items opgenomen
Indien de leverancier bepaalde diensten wil aanbieden die niet uitgevraagd worden, dan kan dit onder de categorie "07 Ad-hoc tarieven". Let op! deze categorie wordt niet meegenomen in de beoordeling van het voorstel, noch in de beoordeling van de kwaliteit</t>
  </si>
  <si>
    <t>Aannames</t>
  </si>
  <si>
    <t>Toelichting</t>
  </si>
  <si>
    <t>Virtueele werkplekken: 351 VDI/DaaS licenties (337 regulier, 14 grafisch)</t>
  </si>
  <si>
    <t>Gebaseerd op huidige aantal licenties voor Citrix; max 225 gelijktijdige gebruikers</t>
  </si>
  <si>
    <t>Benodigde compute: 138 vCPU / 780 GB RAM / 20,4 TB storage</t>
  </si>
  <si>
    <t>Gebaseerd op te migreren servers (42 VM’s (38× Windows, 4× Linux)), welke momenteel aan resources 115 vCPU / 650 GB RAM / 17 TB storage gebruiken. Deze compute usage is met 20% opgehoogd voor diensten zoals beheer en overhead</t>
  </si>
  <si>
    <t>Storage tiering</t>
  </si>
  <si>
    <t>Momenteel is er geen onderscheid in snelle (tier 1) en langzame (tier 2) storage. Het is aan de leverancier om te bepalen wat voor exacte specificaties nodig zijn om aan de gebruikerservaring te voldoen. Dit kan op de volgende manier gespecificeerd worden:
- Tier-1 Prestatie: ≥ 10.000 IOPS, latency ≤ 1 ms, beschikbaarheid ≥ 99,8 %.
- Tier-2 Prestatie: ≥ 500 IOPS, latency ≤ 15 ms, beschikbaarheid ≥ 99,8 %.
Voor prijsberekening gaan we uit van 17 TB Tier 1 en 5 TB Tier 2. Backup storage is aan de leverancier om te bepalen, en is hierin niet meegenomen</t>
  </si>
  <si>
    <t>Backup retentie</t>
  </si>
  <si>
    <t>Schema is uitgebreid beschreven onder paragraaf 3.1.13 uit de offerteaanvraag</t>
  </si>
  <si>
    <t>Contractduur (4+2+2)</t>
  </si>
  <si>
    <t>4 jaar initieel met optie tot 2 keer verlenging met 2 jaar</t>
  </si>
  <si>
    <t>Gefaseerde SOC/SIEM-scope en groeipad</t>
  </si>
  <si>
    <t>De initiële scope omvat alleen datacentercomponenten (servers, netwerk, storage, hypervisors). Virtuele en fysieke werkplekken en SaaS-omgevingen (zoals M365) vallen buiten scope. In een latere fase kan de SOC/SIEM worden uitgebreid met endpoint- en cloudlogging. Leveranciers dienen modulair en schaalbaar te offreren zodat uitbreiding zonder herinrichting mogelijk is.</t>
  </si>
  <si>
    <t>Logging-sizing (actuele scope)</t>
  </si>
  <si>
    <t>≈65 log-sources (servers, netwerk, storage, hypervisors), ~25–30 GB/dag (~0,8 TB/mnd). 90 dagen online + 12 mnd archief ≈ 7 TB/jaar.</t>
  </si>
  <si>
    <t>Log retentie van 90 dagen online + 12 maanden archief</t>
  </si>
  <si>
    <t>Conform BIO / NIS2</t>
  </si>
  <si>
    <t>SLA/KPI’s</t>
  </si>
  <si>
    <t xml:space="preserve">Beschikbaarheid 99,8% per maand. Werkplek KPI: logon ≤ 30s en app-open ≤ 10s. </t>
  </si>
  <si>
    <t>Primaire backup 60TB</t>
  </si>
  <si>
    <t>Aanname gebaseerd op de huidige fysieke storage per locatie</t>
  </si>
  <si>
    <t>Air gapped backup 60 TB</t>
  </si>
  <si>
    <t>Aantal restore acties per maand is 8</t>
  </si>
  <si>
    <t>Schatting</t>
  </si>
  <si>
    <t>Scope per fase</t>
  </si>
  <si>
    <t>Fase 1 resultaatgebieden (paragraaf 1.7.1 uit de offerteaanvraag)</t>
  </si>
  <si>
    <t>•	De bestaande ICT-omgeving blijft tijdens de transitie volledig operationeel, voorzien van geldige licenties en actief ondersteund om verstoringen te voorkomen.
•	Het IaaS-platform is volledig opgezet, getest, operationeel en in beheer genomen door de leverancier.
•	Alle on-site virtuele servers zijn succesvol gemigreerd naar de nieuwe IaaS-omgeving.
•	De netwerkomgeving is voorzien van segmentatie tot op applicatieniveau, conform Zero-Trust-principes.
•	Een moderne VDI/DaaS-omgeving is actief, functioneel gelijkwaardig aan de huidige Citrix-omgeving en uitgebreid met de voor de nieuwe infrastructuur benodigde componenten.
•	Het Security Operations Center (SOC) en de Security Information &amp; Event Management (SIEM)-omgeving zijn operationeel en ingericht op basis van beveiligings- en datacenterdiensten.</t>
  </si>
  <si>
    <t>Prijsinvulformulier Migratie naar IAAS-omgeving Gemeente Winterswijk</t>
  </si>
  <si>
    <t>Opdrachtnemer dient enkel de groene velden te vullen</t>
  </si>
  <si>
    <t xml:space="preserve">Hierna genoemde inschrijver:  </t>
  </si>
  <si>
    <t> </t>
  </si>
  <si>
    <t xml:space="preserve">Gevestigd te:  </t>
  </si>
  <si>
    <t>Verklaart zich door ondertekening van dit prijsinvulformulier te voldoen aan hetgeen vermeld is in offerte aanvraag behorende bij zaaknummer 2380825</t>
  </si>
  <si>
    <t>01 Implementatie en migratie (eenmalige projectkosten)
Hieronder vallen de kosten die gemoeid zijn met het behalen van de resultaatgebieden van Fase 1. Deze kosten zijn eenmalig, en dekken de volledig scope aan werkzaamheden voor Fase1</t>
  </si>
  <si>
    <t>Sectie</t>
  </si>
  <si>
    <t>Categorie/Omschrijving</t>
  </si>
  <si>
    <t>Eenheid</t>
  </si>
  <si>
    <t>Aantal/Hoeveelheid*</t>
  </si>
  <si>
    <t>Prijs per eenheid (€)</t>
  </si>
  <si>
    <t>Totaal (€)</t>
  </si>
  <si>
    <t>Toelichting/Opmerking</t>
  </si>
  <si>
    <t>01 Implementatie</t>
  </si>
  <si>
    <t>Ondersteunen en operationeel houden van de bestaande ICT omgeving tijdens de transitie</t>
  </si>
  <si>
    <t>Per maand</t>
  </si>
  <si>
    <t>Indien de oude omgeving overgezet is voor de einddatum van de huidige contracten vervallen deze kosten. Indien we dat niet halen zijn deze 3 maanden als reservering opgenomen voor de overbrugging</t>
  </si>
  <si>
    <t>Het volledig opzetten, testen, operationeel maken en in beheer nemen van het nieuwe IaaS-platform</t>
  </si>
  <si>
    <t>Per stuk</t>
  </si>
  <si>
    <t>Bevat het opzetten van een IaaS omgeving waarbinnen de VM's van gemeente Winterswijk kunnen landen</t>
  </si>
  <si>
    <t>Migratie van on-site VM’s naar het IaaS platform, incl. test en rollback scenario</t>
  </si>
  <si>
    <t>per VM</t>
  </si>
  <si>
    <t>Rollback plan vereist; test criteria per server samen opstellen.</t>
  </si>
  <si>
    <t>Migratie van data, afkomstig van shared network drives, inclusief validatie</t>
  </si>
  <si>
    <t>per TB</t>
  </si>
  <si>
    <t>Incl. validatie en logging</t>
  </si>
  <si>
    <t>Inrichten van segmentatie tot op applicatieniveau, conform Zero-Trust-principes voor de IaaS netwerkomgeving</t>
  </si>
  <si>
    <t>Per applicatie</t>
  </si>
  <si>
    <t>Momenteel loopt er intern een onderzoek om relevante gegevens voor de segmentatie van applicaties op te halen bij de gebruikersteams</t>
  </si>
  <si>
    <t>Inrichten en in gebruik opleveren van een moderne VDI/DaaS-omgeving, functioneel gelijkwaardig aan de huidige Citrix-omgeving en uitgebreid met de voor de nieuwe infrastructuur benodigde componenten.</t>
  </si>
  <si>
    <t>Sign-of na UAT</t>
  </si>
  <si>
    <t>Opzetten, configureren en testen van het Security Operations Center (SOC) en de Security Information &amp; Event Management (SIEM)-omgeving op basis van beveiligings- en datacenterdiensten.</t>
  </si>
  <si>
    <t>Enkel gericht op de dienstverlening vanuit de leverancier; Dashboards voor intern gebruik vallen hierbuiten en zullen in nader overleg later samen gespecificederd worden</t>
  </si>
  <si>
    <t>Inrichten, activeren én testen van de Backup-omgeving conform de gestelde eisen in 3.1.13</t>
  </si>
  <si>
    <t>Bewijs door middel van verslag testresultaten</t>
  </si>
  <si>
    <t>ICT team training / adoptie (±8 pers.)</t>
  </si>
  <si>
    <t>per sessie</t>
  </si>
  <si>
    <t>Betreft training van het ICT team van de gemeente Winterswijk</t>
  </si>
  <si>
    <t>Project resources en change-coördinatie</t>
  </si>
  <si>
    <t>Eenmalig</t>
  </si>
  <si>
    <t>Vast tarief incl. kwaliteitsborging</t>
  </si>
  <si>
    <t>Vrij veld</t>
  </si>
  <si>
    <t xml:space="preserve">Vrije velden kunnen gebruikt worden om items toe te voegen; Beoordeling vind plaats op de totale kosten voor het opleveren van de eenmalige werkzaamheden voor fase 1 </t>
  </si>
  <si>
    <t>Totale kosten opleveren fase 1</t>
  </si>
  <si>
    <t>02 Compute resources (periodiek)
Hieronder vallen de variabele kosten die de Gemeente Winterswijk moet betalen voor het compute platform, op basis van daadwerkelijk gebruik. Om een gelijk speelveld te krijgen voor het vergelijken van aanbieders dient u uit te gaan van de hier genoemde eenheden. Let op! Dit is exclusief de VDI/DaaS omgeving.</t>
  </si>
  <si>
    <t>Prijs per maand (€)</t>
  </si>
  <si>
    <t>Prijs per jaar (€)</t>
  </si>
  <si>
    <t>02 Compute</t>
  </si>
  <si>
    <t>vCPU</t>
  </si>
  <si>
    <t>per vCPU</t>
  </si>
  <si>
    <t>Binnen onze omgeving hebben wij geen onderscheid in type CPU</t>
  </si>
  <si>
    <t>RAM-geheugen</t>
  </si>
  <si>
    <t>per GB</t>
  </si>
  <si>
    <t>Het betreft hier gealloceerd geheugen, niet wat daadwerkelijk verbruikt wordt</t>
  </si>
  <si>
    <t>Storage Tier 1</t>
  </si>
  <si>
    <t>Operating system en file shares en databases</t>
  </si>
  <si>
    <t>Storage Tier 2</t>
  </si>
  <si>
    <t>Archief data, welke nog afhankelijk is van data-classificatie</t>
  </si>
  <si>
    <t>Back-up en restore (Op basis van schema onder 3.1.13.2 uit de offerteaanvraag)</t>
  </si>
  <si>
    <t>30-dagen retentie</t>
  </si>
  <si>
    <t>Bandbreedte / verkeer</t>
  </si>
  <si>
    <t>Redundante uplinks</t>
  </si>
  <si>
    <t>Vrije velden kunnen gebruikt worden om items toe te voegen; Beoordeling vind plaats op de totale kosten voor de compute over de maximaal mogelijke looptijd</t>
  </si>
  <si>
    <t>Totale kosten categorie gedurende looptijd (4+2+2)</t>
  </si>
  <si>
    <t>03 Virtuele werkplekken (VDI/DaaS) (periodiek)
Hieronder vallen de variabele kosten die de Gemeente Winterswijk moet betalen voor de virtueele werkplek, op basis van daadwerkelijk gebruik. Om een gelijk speelveld te krijgen voor het vergelijken van aanbieders dient u uit te gaan van de hier genoemde eenheden.</t>
  </si>
  <si>
    <t>03 Werkplekken</t>
  </si>
  <si>
    <t>Standaardgebruiker</t>
  </si>
  <si>
    <t>per gebruiker</t>
  </si>
  <si>
    <t>M365 licenties zijn aanwezig, evenals licenties voor aangekochte applicaties. Licenties voor het OS van de VDI/DaaS omgeving vallen onder de MS datacenter licentie. Overige licenties benodigd voor het gebruik van de werkplek zitten inbegrepen bij de werkplek</t>
  </si>
  <si>
    <t>Grafische gebruiker (GPU)</t>
  </si>
  <si>
    <t>Autocad / GIS</t>
  </si>
  <si>
    <t>Werkplekbeheer &amp; updates + upgrades</t>
  </si>
  <si>
    <t>Patchen van het OS, packagen van applicaties etc</t>
  </si>
  <si>
    <t>Vrije velden kunnen gebruikt worden om items toe te voegen; Beoordeling vind plaats op de totale kosten voor vde VDI/Daas omgeving voor de genoemde gebruikersaantallen voor de maximaal haalbare looptijd</t>
  </si>
  <si>
    <t>04 SOC / SIEM / Security (periodiek) – datacenter-only scope
Hieronder vallen de kosten voor de SOC/SIEM dienst. Aangezien we een dergelijke dienst nu nog niet hebben is het lastig om te bepalen of we hier de juiste aantallen gebruiken. Wederom de eenheden aanhouden zoals deze zijn.</t>
  </si>
  <si>
    <t>Window/Frequentie</t>
  </si>
  <si>
    <t>04 SOC/SIEM</t>
  </si>
  <si>
    <t>SOC 24×7 monitoring + opvolging incidenten</t>
  </si>
  <si>
    <t>per logsource</t>
  </si>
  <si>
    <t>Tegen het eind van fase 1 zitten er nog geen applicaties in de SOC/SIEM, enkel het IaaS platform en aanverwante diensten.  De eenheidsprijzen blijven gelijk indien er extra logsources aan de SOC/SIEM toegevoegd worden.</t>
  </si>
  <si>
    <t>SIEM-platform (licentie + beheer)</t>
  </si>
  <si>
    <t>per GB ingest</t>
  </si>
  <si>
    <t>90-dagen online retentie; leverancier kan in het ontwerp aangeven hoeveel Gb ingests verwacht worden voor het platform, maar voor uniformiteit blijven we met dit getal rekenen</t>
  </si>
  <si>
    <t>Threat Intelligence feed</t>
  </si>
  <si>
    <t>Per feed</t>
  </si>
  <si>
    <t>Leverancier kan in het ontwerp aangeven welke feeds gebruikt zullen worden, óf dat een alternatieve techniek gebruikt wordt</t>
  </si>
  <si>
    <t>Kwartaalaudit + rapportage</t>
  </si>
  <si>
    <t>per kwartaal</t>
  </si>
  <si>
    <t>BIO/NIS2 verantwoording</t>
  </si>
  <si>
    <t>Vrije velden kunnen gebruikt worden om items toe te voegen; Beoordeling vind plaats op de totale kosten voor de SOC/SIEM dienst over de maximaal mogelijke looptijd</t>
  </si>
  <si>
    <t>05 Support &amp; beheer (periodiek)
Hieronder is een inschatting gemaakt van hoeveel uur per maand wij verwachten gebruik te moeten maken van de genoemde resources. Deze aantallen zullen dienen als baseline, maar uiteindelijk is het het daadwerkelijk verbruik wat in rekening gebracht wordt. Indien de leverancier een all-in maand-tarief bied wat niet gebaseerd is op aantal uren, dan gelieve dat hierin in te vullen en een opmerking hierover in een comment te plaatsen</t>
  </si>
  <si>
    <t>05 Support/Beheer</t>
  </si>
  <si>
    <t>2e lijns support voor ICT team 8*5</t>
  </si>
  <si>
    <t>per uur</t>
  </si>
  <si>
    <t>Deze wordt benaderd wordt door ons eigen ICT-team (max 10 personen). Het aantal uur per maand is indicatief, uiteindelijk wordt het daadwerkelijk verbruik in rekening gebracht</t>
  </si>
  <si>
    <t>2e lijns support voor ICT team 24*7</t>
  </si>
  <si>
    <t>3e lijn specialisten</t>
  </si>
  <si>
    <t>Voor uitzonderlijke gevallen</t>
  </si>
  <si>
    <t>Consultancy voor upgrade / maatwerk activiteiten</t>
  </si>
  <si>
    <t>Per uur</t>
  </si>
  <si>
    <t>Naar behoefte</t>
  </si>
  <si>
    <t>Vrije velden kunnen gebruikt worden om items toe te voegen; Beoordeling vind plaats op de totale kosten voor support en beheerdienst over de maximaal mogelijke looptijd</t>
  </si>
  <si>
    <t xml:space="preserve">06 Back-up &amp; restore (periodiek)
Hieronder is een inschatting gemaakt van de hoeveelheid data die in de backup opgenomen zal worden, evenals de te verwachten werkzaamheden voor restores. Deze aantallen zullen dienen als baseline, maar uiteindelijk is het het daadwerkelijk verbruik wat in rekening gebracht wordt. </t>
  </si>
  <si>
    <t>05 Back-up &amp; restore</t>
  </si>
  <si>
    <t>Back-up service (operationele dienst)</t>
  </si>
  <si>
    <t>Het leveren, beheren en monitoren van de back-updienst conform PvE (incl. beleid, monitoring, restore-tests en rapportage).</t>
  </si>
  <si>
    <t>Opslag voor primaire back-up</t>
  </si>
  <si>
    <t>Per TB</t>
  </si>
  <si>
    <t>Opslagcapaciteit voor back-ups van productiedata in de primaire back-uplocatie.</t>
  </si>
  <si>
    <t>Opslag voor air-gapped back-up (of technisch alternatieve oplossing)</t>
  </si>
  <si>
    <t>Air-gapped of immutable back-upopslag, logisch en technisch gescheiden, uitsluitend beschikbaar tijdens back-upvensters.</t>
  </si>
  <si>
    <t>Restore activiteiten</t>
  </si>
  <si>
    <t>Ondersteuning bij restore-activiteiten buiten reguliere tests (bijvoorbeeld calamiteiten of incidentele verzoeken).</t>
  </si>
  <si>
    <t>Vrije velden kunnen gebruikt worden om items toe te voegen; Beoordeling vind plaats op de totale kosten voor back-up &amp; restore dienst over de maximaal mogelijke looptijd</t>
  </si>
  <si>
    <t>07 Standaardtarieven
Deze lijst mag u aanvullen / aanpassen met wat voor soort resources u op afroep biedt. Deze sectie wordt niet meegenomen in de totaalbeoordeling van de prijs, maar wel vergeleken met andere aanbieders. De duurste resource in deze tabel is tevens het plafond voor wat de leverancier in rekening kan brengen als er een resource ingehuurd moet worden die niet in de lijst is opgenomen.</t>
  </si>
  <si>
    <t>06 Ad-hoc tarieven</t>
  </si>
  <si>
    <t>Netwerk engineer</t>
  </si>
  <si>
    <t>Security officer</t>
  </si>
  <si>
    <t xml:space="preserve">Totale fictieve kosten </t>
  </si>
  <si>
    <t xml:space="preserve">* Leverancier/Inschrijver kan geen rechten ontlenen aan de aantallen.  </t>
  </si>
  <si>
    <t>De inschrijver verklaart deze aanbieding te doen met inachtneming van de bepalingen en de gegevens,  zoals deze zijn omschreven</t>
  </si>
  <si>
    <t>Plaats :</t>
  </si>
  <si>
    <t>Datum :</t>
  </si>
  <si>
    <t>de Inschrijver :</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</si>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</sst>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font>
    <font>
      <sz val="11"/>
      <color rgb="FF000000"/>
      <name val="Calibri"/>
      <family val="2"/>
    </font>
    <font>
      <b/>
      <sz val="11"/>
      <color rgb="FF000000"/>
      <name val="Verdana"/>
      <family val="2"/>
    </font>
    <font>
      <b/>
      <sz val="16"/>
      <color rgb="FF000000"/>
      <name val="Calibri"/>
      <family val="2"/>
    </font>
    <font>
      <sz val="11"/>
      <color rgb="FF000000"/>
      <name val="Verdana"/>
      <family val="2"/>
    </font>
    <font>
      <sz val="9"/>
      <color rgb="FF000000"/>
      <name val="Verdana"/>
      <family val="2"/>
    </font>
    <font>
      <sz val="9"/>
      <color rgb="FF000000"/>
      <name val="Calibri"/>
      <family val="2"/>
    </font>
    <font>
      <sz val="9"/>
      <name val="Verdana"/>
      <family val="2"/>
    </font>
    <font>
      <i/>
      <sz val="9"/>
      <color rgb="FF000000"/>
      <name val="Verdana"/>
      <family val="2"/>
    </font>
    <font>
      <sz val="8"/>
      <name val="Calibri"/>
      <family val="2"/>
      <scheme val="minor"/>
    </font>
    <font>
      <b/>
      <sz val="16"/>
      <color theme="1"/>
      <name val="Calibri"/>
      <family val="2"/>
      <scheme val="minor"/>
    </font>
    <font>
      <sz val="14"/>
      <color theme="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theme="3" tint="0.79998168889431442"/>
        <bgColor indexed="64"/>
      </patternFill>
    </fill>
    <fill>
      <patternFill patternType="solid">
        <fgColor rgb="FFC6E0B4"/>
        <bgColor rgb="FF000000"/>
      </patternFill>
    </fill>
    <fill>
      <patternFill patternType="solid">
        <fgColor theme="0"/>
        <bgColor indexed="64"/>
      </patternFill>
    </fill>
    <fill>
      <patternFill patternType="solid">
        <fgColor theme="6"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thin">
        <color auto="1"/>
      </right>
      <top/>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0" xfId="0" applyAlignment="1">
      <alignment wrapText="1"/>
    </xf>
    <xf numFmtId="0" fontId="0" fillId="4" borderId="1" xfId="0" applyFill="1" applyBorder="1"/>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3" fillId="3" borderId="5" xfId="0" applyFont="1" applyFill="1" applyBorder="1"/>
    <xf numFmtId="0" fontId="3" fillId="3" borderId="7" xfId="0" applyFont="1" applyFill="1" applyBorder="1"/>
    <xf numFmtId="0" fontId="0" fillId="4" borderId="6" xfId="0" applyFill="1" applyBorder="1" applyAlignment="1">
      <alignment wrapText="1"/>
    </xf>
    <xf numFmtId="0" fontId="0" fillId="4" borderId="8" xfId="0" applyFill="1" applyBorder="1" applyAlignment="1">
      <alignment wrapText="1"/>
    </xf>
    <xf numFmtId="0" fontId="0" fillId="4" borderId="10" xfId="0" applyFill="1" applyBorder="1"/>
    <xf numFmtId="0" fontId="4" fillId="2" borderId="2" xfId="0" applyFont="1" applyFill="1" applyBorder="1" applyAlignment="1">
      <alignment horizontal="center" vertical="top" wrapText="1"/>
    </xf>
    <xf numFmtId="0" fontId="0" fillId="4" borderId="1" xfId="0" applyFill="1" applyBorder="1" applyAlignment="1">
      <alignment wrapText="1"/>
    </xf>
    <xf numFmtId="44" fontId="0" fillId="4" borderId="1" xfId="1" applyFont="1" applyFill="1" applyBorder="1"/>
    <xf numFmtId="44" fontId="0" fillId="0" borderId="0" xfId="1" applyFont="1"/>
    <xf numFmtId="0" fontId="3" fillId="3" borderId="5" xfId="0" applyFont="1" applyFill="1" applyBorder="1" applyAlignment="1">
      <alignment wrapText="1"/>
    </xf>
    <xf numFmtId="0" fontId="3" fillId="3" borderId="11" xfId="0" applyFont="1" applyFill="1" applyBorder="1"/>
    <xf numFmtId="0" fontId="0" fillId="4" borderId="12" xfId="0" applyFill="1" applyBorder="1" applyAlignment="1">
      <alignment wrapText="1"/>
    </xf>
    <xf numFmtId="0" fontId="2" fillId="4" borderId="13" xfId="0" applyFont="1" applyFill="1" applyBorder="1"/>
    <xf numFmtId="44" fontId="2" fillId="4" borderId="14" xfId="1" applyFont="1" applyFill="1" applyBorder="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5" borderId="0" xfId="0" applyFont="1" applyFill="1"/>
    <xf numFmtId="0" fontId="9" fillId="6" borderId="0" xfId="0" applyFont="1" applyFill="1"/>
    <xf numFmtId="0" fontId="11" fillId="0" borderId="0" xfId="0" applyFont="1"/>
    <xf numFmtId="0" fontId="9" fillId="5" borderId="0" xfId="0" applyFont="1" applyFill="1"/>
    <xf numFmtId="0" fontId="12" fillId="0" borderId="0" xfId="0" applyFont="1"/>
    <xf numFmtId="0" fontId="0" fillId="4" borderId="6" xfId="0" quotePrefix="1" applyFill="1" applyBorder="1" applyAlignment="1">
      <alignment wrapText="1"/>
    </xf>
    <xf numFmtId="0" fontId="0" fillId="4" borderId="15" xfId="0" applyFill="1" applyBorder="1"/>
    <xf numFmtId="0" fontId="14" fillId="4" borderId="13" xfId="0" applyFont="1" applyFill="1" applyBorder="1"/>
    <xf numFmtId="0" fontId="9" fillId="0" borderId="0" xfId="0" applyFont="1" applyAlignment="1">
      <alignment horizontal="right"/>
    </xf>
    <xf numFmtId="0" fontId="9" fillId="0" borderId="0" xfId="0" applyFont="1" applyAlignment="1">
      <alignment horizontal="right" wrapText="1"/>
    </xf>
    <xf numFmtId="44" fontId="0" fillId="7" borderId="1" xfId="1" applyFont="1" applyFill="1" applyBorder="1"/>
    <xf numFmtId="0" fontId="4" fillId="2" borderId="2" xfId="0" applyFont="1" applyFill="1" applyBorder="1" applyAlignment="1">
      <alignment horizontal="center" wrapText="1"/>
    </xf>
    <xf numFmtId="44" fontId="14" fillId="4" borderId="13" xfId="0" applyNumberFormat="1" applyFont="1" applyFill="1" applyBorder="1"/>
    <xf numFmtId="0" fontId="0" fillId="4" borderId="18" xfId="0" applyFill="1" applyBorder="1"/>
    <xf numFmtId="0" fontId="0" fillId="7" borderId="1" xfId="0" applyFill="1" applyBorder="1"/>
    <xf numFmtId="0" fontId="0" fillId="4" borderId="9" xfId="0"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5" fillId="3" borderId="16" xfId="0" applyFont="1" applyFill="1" applyBorder="1" applyAlignment="1">
      <alignment horizontal="left" wrapText="1"/>
    </xf>
    <xf numFmtId="0" fontId="15" fillId="3" borderId="17" xfId="0" applyFont="1" applyFill="1" applyBorder="1" applyAlignment="1">
      <alignment horizontal="left" wrapText="1"/>
    </xf>
    <xf numFmtId="0" fontId="0" fillId="7" borderId="1" xfId="0" applyFill="1" applyBorder="1" applyAlignment="1">
      <alignment horizontal="left"/>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2057400</xdr:colOff>
      <xdr:row>6</xdr:row>
      <xdr:rowOff>76200</xdr:rowOff>
    </xdr:to>
    <xdr:pic>
      <xdr:nvPicPr>
        <xdr:cNvPr id="2" name="Afbeelding 1">
          <a:extLst>
            <a:ext uri="{FF2B5EF4-FFF2-40B4-BE49-F238E27FC236}">
              <a16:creationId xmlns:a16="http://schemas.microsoft.com/office/drawing/2014/main" id="{B442263F-80D9-9266-01E6-2BAA962985C8}"/>
            </a:ext>
          </a:extLst>
        </xdr:cNvPr>
        <xdr:cNvPicPr>
          <a:picLocks noChangeAspect="1"/>
        </xdr:cNvPicPr>
      </xdr:nvPicPr>
      <xdr:blipFill>
        <a:blip xmlns:r="http://schemas.openxmlformats.org/officeDocument/2006/relationships" r:embed="rId1"/>
        <a:stretch>
          <a:fillRect/>
        </a:stretch>
      </xdr:blipFill>
      <xdr:spPr>
        <a:xfrm>
          <a:off x="0" y="0"/>
          <a:ext cx="2057400" cy="11519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showGridLines="0" zoomScale="85" zoomScaleNormal="85" workbookViewId="0">
      <selection activeCell="B4" sqref="B4"/>
    </sheetView>
  </sheetViews>
  <sheetFormatPr defaultRowHeight="15"/>
  <cols>
    <col min="1" max="1" width="56.5703125" customWidth="1"/>
    <col min="2" max="2" width="198.7109375" customWidth="1"/>
  </cols>
  <sheetData>
    <row r="1" spans="1:2" ht="18.75">
      <c r="A1" s="3" t="s">
        <v>0</v>
      </c>
      <c r="B1" s="4" t="s">
        <v>1</v>
      </c>
    </row>
    <row r="2" spans="1:2">
      <c r="A2" s="5" t="s">
        <v>2</v>
      </c>
      <c r="B2" s="7" t="s">
        <v>3</v>
      </c>
    </row>
    <row r="3" spans="1:2" ht="219" customHeight="1">
      <c r="A3" s="5" t="s">
        <v>4</v>
      </c>
      <c r="B3" s="7" t="s">
        <v>5</v>
      </c>
    </row>
    <row r="8" spans="1:2" ht="15.75" thickBot="1"/>
    <row r="9" spans="1:2" ht="18.75">
      <c r="A9" s="3" t="s">
        <v>6</v>
      </c>
      <c r="B9" s="4" t="s">
        <v>7</v>
      </c>
    </row>
    <row r="10" spans="1:2" ht="30">
      <c r="A10" s="14" t="s">
        <v>8</v>
      </c>
      <c r="B10" s="7" t="s">
        <v>9</v>
      </c>
    </row>
    <row r="11" spans="1:2" ht="30">
      <c r="A11" s="14" t="s">
        <v>10</v>
      </c>
      <c r="B11" s="7" t="s">
        <v>11</v>
      </c>
    </row>
    <row r="12" spans="1:2" ht="75">
      <c r="A12" s="14" t="s">
        <v>12</v>
      </c>
      <c r="B12" s="7" t="s">
        <v>13</v>
      </c>
    </row>
    <row r="13" spans="1:2">
      <c r="A13" s="14" t="s">
        <v>14</v>
      </c>
      <c r="B13" s="7" t="s">
        <v>15</v>
      </c>
    </row>
    <row r="14" spans="1:2">
      <c r="A14" s="14" t="s">
        <v>16</v>
      </c>
      <c r="B14" s="7" t="s">
        <v>17</v>
      </c>
    </row>
    <row r="15" spans="1:2" ht="30">
      <c r="A15" s="5" t="s">
        <v>18</v>
      </c>
      <c r="B15" s="7" t="s">
        <v>19</v>
      </c>
    </row>
    <row r="16" spans="1:2" ht="15.75" thickBot="1">
      <c r="A16" s="6" t="s">
        <v>20</v>
      </c>
      <c r="B16" s="8" t="s">
        <v>21</v>
      </c>
    </row>
    <row r="17" spans="1:2">
      <c r="A17" s="15" t="s">
        <v>22</v>
      </c>
      <c r="B17" s="16" t="s">
        <v>23</v>
      </c>
    </row>
    <row r="18" spans="1:2">
      <c r="A18" s="5" t="s">
        <v>24</v>
      </c>
      <c r="B18" s="7" t="s">
        <v>25</v>
      </c>
    </row>
    <row r="19" spans="1:2">
      <c r="A19" s="5" t="s">
        <v>26</v>
      </c>
      <c r="B19" s="7" t="s">
        <v>27</v>
      </c>
    </row>
    <row r="20" spans="1:2">
      <c r="A20" s="5" t="s">
        <v>28</v>
      </c>
      <c r="B20" s="7" t="s">
        <v>27</v>
      </c>
    </row>
    <row r="21" spans="1:2">
      <c r="A21" s="14" t="s">
        <v>29</v>
      </c>
      <c r="B21" s="7" t="s">
        <v>30</v>
      </c>
    </row>
    <row r="24" spans="1:2" ht="15.75" thickBot="1"/>
    <row r="25" spans="1:2" ht="18.75">
      <c r="A25" s="3" t="s">
        <v>31</v>
      </c>
      <c r="B25" s="4" t="s">
        <v>1</v>
      </c>
    </row>
    <row r="26" spans="1:2" ht="99.75" customHeight="1">
      <c r="A26" s="14" t="s">
        <v>32</v>
      </c>
      <c r="B26" s="30" t="s">
        <v>33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L135"/>
  <sheetViews>
    <sheetView showGridLines="0" tabSelected="1" topLeftCell="A17" zoomScale="85" zoomScaleNormal="85" workbookViewId="0">
      <selection activeCell="I20" sqref="I20"/>
    </sheetView>
  </sheetViews>
  <sheetFormatPr defaultRowHeight="15"/>
  <cols>
    <col min="1" max="1" width="78.42578125" customWidth="1"/>
    <col min="2" max="2" width="62.5703125" customWidth="1"/>
    <col min="3" max="3" width="14" bestFit="1" customWidth="1"/>
    <col min="4" max="4" width="27.85546875" customWidth="1"/>
    <col min="5" max="5" width="27.42578125" bestFit="1" customWidth="1"/>
    <col min="6" max="6" width="25.85546875" bestFit="1" customWidth="1"/>
    <col min="7" max="7" width="24.5703125" bestFit="1" customWidth="1"/>
    <col min="8" max="8" width="27.5703125" bestFit="1" customWidth="1"/>
    <col min="9" max="9" width="78" customWidth="1"/>
  </cols>
  <sheetData>
    <row r="7" spans="1:12">
      <c r="B7" s="19"/>
      <c r="C7" s="19"/>
      <c r="D7" s="19"/>
      <c r="E7" s="19"/>
      <c r="F7" s="19"/>
      <c r="G7" s="19"/>
      <c r="H7" s="19"/>
      <c r="I7" s="19"/>
      <c r="J7" s="19"/>
      <c r="K7" s="19"/>
      <c r="L7" s="19"/>
    </row>
    <row r="8" spans="1:12">
      <c r="A8" s="20" t="s">
        <v>34</v>
      </c>
      <c r="B8" s="20"/>
      <c r="C8" s="19"/>
      <c r="D8" s="19"/>
      <c r="E8" s="19"/>
      <c r="F8" s="19"/>
      <c r="H8" s="19"/>
      <c r="I8" s="19"/>
      <c r="J8" s="19"/>
      <c r="K8" s="19"/>
      <c r="L8" s="19"/>
    </row>
    <row r="9" spans="1:12">
      <c r="A9" s="20"/>
      <c r="B9" s="19"/>
      <c r="C9" s="19"/>
      <c r="D9" s="19"/>
      <c r="E9" s="19"/>
      <c r="F9" s="19"/>
      <c r="H9" s="19"/>
      <c r="I9" s="19"/>
      <c r="J9" s="19"/>
      <c r="K9" s="19"/>
      <c r="L9" s="19"/>
    </row>
    <row r="10" spans="1:12" ht="21">
      <c r="A10" s="21" t="s">
        <v>35</v>
      </c>
      <c r="B10" s="21"/>
      <c r="C10" s="21"/>
      <c r="D10" s="21"/>
      <c r="E10" s="19"/>
      <c r="F10" s="19"/>
      <c r="H10" s="19"/>
      <c r="I10" s="19"/>
      <c r="J10" s="19"/>
      <c r="K10" s="19"/>
      <c r="L10" s="19"/>
    </row>
    <row r="11" spans="1:12">
      <c r="A11" s="22"/>
      <c r="B11" s="22"/>
      <c r="C11" s="22"/>
      <c r="D11" s="22"/>
      <c r="E11" s="22"/>
      <c r="F11" s="22"/>
      <c r="H11" s="19"/>
      <c r="I11" s="19"/>
      <c r="J11" s="19"/>
      <c r="K11" s="19"/>
      <c r="L11" s="19"/>
    </row>
    <row r="12" spans="1:12">
      <c r="A12" s="33" t="s">
        <v>36</v>
      </c>
      <c r="B12" s="45" t="s">
        <v>37</v>
      </c>
      <c r="C12" s="45"/>
      <c r="H12" s="23"/>
      <c r="I12" s="23"/>
      <c r="J12" s="24"/>
      <c r="K12" s="24"/>
      <c r="L12" s="24"/>
    </row>
    <row r="13" spans="1:12">
      <c r="A13" s="33" t="s">
        <v>38</v>
      </c>
      <c r="B13" s="45" t="s">
        <v>37</v>
      </c>
      <c r="C13" s="45"/>
      <c r="H13" s="23"/>
      <c r="I13" s="23"/>
      <c r="J13" s="24"/>
      <c r="K13" s="24"/>
      <c r="L13" s="24"/>
    </row>
    <row r="14" spans="1:12" ht="24">
      <c r="A14" s="34" t="s">
        <v>39</v>
      </c>
      <c r="B14" s="23"/>
      <c r="H14" s="23"/>
      <c r="I14" s="23"/>
      <c r="J14" s="24"/>
      <c r="K14" s="24"/>
      <c r="L14" s="24"/>
    </row>
    <row r="15" spans="1:12">
      <c r="B15" s="23"/>
      <c r="C15" s="23"/>
      <c r="E15" s="26"/>
      <c r="F15" s="23"/>
      <c r="H15" s="23"/>
      <c r="I15" s="23"/>
      <c r="J15" s="24"/>
      <c r="K15" s="24"/>
      <c r="L15" s="24"/>
    </row>
    <row r="16" spans="1:12" ht="15.75" thickBot="1">
      <c r="A16" s="23"/>
      <c r="B16" s="23"/>
      <c r="C16" s="23"/>
      <c r="E16" s="26"/>
      <c r="F16" s="23"/>
      <c r="H16" s="23"/>
      <c r="I16" s="23"/>
      <c r="J16" s="24"/>
      <c r="K16" s="24"/>
      <c r="L16" s="24"/>
    </row>
    <row r="17" spans="1:9" ht="74.25" customHeight="1" thickBot="1">
      <c r="A17" s="43" t="s">
        <v>40</v>
      </c>
      <c r="B17" s="44"/>
      <c r="F17" s="22"/>
      <c r="H17" s="23"/>
    </row>
    <row r="18" spans="1:9" ht="19.5" thickBot="1">
      <c r="A18" s="36" t="s">
        <v>41</v>
      </c>
      <c r="B18" s="36" t="s">
        <v>42</v>
      </c>
      <c r="C18" s="36" t="s">
        <v>43</v>
      </c>
      <c r="D18" s="36" t="s">
        <v>44</v>
      </c>
      <c r="E18" s="36" t="s">
        <v>45</v>
      </c>
      <c r="F18" s="22"/>
      <c r="G18" s="36" t="s">
        <v>46</v>
      </c>
      <c r="H18" s="23"/>
      <c r="I18" s="36" t="s">
        <v>47</v>
      </c>
    </row>
    <row r="19" spans="1:9" ht="45.75">
      <c r="A19" s="9" t="s">
        <v>48</v>
      </c>
      <c r="B19" s="11" t="s">
        <v>49</v>
      </c>
      <c r="C19" s="2" t="s">
        <v>50</v>
      </c>
      <c r="D19" s="31">
        <v>3</v>
      </c>
      <c r="E19" s="35"/>
      <c r="F19" s="22"/>
      <c r="G19" s="12">
        <f>E19*D19</f>
        <v>0</v>
      </c>
      <c r="H19" s="23"/>
      <c r="I19" s="11" t="s">
        <v>51</v>
      </c>
    </row>
    <row r="20" spans="1:9" ht="30">
      <c r="A20" s="9" t="s">
        <v>48</v>
      </c>
      <c r="B20" s="11" t="s">
        <v>52</v>
      </c>
      <c r="C20" s="2" t="s">
        <v>53</v>
      </c>
      <c r="D20" s="31">
        <v>1</v>
      </c>
      <c r="E20" s="35"/>
      <c r="F20" s="22"/>
      <c r="G20" s="12">
        <f t="shared" ref="G20:G28" si="0">E20*D20</f>
        <v>0</v>
      </c>
      <c r="H20" s="23"/>
      <c r="I20" s="11" t="s">
        <v>54</v>
      </c>
    </row>
    <row r="21" spans="1:9" ht="30">
      <c r="A21" s="9" t="s">
        <v>48</v>
      </c>
      <c r="B21" s="11" t="s">
        <v>55</v>
      </c>
      <c r="C21" s="2" t="s">
        <v>56</v>
      </c>
      <c r="D21" s="31">
        <v>42</v>
      </c>
      <c r="E21" s="35"/>
      <c r="F21" s="22"/>
      <c r="G21" s="12">
        <f t="shared" si="0"/>
        <v>0</v>
      </c>
      <c r="H21" s="23"/>
      <c r="I21" s="11" t="s">
        <v>57</v>
      </c>
    </row>
    <row r="22" spans="1:9" ht="30">
      <c r="A22" s="2" t="s">
        <v>48</v>
      </c>
      <c r="B22" s="11" t="s">
        <v>58</v>
      </c>
      <c r="C22" s="2" t="s">
        <v>59</v>
      </c>
      <c r="D22" s="31">
        <v>20</v>
      </c>
      <c r="E22" s="35"/>
      <c r="F22" s="22"/>
      <c r="G22" s="12">
        <f t="shared" si="0"/>
        <v>0</v>
      </c>
      <c r="H22" s="23"/>
      <c r="I22" s="11" t="s">
        <v>60</v>
      </c>
    </row>
    <row r="23" spans="1:9" ht="30">
      <c r="A23" s="2" t="s">
        <v>48</v>
      </c>
      <c r="B23" s="11" t="s">
        <v>61</v>
      </c>
      <c r="C23" s="2" t="s">
        <v>62</v>
      </c>
      <c r="D23" s="31">
        <v>25</v>
      </c>
      <c r="E23" s="35"/>
      <c r="F23" s="22"/>
      <c r="G23" s="12">
        <f t="shared" si="0"/>
        <v>0</v>
      </c>
      <c r="H23" s="23"/>
      <c r="I23" s="11" t="s">
        <v>63</v>
      </c>
    </row>
    <row r="24" spans="1:9" ht="60">
      <c r="A24" s="2" t="s">
        <v>48</v>
      </c>
      <c r="B24" s="11" t="s">
        <v>64</v>
      </c>
      <c r="C24" s="2" t="s">
        <v>53</v>
      </c>
      <c r="D24" s="31">
        <v>1</v>
      </c>
      <c r="E24" s="35"/>
      <c r="F24" s="22"/>
      <c r="G24" s="12">
        <f t="shared" si="0"/>
        <v>0</v>
      </c>
      <c r="H24" s="23"/>
      <c r="I24" s="11" t="s">
        <v>65</v>
      </c>
    </row>
    <row r="25" spans="1:9" ht="45">
      <c r="A25" s="2" t="s">
        <v>48</v>
      </c>
      <c r="B25" s="11" t="s">
        <v>66</v>
      </c>
      <c r="C25" s="2" t="s">
        <v>53</v>
      </c>
      <c r="D25" s="31">
        <v>1</v>
      </c>
      <c r="E25" s="35"/>
      <c r="F25" s="22"/>
      <c r="G25" s="12">
        <f t="shared" si="0"/>
        <v>0</v>
      </c>
      <c r="H25" s="23"/>
      <c r="I25" s="11" t="s">
        <v>67</v>
      </c>
    </row>
    <row r="26" spans="1:9" ht="30">
      <c r="A26" s="2" t="s">
        <v>48</v>
      </c>
      <c r="B26" s="11" t="s">
        <v>68</v>
      </c>
      <c r="C26" s="2" t="s">
        <v>53</v>
      </c>
      <c r="D26" s="31">
        <v>1</v>
      </c>
      <c r="E26" s="35"/>
      <c r="F26" s="22"/>
      <c r="G26" s="12">
        <f t="shared" si="0"/>
        <v>0</v>
      </c>
      <c r="H26" s="23"/>
      <c r="I26" s="11" t="s">
        <v>69</v>
      </c>
    </row>
    <row r="27" spans="1:9">
      <c r="A27" s="2" t="s">
        <v>48</v>
      </c>
      <c r="B27" s="11" t="s">
        <v>70</v>
      </c>
      <c r="C27" s="2" t="s">
        <v>71</v>
      </c>
      <c r="D27" s="31">
        <v>1</v>
      </c>
      <c r="E27" s="35"/>
      <c r="F27" s="22"/>
      <c r="G27" s="12">
        <f t="shared" si="0"/>
        <v>0</v>
      </c>
      <c r="H27" s="23"/>
      <c r="I27" s="11" t="s">
        <v>72</v>
      </c>
    </row>
    <row r="28" spans="1:9">
      <c r="A28" s="2" t="s">
        <v>48</v>
      </c>
      <c r="B28" s="11" t="s">
        <v>73</v>
      </c>
      <c r="C28" s="2" t="s">
        <v>74</v>
      </c>
      <c r="D28" s="31">
        <v>1</v>
      </c>
      <c r="E28" s="35"/>
      <c r="F28" s="22"/>
      <c r="G28" s="12">
        <f t="shared" si="0"/>
        <v>0</v>
      </c>
      <c r="H28" s="23"/>
      <c r="I28" s="11" t="s">
        <v>75</v>
      </c>
    </row>
    <row r="29" spans="1:9">
      <c r="A29" s="2" t="s">
        <v>48</v>
      </c>
      <c r="B29" s="39" t="s">
        <v>76</v>
      </c>
      <c r="C29" s="39"/>
      <c r="D29" s="39"/>
      <c r="E29" s="35"/>
      <c r="F29" s="22"/>
      <c r="G29" s="35"/>
      <c r="H29" s="23"/>
      <c r="I29" s="40" t="s">
        <v>77</v>
      </c>
    </row>
    <row r="30" spans="1:9">
      <c r="A30" s="2" t="s">
        <v>48</v>
      </c>
      <c r="B30" s="39" t="s">
        <v>76</v>
      </c>
      <c r="C30" s="39"/>
      <c r="D30" s="39"/>
      <c r="E30" s="35"/>
      <c r="F30" s="22"/>
      <c r="G30" s="35"/>
      <c r="H30" s="23"/>
      <c r="I30" s="41"/>
    </row>
    <row r="31" spans="1:9">
      <c r="A31" s="2" t="s">
        <v>48</v>
      </c>
      <c r="B31" s="39" t="s">
        <v>76</v>
      </c>
      <c r="C31" s="39"/>
      <c r="D31" s="39"/>
      <c r="E31" s="35"/>
      <c r="F31" s="22"/>
      <c r="G31" s="35"/>
      <c r="H31" s="23"/>
      <c r="I31" s="41"/>
    </row>
    <row r="32" spans="1:9">
      <c r="A32" s="2" t="s">
        <v>48</v>
      </c>
      <c r="B32" s="39" t="s">
        <v>76</v>
      </c>
      <c r="C32" s="39"/>
      <c r="D32" s="39"/>
      <c r="E32" s="35"/>
      <c r="F32" s="22"/>
      <c r="G32" s="35"/>
      <c r="H32" s="23"/>
      <c r="I32" s="41"/>
    </row>
    <row r="33" spans="1:9" ht="15.75" thickBot="1">
      <c r="A33" s="2" t="s">
        <v>48</v>
      </c>
      <c r="B33" s="39" t="s">
        <v>76</v>
      </c>
      <c r="C33" s="39"/>
      <c r="D33" s="39"/>
      <c r="E33" s="35"/>
      <c r="F33" s="22"/>
      <c r="G33" s="35"/>
      <c r="H33" s="23"/>
      <c r="I33" s="42"/>
    </row>
    <row r="34" spans="1:9" ht="15.75" thickBot="1">
      <c r="A34" s="17" t="s">
        <v>78</v>
      </c>
      <c r="B34" s="18">
        <f>SUM(G19:G28)</f>
        <v>0</v>
      </c>
      <c r="F34" s="22"/>
      <c r="H34" s="23"/>
      <c r="I34" s="1"/>
    </row>
    <row r="35" spans="1:9">
      <c r="F35" s="22"/>
      <c r="I35" s="1"/>
    </row>
    <row r="36" spans="1:9">
      <c r="F36" s="22"/>
      <c r="I36" s="1"/>
    </row>
    <row r="37" spans="1:9" ht="15.75" thickBot="1">
      <c r="F37" s="22"/>
      <c r="I37" s="1"/>
    </row>
    <row r="38" spans="1:9" ht="80.25" customHeight="1" thickBot="1">
      <c r="A38" s="43" t="s">
        <v>79</v>
      </c>
      <c r="B38" s="44"/>
      <c r="I38" s="1"/>
    </row>
    <row r="39" spans="1:9" ht="19.5" thickBot="1">
      <c r="A39" s="36" t="s">
        <v>41</v>
      </c>
      <c r="B39" s="36" t="s">
        <v>42</v>
      </c>
      <c r="C39" s="36" t="s">
        <v>43</v>
      </c>
      <c r="D39" s="36" t="s">
        <v>44</v>
      </c>
      <c r="E39" s="36" t="s">
        <v>45</v>
      </c>
      <c r="F39" s="36" t="s">
        <v>80</v>
      </c>
      <c r="G39" s="36" t="s">
        <v>81</v>
      </c>
      <c r="I39" s="36" t="s">
        <v>47</v>
      </c>
    </row>
    <row r="40" spans="1:9">
      <c r="A40" s="2" t="s">
        <v>82</v>
      </c>
      <c r="B40" s="2" t="s">
        <v>83</v>
      </c>
      <c r="C40" s="2" t="s">
        <v>84</v>
      </c>
      <c r="D40" s="2">
        <v>138</v>
      </c>
      <c r="E40" s="35"/>
      <c r="F40" s="12">
        <f>E40*D40</f>
        <v>0</v>
      </c>
      <c r="G40" s="12">
        <f>F40*12</f>
        <v>0</v>
      </c>
      <c r="I40" s="11" t="s">
        <v>85</v>
      </c>
    </row>
    <row r="41" spans="1:9">
      <c r="A41" s="2" t="s">
        <v>82</v>
      </c>
      <c r="B41" s="2" t="s">
        <v>86</v>
      </c>
      <c r="C41" s="2" t="s">
        <v>87</v>
      </c>
      <c r="D41" s="2">
        <v>780</v>
      </c>
      <c r="E41" s="35"/>
      <c r="F41" s="12">
        <f t="shared" ref="F41:F45" si="1">E41*D41</f>
        <v>0</v>
      </c>
      <c r="G41" s="12">
        <f t="shared" ref="G41:G45" si="2">F41*12</f>
        <v>0</v>
      </c>
      <c r="I41" s="11" t="s">
        <v>88</v>
      </c>
    </row>
    <row r="42" spans="1:9">
      <c r="A42" s="2" t="s">
        <v>82</v>
      </c>
      <c r="B42" s="2" t="s">
        <v>89</v>
      </c>
      <c r="C42" s="2" t="s">
        <v>59</v>
      </c>
      <c r="D42" s="2">
        <v>17</v>
      </c>
      <c r="E42" s="35"/>
      <c r="F42" s="12">
        <f t="shared" si="1"/>
        <v>0</v>
      </c>
      <c r="G42" s="12">
        <f t="shared" si="2"/>
        <v>0</v>
      </c>
      <c r="I42" s="11" t="s">
        <v>90</v>
      </c>
    </row>
    <row r="43" spans="1:9">
      <c r="A43" s="2" t="s">
        <v>82</v>
      </c>
      <c r="B43" s="2" t="s">
        <v>91</v>
      </c>
      <c r="C43" s="2" t="s">
        <v>59</v>
      </c>
      <c r="D43" s="2">
        <v>5</v>
      </c>
      <c r="E43" s="35"/>
      <c r="F43" s="12">
        <f t="shared" si="1"/>
        <v>0</v>
      </c>
      <c r="G43" s="12">
        <f t="shared" si="2"/>
        <v>0</v>
      </c>
      <c r="I43" s="11" t="s">
        <v>92</v>
      </c>
    </row>
    <row r="44" spans="1:9" ht="30">
      <c r="A44" s="2" t="s">
        <v>82</v>
      </c>
      <c r="B44" s="11" t="s">
        <v>93</v>
      </c>
      <c r="C44" s="2" t="s">
        <v>59</v>
      </c>
      <c r="D44" s="2">
        <v>20</v>
      </c>
      <c r="E44" s="35"/>
      <c r="F44" s="12">
        <f t="shared" si="1"/>
        <v>0</v>
      </c>
      <c r="G44" s="12">
        <f t="shared" si="2"/>
        <v>0</v>
      </c>
      <c r="I44" s="11" t="s">
        <v>94</v>
      </c>
    </row>
    <row r="45" spans="1:9">
      <c r="A45" s="2" t="s">
        <v>82</v>
      </c>
      <c r="B45" s="2" t="s">
        <v>95</v>
      </c>
      <c r="C45" s="2" t="s">
        <v>59</v>
      </c>
      <c r="D45" s="2">
        <v>20</v>
      </c>
      <c r="E45" s="35"/>
      <c r="F45" s="12">
        <f t="shared" si="1"/>
        <v>0</v>
      </c>
      <c r="G45" s="12">
        <f t="shared" si="2"/>
        <v>0</v>
      </c>
      <c r="I45" s="11" t="s">
        <v>96</v>
      </c>
    </row>
    <row r="46" spans="1:9">
      <c r="A46" s="2" t="s">
        <v>82</v>
      </c>
      <c r="B46" s="39" t="s">
        <v>76</v>
      </c>
      <c r="C46" s="39"/>
      <c r="D46" s="39"/>
      <c r="E46" s="35"/>
      <c r="F46" s="35"/>
      <c r="G46" s="35"/>
      <c r="I46" s="40" t="s">
        <v>97</v>
      </c>
    </row>
    <row r="47" spans="1:9">
      <c r="A47" s="2" t="s">
        <v>82</v>
      </c>
      <c r="B47" s="39" t="s">
        <v>76</v>
      </c>
      <c r="C47" s="39"/>
      <c r="D47" s="39"/>
      <c r="E47" s="35"/>
      <c r="F47" s="35"/>
      <c r="G47" s="35"/>
      <c r="I47" s="41"/>
    </row>
    <row r="48" spans="1:9">
      <c r="A48" s="2" t="s">
        <v>82</v>
      </c>
      <c r="B48" s="39" t="s">
        <v>76</v>
      </c>
      <c r="C48" s="39"/>
      <c r="D48" s="39"/>
      <c r="E48" s="35"/>
      <c r="F48" s="35"/>
      <c r="G48" s="35"/>
      <c r="I48" s="41"/>
    </row>
    <row r="49" spans="1:9">
      <c r="A49" s="2" t="s">
        <v>82</v>
      </c>
      <c r="B49" s="39" t="s">
        <v>76</v>
      </c>
      <c r="C49" s="39"/>
      <c r="D49" s="39"/>
      <c r="E49" s="35"/>
      <c r="F49" s="35"/>
      <c r="G49" s="35"/>
      <c r="I49" s="41"/>
    </row>
    <row r="50" spans="1:9" ht="15.75" thickBot="1">
      <c r="A50" s="2" t="s">
        <v>82</v>
      </c>
      <c r="B50" s="39" t="s">
        <v>76</v>
      </c>
      <c r="C50" s="39"/>
      <c r="D50" s="39"/>
      <c r="E50" s="35"/>
      <c r="F50" s="35"/>
      <c r="G50" s="35"/>
      <c r="I50" s="42"/>
    </row>
    <row r="51" spans="1:9" ht="15.75" thickBot="1">
      <c r="A51" s="17" t="s">
        <v>98</v>
      </c>
      <c r="B51" s="18">
        <f>(SUM(G40:G50))*8</f>
        <v>0</v>
      </c>
      <c r="E51" s="13"/>
      <c r="F51" s="13"/>
      <c r="G51" s="13"/>
      <c r="I51" s="1"/>
    </row>
    <row r="52" spans="1:9">
      <c r="E52" s="13"/>
      <c r="F52" s="13"/>
      <c r="G52" s="13"/>
      <c r="I52" s="1"/>
    </row>
    <row r="53" spans="1:9">
      <c r="E53" s="13"/>
      <c r="F53" s="13"/>
      <c r="G53" s="13"/>
      <c r="I53" s="1"/>
    </row>
    <row r="54" spans="1:9" ht="15.75" thickBot="1">
      <c r="E54" s="13"/>
      <c r="F54" s="13"/>
      <c r="G54" s="13"/>
      <c r="I54" s="1"/>
    </row>
    <row r="55" spans="1:9" ht="93.75" customHeight="1" thickBot="1">
      <c r="A55" s="43" t="s">
        <v>99</v>
      </c>
      <c r="B55" s="44"/>
      <c r="E55" s="13"/>
      <c r="F55" s="13"/>
      <c r="G55" s="13"/>
      <c r="I55" s="1"/>
    </row>
    <row r="56" spans="1:9" ht="19.5" thickBot="1">
      <c r="A56" s="36" t="s">
        <v>41</v>
      </c>
      <c r="B56" s="36" t="s">
        <v>42</v>
      </c>
      <c r="C56" s="10" t="s">
        <v>43</v>
      </c>
      <c r="D56" s="10" t="s">
        <v>44</v>
      </c>
      <c r="E56" s="10" t="s">
        <v>45</v>
      </c>
      <c r="F56" s="10" t="s">
        <v>80</v>
      </c>
      <c r="G56" s="10" t="s">
        <v>81</v>
      </c>
      <c r="I56" s="10" t="s">
        <v>47</v>
      </c>
    </row>
    <row r="57" spans="1:9" ht="60">
      <c r="A57" s="2" t="s">
        <v>100</v>
      </c>
      <c r="B57" s="2" t="s">
        <v>101</v>
      </c>
      <c r="C57" s="2" t="s">
        <v>102</v>
      </c>
      <c r="D57" s="2">
        <v>337</v>
      </c>
      <c r="E57" s="35"/>
      <c r="F57" s="12">
        <f>E57*D57</f>
        <v>0</v>
      </c>
      <c r="G57" s="12">
        <f>F57*12</f>
        <v>0</v>
      </c>
      <c r="I57" s="11" t="s">
        <v>103</v>
      </c>
    </row>
    <row r="58" spans="1:9">
      <c r="A58" s="2" t="s">
        <v>100</v>
      </c>
      <c r="B58" s="2" t="s">
        <v>104</v>
      </c>
      <c r="C58" s="2" t="s">
        <v>102</v>
      </c>
      <c r="D58" s="2">
        <v>14</v>
      </c>
      <c r="E58" s="35"/>
      <c r="F58" s="12">
        <f t="shared" ref="F58:F59" si="3">E58*D58</f>
        <v>0</v>
      </c>
      <c r="G58" s="12">
        <f t="shared" ref="G58:G59" si="4">F58*12</f>
        <v>0</v>
      </c>
      <c r="I58" s="11" t="s">
        <v>105</v>
      </c>
    </row>
    <row r="59" spans="1:9">
      <c r="A59" s="2" t="s">
        <v>100</v>
      </c>
      <c r="B59" s="2" t="s">
        <v>106</v>
      </c>
      <c r="C59" s="2" t="s">
        <v>102</v>
      </c>
      <c r="D59" s="2">
        <v>351</v>
      </c>
      <c r="E59" s="35"/>
      <c r="F59" s="12">
        <f t="shared" si="3"/>
        <v>0</v>
      </c>
      <c r="G59" s="12">
        <f t="shared" si="4"/>
        <v>0</v>
      </c>
      <c r="I59" s="11" t="s">
        <v>107</v>
      </c>
    </row>
    <row r="60" spans="1:9">
      <c r="A60" s="2" t="s">
        <v>100</v>
      </c>
      <c r="B60" s="39" t="s">
        <v>76</v>
      </c>
      <c r="C60" s="39"/>
      <c r="D60" s="39"/>
      <c r="E60" s="35"/>
      <c r="F60" s="35"/>
      <c r="G60" s="35"/>
      <c r="I60" s="40" t="s">
        <v>108</v>
      </c>
    </row>
    <row r="61" spans="1:9">
      <c r="A61" s="2" t="s">
        <v>100</v>
      </c>
      <c r="B61" s="39" t="s">
        <v>76</v>
      </c>
      <c r="C61" s="39"/>
      <c r="D61" s="39"/>
      <c r="E61" s="35"/>
      <c r="F61" s="35"/>
      <c r="G61" s="35"/>
      <c r="I61" s="41"/>
    </row>
    <row r="62" spans="1:9">
      <c r="A62" s="2" t="s">
        <v>100</v>
      </c>
      <c r="B62" s="39" t="s">
        <v>76</v>
      </c>
      <c r="C62" s="39"/>
      <c r="D62" s="39"/>
      <c r="E62" s="35"/>
      <c r="F62" s="35"/>
      <c r="G62" s="35"/>
      <c r="I62" s="41"/>
    </row>
    <row r="63" spans="1:9">
      <c r="A63" s="2" t="s">
        <v>100</v>
      </c>
      <c r="B63" s="39" t="s">
        <v>76</v>
      </c>
      <c r="C63" s="39"/>
      <c r="D63" s="39"/>
      <c r="E63" s="35"/>
      <c r="F63" s="35"/>
      <c r="G63" s="35"/>
      <c r="I63" s="41"/>
    </row>
    <row r="64" spans="1:9" ht="15.75" thickBot="1">
      <c r="A64" s="2" t="s">
        <v>100</v>
      </c>
      <c r="B64" s="39" t="s">
        <v>76</v>
      </c>
      <c r="C64" s="39"/>
      <c r="D64" s="39"/>
      <c r="E64" s="35"/>
      <c r="F64" s="35"/>
      <c r="G64" s="35"/>
      <c r="I64" s="42"/>
    </row>
    <row r="65" spans="1:9" ht="15.75" thickBot="1">
      <c r="A65" s="17" t="s">
        <v>98</v>
      </c>
      <c r="B65" s="18">
        <f>SUM(G57:G64)*8</f>
        <v>0</v>
      </c>
      <c r="E65" s="13"/>
      <c r="F65" s="13"/>
      <c r="G65" s="13"/>
      <c r="I65" s="1"/>
    </row>
    <row r="66" spans="1:9">
      <c r="E66" s="13"/>
      <c r="F66" s="13"/>
      <c r="G66" s="13"/>
      <c r="I66" s="1"/>
    </row>
    <row r="67" spans="1:9">
      <c r="E67" s="13"/>
      <c r="F67" s="13"/>
      <c r="G67" s="13"/>
      <c r="I67" s="1"/>
    </row>
    <row r="68" spans="1:9" ht="15.75" thickBot="1">
      <c r="E68" s="13"/>
      <c r="F68" s="13"/>
      <c r="G68" s="13"/>
      <c r="I68" s="1"/>
    </row>
    <row r="69" spans="1:9" ht="81" customHeight="1" thickBot="1">
      <c r="A69" s="43" t="s">
        <v>109</v>
      </c>
      <c r="B69" s="44"/>
      <c r="E69" s="13"/>
      <c r="F69" s="13"/>
      <c r="G69" s="13"/>
      <c r="I69" s="1"/>
    </row>
    <row r="70" spans="1:9" ht="19.5" thickBot="1">
      <c r="A70" s="36" t="s">
        <v>41</v>
      </c>
      <c r="B70" s="36" t="s">
        <v>42</v>
      </c>
      <c r="C70" s="10" t="s">
        <v>43</v>
      </c>
      <c r="D70" s="10" t="s">
        <v>44</v>
      </c>
      <c r="E70" s="10" t="s">
        <v>45</v>
      </c>
      <c r="F70" s="10" t="s">
        <v>80</v>
      </c>
      <c r="G70" s="10" t="s">
        <v>81</v>
      </c>
      <c r="H70" s="10" t="s">
        <v>110</v>
      </c>
      <c r="I70" s="10" t="s">
        <v>47</v>
      </c>
    </row>
    <row r="71" spans="1:9" ht="45.75">
      <c r="A71" s="2" t="s">
        <v>111</v>
      </c>
      <c r="B71" s="2" t="s">
        <v>112</v>
      </c>
      <c r="C71" s="2" t="s">
        <v>113</v>
      </c>
      <c r="D71" s="2">
        <v>65</v>
      </c>
      <c r="E71" s="35"/>
      <c r="F71" s="12">
        <f>E71*D71</f>
        <v>0</v>
      </c>
      <c r="G71" s="12">
        <f>F71*12</f>
        <v>0</v>
      </c>
      <c r="H71" s="2"/>
      <c r="I71" s="11" t="s">
        <v>114</v>
      </c>
    </row>
    <row r="72" spans="1:9" ht="45">
      <c r="A72" s="2" t="s">
        <v>111</v>
      </c>
      <c r="B72" s="2" t="s">
        <v>115</v>
      </c>
      <c r="C72" s="2" t="s">
        <v>116</v>
      </c>
      <c r="D72" s="2">
        <v>900</v>
      </c>
      <c r="E72" s="35"/>
      <c r="F72" s="12">
        <f t="shared" ref="F72:F73" si="5">E72*D72</f>
        <v>0</v>
      </c>
      <c r="G72" s="12">
        <f t="shared" ref="G72:G73" si="6">F72*12</f>
        <v>0</v>
      </c>
      <c r="H72" s="2"/>
      <c r="I72" s="11" t="s">
        <v>117</v>
      </c>
    </row>
    <row r="73" spans="1:9" ht="30.75">
      <c r="A73" s="2" t="s">
        <v>111</v>
      </c>
      <c r="B73" s="2" t="s">
        <v>118</v>
      </c>
      <c r="C73" s="2" t="s">
        <v>119</v>
      </c>
      <c r="D73" s="2">
        <v>12</v>
      </c>
      <c r="E73" s="35"/>
      <c r="F73" s="12">
        <f t="shared" si="5"/>
        <v>0</v>
      </c>
      <c r="G73" s="12">
        <f t="shared" si="6"/>
        <v>0</v>
      </c>
      <c r="H73" s="2"/>
      <c r="I73" s="11" t="s">
        <v>120</v>
      </c>
    </row>
    <row r="74" spans="1:9">
      <c r="A74" s="2" t="s">
        <v>111</v>
      </c>
      <c r="B74" s="2" t="s">
        <v>121</v>
      </c>
      <c r="C74" s="2" t="s">
        <v>53</v>
      </c>
      <c r="D74" s="2">
        <v>4</v>
      </c>
      <c r="E74" s="35"/>
      <c r="F74" s="12">
        <f>(E74*D74)/3</f>
        <v>0</v>
      </c>
      <c r="G74" s="12">
        <f>E74*D74*4</f>
        <v>0</v>
      </c>
      <c r="H74" s="2" t="s">
        <v>122</v>
      </c>
      <c r="I74" s="11" t="s">
        <v>123</v>
      </c>
    </row>
    <row r="75" spans="1:9">
      <c r="A75" s="38"/>
      <c r="B75" s="39" t="s">
        <v>76</v>
      </c>
      <c r="C75" s="39"/>
      <c r="D75" s="39"/>
      <c r="E75" s="35"/>
      <c r="F75" s="35"/>
      <c r="G75" s="35"/>
      <c r="H75" s="35"/>
      <c r="I75" s="40" t="s">
        <v>124</v>
      </c>
    </row>
    <row r="76" spans="1:9">
      <c r="A76" s="38"/>
      <c r="B76" s="39" t="s">
        <v>76</v>
      </c>
      <c r="C76" s="39"/>
      <c r="D76" s="39"/>
      <c r="E76" s="35"/>
      <c r="F76" s="35"/>
      <c r="G76" s="35"/>
      <c r="H76" s="35"/>
      <c r="I76" s="41"/>
    </row>
    <row r="77" spans="1:9">
      <c r="A77" s="38"/>
      <c r="B77" s="39" t="s">
        <v>76</v>
      </c>
      <c r="C77" s="39"/>
      <c r="D77" s="39"/>
      <c r="E77" s="35"/>
      <c r="F77" s="35"/>
      <c r="G77" s="35"/>
      <c r="H77" s="35"/>
      <c r="I77" s="41"/>
    </row>
    <row r="78" spans="1:9">
      <c r="A78" s="38"/>
      <c r="B78" s="39" t="s">
        <v>76</v>
      </c>
      <c r="C78" s="39"/>
      <c r="D78" s="39"/>
      <c r="E78" s="35"/>
      <c r="F78" s="35"/>
      <c r="G78" s="35"/>
      <c r="H78" s="35"/>
      <c r="I78" s="41"/>
    </row>
    <row r="79" spans="1:9" ht="15.75" thickBot="1">
      <c r="A79" s="38"/>
      <c r="B79" s="39" t="s">
        <v>76</v>
      </c>
      <c r="C79" s="39"/>
      <c r="D79" s="39"/>
      <c r="E79" s="35"/>
      <c r="F79" s="35"/>
      <c r="G79" s="35"/>
      <c r="H79" s="35"/>
      <c r="I79" s="42"/>
    </row>
    <row r="80" spans="1:9" ht="15.75" thickBot="1">
      <c r="A80" s="17" t="s">
        <v>98</v>
      </c>
      <c r="B80" s="18">
        <f>SUM(G71:G79)*8</f>
        <v>0</v>
      </c>
      <c r="E80" s="13"/>
      <c r="F80" s="13"/>
      <c r="G80" s="13"/>
      <c r="I80" s="1"/>
    </row>
    <row r="81" spans="1:9">
      <c r="E81" s="13"/>
      <c r="F81" s="13"/>
      <c r="G81" s="13"/>
      <c r="I81" s="1"/>
    </row>
    <row r="82" spans="1:9">
      <c r="E82" s="13"/>
      <c r="F82" s="13"/>
      <c r="G82" s="13"/>
      <c r="I82" s="1"/>
    </row>
    <row r="83" spans="1:9" ht="15.75" thickBot="1">
      <c r="E83" s="13"/>
      <c r="F83" s="13"/>
      <c r="G83" s="13"/>
      <c r="I83" s="1"/>
    </row>
    <row r="84" spans="1:9" ht="105.75" customHeight="1" thickBot="1">
      <c r="A84" s="43" t="s">
        <v>125</v>
      </c>
      <c r="B84" s="44"/>
      <c r="E84" s="13"/>
      <c r="F84" s="13"/>
      <c r="G84" s="13"/>
      <c r="I84" s="1"/>
    </row>
    <row r="85" spans="1:9" ht="19.5" thickBot="1">
      <c r="A85" s="36" t="s">
        <v>41</v>
      </c>
      <c r="B85" s="36" t="s">
        <v>42</v>
      </c>
      <c r="C85" s="10" t="s">
        <v>43</v>
      </c>
      <c r="D85" s="10" t="s">
        <v>44</v>
      </c>
      <c r="E85" s="10" t="s">
        <v>45</v>
      </c>
      <c r="F85" s="10" t="s">
        <v>80</v>
      </c>
      <c r="G85" s="10" t="s">
        <v>81</v>
      </c>
      <c r="I85" s="10" t="s">
        <v>47</v>
      </c>
    </row>
    <row r="86" spans="1:9" ht="45">
      <c r="A86" s="2" t="s">
        <v>126</v>
      </c>
      <c r="B86" s="2" t="s">
        <v>127</v>
      </c>
      <c r="C86" s="2" t="s">
        <v>128</v>
      </c>
      <c r="D86" s="2">
        <v>8</v>
      </c>
      <c r="E86" s="35"/>
      <c r="F86" s="12">
        <f>E86*D86</f>
        <v>0</v>
      </c>
      <c r="G86" s="12">
        <f>F86*12</f>
        <v>0</v>
      </c>
      <c r="I86" s="11" t="s">
        <v>129</v>
      </c>
    </row>
    <row r="87" spans="1:9" ht="45">
      <c r="A87" s="2" t="s">
        <v>126</v>
      </c>
      <c r="B87" s="2" t="s">
        <v>130</v>
      </c>
      <c r="C87" s="2" t="s">
        <v>128</v>
      </c>
      <c r="D87" s="2">
        <v>2</v>
      </c>
      <c r="E87" s="35"/>
      <c r="F87" s="12">
        <f t="shared" ref="F87:F89" si="7">E87*D87</f>
        <v>0</v>
      </c>
      <c r="G87" s="12">
        <f t="shared" ref="G87:G89" si="8">F87*12</f>
        <v>0</v>
      </c>
      <c r="I87" s="11" t="s">
        <v>129</v>
      </c>
    </row>
    <row r="88" spans="1:9">
      <c r="A88" s="2" t="s">
        <v>126</v>
      </c>
      <c r="B88" s="2" t="s">
        <v>131</v>
      </c>
      <c r="C88" s="2" t="s">
        <v>128</v>
      </c>
      <c r="D88" s="2">
        <v>2</v>
      </c>
      <c r="E88" s="35"/>
      <c r="F88" s="12">
        <f t="shared" si="7"/>
        <v>0</v>
      </c>
      <c r="G88" s="12">
        <f t="shared" si="8"/>
        <v>0</v>
      </c>
      <c r="I88" s="11" t="s">
        <v>132</v>
      </c>
    </row>
    <row r="89" spans="1:9">
      <c r="A89" s="2" t="s">
        <v>126</v>
      </c>
      <c r="B89" s="2" t="s">
        <v>133</v>
      </c>
      <c r="C89" s="2" t="s">
        <v>134</v>
      </c>
      <c r="D89" s="2">
        <v>4</v>
      </c>
      <c r="E89" s="35"/>
      <c r="F89" s="12">
        <f t="shared" si="7"/>
        <v>0</v>
      </c>
      <c r="G89" s="12">
        <f t="shared" si="8"/>
        <v>0</v>
      </c>
      <c r="I89" s="11" t="s">
        <v>135</v>
      </c>
    </row>
    <row r="90" spans="1:9">
      <c r="A90" s="2" t="s">
        <v>126</v>
      </c>
      <c r="B90" s="39" t="s">
        <v>76</v>
      </c>
      <c r="C90" s="39"/>
      <c r="D90" s="39"/>
      <c r="E90" s="35"/>
      <c r="F90" s="35"/>
      <c r="G90" s="35"/>
      <c r="I90" s="40" t="s">
        <v>136</v>
      </c>
    </row>
    <row r="91" spans="1:9">
      <c r="A91" s="2" t="s">
        <v>126</v>
      </c>
      <c r="B91" s="39" t="s">
        <v>76</v>
      </c>
      <c r="C91" s="39"/>
      <c r="D91" s="39"/>
      <c r="E91" s="35"/>
      <c r="F91" s="35"/>
      <c r="G91" s="35"/>
      <c r="I91" s="41"/>
    </row>
    <row r="92" spans="1:9">
      <c r="A92" s="2" t="s">
        <v>126</v>
      </c>
      <c r="B92" s="39" t="s">
        <v>76</v>
      </c>
      <c r="C92" s="39"/>
      <c r="D92" s="39"/>
      <c r="E92" s="35"/>
      <c r="F92" s="35"/>
      <c r="G92" s="35"/>
      <c r="I92" s="41"/>
    </row>
    <row r="93" spans="1:9">
      <c r="A93" s="2" t="s">
        <v>126</v>
      </c>
      <c r="B93" s="39" t="s">
        <v>76</v>
      </c>
      <c r="C93" s="39"/>
      <c r="D93" s="39"/>
      <c r="E93" s="35"/>
      <c r="F93" s="35"/>
      <c r="G93" s="35"/>
      <c r="I93" s="41"/>
    </row>
    <row r="94" spans="1:9" ht="15.75" thickBot="1">
      <c r="A94" s="2" t="s">
        <v>126</v>
      </c>
      <c r="B94" s="39" t="s">
        <v>76</v>
      </c>
      <c r="C94" s="39"/>
      <c r="D94" s="39"/>
      <c r="E94" s="35"/>
      <c r="F94" s="35"/>
      <c r="G94" s="35"/>
      <c r="I94" s="42"/>
    </row>
    <row r="95" spans="1:9" ht="15.75" thickBot="1">
      <c r="A95" s="17" t="s">
        <v>98</v>
      </c>
      <c r="B95" s="18">
        <f>SUM(G86:G94)*8</f>
        <v>0</v>
      </c>
      <c r="E95" s="13"/>
      <c r="F95" s="13"/>
      <c r="G95" s="13"/>
      <c r="I95" s="1"/>
    </row>
    <row r="96" spans="1:9">
      <c r="E96" s="13"/>
      <c r="F96" s="13"/>
      <c r="G96" s="13"/>
      <c r="I96" s="1"/>
    </row>
    <row r="97" spans="1:9">
      <c r="E97" s="13"/>
      <c r="F97" s="13"/>
      <c r="G97" s="13"/>
      <c r="I97" s="1"/>
    </row>
    <row r="98" spans="1:9" ht="15.75" thickBot="1">
      <c r="E98" s="13"/>
      <c r="F98" s="13"/>
      <c r="G98" s="13"/>
      <c r="I98" s="1"/>
    </row>
    <row r="99" spans="1:9" ht="83.25" customHeight="1" thickBot="1">
      <c r="A99" s="43" t="s">
        <v>137</v>
      </c>
      <c r="B99" s="44"/>
      <c r="E99" s="13"/>
      <c r="F99" s="13"/>
      <c r="G99" s="13"/>
      <c r="I99" s="1"/>
    </row>
    <row r="100" spans="1:9" ht="19.5" thickBot="1">
      <c r="A100" s="36" t="s">
        <v>41</v>
      </c>
      <c r="B100" s="36" t="s">
        <v>42</v>
      </c>
      <c r="C100" s="10" t="s">
        <v>43</v>
      </c>
      <c r="D100" s="10" t="s">
        <v>44</v>
      </c>
      <c r="E100" s="10" t="s">
        <v>45</v>
      </c>
      <c r="F100" s="10" t="s">
        <v>80</v>
      </c>
      <c r="G100" s="10" t="s">
        <v>81</v>
      </c>
      <c r="I100" s="10" t="s">
        <v>47</v>
      </c>
    </row>
    <row r="101" spans="1:9" ht="30">
      <c r="A101" s="2" t="s">
        <v>138</v>
      </c>
      <c r="B101" s="2" t="s">
        <v>139</v>
      </c>
      <c r="C101" s="2" t="s">
        <v>50</v>
      </c>
      <c r="D101" s="2">
        <v>1</v>
      </c>
      <c r="E101" s="35"/>
      <c r="F101" s="12">
        <f>E101*D101</f>
        <v>0</v>
      </c>
      <c r="G101" s="12">
        <f>F101*12</f>
        <v>0</v>
      </c>
      <c r="I101" s="11" t="s">
        <v>140</v>
      </c>
    </row>
    <row r="102" spans="1:9">
      <c r="A102" s="2" t="s">
        <v>138</v>
      </c>
      <c r="B102" s="2" t="s">
        <v>141</v>
      </c>
      <c r="C102" s="2" t="s">
        <v>142</v>
      </c>
      <c r="D102" s="2">
        <v>60</v>
      </c>
      <c r="E102" s="35"/>
      <c r="F102" s="12">
        <f t="shared" ref="F102:F104" si="9">E102*D102</f>
        <v>0</v>
      </c>
      <c r="G102" s="12">
        <f t="shared" ref="G102:G104" si="10">F102*12</f>
        <v>0</v>
      </c>
      <c r="I102" s="11" t="s">
        <v>143</v>
      </c>
    </row>
    <row r="103" spans="1:9" ht="30">
      <c r="A103" s="2" t="s">
        <v>138</v>
      </c>
      <c r="B103" s="2" t="s">
        <v>144</v>
      </c>
      <c r="C103" s="2" t="s">
        <v>142</v>
      </c>
      <c r="D103" s="2">
        <v>60</v>
      </c>
      <c r="E103" s="35"/>
      <c r="F103" s="12">
        <f t="shared" si="9"/>
        <v>0</v>
      </c>
      <c r="G103" s="12">
        <f t="shared" si="10"/>
        <v>0</v>
      </c>
      <c r="I103" s="11" t="s">
        <v>145</v>
      </c>
    </row>
    <row r="104" spans="1:9" ht="30">
      <c r="A104" s="2" t="s">
        <v>138</v>
      </c>
      <c r="B104" s="2" t="s">
        <v>146</v>
      </c>
      <c r="C104" s="2" t="s">
        <v>53</v>
      </c>
      <c r="D104" s="2">
        <v>8</v>
      </c>
      <c r="E104" s="35"/>
      <c r="F104" s="12">
        <f t="shared" si="9"/>
        <v>0</v>
      </c>
      <c r="G104" s="12">
        <f t="shared" si="10"/>
        <v>0</v>
      </c>
      <c r="I104" s="11" t="s">
        <v>147</v>
      </c>
    </row>
    <row r="105" spans="1:9">
      <c r="A105" s="2" t="s">
        <v>138</v>
      </c>
      <c r="B105" s="39" t="s">
        <v>76</v>
      </c>
      <c r="C105" s="39"/>
      <c r="D105" s="39"/>
      <c r="E105" s="35"/>
      <c r="F105" s="35"/>
      <c r="G105" s="35"/>
      <c r="I105" s="40" t="s">
        <v>148</v>
      </c>
    </row>
    <row r="106" spans="1:9">
      <c r="A106" s="2" t="s">
        <v>138</v>
      </c>
      <c r="B106" s="39" t="s">
        <v>76</v>
      </c>
      <c r="C106" s="39"/>
      <c r="D106" s="39"/>
      <c r="E106" s="35"/>
      <c r="F106" s="35"/>
      <c r="G106" s="35"/>
      <c r="I106" s="41"/>
    </row>
    <row r="107" spans="1:9">
      <c r="A107" s="2" t="s">
        <v>138</v>
      </c>
      <c r="B107" s="39" t="s">
        <v>76</v>
      </c>
      <c r="C107" s="39"/>
      <c r="D107" s="39"/>
      <c r="E107" s="35"/>
      <c r="F107" s="35"/>
      <c r="G107" s="35"/>
      <c r="I107" s="41"/>
    </row>
    <row r="108" spans="1:9">
      <c r="A108" s="2" t="s">
        <v>138</v>
      </c>
      <c r="B108" s="39" t="s">
        <v>76</v>
      </c>
      <c r="C108" s="39"/>
      <c r="D108" s="39"/>
      <c r="E108" s="35"/>
      <c r="F108" s="35"/>
      <c r="G108" s="35"/>
      <c r="I108" s="41"/>
    </row>
    <row r="109" spans="1:9" ht="15.75" thickBot="1">
      <c r="A109" s="2" t="s">
        <v>138</v>
      </c>
      <c r="B109" s="39" t="s">
        <v>76</v>
      </c>
      <c r="C109" s="39"/>
      <c r="D109" s="39"/>
      <c r="E109" s="35"/>
      <c r="F109" s="35"/>
      <c r="G109" s="35"/>
      <c r="I109" s="42"/>
    </row>
    <row r="110" spans="1:9" ht="15.75" thickBot="1">
      <c r="A110" s="17" t="s">
        <v>98</v>
      </c>
      <c r="B110" s="18">
        <f>SUM(G101:G109)*8</f>
        <v>0</v>
      </c>
      <c r="E110" s="13"/>
      <c r="F110" s="13"/>
      <c r="G110" s="13"/>
      <c r="I110" s="1"/>
    </row>
    <row r="111" spans="1:9">
      <c r="E111" s="13"/>
      <c r="F111" s="13"/>
      <c r="G111" s="13"/>
      <c r="I111" s="1"/>
    </row>
    <row r="112" spans="1:9">
      <c r="E112" s="13"/>
      <c r="F112" s="13"/>
      <c r="G112" s="13"/>
      <c r="I112" s="1"/>
    </row>
    <row r="113" spans="1:9" ht="15.75" thickBot="1">
      <c r="E113" s="13"/>
      <c r="F113" s="13"/>
      <c r="G113" s="13"/>
      <c r="I113" s="1"/>
    </row>
    <row r="114" spans="1:9" ht="101.25" customHeight="1" thickBot="1">
      <c r="A114" s="43" t="s">
        <v>149</v>
      </c>
      <c r="B114" s="44"/>
      <c r="E114" s="13"/>
      <c r="F114" s="13"/>
      <c r="G114" s="13"/>
      <c r="I114" s="1"/>
    </row>
    <row r="115" spans="1:9" ht="19.5" thickBot="1">
      <c r="A115" s="36" t="s">
        <v>41</v>
      </c>
      <c r="B115" s="36" t="s">
        <v>42</v>
      </c>
      <c r="C115" s="10" t="s">
        <v>43</v>
      </c>
      <c r="D115" s="10" t="s">
        <v>44</v>
      </c>
      <c r="E115" s="10" t="s">
        <v>45</v>
      </c>
      <c r="F115" s="13"/>
      <c r="G115" s="13"/>
      <c r="I115" s="10" t="s">
        <v>47</v>
      </c>
    </row>
    <row r="116" spans="1:9">
      <c r="A116" s="11" t="s">
        <v>150</v>
      </c>
      <c r="B116" s="2" t="s">
        <v>151</v>
      </c>
      <c r="C116" s="2" t="s">
        <v>134</v>
      </c>
      <c r="D116" s="2">
        <v>1</v>
      </c>
      <c r="E116" s="35"/>
      <c r="F116" s="13"/>
      <c r="G116" s="13"/>
      <c r="I116" s="11"/>
    </row>
    <row r="117" spans="1:9">
      <c r="A117" s="11" t="s">
        <v>150</v>
      </c>
      <c r="B117" s="2" t="s">
        <v>152</v>
      </c>
      <c r="C117" s="2" t="s">
        <v>134</v>
      </c>
      <c r="D117" s="2">
        <v>1</v>
      </c>
      <c r="E117" s="35"/>
      <c r="F117" s="13"/>
      <c r="G117" s="13"/>
      <c r="I117" s="11"/>
    </row>
    <row r="118" spans="1:9">
      <c r="A118" s="11" t="s">
        <v>150</v>
      </c>
      <c r="B118" s="39" t="s">
        <v>76</v>
      </c>
      <c r="C118" s="39"/>
      <c r="D118" s="39"/>
      <c r="E118" s="35"/>
      <c r="F118" s="13"/>
      <c r="G118" s="13"/>
      <c r="I118" s="11"/>
    </row>
    <row r="119" spans="1:9">
      <c r="A119" s="11" t="s">
        <v>150</v>
      </c>
      <c r="B119" s="39" t="s">
        <v>76</v>
      </c>
      <c r="C119" s="39"/>
      <c r="D119" s="39"/>
      <c r="E119" s="35"/>
      <c r="F119" s="13"/>
      <c r="G119" s="13"/>
      <c r="I119" s="11"/>
    </row>
    <row r="120" spans="1:9">
      <c r="A120" s="11" t="s">
        <v>150</v>
      </c>
      <c r="B120" s="39" t="s">
        <v>76</v>
      </c>
      <c r="C120" s="39"/>
      <c r="D120" s="39"/>
      <c r="E120" s="35"/>
      <c r="F120" s="13"/>
      <c r="G120" s="13"/>
      <c r="I120" s="11"/>
    </row>
    <row r="121" spans="1:9">
      <c r="A121" s="11" t="s">
        <v>150</v>
      </c>
      <c r="B121" s="39" t="s">
        <v>76</v>
      </c>
      <c r="C121" s="39"/>
      <c r="D121" s="39"/>
      <c r="E121" s="35"/>
      <c r="F121" s="13"/>
      <c r="G121" s="13"/>
      <c r="I121" s="11"/>
    </row>
    <row r="122" spans="1:9">
      <c r="E122" s="13"/>
      <c r="F122" s="13"/>
      <c r="G122" s="13"/>
      <c r="I122" s="1"/>
    </row>
    <row r="123" spans="1:9">
      <c r="E123" s="13"/>
      <c r="F123" s="13"/>
      <c r="G123" s="13"/>
      <c r="I123" s="1"/>
    </row>
    <row r="124" spans="1:9">
      <c r="E124" s="13"/>
      <c r="F124" s="13"/>
      <c r="G124" s="13"/>
      <c r="I124" s="1"/>
    </row>
    <row r="125" spans="1:9">
      <c r="E125" s="13"/>
      <c r="F125" s="13"/>
      <c r="G125" s="13"/>
      <c r="I125" s="1"/>
    </row>
    <row r="126" spans="1:9">
      <c r="E126" s="13"/>
      <c r="F126" s="13"/>
      <c r="G126" s="13"/>
      <c r="I126" s="1"/>
    </row>
    <row r="127" spans="1:9" ht="21">
      <c r="A127" s="32" t="s">
        <v>153</v>
      </c>
      <c r="B127" s="37">
        <f>B34+B51+B65+B80+B95</f>
        <v>0</v>
      </c>
      <c r="E127" s="13"/>
      <c r="F127" s="13"/>
      <c r="G127" s="13"/>
      <c r="I127" s="1"/>
    </row>
    <row r="128" spans="1:9">
      <c r="A128" t="s">
        <v>154</v>
      </c>
      <c r="E128" s="13"/>
      <c r="F128" s="13"/>
      <c r="G128" s="13"/>
      <c r="I128" s="1"/>
    </row>
    <row r="129" spans="1:9">
      <c r="A129" s="23" t="s">
        <v>155</v>
      </c>
      <c r="B129" s="23"/>
      <c r="C129" s="23"/>
      <c r="D129" s="23"/>
      <c r="E129" s="23"/>
      <c r="F129" s="23"/>
      <c r="G129" s="23"/>
      <c r="H129" s="23"/>
      <c r="I129" s="24"/>
    </row>
    <row r="130" spans="1:9">
      <c r="A130" s="23"/>
      <c r="B130" s="23"/>
      <c r="C130" s="24"/>
      <c r="D130" s="23"/>
      <c r="E130" s="23"/>
      <c r="F130" s="23"/>
      <c r="G130" s="23"/>
      <c r="H130" s="23"/>
      <c r="I130" s="24"/>
    </row>
    <row r="131" spans="1:9">
      <c r="A131" s="23" t="s">
        <v>156</v>
      </c>
      <c r="B131" s="25" t="s">
        <v>37</v>
      </c>
      <c r="C131" s="23" t="s">
        <v>157</v>
      </c>
      <c r="D131" s="25" t="s">
        <v>37</v>
      </c>
      <c r="E131" s="23"/>
      <c r="F131" s="23"/>
      <c r="G131" s="23"/>
      <c r="H131" s="23"/>
      <c r="I131" s="24"/>
    </row>
    <row r="132" spans="1:9">
      <c r="A132" s="23"/>
      <c r="B132" s="23"/>
      <c r="C132" s="23"/>
      <c r="D132" s="23"/>
      <c r="E132" s="27"/>
      <c r="F132" s="27"/>
      <c r="G132" s="23"/>
      <c r="H132" s="23"/>
      <c r="I132" s="24"/>
    </row>
    <row r="133" spans="1:9">
      <c r="A133" s="23"/>
      <c r="B133" s="23"/>
      <c r="C133" s="23"/>
      <c r="D133" s="23"/>
      <c r="E133" s="23"/>
      <c r="F133" s="23"/>
      <c r="G133" s="23"/>
      <c r="H133" s="23"/>
      <c r="I133" s="24"/>
    </row>
    <row r="134" spans="1:9">
      <c r="A134" s="23"/>
      <c r="B134" s="23"/>
      <c r="C134" s="23" t="s">
        <v>158</v>
      </c>
      <c r="D134" s="28" t="s">
        <v>37</v>
      </c>
      <c r="E134" s="23"/>
      <c r="F134" s="23"/>
      <c r="G134" s="23"/>
      <c r="H134" s="23"/>
      <c r="I134" s="24"/>
    </row>
    <row r="135" spans="1:9">
      <c r="A135" s="23"/>
      <c r="B135" s="23"/>
      <c r="C135" s="23"/>
      <c r="D135" s="29" t="s">
        <v>159</v>
      </c>
      <c r="E135" s="23"/>
      <c r="F135" s="23"/>
      <c r="G135" s="23"/>
      <c r="H135" s="23"/>
      <c r="I135" s="24"/>
    </row>
  </sheetData>
  <mergeCells count="15">
    <mergeCell ref="A84:B84"/>
    <mergeCell ref="A114:B114"/>
    <mergeCell ref="B12:C12"/>
    <mergeCell ref="B13:C13"/>
    <mergeCell ref="A17:B17"/>
    <mergeCell ref="A38:B38"/>
    <mergeCell ref="A55:B55"/>
    <mergeCell ref="A69:B69"/>
    <mergeCell ref="A99:B99"/>
    <mergeCell ref="I105:I109"/>
    <mergeCell ref="I29:I33"/>
    <mergeCell ref="I46:I50"/>
    <mergeCell ref="I60:I64"/>
    <mergeCell ref="I75:I79"/>
    <mergeCell ref="I90:I94"/>
  </mergeCells>
  <phoneticPr fontId="13" type="noConversion"/>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392f31a-7c49-4674-8134-0b148ca15466" xsi:nil="true"/>
    <lcf76f155ced4ddcb4097134ff3c332f xmlns="90543771-d2fe-4439-a87a-685d3ffc841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292016DAE942448B452FDA82122DC1" ma:contentTypeVersion="10" ma:contentTypeDescription="Een nieuw document maken." ma:contentTypeScope="" ma:versionID="19985be618122e98d33e76195aba9797">
  <xsd:schema xmlns:xsd="http://www.w3.org/2001/XMLSchema" xmlns:xs="http://www.w3.org/2001/XMLSchema" xmlns:p="http://schemas.microsoft.com/office/2006/metadata/properties" xmlns:ns2="90543771-d2fe-4439-a87a-685d3ffc8417" xmlns:ns3="d392f31a-7c49-4674-8134-0b148ca15466" targetNamespace="http://schemas.microsoft.com/office/2006/metadata/properties" ma:root="true" ma:fieldsID="a1ada4c8372abd21114eee4a3dab20e3" ns2:_="" ns3:_="">
    <xsd:import namespace="90543771-d2fe-4439-a87a-685d3ffc8417"/>
    <xsd:import namespace="d392f31a-7c49-4674-8134-0b148ca154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543771-d2fe-4439-a87a-685d3ffc84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c80a75c-ef49-4553-9705-3619553a50e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92f31a-7c49-4674-8134-0b148ca154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0f5995-cc74-47c2-9faf-389000d66baf}" ma:internalName="TaxCatchAll" ma:showField="CatchAllData" ma:web="d392f31a-7c49-4674-8134-0b148ca15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5393B-C0F6-4E8A-AB41-CB9023A06AF2}"/>
</file>

<file path=customXml/itemProps2.xml><?xml version="1.0" encoding="utf-8"?>
<ds:datastoreItem xmlns:ds="http://schemas.openxmlformats.org/officeDocument/2006/customXml" ds:itemID="{BE48CA2C-968A-4189-B5C9-11F799F072D1}"/>
</file>

<file path=customXml/itemProps3.xml><?xml version="1.0" encoding="utf-8"?>
<ds:datastoreItem xmlns:ds="http://schemas.openxmlformats.org/officeDocument/2006/customXml" ds:itemID="{80E340A1-6271-47C0-BCC4-496CB733D9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Joost van Orsouw</cp:lastModifiedBy>
  <cp:revision/>
  <dcterms:created xsi:type="dcterms:W3CDTF">2025-10-22T07:18:39Z</dcterms:created>
  <dcterms:modified xsi:type="dcterms:W3CDTF">2025-12-16T09:38:09Z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0x010100E8292016DAE942448B452FDA82122DC1</vt:lpwstr>
  </property>
  <property fmtid="{D5CDD505-2E9C-101B-9397-08002B2CF9AE}" pid="3" name="MSIP_Label_f2a321f8-8824-45f5-a6ce-c574f8735758_Enabled">
    <vt:lpwstr>true</vt:lpwstr>
  </property>
  <property fmtid="{D5CDD505-2E9C-101B-9397-08002B2CF9AE}" pid="4" name="MSIP_Label_f2a321f8-8824-45f5-a6ce-c574f8735758_SetDate">
    <vt:lpwstr>2025-10-22T13:23:06Z</vt:lpwstr>
  </property>
  <property fmtid="{D5CDD505-2E9C-101B-9397-08002B2CF9AE}" pid="5" name="MSIP_Label_f2a321f8-8824-45f5-a6ce-c574f8735758_Method">
    <vt:lpwstr>Standard</vt:lpwstr>
  </property>
  <property fmtid="{D5CDD505-2E9C-101B-9397-08002B2CF9AE}" pid="6" name="MSIP_Label_f2a321f8-8824-45f5-a6ce-c574f8735758_Name">
    <vt:lpwstr>Algemeen</vt:lpwstr>
  </property>
  <property fmtid="{D5CDD505-2E9C-101B-9397-08002B2CF9AE}" pid="7" name="MSIP_Label_f2a321f8-8824-45f5-a6ce-c574f8735758_SiteId">
    <vt:lpwstr>3ad70990-d2ae-4eac-bcdd-531450540710</vt:lpwstr>
  </property>
  <property fmtid="{D5CDD505-2E9C-101B-9397-08002B2CF9AE}" pid="8" name="MSIP_Label_f2a321f8-8824-45f5-a6ce-c574f8735758_ActionId">
    <vt:lpwstr>accf881d-8d7d-44ba-b196-b3178dd4c58d</vt:lpwstr>
  </property>
  <property fmtid="{D5CDD505-2E9C-101B-9397-08002B2CF9AE}" pid="9" name="MSIP_Label_f2a321f8-8824-45f5-a6ce-c574f8735758_ContentBits">
    <vt:lpwstr>0</vt:lpwstr>
  </property>
  <property fmtid="{D5CDD505-2E9C-101B-9397-08002B2CF9AE}" pid="10" name="MSIP_Label_f2a321f8-8824-45f5-a6ce-c574f8735758_Tag">
    <vt:lpwstr>10, 3, 0, 2</vt:lpwstr>
  </property>
  <property fmtid="{D5CDD505-2E9C-101B-9397-08002B2CF9AE}" pid="11" name="MediaServiceImageTags">
    <vt:lpwstr/>
  </property>
</Properties>
</file>