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filterPrivacy="1"/>
  <xr:revisionPtr revIDLastSave="1600" documentId="13_ncr:1_{883733AB-98D9-734E-8EC5-8615F7523468}" xr6:coauthVersionLast="47" xr6:coauthVersionMax="47" xr10:uidLastSave="{5928F0C3-5E66-9A4C-A556-449F026F5BEA}"/>
  <bookViews>
    <workbookView xWindow="34200" yWindow="600" windowWidth="51200" windowHeight="19220" xr2:uid="{00000000-000D-0000-FFFF-FFFF00000000}"/>
  </bookViews>
  <sheets>
    <sheet name="Prijzenblad " sheetId="7" r:id="rId1"/>
  </sheets>
  <definedNames>
    <definedName name="_xlnm.Print_Area" localSheetId="0">'Prijzenblad '!$A$1:$E$22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7" l="1"/>
  <c r="E6" i="7"/>
  <c r="E7" i="7"/>
  <c r="E12" i="7"/>
  <c r="E13" i="7"/>
  <c r="E9" i="7"/>
  <c r="E10" i="7"/>
  <c r="E11" i="7"/>
  <c r="E8" i="7"/>
  <c r="E5" i="7"/>
  <c r="D18" i="7"/>
  <c r="D19" i="7" s="1"/>
  <c r="E15" i="7"/>
  <c r="E16" i="7" l="1"/>
  <c r="B23" i="7" s="1"/>
</calcChain>
</file>

<file path=xl/sharedStrings.xml><?xml version="1.0" encoding="utf-8"?>
<sst xmlns="http://schemas.openxmlformats.org/spreadsheetml/2006/main" count="29" uniqueCount="28">
  <si>
    <t>Aantal eenheden (fictief)</t>
  </si>
  <si>
    <t>Kosten (fictieve eenheden x prijs per eenheid + toeslag)</t>
  </si>
  <si>
    <t xml:space="preserve">* De inkoopprijs moet door opdrachtgever verifieerbaar zijn. </t>
  </si>
  <si>
    <t>&lt;&lt;NAAM inschrijver&gt;&gt;</t>
  </si>
  <si>
    <t>De groene cellen dienen door Inschrijver te worden ingevuld.</t>
  </si>
  <si>
    <t>Kosten (fictieve eenheden x prijs per eenheid)</t>
  </si>
  <si>
    <t>Centrale hardware (ongeacht het merk)</t>
  </si>
  <si>
    <t>Prijs per eenheid
In te vullen door inschrijver</t>
  </si>
  <si>
    <t>Subtotaal</t>
  </si>
  <si>
    <t>Totaal ten behoeve van de prijsbeoordeling perceel 1</t>
  </si>
  <si>
    <t>Werkzaamheden - Op te geven exclusief BTW
OPTIONEEL aan te bieden (op termijn uit te kunnen voeren)</t>
  </si>
  <si>
    <t>Wegingsfactor (geen werkelijke aantallen maar fictieve aantallen)</t>
  </si>
  <si>
    <t>** De toeslag mag gedurende de gehele looptijd niet stijgen, wel dalen.</t>
  </si>
  <si>
    <r>
      <rPr>
        <b/>
        <sz val="32"/>
        <color rgb="FFFFFFFF"/>
        <rFont val="Verdana"/>
        <family val="2"/>
      </rPr>
      <t>Prijzenblad perceel 1 - centrale ICT-hardware - VERSIE 27 februari</t>
    </r>
    <r>
      <rPr>
        <b/>
        <sz val="24"/>
        <color indexed="9"/>
        <rFont val="Verdana"/>
        <family val="2"/>
      </rPr>
      <t xml:space="preserve">
Referentienummer 'SVO|PL26ICTH'</t>
    </r>
  </si>
  <si>
    <t>Toeslag inschrijver**
In te vullen door inschrijver
(minimaal 3 %)</t>
  </si>
  <si>
    <r>
      <rPr>
        <b/>
        <sz val="10"/>
        <color theme="1"/>
        <rFont val="Verdana"/>
        <family val="2"/>
      </rPr>
      <t>Core Switch</t>
    </r>
    <r>
      <rPr>
        <sz val="10"/>
        <color theme="1"/>
        <rFont val="Verdana"/>
        <family val="2"/>
      </rPr>
      <t xml:space="preserve">
Juniper - EX
Aantal Switchpoorten: 24 poort (RJ45)
Features: 
-	Alle switches zijn stackable tot minimaal 9 units per stack.
-	Ondersteuning voor powerstacking.
-	Ondersteuning voor interne redudante voeding.
-	Alle switches zijn layer 2 en layer 3 manageable.
-	Alle switches hebben volledige ondersteuning voor de protocollen OSPFv3, BGP, SNMPv2.
-	12/24/48-poort met 1 GB UTP en minimaal 8x 10G SFP+ , stacking poort &amp; powerstacking poort.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</si>
  <si>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Core Switch</t>
    </r>
    <r>
      <rPr>
        <sz val="10"/>
        <color theme="1"/>
        <rFont val="Verdana"/>
        <family val="2"/>
      </rPr>
      <t xml:space="preserve">
HPE - Aruba CX
Aantal Switchpoorten: 24 poort (RJ45)
Features: 
-	Alle switches zijn stackable tot minimaal 9 units per stack.
-	Ondersteuning voor powerstacking.
-	Ondersteuning voor interne redudante voeding.
-	Alle switches zijn layer 2 en layer 3 manageable.
-	Alle switches hebben volledige ondersteuning voor de protocollen OSPFv3, BGP, SNMPv2.
-	12/24/48-poort met 1 GB UTP en minimaal 8x 10G SFP+ , stacking poort &amp; powerstacking poort.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</si>
  <si>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Core Switch</t>
    </r>
    <r>
      <rPr>
        <sz val="10"/>
        <color theme="1"/>
        <rFont val="Verdana"/>
        <family val="2"/>
      </rPr>
      <t xml:space="preserve">
Cisco - Catalyst
Aantal Switchpoorten: 24 poort (RJ45)
Features: 
-	Alle switches zijn stackable tot minimaal 9 units per stack.
-	Ondersteuning voor powerstacking.
-	Ondersteuning voor interne redudante voeding.
-	Alle switches zijn layer 2 en layer 3 manageable.
-	Alle switches hebben volledige ondersteuning voor de protocollen OSPFv3, BGP, SNMPv2.
-	12/24/48-poort met 1 GB UTP en minimaal 8x 10G SFP+ , stacking poort &amp; powerstacking poort.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</si>
  <si>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 xml:space="preserve">Access Switch
</t>
    </r>
    <r>
      <rPr>
        <sz val="10"/>
        <color theme="1"/>
        <rFont val="Verdana"/>
        <family val="2"/>
      </rPr>
      <t>Cisco - Meraki
Aantal Switchpoorten: 48 poort (RJ45)
Features:
-	Alle switches zijn stackable tot minimaal 9 units per stack.
-	Alle switches zijn minimaal layer 2 en cloud manageable.
-	Full PoE/PoE+ voorziening op alle switchpoorten.
-	48-poort (740W PoE) 48 x 1 GB UTP, 4 x 10 GB SFP+, min. 2 x 40 GB stackpoort. = 54 poorten totaal.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</si>
  <si>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Access Switch</t>
    </r>
    <r>
      <rPr>
        <sz val="10"/>
        <color theme="1"/>
        <rFont val="Verdana"/>
        <family val="2"/>
      </rPr>
      <t xml:space="preserve">
Aruba CX - HPE
Aantal Switchpoorten: 48 poort (RJ45)
Features:
-	Alle switches zijn stackable tot minimaal 9 units per stack.
-	Alle switches zijn minimaal layer 2 en cloud manageable.
-	Full PoE/PoE+ voorziening op alle switchpoorten.
-	48-poort (740W PoE) 48 x 1 GB UTP, 4 x 10 GB SFP+, min. 2 x 40 GB stackpoort. = 54 poorten totaal.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</si>
  <si>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Access Switch</t>
    </r>
    <r>
      <rPr>
        <sz val="10"/>
        <color theme="1"/>
        <rFont val="Verdana"/>
        <family val="2"/>
      </rPr>
      <t xml:space="preserve">
Juniper - EX
Aantal Switchpoorten: 48 poort (RJ45)
Features:
-	Alle switches zijn stackable tot minimaal 9 units per stack.
-	Alle switches zijn minimaal layer 2 en cloud manageable.
-	Full PoE/PoE+ voorziening op alle switchpoorten.
-	48-poort (740W PoE) 48 x 1 GB UTP, 4 x 10 GB SFP+, min. 2 x 40 GB stackpoort. = 54 poorten totaal.
-	Ondersteuning 802.1X/RADIUS Authentication.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</si>
  <si>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Access Point</t>
    </r>
    <r>
      <rPr>
        <sz val="10"/>
        <color theme="1"/>
        <rFont val="Verdana"/>
        <family val="2"/>
      </rPr>
      <t xml:space="preserve">
Cisco - Meraki
Features:
-	Cloudmanaged WiFi 7 4x4 MIMO Tri-band (2.4 GHz, 5 GHz &amp; 6 GHz).
-	Quad Radio Architecture.
-	Bluetooth Low Energy radio.
-	Integrated Ultra-wideband.
-	Cisco Spaces (of minimaal vergelijkbaar).
-	Laag 7 Firewall functionaliteit.
-	Device isolation
-	Montagebeugels t.b.v. systeemplafonds en betonnen plafonds inbegrepen.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</si>
  <si>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Access Point</t>
    </r>
    <r>
      <rPr>
        <sz val="10"/>
        <color theme="1"/>
        <rFont val="Verdana"/>
        <family val="2"/>
      </rPr>
      <t xml:space="preserve">
HPE - Aruba
Features:
-	Cloudmanaged WiFi 7 4x4 MIMO Tri-band (2.4 GHz, 5 GHz &amp; 6 GHz).
-	Quad Radio Architecture.
-	Bluetooth Low Energy radio.
-	Integrated Ultra-wideband.
-	Cisco Spaces (of minimaal vergelijkbaar).
-	Laag 7 Firewall functionaliteit.
-	Device isolation
-	Montagebeugels t.b.v. systeemplafonds en betonnen plafonds inbegrepen.
-	Ondersteuning voor netwerkmonitoring d.m.v. Solarwinds.
Support / Aanvullende garantie: 5 jaar</t>
    </r>
  </si>
  <si>
    <r>
      <rPr>
        <b/>
        <sz val="10"/>
        <color theme="1"/>
        <rFont val="Verdana"/>
        <family val="2"/>
      </rPr>
      <t>Access Point</t>
    </r>
    <r>
      <rPr>
        <sz val="10"/>
        <color theme="1"/>
        <rFont val="Verdana"/>
        <family val="2"/>
      </rPr>
      <t xml:space="preserve">
Juniper - Mist
Features:
-	Cloudmanaged WiFi 7 4x4 MIMO Tri-band (2.4 GHz, 5 GHz &amp; 6 GHz).
-	Quad Radio Architecture.
-	Bluetooth Low Energy radio.
-	Integrated Ultra-wideband.
-	Cisco Spaces (of minimaal vergelijkbaar).
-	Laag 7 Firewall functionaliteit.
-	Device isolation
-	Montagebeugels t.b.v. systeemplafonds en betonnen plafonds inbegrepen.
-	Ondersteuning voor netwerkmonitoring d.m.v. Solarwinds.
Support / Aanvullende garantie: 5 jaar</t>
    </r>
  </si>
  <si>
    <r>
      <rPr>
        <b/>
        <sz val="10"/>
        <rFont val="Verdana"/>
        <family val="2"/>
      </rPr>
      <t xml:space="preserve">Firewall
</t>
    </r>
    <r>
      <rPr>
        <sz val="10"/>
        <rFont val="Verdana"/>
        <family val="2"/>
      </rPr>
      <t>Cisco - Secure Firewall
Type: Next-Generation Firewall
DPI: Application Visibility and Control (AVC)
IDPS (Intrusion Detection and Prevention System): NGIPS (Next-Gen Intrusion Prevention): Geavanceerde detectie van dreigingen via Snort 3
EDR/XDR: Advanced Malware Protection (AMP)
Features:
-	URL Filtering
-	Centraal management center t.b.v. beheer
-	Network Address Translation
-	Site-to-Site als Remote Access VPN
Raw Throughput: 10 Gbps
Throughput (met volledige inpectie): Minimaal 5 Gbps
Routing: BGP, EIGRP, OSPF (v2/v3), RIP en statische routes.
High Availability: Active/Standby Failover
Aantal gelijktijdige sessies: minimaal 2 miljoen sessies
Support / Aanvullende garantie: 5 jaar</t>
    </r>
  </si>
  <si>
    <r>
      <rPr>
        <b/>
        <sz val="10"/>
        <rFont val="Verdana"/>
        <family val="2"/>
      </rPr>
      <t>Firewall</t>
    </r>
    <r>
      <rPr>
        <sz val="10"/>
        <rFont val="Verdana"/>
        <family val="2"/>
      </rPr>
      <t xml:space="preserve">
Fortinet - FortiGate
Type: Next-Generation Firewall
DPI: Application Visibility and Control (AVC)
IDPS (Intrusion Detection and Prevention System): NGIPS (Next-Gen Intrusion Prevention): Geavanceerde detectie van dreigingen via Snort 3
EDR/XDR: Advanced Malware Protection (AMP)
Features:
-	URL Filtering
-	Centraal management center t.b.v. beheer
-	Network Address Translation
-	Site-to-Site als Remote Access VPN
Raw Throughput: 10 Gbps
Throughput (met volledige inpectie): Minimaal 5 Gbps
Routing: BGP, EIGRP, OSPF (v2/v3), RIP en statische routes.
High Availability: Active/Standby Failover
Aantal gelijktijdige sessies: minimaal 2 miljoen sessies
Support / Aanvullende garantie: 5 jaar</t>
    </r>
  </si>
  <si>
    <t>Inkoopprijs* in te vullen door Opdrachtnemer (toetsbaar aan de hand van een inkoopfactuur) exclusief BTW</t>
  </si>
  <si>
    <t>CMDB handelingen zie programma van eisen perceel 1 eis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</si>
</sst>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9" x14ac:knownFonts="1">
    <font>
      <sz val="10"/>
      <name val="Arial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6" borderId="3" applyNumberFormat="0" applyProtection="0">
      <alignment horizontal="left" vertical="center" indent="1"/>
    </xf>
    <xf numFmtId="0" fontId="3" fillId="6" borderId="3" applyNumberFormat="0" applyProtection="0">
      <alignment horizontal="left" vertical="center" indent="1"/>
    </xf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0" borderId="0" xfId="1" applyFont="1" applyFill="1" applyBorder="1" applyAlignment="1" applyProtection="1">
      <alignment vertical="center"/>
    </xf>
    <xf numFmtId="0" fontId="8" fillId="0" borderId="0" xfId="0" applyFont="1"/>
    <xf numFmtId="165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165" fontId="4" fillId="5" borderId="4" xfId="1" applyNumberFormat="1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>
      <alignment vertical="center" wrapText="1"/>
    </xf>
    <xf numFmtId="164" fontId="13" fillId="2" borderId="1" xfId="1" applyFont="1" applyFill="1" applyBorder="1" applyAlignment="1" applyProtection="1">
      <alignment horizontal="center" vertical="center" wrapText="1"/>
    </xf>
    <xf numFmtId="164" fontId="13" fillId="2" borderId="2" xfId="1" applyFont="1" applyFill="1" applyBorder="1" applyAlignment="1" applyProtection="1">
      <alignment horizontal="center" vertical="center" wrapText="1"/>
    </xf>
    <xf numFmtId="164" fontId="13" fillId="2" borderId="8" xfId="1" applyFont="1" applyFill="1" applyBorder="1" applyAlignment="1" applyProtection="1">
      <alignment horizontal="center" vertical="center" wrapText="1"/>
    </xf>
    <xf numFmtId="10" fontId="5" fillId="4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7" borderId="9" xfId="0" applyFont="1" applyFill="1" applyBorder="1" applyAlignment="1">
      <alignment vertical="center"/>
    </xf>
    <xf numFmtId="165" fontId="4" fillId="7" borderId="10" xfId="1" applyNumberFormat="1" applyFont="1" applyFill="1" applyBorder="1" applyAlignment="1">
      <alignment horizontal="center" vertical="center"/>
    </xf>
    <xf numFmtId="1" fontId="4" fillId="7" borderId="10" xfId="1" applyNumberFormat="1" applyFont="1" applyFill="1" applyBorder="1" applyAlignment="1">
      <alignment horizontal="center" vertical="center"/>
    </xf>
    <xf numFmtId="165" fontId="16" fillId="7" borderId="11" xfId="1" applyNumberFormat="1" applyFont="1" applyFill="1" applyBorder="1" applyAlignment="1">
      <alignment horizontal="center" vertical="center"/>
    </xf>
    <xf numFmtId="0" fontId="4" fillId="7" borderId="9" xfId="0" applyFont="1" applyFill="1" applyBorder="1"/>
    <xf numFmtId="0" fontId="4" fillId="7" borderId="11" xfId="0" applyFont="1" applyFill="1" applyBorder="1"/>
    <xf numFmtId="165" fontId="5" fillId="4" borderId="4" xfId="1" applyNumberFormat="1" applyFont="1" applyFill="1" applyBorder="1" applyAlignment="1" applyProtection="1">
      <alignment horizontal="center" vertical="center"/>
      <protection locked="0"/>
    </xf>
    <xf numFmtId="0" fontId="17" fillId="5" borderId="6" xfId="0" applyFont="1" applyFill="1" applyBorder="1" applyAlignment="1">
      <alignment horizontal="center" vertical="center"/>
    </xf>
    <xf numFmtId="164" fontId="14" fillId="3" borderId="5" xfId="1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5" fontId="14" fillId="3" borderId="0" xfId="1" applyNumberFormat="1" applyFont="1" applyFill="1" applyBorder="1" applyAlignment="1">
      <alignment horizontal="center" vertical="center"/>
    </xf>
    <xf numFmtId="164" fontId="13" fillId="2" borderId="14" xfId="1" applyFont="1" applyFill="1" applyBorder="1" applyAlignment="1" applyProtection="1">
      <alignment horizontal="left" vertical="center" wrapText="1"/>
    </xf>
    <xf numFmtId="164" fontId="13" fillId="2" borderId="0" xfId="1" applyFont="1" applyFill="1" applyBorder="1" applyAlignment="1" applyProtection="1">
      <alignment horizontal="left" vertical="center" wrapText="1"/>
    </xf>
    <xf numFmtId="10" fontId="5" fillId="7" borderId="10" xfId="1" applyNumberFormat="1" applyFont="1" applyFill="1" applyBorder="1" applyAlignment="1" applyProtection="1">
      <alignment horizontal="center" vertical="center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1413</xdr:colOff>
      <xdr:row>0</xdr:row>
      <xdr:rowOff>169332</xdr:rowOff>
    </xdr:from>
    <xdr:to>
      <xdr:col>8</xdr:col>
      <xdr:colOff>567480</xdr:colOff>
      <xdr:row>0</xdr:row>
      <xdr:rowOff>995285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3857" y="169332"/>
          <a:ext cx="1960034" cy="825953"/>
        </a:xfrm>
        <a:prstGeom prst="rect">
          <a:avLst/>
        </a:prstGeom>
      </xdr:spPr>
    </xdr:pic>
    <xdr:clientData/>
  </xdr:twoCellAnchor>
  <xdr:twoCellAnchor editAs="oneCell">
    <xdr:from>
      <xdr:col>5</xdr:col>
      <xdr:colOff>268111</xdr:colOff>
      <xdr:row>0</xdr:row>
      <xdr:rowOff>127000</xdr:rowOff>
    </xdr:from>
    <xdr:to>
      <xdr:col>5</xdr:col>
      <xdr:colOff>2214343</xdr:colOff>
      <xdr:row>0</xdr:row>
      <xdr:rowOff>987002</xdr:rowOff>
    </xdr:to>
    <xdr:pic>
      <xdr:nvPicPr>
        <xdr:cNvPr id="2" name="Afbeelding 1" descr="SVO|PL | Stichting Voortgezet Onderwijs Parkstad Limburg">
          <a:extLst>
            <a:ext uri="{FF2B5EF4-FFF2-40B4-BE49-F238E27FC236}">
              <a16:creationId xmlns:a16="http://schemas.microsoft.com/office/drawing/2014/main" id="{2B5E698A-B869-BED0-29DE-8D34C4EF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0555" y="127000"/>
          <a:ext cx="2134827" cy="846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topLeftCell="A2" zoomScale="143" zoomScaleNormal="143" zoomScalePageLayoutView="115" workbookViewId="0">
      <selection activeCell="A2" sqref="A2:E2"/>
    </sheetView>
  </sheetViews>
  <sheetFormatPr baseColWidth="10" defaultColWidth="9.1640625" defaultRowHeight="30" customHeight="1" x14ac:dyDescent="0.15"/>
  <cols>
    <col min="1" max="1" width="88.1640625" style="1" customWidth="1"/>
    <col min="2" max="2" width="36.5" style="1" customWidth="1"/>
    <col min="3" max="3" width="25.83203125" style="2" customWidth="1"/>
    <col min="4" max="4" width="33" style="1" customWidth="1"/>
    <col min="5" max="6" width="33.33203125" style="1" customWidth="1"/>
    <col min="7" max="16384" width="9.1640625" style="1"/>
  </cols>
  <sheetData>
    <row r="1" spans="1:7" s="5" customFormat="1" ht="150" customHeight="1" thickBot="1" x14ac:dyDescent="0.3">
      <c r="A1" s="29" t="s">
        <v>13</v>
      </c>
      <c r="B1" s="30"/>
      <c r="C1" s="30"/>
      <c r="D1" s="30"/>
      <c r="E1" s="31"/>
    </row>
    <row r="2" spans="1:7" ht="70" customHeight="1" thickBot="1" x14ac:dyDescent="0.2">
      <c r="A2" s="32" t="s">
        <v>3</v>
      </c>
      <c r="B2" s="33"/>
      <c r="C2" s="33"/>
      <c r="D2" s="33"/>
      <c r="E2" s="34"/>
    </row>
    <row r="3" spans="1:7" ht="70" customHeight="1" x14ac:dyDescent="0.15">
      <c r="A3" s="35" t="s">
        <v>4</v>
      </c>
      <c r="B3" s="36"/>
      <c r="C3" s="36"/>
      <c r="D3" s="36"/>
      <c r="E3" s="36"/>
      <c r="F3" s="9"/>
      <c r="G3" s="9"/>
    </row>
    <row r="4" spans="1:7" ht="80" customHeight="1" x14ac:dyDescent="0.15">
      <c r="A4" s="12" t="s">
        <v>6</v>
      </c>
      <c r="B4" s="13" t="s">
        <v>26</v>
      </c>
      <c r="C4" s="13" t="s">
        <v>11</v>
      </c>
      <c r="D4" s="14" t="s">
        <v>14</v>
      </c>
      <c r="E4" s="15" t="s">
        <v>1</v>
      </c>
    </row>
    <row r="5" spans="1:7" ht="196" x14ac:dyDescent="0.15">
      <c r="A5" s="27" t="s">
        <v>21</v>
      </c>
      <c r="B5" s="24">
        <v>0</v>
      </c>
      <c r="C5" s="25">
        <v>100</v>
      </c>
      <c r="D5" s="16">
        <v>0</v>
      </c>
      <c r="E5" s="11">
        <f t="shared" ref="E5:E15" si="0">(B5*C5)+(B5*C5)*D5</f>
        <v>0</v>
      </c>
    </row>
    <row r="6" spans="1:7" ht="196" x14ac:dyDescent="0.15">
      <c r="A6" s="27" t="s">
        <v>22</v>
      </c>
      <c r="B6" s="24">
        <v>0</v>
      </c>
      <c r="C6" s="25">
        <v>100</v>
      </c>
      <c r="D6" s="16">
        <v>0</v>
      </c>
      <c r="E6" s="11">
        <f t="shared" si="0"/>
        <v>0</v>
      </c>
    </row>
    <row r="7" spans="1:7" ht="196" x14ac:dyDescent="0.15">
      <c r="A7" s="27" t="s">
        <v>23</v>
      </c>
      <c r="B7" s="24">
        <v>0</v>
      </c>
      <c r="C7" s="25">
        <v>100</v>
      </c>
      <c r="D7" s="16">
        <v>0</v>
      </c>
      <c r="E7" s="11">
        <f t="shared" si="0"/>
        <v>0</v>
      </c>
    </row>
    <row r="8" spans="1:7" ht="196" x14ac:dyDescent="0.15">
      <c r="A8" s="27" t="s">
        <v>17</v>
      </c>
      <c r="B8" s="24">
        <v>0</v>
      </c>
      <c r="C8" s="25">
        <v>1</v>
      </c>
      <c r="D8" s="16">
        <v>0</v>
      </c>
      <c r="E8" s="11">
        <f t="shared" si="0"/>
        <v>0</v>
      </c>
    </row>
    <row r="9" spans="1:7" ht="196" x14ac:dyDescent="0.15">
      <c r="A9" s="27" t="s">
        <v>16</v>
      </c>
      <c r="B9" s="24">
        <v>0</v>
      </c>
      <c r="C9" s="25">
        <v>1</v>
      </c>
      <c r="D9" s="16">
        <v>0</v>
      </c>
      <c r="E9" s="11">
        <f t="shared" si="0"/>
        <v>0</v>
      </c>
    </row>
    <row r="10" spans="1:7" ht="196" x14ac:dyDescent="0.15">
      <c r="A10" s="27" t="s">
        <v>15</v>
      </c>
      <c r="B10" s="24">
        <v>0</v>
      </c>
      <c r="C10" s="25">
        <v>1</v>
      </c>
      <c r="D10" s="16">
        <v>0</v>
      </c>
      <c r="E10" s="11">
        <f t="shared" si="0"/>
        <v>0</v>
      </c>
    </row>
    <row r="11" spans="1:7" ht="182" x14ac:dyDescent="0.15">
      <c r="A11" s="27" t="s">
        <v>18</v>
      </c>
      <c r="B11" s="24">
        <v>0</v>
      </c>
      <c r="C11" s="25">
        <v>1</v>
      </c>
      <c r="D11" s="16">
        <v>0</v>
      </c>
      <c r="E11" s="11">
        <f t="shared" si="0"/>
        <v>0</v>
      </c>
    </row>
    <row r="12" spans="1:7" ht="182" x14ac:dyDescent="0.15">
      <c r="A12" s="27" t="s">
        <v>19</v>
      </c>
      <c r="B12" s="24">
        <v>0</v>
      </c>
      <c r="C12" s="25">
        <v>1</v>
      </c>
      <c r="D12" s="16">
        <v>0</v>
      </c>
      <c r="E12" s="11">
        <f t="shared" si="0"/>
        <v>0</v>
      </c>
    </row>
    <row r="13" spans="1:7" ht="182" x14ac:dyDescent="0.15">
      <c r="A13" s="27" t="s">
        <v>20</v>
      </c>
      <c r="B13" s="24">
        <v>0</v>
      </c>
      <c r="C13" s="25">
        <v>1</v>
      </c>
      <c r="D13" s="16">
        <v>0</v>
      </c>
      <c r="E13" s="11">
        <f t="shared" si="0"/>
        <v>0</v>
      </c>
    </row>
    <row r="14" spans="1:7" ht="266" x14ac:dyDescent="0.15">
      <c r="A14" s="28" t="s">
        <v>24</v>
      </c>
      <c r="B14" s="24">
        <v>0</v>
      </c>
      <c r="C14" s="25">
        <v>1</v>
      </c>
      <c r="D14" s="16">
        <v>0</v>
      </c>
      <c r="E14" s="11">
        <f t="shared" si="0"/>
        <v>0</v>
      </c>
    </row>
    <row r="15" spans="1:7" ht="267" thickBot="1" x14ac:dyDescent="0.2">
      <c r="A15" s="28" t="s">
        <v>25</v>
      </c>
      <c r="B15" s="24">
        <v>0</v>
      </c>
      <c r="C15" s="25">
        <v>1</v>
      </c>
      <c r="D15" s="16">
        <v>0</v>
      </c>
      <c r="E15" s="11">
        <f t="shared" si="0"/>
        <v>0</v>
      </c>
    </row>
    <row r="16" spans="1:7" ht="35" customHeight="1" thickBot="1" x14ac:dyDescent="0.2">
      <c r="A16" s="18" t="s">
        <v>8</v>
      </c>
      <c r="B16" s="19"/>
      <c r="C16" s="20"/>
      <c r="D16" s="40"/>
      <c r="E16" s="21">
        <f>SUM(E5:E15)</f>
        <v>0</v>
      </c>
    </row>
    <row r="17" spans="1:6" ht="61" thickBot="1" x14ac:dyDescent="0.2">
      <c r="A17" s="12" t="s">
        <v>10</v>
      </c>
      <c r="B17" s="13" t="s">
        <v>0</v>
      </c>
      <c r="C17" s="14" t="s">
        <v>7</v>
      </c>
      <c r="D17" s="15" t="s">
        <v>5</v>
      </c>
      <c r="E17" s="38"/>
      <c r="F17" s="39"/>
    </row>
    <row r="18" spans="1:6" ht="35" customHeight="1" thickBot="1" x14ac:dyDescent="0.2">
      <c r="A18" s="10" t="s">
        <v>27</v>
      </c>
      <c r="B18" s="25">
        <v>300</v>
      </c>
      <c r="C18" s="24">
        <v>0</v>
      </c>
      <c r="D18" s="11">
        <f>B18*C18</f>
        <v>0</v>
      </c>
      <c r="E18" s="22"/>
      <c r="F18" s="23"/>
    </row>
    <row r="19" spans="1:6" ht="35" customHeight="1" thickBot="1" x14ac:dyDescent="0.2">
      <c r="A19" s="18" t="s">
        <v>8</v>
      </c>
      <c r="B19" s="19"/>
      <c r="C19" s="20"/>
      <c r="D19" s="21">
        <f>D18</f>
        <v>0</v>
      </c>
      <c r="E19" s="22"/>
      <c r="F19" s="23"/>
    </row>
    <row r="20" spans="1:6" ht="30" customHeight="1" x14ac:dyDescent="0.15">
      <c r="A20" s="3" t="s">
        <v>2</v>
      </c>
      <c r="B20" s="7"/>
      <c r="C20" s="8"/>
      <c r="D20" s="3"/>
      <c r="E20" s="3"/>
      <c r="F20" s="6"/>
    </row>
    <row r="21" spans="1:6" ht="30" customHeight="1" x14ac:dyDescent="0.15">
      <c r="A21" s="3" t="s">
        <v>12</v>
      </c>
      <c r="B21" s="2"/>
      <c r="C21" s="1"/>
    </row>
    <row r="22" spans="1:6" ht="39" customHeight="1" x14ac:dyDescent="0.15">
      <c r="A22" s="3"/>
      <c r="B22" s="3"/>
      <c r="D22" s="4"/>
      <c r="E22" s="4"/>
    </row>
    <row r="23" spans="1:6" s="17" customFormat="1" ht="60" customHeight="1" x14ac:dyDescent="0.25">
      <c r="A23" s="26" t="s">
        <v>9</v>
      </c>
      <c r="B23" s="37">
        <f>E16+D19</f>
        <v>0</v>
      </c>
      <c r="C23" s="37"/>
    </row>
  </sheetData>
  <sheetProtection algorithmName="SHA-512" hashValue="1TrvORaUFIKpNnm8ucLR6sN/g7yPAP/lTqaTWVrkwQkXB+c33Dl77zUP4A2zit5E9S7lxtPcaZZURZMkVHJUgA==" saltValue="xp/x/BZul2L/71RL82fXOg==" spinCount="100000" sheet="1" selectLockedCells="1"/>
  <mergeCells count="5">
    <mergeCell ref="A1:E1"/>
    <mergeCell ref="A2:E2"/>
    <mergeCell ref="A3:E3"/>
    <mergeCell ref="B23:C23"/>
    <mergeCell ref="E17:F17"/>
  </mergeCells>
  <phoneticPr fontId="6" type="noConversion"/>
  <conditionalFormatting sqref="D5:D15">
    <cfRule type="cellIs" dxfId="0" priority="1" operator="lessThan">
      <formula>0.03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09755-B6FF-451D-877A-714DE0DC36AE}">
  <ds:schemaRefs>
    <ds:schemaRef ds:uri="http://purl.org/dc/elements/1.1/"/>
    <ds:schemaRef ds:uri="580fba09-c863-4608-bacc-f6700c967b35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53BCB0-375A-4F25-8967-6554A9029446}"/>
</file>

<file path=customXml/itemProps3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2026-02-27T12:43:59Z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