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ubeheer.sharepoint.com/teams/Project_AanbestedingPerformancetestdienstverlening/Besloten/4. Documenten/4. Nota's van Inlichtingen/Nota van Inlichtingen 1/"/>
    </mc:Choice>
  </mc:AlternateContent>
  <xr:revisionPtr revIDLastSave="355" documentId="13_ncr:1_{4A47AA87-7D1E-48E1-9931-E20D5EFF9167}" xr6:coauthVersionLast="47" xr6:coauthVersionMax="47" xr10:uidLastSave="{3F031FBE-A745-4D78-B931-C2474F2D0F63}"/>
  <bookViews>
    <workbookView xWindow="-108" yWindow="-108" windowWidth="23256" windowHeight="13896" activeTab="1" xr2:uid="{E1CC0D4C-4FD0-4088-9EAF-3E8F4086EAB9}"/>
  </bookViews>
  <sheets>
    <sheet name="Dienst 1" sheetId="6" r:id="rId1"/>
    <sheet name="Dienst 2" sheetId="2" r:id="rId2"/>
    <sheet name="Dienst 3" sheetId="3" r:id="rId3"/>
    <sheet name="Dienst 4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7" i="6" s="1"/>
  <c r="B5" i="5"/>
  <c r="B7" i="5" s="1"/>
  <c r="E19" i="2"/>
  <c r="E18" i="2"/>
  <c r="E11" i="2"/>
  <c r="E10" i="2"/>
  <c r="E15" i="2"/>
  <c r="E14" i="2"/>
  <c r="B5" i="3"/>
  <c r="B7" i="3" s="1"/>
  <c r="E17" i="2" l="1"/>
  <c r="F17" i="2" s="1"/>
  <c r="E9" i="2"/>
  <c r="F9" i="2" s="1"/>
  <c r="E13" i="2"/>
  <c r="F13" i="2" s="1"/>
  <c r="F21" i="2" l="1"/>
  <c r="F23" i="2" s="1"/>
</calcChain>
</file>

<file path=xl/sharedStrings.xml><?xml version="1.0" encoding="utf-8"?>
<sst xmlns="http://schemas.openxmlformats.org/spreadsheetml/2006/main" count="66" uniqueCount="33">
  <si>
    <t>Bijlage - Prijzenblad Dienst 1 - Jaarprijs performance testrunner</t>
  </si>
  <si>
    <t>*Alleen de geel gemarkeerde velden mogen worden ingevuld. Wijziging van de inhoud of samenstelling van het prijzenblad leidt tot uitsluiting van verdere deelname aan de gunningsprocedure.
** In de totaalprijs worden geacht inbegrepen te zijn alle zaken/eisen/activiteiten zoals vermeld in de eisen, de beantwoording op de subgunningscriteria en hetgeen in het Beschrijvend document aan de orde is gekomen.
***De aangeboden prijzen en/of tarieven dienen gesteld te zijn in euro's exclusief BTW.</t>
  </si>
  <si>
    <t>Uurtarief (excl. Btw)</t>
  </si>
  <si>
    <t>Minimumprijs € 8000,-
Maximumprijs € 13000,-
LET OP: Inschrijver moet tussen de bandbreedte inschrijver op straffe van uitsluiting</t>
  </si>
  <si>
    <t>Inschrijfprijs Dienst 1:</t>
  </si>
  <si>
    <t>Maximaal te behalen punten</t>
  </si>
  <si>
    <t>Behaalde punten</t>
  </si>
  <si>
    <t>Voor akkoord</t>
  </si>
  <si>
    <t>Inschrijver</t>
  </si>
  <si>
    <t>Naam ondergetekende</t>
  </si>
  <si>
    <t>Functie ondergetekende</t>
  </si>
  <si>
    <t>Datum</t>
  </si>
  <si>
    <t>Handtekening</t>
  </si>
  <si>
    <t xml:space="preserve">Bijlage - Prijzenblad Dienst 2 - Bestaande performancetest dienstverlening
</t>
  </si>
  <si>
    <t>Uurtarief</t>
  </si>
  <si>
    <t>Minimumtarief € 100,-
Maximumtarief € 130,-
LET OP: Inschrijver moet tussen de bandbreedte inschrijver op straffe van uitsluiting</t>
  </si>
  <si>
    <t xml:space="preserve">Teamgrootte
</t>
  </si>
  <si>
    <t>Weegfactor</t>
  </si>
  <si>
    <r>
      <t xml:space="preserve">Aantal uur </t>
    </r>
    <r>
      <rPr>
        <b/>
        <u/>
        <sz val="9"/>
        <color theme="0"/>
        <rFont val="Tahoma"/>
        <family val="2"/>
      </rPr>
      <t>per maand</t>
    </r>
  </si>
  <si>
    <t>Subtotaal</t>
  </si>
  <si>
    <t>Gewogen prijs</t>
  </si>
  <si>
    <r>
      <t xml:space="preserve">Onderhouden en uitvoeren performancetests </t>
    </r>
    <r>
      <rPr>
        <b/>
        <i/>
        <sz val="9"/>
        <color rgb="FF333662"/>
        <rFont val="Tahoma"/>
        <family val="2"/>
      </rPr>
      <t>inclusief onderhoud scripts</t>
    </r>
  </si>
  <si>
    <r>
      <t xml:space="preserve">Onderhouden en uitvoeren performancetests </t>
    </r>
    <r>
      <rPr>
        <b/>
        <i/>
        <sz val="9"/>
        <color rgb="FF333662"/>
        <rFont val="Tahoma"/>
        <family val="2"/>
      </rPr>
      <t>exclusief onderhoud scripts</t>
    </r>
  </si>
  <si>
    <r>
      <rPr>
        <sz val="9"/>
        <color rgb="FF333662"/>
        <rFont val="Tahoma"/>
      </rPr>
      <t xml:space="preserve">Onderhouden en uitvoeren performancetests </t>
    </r>
    <r>
      <rPr>
        <b/>
        <i/>
        <sz val="9"/>
        <color rgb="FF333662"/>
        <rFont val="Tahoma"/>
      </rPr>
      <t>inclusief onderhoud scripts</t>
    </r>
  </si>
  <si>
    <t>Inschrijfprijs Dienst 2 (fictieve maandelijkse kosten):                                                                     Bandbreedte € 1.300 - € 1.800</t>
  </si>
  <si>
    <t>Maximum aantal te behalen punten</t>
  </si>
  <si>
    <t>Bijlage - Prijzenblad Dienst 3 - Performance-adviesdiensten</t>
  </si>
  <si>
    <t>Inschrijfprijs Dienst 3:</t>
  </si>
  <si>
    <t xml:space="preserve">
Klein: 1-3 ontwikkelaars</t>
  </si>
  <si>
    <t>Medium: 4-7 ontwikkelaars</t>
  </si>
  <si>
    <t>Groot: 8+ ontwikkelaars</t>
  </si>
  <si>
    <t>Inschrijfprijs Dienst 4:</t>
  </si>
  <si>
    <t>Bijlage - Prijzenblad Dienst 4 - Performancetest dienstverlening (Herzieningsclausule)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</si>
</sst>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9"/>
      <color rgb="FF333662"/>
      <name val="Tahoma"/>
      <family val="2"/>
    </font>
    <font>
      <sz val="11"/>
      <color rgb="FF333662"/>
      <name val="Tahoma"/>
      <family val="2"/>
    </font>
    <font>
      <b/>
      <sz val="11"/>
      <color rgb="FF333662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u/>
      <sz val="9"/>
      <color theme="0"/>
      <name val="Tahoma"/>
      <family val="2"/>
    </font>
    <font>
      <b/>
      <sz val="12"/>
      <color theme="0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1"/>
      <color theme="0"/>
      <name val="Tahoma"/>
      <family val="2"/>
    </font>
    <font>
      <b/>
      <sz val="11"/>
      <color theme="1"/>
      <name val="Tahoma"/>
      <family val="2"/>
    </font>
    <font>
      <b/>
      <i/>
      <sz val="9"/>
      <color rgb="FF333662"/>
      <name val="Tahoma"/>
      <family val="2"/>
    </font>
    <font>
      <i/>
      <sz val="9"/>
      <color theme="1"/>
      <name val="Tahoma"/>
      <family val="2"/>
    </font>
    <font>
      <sz val="9"/>
      <color rgb="FF333662"/>
      <name val="Tahoma"/>
    </font>
    <font>
      <b/>
      <i/>
      <sz val="9"/>
      <color rgb="FF333662"/>
      <name val="Tahoma"/>
    </font>
    <font>
      <b/>
      <sz val="9"/>
      <color rgb="FF333662"/>
      <name val="Tahoma"/>
      <family val="2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333662"/>
        <bgColor indexed="64"/>
      </patternFill>
    </fill>
    <fill>
      <patternFill patternType="solid">
        <fgColor rgb="FF06A7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4" fontId="1" fillId="0" borderId="1" xfId="0" applyNumberFormat="1" applyFont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44" fontId="8" fillId="0" borderId="3" xfId="0" applyNumberFormat="1" applyFont="1" applyBorder="1"/>
    <xf numFmtId="0" fontId="9" fillId="0" borderId="0" xfId="0" applyFont="1"/>
    <xf numFmtId="0" fontId="11" fillId="0" borderId="0" xfId="0" applyFont="1"/>
    <xf numFmtId="44" fontId="7" fillId="3" borderId="1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44" fontId="3" fillId="0" borderId="6" xfId="0" applyNumberFormat="1" applyFont="1" applyBorder="1"/>
    <xf numFmtId="0" fontId="1" fillId="0" borderId="0" xfId="0" applyFont="1" applyAlignment="1">
      <alignment vertical="center" wrapText="1"/>
    </xf>
    <xf numFmtId="44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44" fontId="1" fillId="4" borderId="1" xfId="0" applyNumberFormat="1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16" fillId="0" borderId="1" xfId="0" applyFont="1" applyBorder="1" applyAlignment="1">
      <alignment vertical="top" wrapText="1"/>
    </xf>
    <xf numFmtId="2" fontId="17" fillId="7" borderId="1" xfId="0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0" fontId="8" fillId="5" borderId="9" xfId="0" applyFont="1" applyFill="1" applyBorder="1"/>
    <xf numFmtId="0" fontId="8" fillId="5" borderId="10" xfId="0" applyFont="1" applyFill="1" applyBorder="1"/>
    <xf numFmtId="0" fontId="1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4" fontId="1" fillId="0" borderId="11" xfId="0" applyNumberFormat="1" applyFont="1" applyBorder="1"/>
    <xf numFmtId="0" fontId="8" fillId="0" borderId="7" xfId="0" applyFont="1" applyBorder="1"/>
    <xf numFmtId="0" fontId="1" fillId="5" borderId="12" xfId="0" applyFont="1" applyFill="1" applyBorder="1" applyAlignment="1">
      <alignment vertical="center" wrapText="1"/>
    </xf>
    <xf numFmtId="0" fontId="8" fillId="5" borderId="3" xfId="0" applyFont="1" applyFill="1" applyBorder="1"/>
    <xf numFmtId="0" fontId="8" fillId="5" borderId="5" xfId="0" applyFont="1" applyFill="1" applyBorder="1"/>
    <xf numFmtId="0" fontId="16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333662"/>
      <color rgb="FF06A7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20B1-D083-48E6-8D0A-2B9F9C908A2E}">
  <sheetPr>
    <pageSetUpPr fitToPage="1"/>
  </sheetPr>
  <dimension ref="A1:I14"/>
  <sheetViews>
    <sheetView workbookViewId="0">
      <selection activeCell="D5" sqref="D5"/>
    </sheetView>
  </sheetViews>
  <sheetFormatPr defaultColWidth="9.109375" defaultRowHeight="13.8" x14ac:dyDescent="0.25"/>
  <cols>
    <col min="1" max="1" width="27.5546875" style="9" customWidth="1"/>
    <col min="2" max="2" width="23.109375" style="9" customWidth="1"/>
    <col min="3" max="3" width="22.33203125" style="9" customWidth="1"/>
    <col min="4" max="9" width="17.44140625" style="9" customWidth="1"/>
    <col min="10" max="16384" width="9.109375" style="9"/>
  </cols>
  <sheetData>
    <row r="1" spans="1:9" ht="48.6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9" ht="48.6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s="20" customFormat="1" ht="20.100000000000001" customHeight="1" x14ac:dyDescent="0.3">
      <c r="A3" s="3"/>
      <c r="B3" s="3" t="s">
        <v>2</v>
      </c>
    </row>
    <row r="4" spans="1:9" ht="83.25" customHeight="1" x14ac:dyDescent="0.25">
      <c r="A4" s="29" t="s">
        <v>3</v>
      </c>
      <c r="B4" s="21"/>
    </row>
    <row r="5" spans="1:9" s="20" customFormat="1" ht="20.100000000000001" customHeight="1" x14ac:dyDescent="0.3">
      <c r="A5" s="15" t="s">
        <v>4</v>
      </c>
      <c r="B5" s="14">
        <f>B4</f>
        <v>0</v>
      </c>
    </row>
    <row r="6" spans="1:9" s="20" customFormat="1" ht="20.100000000000001" customHeight="1" x14ac:dyDescent="0.3">
      <c r="A6" s="29" t="s">
        <v>5</v>
      </c>
      <c r="B6" s="30">
        <v>60</v>
      </c>
    </row>
    <row r="7" spans="1:9" s="20" customFormat="1" ht="20.100000000000001" customHeight="1" x14ac:dyDescent="0.3">
      <c r="A7" s="27" t="s">
        <v>6</v>
      </c>
      <c r="B7" s="31">
        <f>60*(1-(B5-8000)/(13000-8000))</f>
        <v>156</v>
      </c>
    </row>
    <row r="9" spans="1:9" s="20" customFormat="1" ht="20.100000000000001" customHeight="1" x14ac:dyDescent="0.3">
      <c r="A9" s="4" t="s">
        <v>7</v>
      </c>
      <c r="B9" s="38"/>
      <c r="C9" s="38"/>
    </row>
    <row r="10" spans="1:9" ht="24.9" customHeight="1" x14ac:dyDescent="0.25">
      <c r="A10" s="1" t="s">
        <v>8</v>
      </c>
      <c r="B10" s="34"/>
      <c r="C10" s="34"/>
    </row>
    <row r="11" spans="1:9" ht="24.9" customHeight="1" x14ac:dyDescent="0.25">
      <c r="A11" s="1" t="s">
        <v>9</v>
      </c>
      <c r="B11" s="34"/>
      <c r="C11" s="34"/>
    </row>
    <row r="12" spans="1:9" ht="24.9" customHeight="1" x14ac:dyDescent="0.25">
      <c r="A12" s="1" t="s">
        <v>10</v>
      </c>
      <c r="B12" s="34"/>
      <c r="C12" s="34"/>
    </row>
    <row r="13" spans="1:9" ht="24.9" customHeight="1" x14ac:dyDescent="0.25">
      <c r="A13" s="1" t="s">
        <v>11</v>
      </c>
      <c r="B13" s="34"/>
      <c r="C13" s="34"/>
    </row>
    <row r="14" spans="1:9" ht="45" customHeight="1" x14ac:dyDescent="0.25">
      <c r="A14" s="1" t="s">
        <v>12</v>
      </c>
      <c r="B14" s="34"/>
      <c r="C14" s="34"/>
    </row>
  </sheetData>
  <sheetProtection algorithmName="SHA-512" hashValue="sp2086JBlhZ7HYxHt7AQxIj+P5dT41mrT58GJDF36WIw+QiuiIthsqldj0H3IqbgCfiMEg0wje1wy3WJzW6yaw==" saltValue="5GxHFNFW95lAHfkZ5FkIhw==" spinCount="100000" sheet="1" objects="1" scenarios="1"/>
  <mergeCells count="8">
    <mergeCell ref="B13:C13"/>
    <mergeCell ref="B14:C14"/>
    <mergeCell ref="A1:I1"/>
    <mergeCell ref="A2:I2"/>
    <mergeCell ref="B9:C9"/>
    <mergeCell ref="B10:C10"/>
    <mergeCell ref="B11:C11"/>
    <mergeCell ref="B12:C12"/>
  </mergeCells>
  <pageMargins left="0.7" right="0.7" top="0.75" bottom="0.75" header="0.3" footer="0.3"/>
  <pageSetup paperSize="9" scale="7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AF40-023B-4F71-8C86-0A583B50797E}">
  <sheetPr>
    <pageSetUpPr fitToPage="1"/>
  </sheetPr>
  <dimension ref="A1:F30"/>
  <sheetViews>
    <sheetView tabSelected="1" zoomScale="90" zoomScaleNormal="90" workbookViewId="0">
      <selection activeCell="D5" sqref="D5"/>
    </sheetView>
  </sheetViews>
  <sheetFormatPr defaultColWidth="9.109375" defaultRowHeight="13.8" x14ac:dyDescent="0.25"/>
  <cols>
    <col min="1" max="1" width="25.6640625" style="9" customWidth="1"/>
    <col min="2" max="2" width="36.6640625" style="9" customWidth="1"/>
    <col min="3" max="3" width="29.109375" style="9" customWidth="1"/>
    <col min="4" max="5" width="23.109375" style="9" customWidth="1"/>
    <col min="6" max="6" width="25.6640625" style="9" customWidth="1"/>
    <col min="7" max="16384" width="9.109375" style="9"/>
  </cols>
  <sheetData>
    <row r="1" spans="1:6" ht="48.6" customHeight="1" x14ac:dyDescent="0.25">
      <c r="A1" s="35" t="s">
        <v>13</v>
      </c>
      <c r="B1" s="35"/>
      <c r="C1" s="35"/>
      <c r="D1" s="35"/>
      <c r="E1" s="35"/>
      <c r="F1" s="35"/>
    </row>
    <row r="2" spans="1:6" ht="63.9" customHeight="1" x14ac:dyDescent="0.25">
      <c r="A2" s="37" t="s">
        <v>1</v>
      </c>
      <c r="B2" s="37"/>
      <c r="C2" s="37"/>
      <c r="D2" s="37"/>
      <c r="E2" s="37"/>
      <c r="F2" s="37"/>
    </row>
    <row r="4" spans="1:6" x14ac:dyDescent="0.25">
      <c r="A4" s="3"/>
      <c r="B4" s="3"/>
      <c r="C4" s="3" t="s">
        <v>14</v>
      </c>
    </row>
    <row r="5" spans="1:6" ht="78.599999999999994" customHeight="1" x14ac:dyDescent="0.25">
      <c r="A5" s="2"/>
      <c r="B5" s="32" t="s">
        <v>15</v>
      </c>
      <c r="C5" s="21"/>
    </row>
    <row r="6" spans="1:6" x14ac:dyDescent="0.25">
      <c r="A6" s="17"/>
      <c r="B6" s="17"/>
      <c r="C6" s="18"/>
    </row>
    <row r="7" spans="1:6" ht="20.100000000000001" customHeight="1" x14ac:dyDescent="0.25">
      <c r="A7" s="7" t="s">
        <v>16</v>
      </c>
      <c r="B7" s="3"/>
      <c r="C7" s="8" t="s">
        <v>17</v>
      </c>
      <c r="D7" s="3" t="s">
        <v>18</v>
      </c>
      <c r="E7" s="3" t="s">
        <v>19</v>
      </c>
      <c r="F7" s="3" t="s">
        <v>20</v>
      </c>
    </row>
    <row r="8" spans="1:6" ht="10.5" customHeight="1" x14ac:dyDescent="0.25">
      <c r="A8" s="45"/>
      <c r="B8" s="46"/>
      <c r="C8" s="46"/>
      <c r="D8" s="46"/>
      <c r="E8" s="46"/>
      <c r="F8" s="47"/>
    </row>
    <row r="9" spans="1:6" ht="30" customHeight="1" x14ac:dyDescent="0.25">
      <c r="A9" s="55" t="s">
        <v>28</v>
      </c>
      <c r="B9" s="56"/>
      <c r="C9" s="19">
        <v>0.25</v>
      </c>
      <c r="D9" s="10"/>
      <c r="E9" s="11">
        <f>E10+E11</f>
        <v>0</v>
      </c>
      <c r="F9" s="16">
        <f>C9*E9</f>
        <v>0</v>
      </c>
    </row>
    <row r="10" spans="1:6" ht="30" customHeight="1" x14ac:dyDescent="0.25">
      <c r="A10" s="48"/>
      <c r="B10" s="24" t="s">
        <v>21</v>
      </c>
      <c r="C10" s="25">
        <v>0.6</v>
      </c>
      <c r="D10" s="22"/>
      <c r="E10" s="5">
        <f>D10*C$5*C10</f>
        <v>0</v>
      </c>
      <c r="F10" s="50"/>
    </row>
    <row r="11" spans="1:6" ht="30" customHeight="1" x14ac:dyDescent="0.25">
      <c r="A11" s="49"/>
      <c r="B11" s="24" t="s">
        <v>22</v>
      </c>
      <c r="C11" s="25">
        <v>0.4</v>
      </c>
      <c r="D11" s="22"/>
      <c r="E11" s="5">
        <f>D11*C$5*C11</f>
        <v>0</v>
      </c>
      <c r="F11" s="51"/>
    </row>
    <row r="12" spans="1:6" ht="10.5" customHeight="1" x14ac:dyDescent="0.25">
      <c r="A12" s="45"/>
      <c r="B12" s="46"/>
      <c r="C12" s="46"/>
      <c r="D12" s="46"/>
      <c r="E12" s="46"/>
      <c r="F12" s="47"/>
    </row>
    <row r="13" spans="1:6" ht="30" customHeight="1" x14ac:dyDescent="0.25">
      <c r="A13" s="57" t="s">
        <v>29</v>
      </c>
      <c r="B13" s="56"/>
      <c r="C13" s="19">
        <v>0.5</v>
      </c>
      <c r="D13" s="10"/>
      <c r="E13" s="11">
        <f>E14+E15</f>
        <v>0</v>
      </c>
      <c r="F13" s="16">
        <f>C13*E13</f>
        <v>0</v>
      </c>
    </row>
    <row r="14" spans="1:6" ht="30" customHeight="1" x14ac:dyDescent="0.25">
      <c r="A14" s="48"/>
      <c r="B14" s="24" t="s">
        <v>21</v>
      </c>
      <c r="C14" s="25">
        <v>0.6</v>
      </c>
      <c r="D14" s="22"/>
      <c r="E14" s="5">
        <f>D14*C$5*C14</f>
        <v>0</v>
      </c>
      <c r="F14" s="50"/>
    </row>
    <row r="15" spans="1:6" ht="30" customHeight="1" x14ac:dyDescent="0.25">
      <c r="A15" s="49"/>
      <c r="B15" s="24" t="s">
        <v>22</v>
      </c>
      <c r="C15" s="25">
        <v>0.4</v>
      </c>
      <c r="D15" s="22"/>
      <c r="E15" s="5">
        <f>D15*C$5*C15</f>
        <v>0</v>
      </c>
      <c r="F15" s="51"/>
    </row>
    <row r="16" spans="1:6" ht="10.5" customHeight="1" x14ac:dyDescent="0.25">
      <c r="A16" s="52"/>
      <c r="B16" s="53"/>
      <c r="C16" s="53"/>
      <c r="D16" s="53"/>
      <c r="E16" s="53"/>
      <c r="F16" s="54"/>
    </row>
    <row r="17" spans="1:6" ht="30" customHeight="1" x14ac:dyDescent="0.25">
      <c r="A17" s="55" t="s">
        <v>30</v>
      </c>
      <c r="B17" s="56"/>
      <c r="C17" s="19">
        <v>0.25</v>
      </c>
      <c r="D17" s="10"/>
      <c r="E17" s="11">
        <f>E18+E19</f>
        <v>0</v>
      </c>
      <c r="F17" s="16">
        <f>C17*E17</f>
        <v>0</v>
      </c>
    </row>
    <row r="18" spans="1:6" ht="30" customHeight="1" x14ac:dyDescent="0.25">
      <c r="A18" s="48"/>
      <c r="B18" s="26" t="s">
        <v>23</v>
      </c>
      <c r="C18" s="25">
        <v>0.6</v>
      </c>
      <c r="D18" s="22"/>
      <c r="E18" s="5">
        <f>D18*C$5*C18</f>
        <v>0</v>
      </c>
      <c r="F18" s="50"/>
    </row>
    <row r="19" spans="1:6" ht="30" customHeight="1" x14ac:dyDescent="0.25">
      <c r="A19" s="49"/>
      <c r="B19" s="24" t="s">
        <v>22</v>
      </c>
      <c r="C19" s="25">
        <v>0.4</v>
      </c>
      <c r="D19" s="22"/>
      <c r="E19" s="5">
        <f>D19*C$5*C19</f>
        <v>0</v>
      </c>
      <c r="F19" s="51"/>
    </row>
    <row r="20" spans="1:6" ht="15" customHeight="1" x14ac:dyDescent="0.25">
      <c r="A20" s="52"/>
      <c r="B20" s="53"/>
      <c r="C20" s="53"/>
      <c r="D20" s="53"/>
      <c r="E20" s="53"/>
      <c r="F20" s="54"/>
    </row>
    <row r="21" spans="1:6" s="12" customFormat="1" ht="20.100000000000001" customHeight="1" x14ac:dyDescent="0.25">
      <c r="A21" s="39" t="s">
        <v>24</v>
      </c>
      <c r="B21" s="40"/>
      <c r="C21" s="40"/>
      <c r="D21" s="40"/>
      <c r="E21" s="41"/>
      <c r="F21" s="14">
        <f>SUM(F8:F20)</f>
        <v>0</v>
      </c>
    </row>
    <row r="22" spans="1:6" ht="17.399999999999999" customHeight="1" x14ac:dyDescent="0.25">
      <c r="A22" s="28"/>
      <c r="B22" s="28"/>
      <c r="C22" s="42" t="s">
        <v>25</v>
      </c>
      <c r="D22" s="43"/>
      <c r="E22" s="44"/>
      <c r="F22" s="33">
        <v>240</v>
      </c>
    </row>
    <row r="23" spans="1:6" ht="19.2" customHeight="1" x14ac:dyDescent="0.25">
      <c r="A23" s="39" t="s">
        <v>6</v>
      </c>
      <c r="B23" s="40"/>
      <c r="C23" s="40"/>
      <c r="D23" s="40"/>
      <c r="E23" s="41"/>
      <c r="F23" s="14">
        <f>240*(1-(F21-1300)/(1800-1300))</f>
        <v>864</v>
      </c>
    </row>
    <row r="25" spans="1:6" ht="20.100000000000001" customHeight="1" x14ac:dyDescent="0.25">
      <c r="A25" s="6" t="s">
        <v>7</v>
      </c>
      <c r="B25" s="6"/>
      <c r="D25" s="13"/>
      <c r="E25" s="13"/>
    </row>
    <row r="26" spans="1:6" ht="24.9" customHeight="1" x14ac:dyDescent="0.25">
      <c r="A26" s="1" t="s">
        <v>8</v>
      </c>
      <c r="B26" s="23"/>
      <c r="D26" s="13"/>
    </row>
    <row r="27" spans="1:6" ht="24.9" customHeight="1" x14ac:dyDescent="0.25">
      <c r="A27" s="1" t="s">
        <v>9</v>
      </c>
      <c r="B27" s="23"/>
      <c r="F27" s="13"/>
    </row>
    <row r="28" spans="1:6" ht="24.9" customHeight="1" x14ac:dyDescent="0.25">
      <c r="A28" s="1" t="s">
        <v>10</v>
      </c>
      <c r="B28" s="23"/>
    </row>
    <row r="29" spans="1:6" ht="24.9" customHeight="1" x14ac:dyDescent="0.25">
      <c r="A29" s="1" t="s">
        <v>11</v>
      </c>
      <c r="B29" s="23"/>
    </row>
    <row r="30" spans="1:6" ht="45" customHeight="1" x14ac:dyDescent="0.25">
      <c r="A30" s="1" t="s">
        <v>12</v>
      </c>
      <c r="B30" s="23"/>
    </row>
  </sheetData>
  <sheetProtection algorithmName="SHA-512" hashValue="gXOEmIZsPQPO/IiOpJQ7fDrN8+WsGLkALQhggZ5vjrkXeFlljdfp5PFjRt6W1otAXi03yDk4In3rOREx1knScg==" saltValue="sqOlRO0KSImWMhwsA7vI3Q==" spinCount="100000" sheet="1" objects="1" scenarios="1"/>
  <mergeCells count="18">
    <mergeCell ref="A1:F1"/>
    <mergeCell ref="A2:F2"/>
    <mergeCell ref="A13:B13"/>
    <mergeCell ref="A14:A15"/>
    <mergeCell ref="A12:F12"/>
    <mergeCell ref="F14:F15"/>
    <mergeCell ref="A23:E23"/>
    <mergeCell ref="C22:E22"/>
    <mergeCell ref="A21:E21"/>
    <mergeCell ref="A8:F8"/>
    <mergeCell ref="A9:B9"/>
    <mergeCell ref="A10:A11"/>
    <mergeCell ref="F10:F11"/>
    <mergeCell ref="A17:B17"/>
    <mergeCell ref="A18:A19"/>
    <mergeCell ref="F18:F19"/>
    <mergeCell ref="A20:F20"/>
    <mergeCell ref="A16:F16"/>
  </mergeCells>
  <pageMargins left="0.7" right="0.7" top="0.75" bottom="0.75" header="0.3" footer="0.3"/>
  <pageSetup paperSize="9" scale="68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5BC5-B15A-45EA-B2E9-56E4EEB4346F}">
  <sheetPr>
    <pageSetUpPr fitToPage="1"/>
  </sheetPr>
  <dimension ref="A1:I14"/>
  <sheetViews>
    <sheetView workbookViewId="0">
      <selection activeCell="F5" sqref="F5"/>
    </sheetView>
  </sheetViews>
  <sheetFormatPr defaultColWidth="9.109375" defaultRowHeight="13.8" x14ac:dyDescent="0.25"/>
  <cols>
    <col min="1" max="1" width="27.5546875" style="9" customWidth="1"/>
    <col min="2" max="2" width="23.109375" style="9" customWidth="1"/>
    <col min="3" max="3" width="22.33203125" style="9" customWidth="1"/>
    <col min="4" max="9" width="17.44140625" style="9" customWidth="1"/>
    <col min="10" max="16384" width="9.109375" style="9"/>
  </cols>
  <sheetData>
    <row r="1" spans="1:9" ht="48.6" customHeight="1" x14ac:dyDescent="0.25">
      <c r="A1" s="35" t="s">
        <v>26</v>
      </c>
      <c r="B1" s="36"/>
      <c r="C1" s="36"/>
      <c r="D1" s="36"/>
      <c r="E1" s="36"/>
      <c r="F1" s="36"/>
      <c r="G1" s="36"/>
      <c r="H1" s="36"/>
      <c r="I1" s="36"/>
    </row>
    <row r="2" spans="1:9" ht="48.6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s="20" customFormat="1" ht="20.100000000000001" customHeight="1" x14ac:dyDescent="0.3">
      <c r="A3" s="3"/>
      <c r="B3" s="3" t="s">
        <v>2</v>
      </c>
    </row>
    <row r="4" spans="1:9" ht="84.75" customHeight="1" x14ac:dyDescent="0.25">
      <c r="A4" s="29" t="s">
        <v>15</v>
      </c>
      <c r="B4" s="21"/>
    </row>
    <row r="5" spans="1:9" s="20" customFormat="1" ht="20.100000000000001" customHeight="1" x14ac:dyDescent="0.3">
      <c r="A5" s="15" t="s">
        <v>27</v>
      </c>
      <c r="B5" s="14">
        <f>B4</f>
        <v>0</v>
      </c>
    </row>
    <row r="6" spans="1:9" s="20" customFormat="1" ht="20.100000000000001" customHeight="1" x14ac:dyDescent="0.3">
      <c r="A6" s="29" t="s">
        <v>5</v>
      </c>
      <c r="B6" s="30">
        <v>60</v>
      </c>
    </row>
    <row r="7" spans="1:9" s="20" customFormat="1" ht="20.100000000000001" customHeight="1" x14ac:dyDescent="0.3">
      <c r="A7" s="27" t="s">
        <v>6</v>
      </c>
      <c r="B7" s="31">
        <f>60*(1-(B5-100)/(130-100))</f>
        <v>260.00000000000006</v>
      </c>
    </row>
    <row r="9" spans="1:9" s="20" customFormat="1" ht="20.100000000000001" customHeight="1" x14ac:dyDescent="0.3">
      <c r="A9" s="4" t="s">
        <v>7</v>
      </c>
      <c r="B9" s="38"/>
      <c r="C9" s="38"/>
    </row>
    <row r="10" spans="1:9" ht="24.9" customHeight="1" x14ac:dyDescent="0.25">
      <c r="A10" s="1" t="s">
        <v>8</v>
      </c>
      <c r="B10" s="34"/>
      <c r="C10" s="34"/>
    </row>
    <row r="11" spans="1:9" ht="24.9" customHeight="1" x14ac:dyDescent="0.25">
      <c r="A11" s="1" t="s">
        <v>9</v>
      </c>
      <c r="B11" s="34"/>
      <c r="C11" s="34"/>
    </row>
    <row r="12" spans="1:9" ht="24.9" customHeight="1" x14ac:dyDescent="0.25">
      <c r="A12" s="1" t="s">
        <v>10</v>
      </c>
      <c r="B12" s="34"/>
      <c r="C12" s="34"/>
    </row>
    <row r="13" spans="1:9" ht="24.9" customHeight="1" x14ac:dyDescent="0.25">
      <c r="A13" s="1" t="s">
        <v>11</v>
      </c>
      <c r="B13" s="34"/>
      <c r="C13" s="34"/>
    </row>
    <row r="14" spans="1:9" ht="45" customHeight="1" x14ac:dyDescent="0.25">
      <c r="A14" s="1" t="s">
        <v>12</v>
      </c>
      <c r="B14" s="34"/>
      <c r="C14" s="34"/>
    </row>
  </sheetData>
  <sheetProtection algorithmName="SHA-512" hashValue="+mhjVpAYLUMomN6U02+qYpoycsFCRi0pKLGuJvNeOwMcSiqrTS4voKGSFm71BiLG1TyXdY1aNIin9AiOpltxEQ==" saltValue="NzNYcnoZdC8lBNmrMKtnSA==" spinCount="100000" sheet="1" objects="1" scenarios="1"/>
  <mergeCells count="8">
    <mergeCell ref="B13:C13"/>
    <mergeCell ref="B14:C14"/>
    <mergeCell ref="A1:I1"/>
    <mergeCell ref="A2:I2"/>
    <mergeCell ref="B9:C9"/>
    <mergeCell ref="B10:C10"/>
    <mergeCell ref="B11:C11"/>
    <mergeCell ref="B12:C12"/>
  </mergeCells>
  <pageMargins left="0.7" right="0.7" top="0.75" bottom="0.75" header="0.3" footer="0.3"/>
  <pageSetup paperSize="9" scale="7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A2AF-5513-495B-B577-63BB5EBF7272}">
  <sheetPr>
    <pageSetUpPr fitToPage="1"/>
  </sheetPr>
  <dimension ref="A1:I14"/>
  <sheetViews>
    <sheetView workbookViewId="0">
      <selection activeCell="D6" sqref="D6"/>
    </sheetView>
  </sheetViews>
  <sheetFormatPr defaultColWidth="9.109375" defaultRowHeight="13.8" x14ac:dyDescent="0.25"/>
  <cols>
    <col min="1" max="1" width="27.5546875" style="9" customWidth="1"/>
    <col min="2" max="2" width="23.109375" style="9" customWidth="1"/>
    <col min="3" max="3" width="22.33203125" style="9" customWidth="1"/>
    <col min="4" max="9" width="17.44140625" style="9" customWidth="1"/>
    <col min="10" max="16384" width="9.109375" style="9"/>
  </cols>
  <sheetData>
    <row r="1" spans="1:9" ht="48.6" customHeight="1" x14ac:dyDescent="0.25">
      <c r="A1" s="35" t="s">
        <v>32</v>
      </c>
      <c r="B1" s="36"/>
      <c r="C1" s="36"/>
      <c r="D1" s="36"/>
      <c r="E1" s="36"/>
      <c r="F1" s="36"/>
      <c r="G1" s="36"/>
      <c r="H1" s="36"/>
      <c r="I1" s="36"/>
    </row>
    <row r="2" spans="1:9" ht="48.6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s="20" customFormat="1" ht="20.100000000000001" customHeight="1" x14ac:dyDescent="0.3">
      <c r="A3" s="3"/>
      <c r="B3" s="3" t="s">
        <v>2</v>
      </c>
    </row>
    <row r="4" spans="1:9" ht="81" customHeight="1" x14ac:dyDescent="0.25">
      <c r="A4" s="29" t="s">
        <v>15</v>
      </c>
      <c r="B4" s="21"/>
    </row>
    <row r="5" spans="1:9" s="20" customFormat="1" ht="20.100000000000001" customHeight="1" x14ac:dyDescent="0.3">
      <c r="A5" s="15" t="s">
        <v>31</v>
      </c>
      <c r="B5" s="14">
        <f>B4</f>
        <v>0</v>
      </c>
    </row>
    <row r="6" spans="1:9" s="20" customFormat="1" ht="20.100000000000001" customHeight="1" x14ac:dyDescent="0.3">
      <c r="A6" s="29" t="s">
        <v>5</v>
      </c>
      <c r="B6" s="30">
        <v>40</v>
      </c>
    </row>
    <row r="7" spans="1:9" s="20" customFormat="1" ht="20.100000000000001" customHeight="1" x14ac:dyDescent="0.3">
      <c r="A7" s="27" t="s">
        <v>6</v>
      </c>
      <c r="B7" s="31">
        <f>40*(1-(B5-100)/(130-100))</f>
        <v>173.33333333333337</v>
      </c>
    </row>
    <row r="9" spans="1:9" s="20" customFormat="1" ht="20.100000000000001" customHeight="1" x14ac:dyDescent="0.3">
      <c r="A9" s="4" t="s">
        <v>7</v>
      </c>
      <c r="B9" s="38"/>
      <c r="C9" s="38"/>
    </row>
    <row r="10" spans="1:9" ht="24.9" customHeight="1" x14ac:dyDescent="0.25">
      <c r="A10" s="1" t="s">
        <v>8</v>
      </c>
      <c r="B10" s="34"/>
      <c r="C10" s="34"/>
    </row>
    <row r="11" spans="1:9" ht="24.9" customHeight="1" x14ac:dyDescent="0.25">
      <c r="A11" s="1" t="s">
        <v>9</v>
      </c>
      <c r="B11" s="34"/>
      <c r="C11" s="34"/>
    </row>
    <row r="12" spans="1:9" ht="24.9" customHeight="1" x14ac:dyDescent="0.25">
      <c r="A12" s="1" t="s">
        <v>10</v>
      </c>
      <c r="B12" s="34"/>
      <c r="C12" s="34"/>
    </row>
    <row r="13" spans="1:9" ht="24.9" customHeight="1" x14ac:dyDescent="0.25">
      <c r="A13" s="1" t="s">
        <v>11</v>
      </c>
      <c r="B13" s="34"/>
      <c r="C13" s="34"/>
    </row>
    <row r="14" spans="1:9" ht="45" customHeight="1" x14ac:dyDescent="0.25">
      <c r="A14" s="1" t="s">
        <v>12</v>
      </c>
      <c r="B14" s="34"/>
      <c r="C14" s="34"/>
    </row>
  </sheetData>
  <sheetProtection algorithmName="SHA-512" hashValue="TrM1oaUmtdpC9Y/OQ1XZF9rC2BD50IX4s5WfDuXDo4oabuPSmBGqx8/ouVhzOqyM4w6kyWtvyYc+cidPtYZyVw==" saltValue="K8BszN7SRBAY7mU1Ks8raA==" spinCount="100000" sheet="1" objects="1" scenarios="1"/>
  <mergeCells count="8">
    <mergeCell ref="B13:C13"/>
    <mergeCell ref="B14:C14"/>
    <mergeCell ref="A1:I1"/>
    <mergeCell ref="A2:I2"/>
    <mergeCell ref="B9:C9"/>
    <mergeCell ref="B10:C10"/>
    <mergeCell ref="B11:C11"/>
    <mergeCell ref="B12:C12"/>
  </mergeCells>
  <pageMargins left="0.7" right="0.7" top="0.75" bottom="0.75" header="0.3" footer="0.3"/>
  <pageSetup paperSize="9" scale="76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CTU Blanco Document" ma:contentTypeID="0x010100CA9CDBB764D01E419D82B5B2D492A06E00E0F3B3B52894434FB92271E1BEFCD97A" ma:contentTypeVersion="2" ma:contentTypeDescription="Een nieuw document maken." ma:contentTypeScope="" ma:versionID="a764e993427867460fda0fda2dd5645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9b9cdb7d6e5b536cabbe8e1493f28e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a104d5ce-f540-4606-a78d-e5febbb9402b" ContentTypeId="0x010100CA9CDBB764D01E419D82B5B2D492A06E" PreviousValue="false" LastSyncTimeStamp="2023-08-10T08:59:26.597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748A5-E632-4A6B-ABB5-85C871377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DEB2C5-B3A3-4A4E-9B3C-2C3807AECEB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C70AB2-EBD5-4CD8-9A0A-7072548DD27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197A9A8-01B7-4A1C-A05A-DC2348B94B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Dienst 1</vt:lpstr>
      <vt:lpstr>Dienst 2</vt:lpstr>
      <vt:lpstr>Dienst 3</vt:lpstr>
      <vt:lpstr>Dienst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Laurens van den Brink</cp:lastModifiedBy>
  <cp:revision/>
  <dcterms:created xsi:type="dcterms:W3CDTF">2021-01-07T15:06:45Z</dcterms:created>
  <dcterms:modified xsi:type="dcterms:W3CDTF">2026-03-25T16:18:32Z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0x010100CA9CDBB764D01E419D82B5B2D492A06E00E0F3B3B52894434FB92271E1BEFCD97A</vt:lpwstr>
  </property>
  <property fmtid="{D5CDD505-2E9C-101B-9397-08002B2CF9AE}" pid="3" name="Order">
    <vt:r8>2532000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