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Het Rijnlands Lyceum/Beveiliging ISH en ESH 2025/5. NvI/NvI 1/"/>
    </mc:Choice>
  </mc:AlternateContent>
  <xr:revisionPtr revIDLastSave="0" documentId="8_{ECF012F9-46A8-429C-A444-87E8CA53A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veiligingsdiensten ISH" sheetId="14" r:id="rId1"/>
    <sheet name="Uurtariefopbouw ISH" sheetId="16" r:id="rId2"/>
    <sheet name="Inzet beveiliging ISH per dag" sheetId="13" r:id="rId3"/>
    <sheet name="Beveiligingsdiensten ESH" sheetId="11" r:id="rId4"/>
    <sheet name="Uurtariefopbouw ESH" sheetId="15" r:id="rId5"/>
    <sheet name="ISH ESH Indexatie 2027-2030" sheetId="17" r:id="rId6"/>
    <sheet name="Totalisatie" sheetId="19" r:id="rId7"/>
  </sheets>
  <definedNames>
    <definedName name="_xlnm.Print_Area" localSheetId="3">'Beveiligingsdiensten ESH'!$A$1:$K$47</definedName>
    <definedName name="_xlnm.Print_Area" localSheetId="2">'Inzet beveiliging ISH per dag'!$A$1:$K$80</definedName>
    <definedName name="_xlnm.Print_Area" localSheetId="6">Totalisatie!$A$1:$E$15</definedName>
    <definedName name="_xlnm.Print_Area" localSheetId="4">'Uurtariefopbouw ESH'!$A$1:$F$92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4" l="1"/>
  <c r="G10" i="14" s="1"/>
  <c r="B34" i="14"/>
  <c r="E68" i="15"/>
  <c r="E48" i="15"/>
  <c r="E27" i="15"/>
  <c r="B33" i="14"/>
  <c r="G19" i="11"/>
  <c r="G20" i="11"/>
  <c r="G21" i="11"/>
  <c r="G22" i="11"/>
  <c r="G23" i="11"/>
  <c r="G18" i="11"/>
  <c r="G23" i="14"/>
  <c r="G24" i="14"/>
  <c r="G25" i="14"/>
  <c r="G26" i="14"/>
  <c r="G27" i="14"/>
  <c r="G22" i="14"/>
  <c r="B34" i="11"/>
  <c r="B33" i="11"/>
  <c r="B32" i="11"/>
  <c r="B31" i="11"/>
  <c r="B30" i="11"/>
  <c r="B29" i="11"/>
  <c r="D92" i="15"/>
  <c r="E67" i="15"/>
  <c r="E66" i="15"/>
  <c r="E65" i="15"/>
  <c r="E47" i="15"/>
  <c r="E46" i="15"/>
  <c r="E45" i="15"/>
  <c r="E44" i="15"/>
  <c r="B10" i="15"/>
  <c r="F90" i="15" s="1"/>
  <c r="G33" i="11" s="1"/>
  <c r="H33" i="11" s="1"/>
  <c r="B9" i="15"/>
  <c r="E19" i="15" s="1"/>
  <c r="B9" i="16"/>
  <c r="E17" i="16" s="1"/>
  <c r="B38" i="14"/>
  <c r="B37" i="14"/>
  <c r="B36" i="14"/>
  <c r="B35" i="14"/>
  <c r="D99" i="16"/>
  <c r="E65" i="16"/>
  <c r="E66" i="16"/>
  <c r="E67" i="16"/>
  <c r="E44" i="16"/>
  <c r="E45" i="16"/>
  <c r="E46" i="16"/>
  <c r="E47" i="16"/>
  <c r="E7" i="17"/>
  <c r="E8" i="17" s="1"/>
  <c r="E9" i="17" s="1"/>
  <c r="E10" i="17" s="1"/>
  <c r="B10" i="16" s="1"/>
  <c r="E22" i="16" s="1"/>
  <c r="D7" i="17"/>
  <c r="D8" i="17" s="1"/>
  <c r="D9" i="17" s="1"/>
  <c r="D10" i="17" s="1"/>
  <c r="E23" i="15" l="1"/>
  <c r="F91" i="15"/>
  <c r="G34" i="11" s="1"/>
  <c r="H34" i="11" s="1"/>
  <c r="E24" i="15"/>
  <c r="E25" i="15"/>
  <c r="E26" i="15"/>
  <c r="E43" i="15"/>
  <c r="E20" i="15"/>
  <c r="E21" i="15"/>
  <c r="E64" i="15"/>
  <c r="C75" i="15" s="1"/>
  <c r="F21" i="11" s="1"/>
  <c r="E22" i="15"/>
  <c r="F86" i="15"/>
  <c r="E16" i="15"/>
  <c r="F87" i="15"/>
  <c r="G30" i="11" s="1"/>
  <c r="H30" i="11" s="1"/>
  <c r="E17" i="15"/>
  <c r="F88" i="15"/>
  <c r="G31" i="11" s="1"/>
  <c r="H31" i="11" s="1"/>
  <c r="E18" i="15"/>
  <c r="F89" i="15"/>
  <c r="G32" i="11" s="1"/>
  <c r="H32" i="11" s="1"/>
  <c r="E16" i="16"/>
  <c r="E26" i="16"/>
  <c r="E23" i="16"/>
  <c r="E25" i="16"/>
  <c r="E24" i="16"/>
  <c r="E21" i="16"/>
  <c r="E18" i="16"/>
  <c r="E20" i="16"/>
  <c r="E19" i="16"/>
  <c r="F93" i="16"/>
  <c r="G33" i="14" s="1"/>
  <c r="H33" i="14" s="1"/>
  <c r="F98" i="16"/>
  <c r="G38" i="14" s="1"/>
  <c r="H38" i="14" s="1"/>
  <c r="F96" i="16"/>
  <c r="G36" i="14" s="1"/>
  <c r="H36" i="14" s="1"/>
  <c r="F97" i="16"/>
  <c r="G37" i="14" s="1"/>
  <c r="H37" i="14" s="1"/>
  <c r="F95" i="16"/>
  <c r="G35" i="14" s="1"/>
  <c r="H35" i="14" s="1"/>
  <c r="F94" i="16"/>
  <c r="G34" i="14" s="1"/>
  <c r="H34" i="14" s="1"/>
  <c r="E64" i="16"/>
  <c r="E43" i="16"/>
  <c r="E48" i="16" s="1"/>
  <c r="E83" i="16"/>
  <c r="E84" i="16"/>
  <c r="E85" i="16"/>
  <c r="E86" i="16"/>
  <c r="E68" i="16" l="1"/>
  <c r="C72" i="16" s="1"/>
  <c r="F22" i="14" s="1"/>
  <c r="E27" i="16"/>
  <c r="C33" i="16" s="1"/>
  <c r="C11" i="14" s="1"/>
  <c r="G11" i="14" s="1"/>
  <c r="H11" i="14" s="1"/>
  <c r="G29" i="11"/>
  <c r="G35" i="11" s="1"/>
  <c r="C76" i="15"/>
  <c r="F22" i="11" s="1"/>
  <c r="H22" i="11" s="1"/>
  <c r="C77" i="15"/>
  <c r="F23" i="11" s="1"/>
  <c r="H23" i="11" s="1"/>
  <c r="C72" i="15"/>
  <c r="F18" i="11" s="1"/>
  <c r="C73" i="15"/>
  <c r="F19" i="11" s="1"/>
  <c r="H19" i="11" s="1"/>
  <c r="C74" i="15"/>
  <c r="F20" i="11" s="1"/>
  <c r="H20" i="11" s="1"/>
  <c r="H39" i="14"/>
  <c r="C54" i="16"/>
  <c r="C23" i="14" s="1"/>
  <c r="E87" i="16"/>
  <c r="C16" i="14" s="1"/>
  <c r="D24" i="11"/>
  <c r="H21" i="11"/>
  <c r="E13" i="11"/>
  <c r="F12" i="11"/>
  <c r="F11" i="11"/>
  <c r="F10" i="11"/>
  <c r="G39" i="14"/>
  <c r="C75" i="16" l="1"/>
  <c r="F25" i="14" s="1"/>
  <c r="C76" i="16"/>
  <c r="F26" i="14" s="1"/>
  <c r="C73" i="16"/>
  <c r="F23" i="14" s="1"/>
  <c r="C77" i="16"/>
  <c r="F27" i="14" s="1"/>
  <c r="C74" i="16"/>
  <c r="F24" i="14" s="1"/>
  <c r="H29" i="11"/>
  <c r="H35" i="11" s="1"/>
  <c r="C55" i="15"/>
  <c r="C20" i="11" s="1"/>
  <c r="E20" i="11" s="1"/>
  <c r="I20" i="11" s="1"/>
  <c r="J20" i="11" s="1"/>
  <c r="C53" i="15"/>
  <c r="C18" i="11" s="1"/>
  <c r="E18" i="11" s="1"/>
  <c r="C57" i="15"/>
  <c r="C22" i="11" s="1"/>
  <c r="E22" i="11" s="1"/>
  <c r="I22" i="11" s="1"/>
  <c r="J22" i="11" s="1"/>
  <c r="C56" i="15"/>
  <c r="C21" i="11" s="1"/>
  <c r="E21" i="11" s="1"/>
  <c r="I21" i="11" s="1"/>
  <c r="J21" i="11" s="1"/>
  <c r="C58" i="15"/>
  <c r="C23" i="11" s="1"/>
  <c r="E23" i="11" s="1"/>
  <c r="C54" i="15"/>
  <c r="C19" i="11" s="1"/>
  <c r="E19" i="11" s="1"/>
  <c r="I19" i="11" s="1"/>
  <c r="J19" i="11" s="1"/>
  <c r="C35" i="15"/>
  <c r="C34" i="15"/>
  <c r="C12" i="11" s="1"/>
  <c r="G12" i="11" s="1"/>
  <c r="H12" i="11" s="1"/>
  <c r="C33" i="15"/>
  <c r="C11" i="11" s="1"/>
  <c r="G11" i="11" s="1"/>
  <c r="H11" i="11" s="1"/>
  <c r="C32" i="15"/>
  <c r="C10" i="11" s="1"/>
  <c r="G10" i="11" s="1"/>
  <c r="C37" i="15"/>
  <c r="C36" i="15"/>
  <c r="C34" i="16"/>
  <c r="C12" i="14" s="1"/>
  <c r="C32" i="16"/>
  <c r="C35" i="16"/>
  <c r="C36" i="16"/>
  <c r="C37" i="16"/>
  <c r="C55" i="16"/>
  <c r="C24" i="14" s="1"/>
  <c r="C56" i="16"/>
  <c r="C25" i="14" s="1"/>
  <c r="C57" i="16"/>
  <c r="C26" i="14" s="1"/>
  <c r="C58" i="16"/>
  <c r="C27" i="14" s="1"/>
  <c r="C53" i="16"/>
  <c r="C22" i="14" s="1"/>
  <c r="I23" i="11"/>
  <c r="J23" i="11" s="1"/>
  <c r="G24" i="11"/>
  <c r="F13" i="11"/>
  <c r="H18" i="11"/>
  <c r="H24" i="11" s="1"/>
  <c r="E24" i="11" l="1"/>
  <c r="G13" i="11"/>
  <c r="H10" i="11"/>
  <c r="H13" i="11" s="1"/>
  <c r="I18" i="11"/>
  <c r="I24" i="11" l="1"/>
  <c r="G37" i="11" s="1"/>
  <c r="B4" i="19" s="1"/>
  <c r="J18" i="11"/>
  <c r="J24" i="11" s="1"/>
  <c r="H37" i="11" s="1"/>
  <c r="C4" i="19" s="1"/>
  <c r="H23" i="14"/>
  <c r="H24" i="14"/>
  <c r="H25" i="14"/>
  <c r="H26" i="14"/>
  <c r="H27" i="14"/>
  <c r="H22" i="14"/>
  <c r="E23" i="14"/>
  <c r="D28" i="14"/>
  <c r="E27" i="14"/>
  <c r="E26" i="14"/>
  <c r="E25" i="14"/>
  <c r="E24" i="14"/>
  <c r="E22" i="14"/>
  <c r="E17" i="14"/>
  <c r="F16" i="14"/>
  <c r="F17" i="14" s="1"/>
  <c r="E13" i="14"/>
  <c r="F12" i="14"/>
  <c r="G12" i="14" s="1"/>
  <c r="H12" i="14" s="1"/>
  <c r="F11" i="14"/>
  <c r="F10" i="14"/>
  <c r="G79" i="13"/>
  <c r="F44" i="13"/>
  <c r="I25" i="14" l="1"/>
  <c r="J25" i="14" s="1"/>
  <c r="I23" i="14"/>
  <c r="J23" i="14" s="1"/>
  <c r="I24" i="14"/>
  <c r="J24" i="14" s="1"/>
  <c r="I27" i="14"/>
  <c r="J27" i="14" s="1"/>
  <c r="I26" i="14"/>
  <c r="J26" i="14" s="1"/>
  <c r="F13" i="14"/>
  <c r="I22" i="14"/>
  <c r="J22" i="14" s="1"/>
  <c r="H28" i="14"/>
  <c r="G28" i="14"/>
  <c r="E28" i="14"/>
  <c r="G16" i="14"/>
  <c r="J28" i="14" l="1"/>
  <c r="G17" i="14"/>
  <c r="H16" i="14"/>
  <c r="H17" i="14" s="1"/>
  <c r="G13" i="14"/>
  <c r="H10" i="14"/>
  <c r="H13" i="14" s="1"/>
  <c r="I28" i="14"/>
  <c r="H41" i="14" l="1"/>
  <c r="C3" i="19" s="1"/>
  <c r="C6" i="19" s="1"/>
  <c r="G41" i="14"/>
  <c r="B3" i="19" s="1"/>
  <c r="B6" i="19" s="1"/>
</calcChain>
</file>

<file path=xl/sharedStrings.xml><?xml version="1.0" encoding="utf-8"?>
<sst xmlns="http://schemas.openxmlformats.org/spreadsheetml/2006/main" count="574" uniqueCount="159">
  <si>
    <t>Naam ondertekenaar</t>
  </si>
  <si>
    <t>Handtekening</t>
  </si>
  <si>
    <t>Datum</t>
  </si>
  <si>
    <t>Totaal</t>
  </si>
  <si>
    <t>Overige kosten</t>
  </si>
  <si>
    <t>Bovenstaande aantallen zijn slechts opgenomen om de Inschrijvers met elkaar te kunnen vergelijken. Derhalve kunnen hieraan geen rechten worden ontleend</t>
  </si>
  <si>
    <t>Totaal beveiliging per jaar tbv gunning</t>
  </si>
  <si>
    <t>Omschrijving</t>
  </si>
  <si>
    <t>Dagdienst (Incl. open-, brand- en sluitronde)</t>
  </si>
  <si>
    <t>Uurtarief *</t>
  </si>
  <si>
    <t>Naam Inschrijver</t>
  </si>
  <si>
    <t>Kosten per jaar</t>
  </si>
  <si>
    <t>Weekly</t>
  </si>
  <si>
    <t>Monday - Tuesday - Thursday -Friday</t>
  </si>
  <si>
    <t>Security</t>
  </si>
  <si>
    <t>persoon 1</t>
  </si>
  <si>
    <t>persoon 2</t>
  </si>
  <si>
    <t>persoon 3</t>
  </si>
  <si>
    <t>Concierges (intern)</t>
  </si>
  <si>
    <t>Opening</t>
  </si>
  <si>
    <t>Gate 1</t>
  </si>
  <si>
    <t>Bridge</t>
  </si>
  <si>
    <t>Gate 2</t>
  </si>
  <si>
    <t>Control Room</t>
  </si>
  <si>
    <t>Flexible</t>
  </si>
  <si>
    <t>Closing</t>
  </si>
  <si>
    <t>Hours</t>
  </si>
  <si>
    <t>Wednesday</t>
  </si>
  <si>
    <t>Mobile</t>
  </si>
  <si>
    <t>#1</t>
  </si>
  <si>
    <t>#2</t>
  </si>
  <si>
    <t>#3</t>
  </si>
  <si>
    <t>#4</t>
  </si>
  <si>
    <t>Weken</t>
  </si>
  <si>
    <t>Aantal uren per jaar</t>
  </si>
  <si>
    <t>maandag tot en met vrijdag tussen 00.00 uur en 07.00 uur</t>
  </si>
  <si>
    <t>maandag tot en met vrijdag tussen 18.00 uur en 24.00 uur</t>
  </si>
  <si>
    <t>maandag tot en met vrijdag tussen 07.00 uur en 18.00 uur</t>
  </si>
  <si>
    <t>Aantal uren (indicatief)
week</t>
  </si>
  <si>
    <t>tussen zaterdag 00.00 uur en zondag 24.00 uur</t>
  </si>
  <si>
    <t>Tarief op werkdagen en weekenddagen</t>
  </si>
  <si>
    <t>Tarief op werkdagen (geldt voor elke locatie)</t>
  </si>
  <si>
    <t>maandag tot en met vrijdag tussen 18.00 uur en 24.00 uur ***</t>
  </si>
  <si>
    <t>**** Het genoemde aantal uren voor alarmopvolging is fictief (een schatting), hier kunnen geen rechten aan worden ontleend</t>
  </si>
  <si>
    <t>Feestdagen</t>
  </si>
  <si>
    <t>Oudjaar</t>
  </si>
  <si>
    <t>Tarief per 15 min (€)</t>
  </si>
  <si>
    <t>Alarmopvolging****</t>
  </si>
  <si>
    <t>Aantal meldingen per jaar (fictief)</t>
  </si>
  <si>
    <t>Alarmopvolging ter plaatse, aantal schijven van 15 minuten (fictief)</t>
  </si>
  <si>
    <t xml:space="preserve">Prijzenblad Beveiliging - ESH </t>
  </si>
  <si>
    <t xml:space="preserve">Prijzenblad Beveiliging - ISH </t>
  </si>
  <si>
    <t>maandag tot en met vrijdag tussen 07.00 uur en 18.00 uur **</t>
  </si>
  <si>
    <t>maandag tot en met vrijdag tussen 00.00 uur en 07.00 uur ***</t>
  </si>
  <si>
    <t>…..</t>
  </si>
  <si>
    <t>Totaal kosten Dagdienst (exclusief BTW)</t>
  </si>
  <si>
    <t>Totaal kosten Dagdienst (inclusief  BTW)</t>
  </si>
  <si>
    <t>Totaal kosten aanrijden (exclusief BTW)</t>
  </si>
  <si>
    <t>Totaal kosten alarmopvolging (exclusief BTW)</t>
  </si>
  <si>
    <t>Totaal (exclusief BTW)</t>
  </si>
  <si>
    <t>Totaal (inclusief BTW)</t>
  </si>
  <si>
    <t xml:space="preserve">Aanrijtarief per melding  </t>
  </si>
  <si>
    <t>Tarief per 15 min</t>
  </si>
  <si>
    <t>Weergavejaar</t>
  </si>
  <si>
    <t>CAO factor (t.o.v. 2026)</t>
  </si>
  <si>
    <t>DPI factor (t.o.v. 2026)</t>
  </si>
  <si>
    <t>BTW</t>
  </si>
  <si>
    <t>Tijdvak</t>
  </si>
  <si>
    <t>Component</t>
  </si>
  <si>
    <t>Toelichting</t>
  </si>
  <si>
    <t>Basis €/uur 2026 (invoer)</t>
  </si>
  <si>
    <t>Geïndexeerd €/uur (weergavejaar)</t>
  </si>
  <si>
    <t>Bruto uurloon beveiliger</t>
  </si>
  <si>
    <t>CAO-schaal conform inzet</t>
  </si>
  <si>
    <t>CAO</t>
  </si>
  <si>
    <t>Vakantiegeld</t>
  </si>
  <si>
    <t>8% van brutoloon of conform CAO</t>
  </si>
  <si>
    <t>Eindejaarsuitkering / toeslagen</t>
  </si>
  <si>
    <t>Conform CAO</t>
  </si>
  <si>
    <t>Sociale lasten werkgever</t>
  </si>
  <si>
    <t>WW, ZVW, pensioen, WIA</t>
  </si>
  <si>
    <t>Verlof/ziekte/vangnet</t>
  </si>
  <si>
    <t>Operationele overhead</t>
  </si>
  <si>
    <t>Planning, HR, administratie, ICT</t>
  </si>
  <si>
    <t>Voertuigkosten (mobiele surv.)</t>
  </si>
  <si>
    <t>Uniformen &amp; PBM's</t>
  </si>
  <si>
    <t>Kleding en vervanging</t>
  </si>
  <si>
    <t>Technologie / software</t>
  </si>
  <si>
    <t>Licenties, devices</t>
  </si>
  <si>
    <t>Winst &amp; risico</t>
  </si>
  <si>
    <t>Opslag op kostprijs</t>
  </si>
  <si>
    <t>Bedrag (weergavejaar)</t>
  </si>
  <si>
    <t>Voertuigkosten</t>
  </si>
  <si>
    <t>Meldingsafhandeling / administratie</t>
  </si>
  <si>
    <t>Overhead</t>
  </si>
  <si>
    <t>Bedrag per 15 min (weergavejaar)</t>
  </si>
  <si>
    <t>Loon-deel ter plaatse</t>
  </si>
  <si>
    <t>Inzet surveillant</t>
  </si>
  <si>
    <t>Indexatie per jaar (percentages)</t>
  </si>
  <si>
    <t>Jaar</t>
  </si>
  <si>
    <t>CAO %</t>
  </si>
  <si>
    <t>DPI %</t>
  </si>
  <si>
    <t>CAO factor t.o.v. 2026</t>
  </si>
  <si>
    <t>DPI factor t.o.v. 2026</t>
  </si>
  <si>
    <t>Tariefopbouw – Uur (basis 2026, zonder toeslagen)</t>
  </si>
  <si>
    <t>Totaal uurtarief basis (weergavejaar, vóór toeslag)</t>
  </si>
  <si>
    <t>Uurtarief – toeslag per tijdvak (leverancier vult % in)</t>
  </si>
  <si>
    <t>Toeslag % (uurtarief)</t>
  </si>
  <si>
    <t>Uurtarief incl. toeslag</t>
  </si>
  <si>
    <t>Aanrijtarief per melding – opbouw (basis 2026, zonder toeslag)</t>
  </si>
  <si>
    <t>Bedrag 2026 (invoer)</t>
  </si>
  <si>
    <t>Aanrijtarief basis (weergavejaar, vóór toeslag)</t>
  </si>
  <si>
    <t>Aanrijtarief – toeslag per tijdvak (leverancier vult % in)</t>
  </si>
  <si>
    <t>Toeslag % (aanrijtarief)</t>
  </si>
  <si>
    <t>Aanrijtarief incl. toeslag</t>
  </si>
  <si>
    <t>Alarmopvolging ter plaatse – tarief per 15 minuten (basis 2026, zonder toeslag)</t>
  </si>
  <si>
    <t>Bedrag per 15 min 2026 (invoer)</t>
  </si>
  <si>
    <t>Tarief per 15 min basis (weergavejaar, vóór toeslag)</t>
  </si>
  <si>
    <t>Tarief per 15 min – toeslag per tijdvak (leverancier vult % in)</t>
  </si>
  <si>
    <t>Toeslag % (15 min)</t>
  </si>
  <si>
    <t>Tarief per 15 min incl. toeslag</t>
  </si>
  <si>
    <t>DPI (SBI 7460)</t>
  </si>
  <si>
    <t>Verkeersregelaars – opbouw (basis 2026, zonder toeslag)</t>
  </si>
  <si>
    <t>Loon</t>
  </si>
  <si>
    <t>Verkeersregelaar – loonkosten</t>
  </si>
  <si>
    <t>Organisatie/HR/ICT</t>
  </si>
  <si>
    <t>Tarief verkeersregelaars basis (weergavejaar, vóór toeslag)</t>
  </si>
  <si>
    <t>Totaal dagdienst</t>
  </si>
  <si>
    <t>Totaal verkeersregelaars</t>
  </si>
  <si>
    <t>Indexatie (CAO/DPI)</t>
  </si>
  <si>
    <t>Tarieven beveiliging</t>
  </si>
  <si>
    <t>De groene cellen: door inschrijver verplicht in te vullen. Tarieven zijn exclusief BTW. Prijzen zijn voor 2026</t>
  </si>
  <si>
    <t>De blauwe cellen: door inschrijver facultatief in in te vullen. Tarieven zijn exclusief BTW. Prijzen zijn voor 2026</t>
  </si>
  <si>
    <t>Overig</t>
  </si>
  <si>
    <t>Loon-deel uitruk</t>
  </si>
  <si>
    <t>De groene cellen: door inschrijver verplicht in te vullen. Tarieven zijn exclusief BTW. Prijzen zijn voor 2026. Prijzen mogen nul (0) zijn, echter niet negatief</t>
  </si>
  <si>
    <t>De blauwe cellen: door inschrijver facultatief in in te vullen. Tarieven zijn exclusief BTW. Prijzen zijn voor 2026.  Prijzen mogen nul (0) zijn, echter niet negatief</t>
  </si>
  <si>
    <r>
      <t xml:space="preserve">Dit tabblad is uitsluitend bedoeld voor de </t>
    </r>
    <r>
      <rPr>
        <b/>
        <sz val="11"/>
        <color theme="1"/>
        <rFont val="Aptos"/>
        <family val="2"/>
      </rPr>
      <t>automatische berekening van indexatiefactoren</t>
    </r>
    <r>
      <rPr>
        <sz val="11"/>
        <color theme="1"/>
        <rFont val="Aptos"/>
        <family val="2"/>
      </rPr>
      <t xml:space="preserve"> voor de jaren 2027 t/m 2030. Inschrijvers hoeven </t>
    </r>
    <r>
      <rPr>
        <b/>
        <sz val="11"/>
        <color theme="1"/>
        <rFont val="Aptos"/>
        <family val="2"/>
      </rPr>
      <t>op dit tabblad géén gegevens in te vullen of te wijzigen</t>
    </r>
    <r>
      <rPr>
        <sz val="11"/>
        <color theme="1"/>
        <rFont val="Aptos"/>
        <family val="2"/>
      </rPr>
      <t>.</t>
    </r>
  </si>
  <si>
    <t>Totaal beveiliging per jaar ISH</t>
  </si>
  <si>
    <t>Totaal beveiliging per jaar  ESH</t>
  </si>
  <si>
    <t>De in cel F8 weergegeven totaalprijs betreft het definitieve inschrijfbedrag en vormt de financiële basis voor de gunningsbeslissing.</t>
  </si>
  <si>
    <t>Alle tarieven dienen te worden ingevuld op het tabblad Uurtariefopbouw ISH!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</si>
  <si>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opgegeven in cel C11 (uurtarief)
*** Voor de afroepdiensten voor 7:00 en na 18:00 uur gelden dezelfde tarieven (incl. toeslagen) als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</si>
  <si>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Inclusief directe leiding, indirecte leiding, overhead, winst, risico vakantiedagen, -toeslag, feestdagen, suppletie ziekengeld, sociale lasten, opleidingskosten, reiskosten e.d. De reguliere uren welke voor de coördinerende overall taken zijn dienen ook in het all-in tarief te worden opgenomen.  
** Voor de afroepdiensten tussen 7:00 - 18:00 uur gelden dezelfde tarieven als zijn opgegeven in cel C11 (uurtarief)
*** Voor de afroepdiensten voor 7:00 en na 18:00 uur gelden dezelfde tarieven (incl. toeslagen) als zijn opgegeven voor respectievelijk cel C10 en C12 (uurtarief)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</si>
  <si>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Toelichting voor inschrijvers – inzetplanning dagdienst ISH</t>
  </si>
  <si>
    <t>De opgenomen uren zijn bedoeld om inschrijvers inzicht te geven in de operationele omvang en structuur van de opdracht, zodat alle inschrijvingen op een uniforme en transparante wijze kunnen worden vergeleken.</t>
  </si>
  <si>
    <t xml:space="preserve">Dit tabblad geeft de daadwerkelijke inzeturen per dag weer van de beveiliging op locatie ISH. </t>
  </si>
  <si>
    <t>Op dit tabblad hoeven geen gegevens te worden ingevuld.</t>
  </si>
  <si>
    <t>Aan de weergegeven planning en uren kunnen geen rechten worden ontleend; deze dienen uitsluitend ter ondersteuning van de inschrijving en ter verduidelijking van de gehanteerde uitgangspunten.</t>
  </si>
  <si>
    <r>
      <t xml:space="preserve">De weergegeven planning vormt de basis voor de berekening van de totale dagdiensturen per jaar, zoals deze automatisch worden toegepast in het </t>
    </r>
    <r>
      <rPr>
        <b/>
        <sz val="10"/>
        <color theme="1"/>
        <rFont val="Arial"/>
        <family val="2"/>
      </rPr>
      <t>tabblad Beveiligingsdiensten ISH</t>
    </r>
  </si>
  <si>
    <t>Lease/afschrijving/verzekering/onderhoud/brandstof</t>
  </si>
  <si>
    <t>Op basis van CAO</t>
  </si>
  <si>
    <t>Ziekte- en vervangingskosten</t>
  </si>
  <si>
    <t>Planning, communicatie meldkamer, rapportage, administratieve afhandeling</t>
  </si>
  <si>
    <t>Totaal kosten verkeersregelaars (inclusief  BTW)</t>
  </si>
  <si>
    <t>Totaal kosten verkeersregelaars (exclusief BTW)</t>
  </si>
  <si>
    <t>Inzet verkeersregelaars</t>
  </si>
  <si>
    <t>Aansluit- en abonnementskosten meldcentrale</t>
  </si>
  <si>
    <t>Alle tarieven dienen te worden ingevuld op het tabblad Uurtariefopbouw ESH!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</si>
</sst>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0.00_)"/>
    <numFmt numFmtId="166" formatCode="_(&quot;$&quot;* #,##0.00_);_(&quot;$&quot;* \(#,##0.00\);_(&quot;$&quot;* &quot;-&quot;??_);_(@_)"/>
    <numFmt numFmtId="167" formatCode="_-[$€]\ * #,##0.00_-;_-[$€]\ * #,##0.00\-;_-[$€]\ * &quot;-&quot;??_-;_-@_-"/>
    <numFmt numFmtId="168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Courier"/>
      <family val="3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 val="singleAccounting"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name val="Arial"/>
      <family val="2"/>
    </font>
    <font>
      <b/>
      <sz val="9"/>
      <color indexed="9"/>
      <name val="Arial"/>
      <family val="2"/>
    </font>
    <font>
      <b/>
      <sz val="9"/>
      <color indexed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Aptos"/>
      <family val="2"/>
    </font>
    <font>
      <b/>
      <sz val="11"/>
      <color rgb="FFFFFFFF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1F4E78"/>
      </patternFill>
    </fill>
    <fill>
      <patternFill patternType="solid">
        <fgColor rgb="FFBDD7EE"/>
      </patternFill>
    </fill>
    <fill>
      <patternFill patternType="solid">
        <fgColor rgb="FFDAEEF3"/>
      </patternFill>
    </fill>
    <fill>
      <patternFill patternType="solid">
        <fgColor rgb="FFF796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" fillId="0" borderId="0"/>
    <xf numFmtId="0" fontId="5" fillId="0" borderId="0">
      <alignment wrapText="1"/>
    </xf>
    <xf numFmtId="166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>
      <alignment wrapText="1"/>
    </xf>
    <xf numFmtId="165" fontId="6" fillId="0" borderId="0"/>
  </cellStyleXfs>
  <cellXfs count="185">
    <xf numFmtId="0" fontId="0" fillId="0" borderId="0" xfId="0"/>
    <xf numFmtId="0" fontId="8" fillId="0" borderId="0" xfId="0" applyFont="1"/>
    <xf numFmtId="165" fontId="10" fillId="0" borderId="0" xfId="28" applyFont="1"/>
    <xf numFmtId="165" fontId="10" fillId="0" borderId="0" xfId="28" applyFont="1" applyAlignment="1">
      <alignment vertical="center"/>
    </xf>
    <xf numFmtId="0" fontId="8" fillId="0" borderId="0" xfId="0" applyFont="1" applyAlignment="1">
      <alignment vertical="center"/>
    </xf>
    <xf numFmtId="165" fontId="17" fillId="0" borderId="0" xfId="28" applyFont="1" applyAlignment="1">
      <alignment vertical="center"/>
    </xf>
    <xf numFmtId="0" fontId="13" fillId="4" borderId="12" xfId="28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5" fillId="4" borderId="8" xfId="0" applyFont="1" applyFill="1" applyBorder="1" applyAlignment="1">
      <alignment vertical="top"/>
    </xf>
    <xf numFmtId="0" fontId="15" fillId="4" borderId="9" xfId="0" applyFont="1" applyFill="1" applyBorder="1" applyAlignment="1">
      <alignment vertical="top"/>
    </xf>
    <xf numFmtId="0" fontId="15" fillId="4" borderId="15" xfId="0" applyFont="1" applyFill="1" applyBorder="1" applyAlignment="1">
      <alignment vertical="top"/>
    </xf>
    <xf numFmtId="0" fontId="16" fillId="5" borderId="14" xfId="0" applyFont="1" applyFill="1" applyBorder="1" applyAlignment="1" applyProtection="1">
      <alignment vertical="top"/>
      <protection locked="0"/>
    </xf>
    <xf numFmtId="0" fontId="16" fillId="5" borderId="1" xfId="0" applyFont="1" applyFill="1" applyBorder="1" applyAlignment="1" applyProtection="1">
      <alignment vertical="top"/>
      <protection locked="0"/>
    </xf>
    <xf numFmtId="0" fontId="16" fillId="5" borderId="10" xfId="0" applyFont="1" applyFill="1" applyBorder="1" applyAlignment="1" applyProtection="1">
      <alignment vertical="top"/>
      <protection locked="0"/>
    </xf>
    <xf numFmtId="0" fontId="19" fillId="0" borderId="0" xfId="0" applyFont="1"/>
    <xf numFmtId="165" fontId="20" fillId="2" borderId="0" xfId="28" applyFont="1" applyFill="1" applyAlignment="1">
      <alignment vertical="center"/>
    </xf>
    <xf numFmtId="165" fontId="9" fillId="0" borderId="0" xfId="28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49" fontId="7" fillId="5" borderId="0" xfId="0" applyNumberFormat="1" applyFont="1" applyFill="1" applyAlignment="1">
      <alignment horizontal="left" vertical="top" wrapText="1"/>
    </xf>
    <xf numFmtId="0" fontId="8" fillId="5" borderId="0" xfId="0" applyFont="1" applyFill="1"/>
    <xf numFmtId="164" fontId="7" fillId="2" borderId="0" xfId="0" applyNumberFormat="1" applyFont="1" applyFill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21" fillId="5" borderId="0" xfId="0" applyFont="1" applyFill="1"/>
    <xf numFmtId="0" fontId="25" fillId="0" borderId="0" xfId="0" applyFont="1"/>
    <xf numFmtId="0" fontId="25" fillId="15" borderId="0" xfId="0" applyFont="1" applyFill="1" applyAlignment="1">
      <alignment vertical="center"/>
    </xf>
    <xf numFmtId="0" fontId="25" fillId="15" borderId="0" xfId="0" applyFont="1" applyFill="1"/>
    <xf numFmtId="0" fontId="21" fillId="0" borderId="0" xfId="0" applyFont="1"/>
    <xf numFmtId="0" fontId="25" fillId="2" borderId="0" xfId="0" applyFont="1" applyFill="1"/>
    <xf numFmtId="0" fontId="25" fillId="19" borderId="0" xfId="0" applyFont="1" applyFill="1"/>
    <xf numFmtId="0" fontId="28" fillId="19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30" fillId="0" borderId="0" xfId="0" applyFont="1"/>
    <xf numFmtId="0" fontId="21" fillId="6" borderId="16" xfId="0" applyFont="1" applyFill="1" applyBorder="1"/>
    <xf numFmtId="0" fontId="21" fillId="7" borderId="0" xfId="0" applyFont="1" applyFill="1"/>
    <xf numFmtId="0" fontId="21" fillId="8" borderId="20" xfId="0" applyFont="1" applyFill="1" applyBorder="1"/>
    <xf numFmtId="0" fontId="31" fillId="9" borderId="16" xfId="0" applyFont="1" applyFill="1" applyBorder="1"/>
    <xf numFmtId="20" fontId="21" fillId="0" borderId="0" xfId="0" applyNumberFormat="1" applyFont="1"/>
    <xf numFmtId="20" fontId="21" fillId="0" borderId="2" xfId="0" applyNumberFormat="1" applyFont="1" applyBorder="1"/>
    <xf numFmtId="0" fontId="21" fillId="0" borderId="2" xfId="0" applyFont="1" applyBorder="1"/>
    <xf numFmtId="0" fontId="21" fillId="0" borderId="19" xfId="0" applyFont="1" applyBorder="1"/>
    <xf numFmtId="0" fontId="21" fillId="10" borderId="2" xfId="0" applyFont="1" applyFill="1" applyBorder="1"/>
    <xf numFmtId="0" fontId="31" fillId="9" borderId="19" xfId="0" applyFont="1" applyFill="1" applyBorder="1"/>
    <xf numFmtId="0" fontId="21" fillId="9" borderId="19" xfId="0" applyFont="1" applyFill="1" applyBorder="1"/>
    <xf numFmtId="20" fontId="21" fillId="0" borderId="21" xfId="0" applyNumberFormat="1" applyFont="1" applyBorder="1"/>
    <xf numFmtId="0" fontId="21" fillId="10" borderId="21" xfId="0" applyFont="1" applyFill="1" applyBorder="1"/>
    <xf numFmtId="0" fontId="21" fillId="9" borderId="16" xfId="0" applyFont="1" applyFill="1" applyBorder="1"/>
    <xf numFmtId="20" fontId="21" fillId="0" borderId="16" xfId="0" applyNumberFormat="1" applyFont="1" applyBorder="1"/>
    <xf numFmtId="0" fontId="21" fillId="10" borderId="16" xfId="0" applyFont="1" applyFill="1" applyBorder="1"/>
    <xf numFmtId="0" fontId="21" fillId="0" borderId="16" xfId="0" applyFont="1" applyBorder="1"/>
    <xf numFmtId="0" fontId="32" fillId="6" borderId="16" xfId="0" applyFont="1" applyFill="1" applyBorder="1"/>
    <xf numFmtId="0" fontId="30" fillId="6" borderId="16" xfId="0" applyFont="1" applyFill="1" applyBorder="1"/>
    <xf numFmtId="0" fontId="21" fillId="8" borderId="16" xfId="0" applyFont="1" applyFill="1" applyBorder="1"/>
    <xf numFmtId="0" fontId="31" fillId="11" borderId="16" xfId="0" applyFont="1" applyFill="1" applyBorder="1"/>
    <xf numFmtId="0" fontId="7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1" fontId="8" fillId="5" borderId="2" xfId="0" applyNumberFormat="1" applyFont="1" applyFill="1" applyBorder="1" applyAlignment="1">
      <alignment horizontal="center" vertical="center"/>
    </xf>
    <xf numFmtId="164" fontId="8" fillId="19" borderId="2" xfId="0" applyNumberFormat="1" applyFont="1" applyFill="1" applyBorder="1" applyAlignment="1">
      <alignment horizontal="center" vertical="center"/>
    </xf>
    <xf numFmtId="44" fontId="8" fillId="19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164" fontId="7" fillId="19" borderId="2" xfId="0" applyNumberFormat="1" applyFont="1" applyFill="1" applyBorder="1" applyAlignment="1">
      <alignment horizontal="center" vertical="center"/>
    </xf>
    <xf numFmtId="44" fontId="10" fillId="12" borderId="22" xfId="0" applyNumberFormat="1" applyFont="1" applyFill="1" applyBorder="1" applyAlignment="1" applyProtection="1">
      <alignment horizontal="center" vertical="center"/>
      <protection locked="0" hidden="1"/>
    </xf>
    <xf numFmtId="44" fontId="10" fillId="14" borderId="22" xfId="0" applyNumberFormat="1" applyFont="1" applyFill="1" applyBorder="1" applyAlignment="1" applyProtection="1">
      <alignment horizontal="center" vertical="center"/>
      <protection locked="0" hidden="1"/>
    </xf>
    <xf numFmtId="0" fontId="13" fillId="4" borderId="2" xfId="28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vertical="center"/>
    </xf>
    <xf numFmtId="1" fontId="7" fillId="5" borderId="2" xfId="0" applyNumberFormat="1" applyFont="1" applyFill="1" applyBorder="1" applyAlignment="1">
      <alignment horizontal="center" vertical="center"/>
    </xf>
    <xf numFmtId="44" fontId="18" fillId="19" borderId="2" xfId="0" applyNumberFormat="1" applyFont="1" applyFill="1" applyBorder="1" applyAlignment="1">
      <alignment vertical="center"/>
    </xf>
    <xf numFmtId="0" fontId="25" fillId="0" borderId="2" xfId="0" applyFont="1" applyBorder="1"/>
    <xf numFmtId="0" fontId="27" fillId="17" borderId="2" xfId="0" applyFont="1" applyFill="1" applyBorder="1"/>
    <xf numFmtId="9" fontId="25" fillId="0" borderId="2" xfId="0" applyNumberFormat="1" applyFont="1" applyBorder="1"/>
    <xf numFmtId="0" fontId="28" fillId="3" borderId="2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29" fillId="4" borderId="2" xfId="0" applyFont="1" applyFill="1" applyBorder="1" applyAlignment="1">
      <alignment horizontal="left" vertical="center"/>
    </xf>
    <xf numFmtId="0" fontId="29" fillId="4" borderId="2" xfId="28" applyNumberFormat="1" applyFont="1" applyFill="1" applyBorder="1" applyAlignment="1">
      <alignment horizontal="center" vertical="center" wrapText="1"/>
    </xf>
    <xf numFmtId="0" fontId="28" fillId="22" borderId="2" xfId="0" applyFont="1" applyFill="1" applyBorder="1" applyAlignment="1">
      <alignment vertical="center"/>
    </xf>
    <xf numFmtId="44" fontId="28" fillId="22" borderId="2" xfId="0" applyNumberFormat="1" applyFont="1" applyFill="1" applyBorder="1" applyAlignment="1">
      <alignment vertical="center"/>
    </xf>
    <xf numFmtId="44" fontId="28" fillId="2" borderId="0" xfId="0" applyNumberFormat="1" applyFont="1" applyFill="1" applyAlignment="1">
      <alignment vertical="center"/>
    </xf>
    <xf numFmtId="44" fontId="28" fillId="19" borderId="2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12" borderId="5" xfId="0" applyFont="1" applyFill="1" applyBorder="1" applyAlignment="1">
      <alignment horizontal="left" vertical="center"/>
    </xf>
    <xf numFmtId="165" fontId="10" fillId="12" borderId="4" xfId="28" applyFont="1" applyFill="1" applyBorder="1" applyAlignment="1">
      <alignment vertical="center"/>
    </xf>
    <xf numFmtId="165" fontId="10" fillId="12" borderId="5" xfId="28" applyFont="1" applyFill="1" applyBorder="1" applyAlignment="1">
      <alignment vertical="center"/>
    </xf>
    <xf numFmtId="0" fontId="11" fillId="13" borderId="5" xfId="0" applyFont="1" applyFill="1" applyBorder="1" applyAlignment="1">
      <alignment horizontal="left" vertical="center"/>
    </xf>
    <xf numFmtId="165" fontId="10" fillId="14" borderId="4" xfId="28" applyFont="1" applyFill="1" applyBorder="1" applyAlignment="1">
      <alignment vertical="center"/>
    </xf>
    <xf numFmtId="165" fontId="10" fillId="14" borderId="5" xfId="28" applyFont="1" applyFill="1" applyBorder="1" applyAlignment="1">
      <alignment vertical="center"/>
    </xf>
    <xf numFmtId="0" fontId="24" fillId="4" borderId="2" xfId="0" applyFont="1" applyFill="1" applyBorder="1"/>
    <xf numFmtId="0" fontId="0" fillId="15" borderId="2" xfId="0" applyFill="1" applyBorder="1"/>
    <xf numFmtId="0" fontId="0" fillId="0" borderId="2" xfId="0" applyBorder="1"/>
    <xf numFmtId="0" fontId="24" fillId="4" borderId="26" xfId="0" applyFont="1" applyFill="1" applyBorder="1"/>
    <xf numFmtId="0" fontId="23" fillId="0" borderId="2" xfId="0" applyFont="1" applyBorder="1"/>
    <xf numFmtId="9" fontId="0" fillId="15" borderId="2" xfId="0" applyNumberFormat="1" applyFill="1" applyBorder="1"/>
    <xf numFmtId="0" fontId="23" fillId="0" borderId="0" xfId="0" applyFont="1"/>
    <xf numFmtId="0" fontId="0" fillId="18" borderId="2" xfId="0" applyFill="1" applyBorder="1"/>
    <xf numFmtId="44" fontId="0" fillId="0" borderId="2" xfId="0" applyNumberFormat="1" applyBorder="1"/>
    <xf numFmtId="0" fontId="23" fillId="19" borderId="2" xfId="0" applyFont="1" applyFill="1" applyBorder="1"/>
    <xf numFmtId="0" fontId="0" fillId="19" borderId="2" xfId="0" applyFill="1" applyBorder="1"/>
    <xf numFmtId="44" fontId="23" fillId="19" borderId="2" xfId="0" applyNumberFormat="1" applyFont="1" applyFill="1" applyBorder="1"/>
    <xf numFmtId="9" fontId="0" fillId="19" borderId="2" xfId="0" applyNumberFormat="1" applyFill="1" applyBorder="1"/>
    <xf numFmtId="0" fontId="0" fillId="20" borderId="0" xfId="0" applyFill="1"/>
    <xf numFmtId="0" fontId="0" fillId="21" borderId="0" xfId="0" applyFill="1"/>
    <xf numFmtId="0" fontId="13" fillId="4" borderId="11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11" fillId="19" borderId="7" xfId="0" applyFont="1" applyFill="1" applyBorder="1" applyAlignment="1">
      <alignment horizontal="left"/>
    </xf>
    <xf numFmtId="0" fontId="11" fillId="19" borderId="1" xfId="0" applyFont="1" applyFill="1" applyBorder="1" applyAlignment="1">
      <alignment horizontal="left"/>
    </xf>
    <xf numFmtId="164" fontId="7" fillId="19" borderId="22" xfId="0" applyNumberFormat="1" applyFont="1" applyFill="1" applyBorder="1" applyAlignment="1">
      <alignment horizontal="center" vertical="center"/>
    </xf>
    <xf numFmtId="44" fontId="0" fillId="12" borderId="2" xfId="0" applyNumberFormat="1" applyFill="1" applyBorder="1" applyProtection="1">
      <protection locked="0" hidden="1"/>
    </xf>
    <xf numFmtId="9" fontId="0" fillId="12" borderId="2" xfId="0" applyNumberFormat="1" applyFill="1" applyBorder="1" applyProtection="1">
      <protection locked="0" hidden="1"/>
    </xf>
    <xf numFmtId="164" fontId="8" fillId="3" borderId="2" xfId="27" applyFont="1" applyFill="1" applyBorder="1" applyAlignment="1" applyProtection="1">
      <alignment vertical="center" wrapText="1"/>
    </xf>
    <xf numFmtId="44" fontId="10" fillId="19" borderId="2" xfId="27" applyNumberFormat="1" applyFont="1" applyFill="1" applyBorder="1" applyAlignment="1" applyProtection="1">
      <alignment horizontal="left" vertical="center"/>
    </xf>
    <xf numFmtId="0" fontId="10" fillId="5" borderId="2" xfId="27" applyNumberFormat="1" applyFont="1" applyFill="1" applyBorder="1" applyAlignment="1" applyProtection="1">
      <alignment horizontal="center" vertical="center"/>
    </xf>
    <xf numFmtId="164" fontId="10" fillId="5" borderId="2" xfId="27" applyFont="1" applyFill="1" applyBorder="1" applyAlignment="1" applyProtection="1">
      <alignment horizontal="left" vertical="center"/>
    </xf>
    <xf numFmtId="164" fontId="10" fillId="19" borderId="2" xfId="0" applyNumberFormat="1" applyFont="1" applyFill="1" applyBorder="1" applyAlignment="1">
      <alignment horizontal="center" vertical="center"/>
    </xf>
    <xf numFmtId="164" fontId="11" fillId="19" borderId="2" xfId="0" applyNumberFormat="1" applyFont="1" applyFill="1" applyBorder="1" applyAlignment="1">
      <alignment horizontal="center" vertical="center"/>
    </xf>
    <xf numFmtId="0" fontId="8" fillId="2" borderId="0" xfId="0" applyFont="1" applyFill="1"/>
    <xf numFmtId="49" fontId="7" fillId="2" borderId="0" xfId="0" applyNumberFormat="1" applyFont="1" applyFill="1" applyAlignment="1">
      <alignment horizontal="left" vertical="top" wrapText="1"/>
    </xf>
    <xf numFmtId="0" fontId="11" fillId="12" borderId="3" xfId="0" applyFont="1" applyFill="1" applyBorder="1" applyAlignment="1">
      <alignment horizontal="left" vertical="center"/>
    </xf>
    <xf numFmtId="0" fontId="0" fillId="12" borderId="5" xfId="0" applyFill="1" applyBorder="1"/>
    <xf numFmtId="0" fontId="11" fillId="13" borderId="3" xfId="0" applyFont="1" applyFill="1" applyBorder="1" applyAlignment="1">
      <alignment horizontal="left" vertical="center"/>
    </xf>
    <xf numFmtId="0" fontId="0" fillId="14" borderId="5" xfId="0" applyFill="1" applyBorder="1"/>
    <xf numFmtId="164" fontId="10" fillId="19" borderId="2" xfId="27" applyFont="1" applyFill="1" applyBorder="1" applyAlignment="1" applyProtection="1">
      <alignment horizontal="left" vertical="center"/>
    </xf>
    <xf numFmtId="164" fontId="10" fillId="0" borderId="24" xfId="27" applyFont="1" applyFill="1" applyBorder="1" applyAlignment="1" applyProtection="1">
      <alignment horizontal="left" vertical="center"/>
    </xf>
    <xf numFmtId="0" fontId="10" fillId="0" borderId="24" xfId="27" applyNumberFormat="1" applyFont="1" applyFill="1" applyBorder="1" applyAlignment="1" applyProtection="1">
      <alignment horizontal="center" vertical="center"/>
    </xf>
    <xf numFmtId="164" fontId="7" fillId="3" borderId="2" xfId="27" applyFont="1" applyFill="1" applyBorder="1" applyAlignment="1" applyProtection="1">
      <alignment vertical="center" wrapText="1"/>
    </xf>
    <xf numFmtId="0" fontId="7" fillId="0" borderId="24" xfId="0" applyFont="1" applyBorder="1" applyAlignment="1">
      <alignment vertical="center" wrapText="1"/>
    </xf>
    <xf numFmtId="1" fontId="7" fillId="0" borderId="2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13" xfId="28" applyNumberFormat="1" applyFont="1" applyFill="1" applyBorder="1" applyAlignment="1">
      <alignment horizontal="center" vertical="center" wrapText="1"/>
    </xf>
    <xf numFmtId="44" fontId="10" fillId="19" borderId="2" xfId="0" applyNumberFormat="1" applyFont="1" applyFill="1" applyBorder="1" applyAlignment="1">
      <alignment horizontal="center" vertical="center"/>
    </xf>
    <xf numFmtId="165" fontId="17" fillId="0" borderId="0" xfId="28" applyFont="1" applyAlignment="1">
      <alignment horizontal="center" vertical="center"/>
    </xf>
    <xf numFmtId="0" fontId="8" fillId="14" borderId="2" xfId="0" applyFont="1" applyFill="1" applyBorder="1" applyAlignment="1">
      <alignment horizontal="left"/>
    </xf>
    <xf numFmtId="0" fontId="10" fillId="14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11" fillId="5" borderId="22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5" borderId="25" xfId="0" applyFont="1" applyFill="1" applyBorder="1" applyAlignment="1">
      <alignment horizontal="left"/>
    </xf>
    <xf numFmtId="0" fontId="14" fillId="0" borderId="0" xfId="0" applyFont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0" fontId="8" fillId="14" borderId="7" xfId="0" applyFont="1" applyFill="1" applyBorder="1" applyAlignment="1" applyProtection="1">
      <alignment horizontal="left"/>
      <protection locked="0" hidden="1"/>
    </xf>
    <xf numFmtId="0" fontId="8" fillId="14" borderId="1" xfId="0" applyFont="1" applyFill="1" applyBorder="1" applyAlignment="1" applyProtection="1">
      <alignment horizontal="left"/>
      <protection locked="0" hidden="1"/>
    </xf>
    <xf numFmtId="0" fontId="8" fillId="14" borderId="25" xfId="0" applyFont="1" applyFill="1" applyBorder="1" applyAlignment="1" applyProtection="1">
      <alignment horizontal="left"/>
      <protection locked="0" hidden="1"/>
    </xf>
    <xf numFmtId="0" fontId="22" fillId="16" borderId="0" xfId="0" applyFont="1" applyFill="1"/>
    <xf numFmtId="0" fontId="0" fillId="0" borderId="0" xfId="0"/>
    <xf numFmtId="0" fontId="21" fillId="6" borderId="17" xfId="0" applyFont="1" applyFill="1" applyBorder="1"/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17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0" fillId="13" borderId="22" xfId="0" applyFont="1" applyFill="1" applyBorder="1" applyAlignment="1">
      <alignment horizontal="left"/>
    </xf>
    <xf numFmtId="0" fontId="10" fillId="13" borderId="1" xfId="0" applyFont="1" applyFill="1" applyBorder="1" applyAlignment="1">
      <alignment horizontal="left"/>
    </xf>
    <xf numFmtId="0" fontId="10" fillId="13" borderId="25" xfId="0" applyFont="1" applyFill="1" applyBorder="1" applyAlignment="1">
      <alignment horizontal="left"/>
    </xf>
    <xf numFmtId="0" fontId="10" fillId="14" borderId="22" xfId="0" applyFont="1" applyFill="1" applyBorder="1" applyAlignment="1">
      <alignment horizontal="left"/>
    </xf>
    <xf numFmtId="0" fontId="10" fillId="14" borderId="1" xfId="0" applyFont="1" applyFill="1" applyBorder="1" applyAlignment="1">
      <alignment horizontal="left"/>
    </xf>
    <xf numFmtId="0" fontId="10" fillId="14" borderId="25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5" borderId="25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26" fillId="16" borderId="2" xfId="0" applyFont="1" applyFill="1" applyBorder="1"/>
    <xf numFmtId="0" fontId="25" fillId="0" borderId="2" xfId="0" applyFont="1" applyBorder="1"/>
  </cellXfs>
  <cellStyles count="35">
    <cellStyle name="Euro" xfId="31" xr:uid="{00000000-0005-0000-0000-000000000000}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Komma 2" xfId="32" xr:uid="{00000000-0005-0000-0000-00001C000000}"/>
    <cellStyle name="Standaard" xfId="0" builtinId="0"/>
    <cellStyle name="Standaard 2" xfId="28" xr:uid="{00000000-0005-0000-0000-00001E000000}"/>
    <cellStyle name="Standaard 2 2" xfId="29" xr:uid="{00000000-0005-0000-0000-00001F000000}"/>
    <cellStyle name="Standaard 3" xfId="33" xr:uid="{00000000-0005-0000-0000-000020000000}"/>
    <cellStyle name="Standaard 4" xfId="34" xr:uid="{00000000-0005-0000-0000-000021000000}"/>
    <cellStyle name="Valuta" xfId="27" builtinId="4"/>
    <cellStyle name="Valuta 2" xfId="30" xr:uid="{00000000-0005-0000-0000-000023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2B4155"/>
      <color rgb="FFF79646"/>
      <color rgb="FFDCE6F1"/>
      <color rgb="FF4F81BD"/>
      <color rgb="FF00FF00"/>
      <color rgb="FFFFC000"/>
      <color rgb="FFBFBFB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781051</xdr:colOff>
      <xdr:row>0</xdr:row>
      <xdr:rowOff>180975</xdr:rowOff>
    </xdr:from>
    <xdr:to>
      <xdr:col>8</xdr:col>
      <xdr:colOff>663696</xdr:colOff>
      <xdr:row>4</xdr:row>
      <xdr:rowOff>130092</xdr:rowOff>
    </xdr:to>
    <xdr:pic>
      <xdr:nvPicPr>
        <xdr:cNvPr id="2" name="Afbeelding 1" descr="Home | Stichting Het Rijnlands Lyceum">
          <a:extLst>
            <a:ext uri="{FF2B5EF4-FFF2-40B4-BE49-F238E27FC236}">
              <a16:creationId xmlns:a16="http://schemas.microsoft.com/office/drawing/2014/main" id="{87867D34-DF81-4F35-BC71-3080E15D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0991" y="179070"/>
          <a:ext cx="1733550" cy="659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1770918</xdr:colOff>
      <xdr:row>5</xdr:row>
      <xdr:rowOff>1724</xdr:rowOff>
    </xdr:to>
    <xdr:pic>
      <xdr:nvPicPr>
        <xdr:cNvPr id="5" name="Afbeelding 4" descr="Home | Stichting Het Rijnlands Lyceum">
          <a:extLst>
            <a:ext uri="{FF2B5EF4-FFF2-40B4-BE49-F238E27FC236}">
              <a16:creationId xmlns:a16="http://schemas.microsoft.com/office/drawing/2014/main" id="{8DEDC2A5-519F-42FE-99B3-E3DEDA96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019" y="263769"/>
          <a:ext cx="1780443" cy="793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9CCC-E0D2-4B6F-8954-03791A76BBC2}">
  <dimension ref="B1:J47"/>
  <sheetViews>
    <sheetView showGridLines="0" tabSelected="1" view="pageBreakPreview" topLeftCell="A2" zoomScaleNormal="106" zoomScaleSheetLayoutView="100" workbookViewId="0">
      <selection activeCell="E26" sqref="E26"/>
    </sheetView>
  </sheetViews>
  <sheetFormatPr defaultColWidth="9.140625" defaultRowHeight="12" x14ac:dyDescent="0.2"/>
  <cols>
    <col min="1" max="1" width="2.42578125" style="1" customWidth="1"/>
    <col min="2" max="2" width="47.7109375" style="4" customWidth="1"/>
    <col min="3" max="3" width="14.140625" style="4" customWidth="1"/>
    <col min="4" max="4" width="15" style="4" customWidth="1"/>
    <col min="5" max="5" width="21.85546875" style="4" customWidth="1"/>
    <col min="6" max="6" width="20.5703125" style="4" customWidth="1"/>
    <col min="7" max="7" width="28" style="4" customWidth="1"/>
    <col min="8" max="8" width="27.5703125" style="4" customWidth="1"/>
    <col min="9" max="9" width="17.5703125" style="1" customWidth="1"/>
    <col min="10" max="10" width="18.140625" style="1" customWidth="1"/>
    <col min="11" max="16384" width="9.140625" style="1"/>
  </cols>
  <sheetData>
    <row r="1" spans="2:10" s="2" customFormat="1" ht="21" customHeight="1" x14ac:dyDescent="0.2">
      <c r="B1" s="142" t="s">
        <v>51</v>
      </c>
      <c r="C1" s="3"/>
      <c r="D1" s="3"/>
      <c r="E1" s="3"/>
      <c r="F1" s="3"/>
      <c r="G1" s="3"/>
      <c r="H1" s="3"/>
    </row>
    <row r="2" spans="2:10" s="2" customFormat="1" ht="15.75" customHeight="1" x14ac:dyDescent="0.25">
      <c r="B2" s="142"/>
      <c r="C2" s="3"/>
      <c r="D2" s="3"/>
      <c r="E2" s="3"/>
      <c r="F2" s="3"/>
      <c r="G2" s="3"/>
      <c r="H2"/>
    </row>
    <row r="3" spans="2:10" s="2" customFormat="1" ht="15.75" customHeight="1" x14ac:dyDescent="0.2">
      <c r="B3" s="5"/>
      <c r="C3" s="3"/>
      <c r="D3" s="3"/>
      <c r="E3" s="3"/>
      <c r="F3" s="3"/>
      <c r="G3" s="3"/>
      <c r="H3" s="3"/>
    </row>
    <row r="4" spans="2:10" s="2" customFormat="1" ht="15.75" customHeight="1" x14ac:dyDescent="0.2">
      <c r="B4" s="5"/>
      <c r="C4" s="3"/>
      <c r="D4" s="3"/>
      <c r="E4" s="3"/>
      <c r="F4" s="3"/>
      <c r="G4" s="3"/>
      <c r="H4" s="3"/>
    </row>
    <row r="5" spans="2:10" s="2" customFormat="1" ht="15.75" customHeight="1" x14ac:dyDescent="0.2">
      <c r="B5" s="5" t="s">
        <v>141</v>
      </c>
      <c r="C5" s="3"/>
      <c r="D5" s="3"/>
      <c r="E5" s="3"/>
      <c r="F5" s="3"/>
      <c r="G5" s="3"/>
      <c r="H5" s="3"/>
    </row>
    <row r="6" spans="2:10" s="2" customFormat="1" ht="15.6" customHeight="1" x14ac:dyDescent="0.25">
      <c r="B6" s="16"/>
      <c r="C6" s="3"/>
      <c r="D6" s="3"/>
      <c r="E6" s="15"/>
      <c r="F6" s="15"/>
      <c r="G6" s="3"/>
      <c r="H6"/>
    </row>
    <row r="7" spans="2:10" s="2" customFormat="1" ht="15.75" customHeight="1" x14ac:dyDescent="0.2">
      <c r="B7" s="16"/>
      <c r="C7" s="3"/>
      <c r="D7" s="3"/>
      <c r="E7" s="3"/>
      <c r="F7" s="3"/>
      <c r="G7" s="3"/>
      <c r="H7" s="3"/>
      <c r="I7" s="3"/>
      <c r="J7" s="3"/>
    </row>
    <row r="8" spans="2:10" ht="27.75" customHeight="1" x14ac:dyDescent="0.2">
      <c r="B8" s="71" t="s">
        <v>8</v>
      </c>
      <c r="C8" s="70" t="s">
        <v>9</v>
      </c>
      <c r="D8" s="70" t="s">
        <v>33</v>
      </c>
      <c r="E8" s="70" t="s">
        <v>38</v>
      </c>
      <c r="F8" s="70" t="s">
        <v>34</v>
      </c>
      <c r="G8" s="70" t="s">
        <v>55</v>
      </c>
      <c r="H8" s="70" t="s">
        <v>56</v>
      </c>
    </row>
    <row r="9" spans="2:10" ht="15.75" customHeight="1" x14ac:dyDescent="0.2">
      <c r="B9" s="57" t="s">
        <v>41</v>
      </c>
      <c r="C9" s="119"/>
      <c r="D9" s="119"/>
      <c r="E9" s="58"/>
      <c r="F9" s="58"/>
      <c r="G9" s="59" t="s">
        <v>11</v>
      </c>
      <c r="H9" s="59" t="s">
        <v>11</v>
      </c>
    </row>
    <row r="10" spans="2:10" ht="24" x14ac:dyDescent="0.2">
      <c r="B10" s="60" t="s">
        <v>53</v>
      </c>
      <c r="C10" s="131">
        <f>'Uurtariefopbouw ISH'!C32</f>
        <v>0</v>
      </c>
      <c r="D10" s="121">
        <v>40</v>
      </c>
      <c r="E10" s="61">
        <v>3</v>
      </c>
      <c r="F10" s="61">
        <f>D10*E10</f>
        <v>120</v>
      </c>
      <c r="G10" s="62">
        <f>F10*C10</f>
        <v>0</v>
      </c>
      <c r="H10" s="62">
        <f>G10*1.21</f>
        <v>0</v>
      </c>
    </row>
    <row r="11" spans="2:10" ht="24" x14ac:dyDescent="0.2">
      <c r="B11" s="60" t="s">
        <v>52</v>
      </c>
      <c r="C11" s="131">
        <f>'Uurtariefopbouw ISH'!C33</f>
        <v>0</v>
      </c>
      <c r="D11" s="121">
        <v>40</v>
      </c>
      <c r="E11" s="61">
        <v>143</v>
      </c>
      <c r="F11" s="61">
        <f>D11*E11</f>
        <v>5720</v>
      </c>
      <c r="G11" s="62">
        <f t="shared" ref="G11:G12" si="0">F11*C11</f>
        <v>0</v>
      </c>
      <c r="H11" s="62">
        <f t="shared" ref="H11:H12" si="1">G11*1.21</f>
        <v>0</v>
      </c>
    </row>
    <row r="12" spans="2:10" ht="24" x14ac:dyDescent="0.2">
      <c r="B12" s="60" t="s">
        <v>42</v>
      </c>
      <c r="C12" s="131">
        <f>'Uurtariefopbouw ISH'!C34</f>
        <v>0</v>
      </c>
      <c r="D12" s="121">
        <v>40</v>
      </c>
      <c r="E12" s="61">
        <v>11</v>
      </c>
      <c r="F12" s="61">
        <f>D12*E12</f>
        <v>440</v>
      </c>
      <c r="G12" s="62">
        <f t="shared" si="0"/>
        <v>0</v>
      </c>
      <c r="H12" s="62">
        <f t="shared" si="1"/>
        <v>0</v>
      </c>
      <c r="I12" s="14"/>
      <c r="J12" s="14"/>
    </row>
    <row r="13" spans="2:10" ht="15.75" customHeight="1" x14ac:dyDescent="0.2">
      <c r="B13" s="64" t="s">
        <v>127</v>
      </c>
      <c r="C13" s="122"/>
      <c r="D13" s="121"/>
      <c r="E13" s="72">
        <f>SUM(E10:E12)</f>
        <v>157</v>
      </c>
      <c r="F13" s="72">
        <f>SUM(F10:F12)</f>
        <v>6280</v>
      </c>
      <c r="G13" s="67">
        <f>SUM(G10:G12)</f>
        <v>0</v>
      </c>
      <c r="H13" s="67">
        <f>SUM(H10:H12)</f>
        <v>0</v>
      </c>
      <c r="I13" s="14"/>
      <c r="J13" s="14"/>
    </row>
    <row r="14" spans="2:10" ht="15.75" customHeight="1" x14ac:dyDescent="0.2">
      <c r="B14" s="135"/>
      <c r="C14" s="132"/>
      <c r="D14" s="133"/>
      <c r="E14" s="136"/>
      <c r="F14" s="136"/>
      <c r="G14" s="137"/>
      <c r="H14" s="137"/>
      <c r="I14" s="14"/>
      <c r="J14" s="14"/>
    </row>
    <row r="15" spans="2:10" ht="27.75" customHeight="1" x14ac:dyDescent="0.2">
      <c r="B15" s="71" t="s">
        <v>156</v>
      </c>
      <c r="C15" s="70" t="s">
        <v>9</v>
      </c>
      <c r="D15" s="70" t="s">
        <v>33</v>
      </c>
      <c r="E15" s="70" t="s">
        <v>38</v>
      </c>
      <c r="F15" s="70" t="s">
        <v>34</v>
      </c>
      <c r="G15" s="70" t="s">
        <v>155</v>
      </c>
      <c r="H15" s="70" t="s">
        <v>154</v>
      </c>
      <c r="I15" s="14"/>
      <c r="J15" s="14"/>
    </row>
    <row r="16" spans="2:10" ht="15.75" customHeight="1" x14ac:dyDescent="0.2">
      <c r="B16" s="60" t="s">
        <v>35</v>
      </c>
      <c r="C16" s="131">
        <f>'Uurtariefopbouw ISH'!E87</f>
        <v>0</v>
      </c>
      <c r="D16" s="121">
        <v>40</v>
      </c>
      <c r="E16" s="61">
        <v>5</v>
      </c>
      <c r="F16" s="61">
        <f>E16*D16</f>
        <v>200</v>
      </c>
      <c r="G16" s="62">
        <f>F16*C16</f>
        <v>0</v>
      </c>
      <c r="H16" s="62">
        <f>G16*1.21</f>
        <v>0</v>
      </c>
      <c r="I16" s="14"/>
      <c r="J16" s="14"/>
    </row>
    <row r="17" spans="2:10" ht="15.75" customHeight="1" x14ac:dyDescent="0.2">
      <c r="B17" s="64" t="s">
        <v>128</v>
      </c>
      <c r="C17" s="122"/>
      <c r="D17" s="121"/>
      <c r="E17" s="72">
        <f>E16</f>
        <v>5</v>
      </c>
      <c r="F17" s="72">
        <f>F16</f>
        <v>200</v>
      </c>
      <c r="G17" s="67">
        <f>G16</f>
        <v>0</v>
      </c>
      <c r="H17" s="67">
        <f>H16</f>
        <v>0</v>
      </c>
      <c r="I17" s="14"/>
      <c r="J17" s="14"/>
    </row>
    <row r="18" spans="2:10" ht="15.75" customHeight="1" x14ac:dyDescent="0.2"/>
    <row r="19" spans="2:10" ht="15.75" customHeight="1" thickBot="1" x14ac:dyDescent="0.25">
      <c r="B19" s="3"/>
      <c r="C19" s="7"/>
      <c r="D19" s="7"/>
      <c r="H19" s="138"/>
    </row>
    <row r="20" spans="2:10" ht="35.450000000000003" customHeight="1" x14ac:dyDescent="0.2">
      <c r="B20" s="139" t="s">
        <v>47</v>
      </c>
      <c r="C20" s="6" t="s">
        <v>61</v>
      </c>
      <c r="D20" s="6" t="s">
        <v>48</v>
      </c>
      <c r="E20" s="140" t="s">
        <v>57</v>
      </c>
      <c r="F20" s="6" t="s">
        <v>46</v>
      </c>
      <c r="G20" s="6" t="s">
        <v>49</v>
      </c>
      <c r="H20" s="6" t="s">
        <v>58</v>
      </c>
      <c r="I20" s="140" t="s">
        <v>59</v>
      </c>
      <c r="J20" s="140" t="s">
        <v>60</v>
      </c>
    </row>
    <row r="21" spans="2:10" ht="15.75" customHeight="1" x14ac:dyDescent="0.2">
      <c r="B21" s="57" t="s">
        <v>40</v>
      </c>
      <c r="C21" s="119"/>
      <c r="D21" s="58"/>
      <c r="E21" s="59" t="s">
        <v>11</v>
      </c>
      <c r="F21" s="134"/>
      <c r="G21" s="59"/>
      <c r="H21" s="59" t="s">
        <v>11</v>
      </c>
      <c r="I21" s="59" t="s">
        <v>11</v>
      </c>
      <c r="J21" s="59" t="s">
        <v>11</v>
      </c>
    </row>
    <row r="22" spans="2:10" ht="15.75" customHeight="1" x14ac:dyDescent="0.2">
      <c r="B22" s="60" t="s">
        <v>35</v>
      </c>
      <c r="C22" s="131">
        <f>'Uurtariefopbouw ISH'!C53</f>
        <v>0</v>
      </c>
      <c r="D22" s="61">
        <v>10</v>
      </c>
      <c r="E22" s="62">
        <f t="shared" ref="E22:E27" si="2">D22*C22</f>
        <v>0</v>
      </c>
      <c r="F22" s="131">
        <f>'Uurtariefopbouw ISH'!C72</f>
        <v>0</v>
      </c>
      <c r="G22" s="61">
        <f>D22*4</f>
        <v>40</v>
      </c>
      <c r="H22" s="63">
        <f>F22*G22</f>
        <v>0</v>
      </c>
      <c r="I22" s="62">
        <f>E22+H22</f>
        <v>0</v>
      </c>
      <c r="J22" s="62">
        <f>I22*1.21</f>
        <v>0</v>
      </c>
    </row>
    <row r="23" spans="2:10" ht="15.75" customHeight="1" x14ac:dyDescent="0.2">
      <c r="B23" s="60" t="s">
        <v>37</v>
      </c>
      <c r="C23" s="131">
        <f>'Uurtariefopbouw ISH'!C54</f>
        <v>0</v>
      </c>
      <c r="D23" s="61">
        <v>5</v>
      </c>
      <c r="E23" s="62">
        <f t="shared" si="2"/>
        <v>0</v>
      </c>
      <c r="F23" s="131">
        <f>'Uurtariefopbouw ISH'!C73</f>
        <v>0</v>
      </c>
      <c r="G23" s="61">
        <f t="shared" ref="G23:G27" si="3">D23*4</f>
        <v>20</v>
      </c>
      <c r="H23" s="63">
        <f t="shared" ref="H23:H27" si="4">F23*G23</f>
        <v>0</v>
      </c>
      <c r="I23" s="62">
        <f t="shared" ref="I23:I27" si="5">E23+H23</f>
        <v>0</v>
      </c>
      <c r="J23" s="62">
        <f t="shared" ref="J23:J27" si="6">I23*1.21</f>
        <v>0</v>
      </c>
    </row>
    <row r="24" spans="2:10" ht="15.75" customHeight="1" x14ac:dyDescent="0.2">
      <c r="B24" s="60" t="s">
        <v>36</v>
      </c>
      <c r="C24" s="131">
        <f>'Uurtariefopbouw ISH'!C55</f>
        <v>0</v>
      </c>
      <c r="D24" s="61">
        <v>10</v>
      </c>
      <c r="E24" s="62">
        <f t="shared" si="2"/>
        <v>0</v>
      </c>
      <c r="F24" s="131">
        <f>'Uurtariefopbouw ISH'!C74</f>
        <v>0</v>
      </c>
      <c r="G24" s="61">
        <f t="shared" si="3"/>
        <v>40</v>
      </c>
      <c r="H24" s="63">
        <f t="shared" si="4"/>
        <v>0</v>
      </c>
      <c r="I24" s="62">
        <f t="shared" si="5"/>
        <v>0</v>
      </c>
      <c r="J24" s="62">
        <f t="shared" si="6"/>
        <v>0</v>
      </c>
    </row>
    <row r="25" spans="2:10" ht="15.75" customHeight="1" x14ac:dyDescent="0.2">
      <c r="B25" s="60" t="s">
        <v>39</v>
      </c>
      <c r="C25" s="131">
        <f>'Uurtariefopbouw ISH'!C56</f>
        <v>0</v>
      </c>
      <c r="D25" s="61">
        <v>10</v>
      </c>
      <c r="E25" s="62">
        <f t="shared" si="2"/>
        <v>0</v>
      </c>
      <c r="F25" s="131">
        <f>'Uurtariefopbouw ISH'!C75</f>
        <v>0</v>
      </c>
      <c r="G25" s="61">
        <f t="shared" si="3"/>
        <v>40</v>
      </c>
      <c r="H25" s="63">
        <f t="shared" si="4"/>
        <v>0</v>
      </c>
      <c r="I25" s="62">
        <f t="shared" si="5"/>
        <v>0</v>
      </c>
      <c r="J25" s="62">
        <f t="shared" si="6"/>
        <v>0</v>
      </c>
    </row>
    <row r="26" spans="2:10" ht="15.75" customHeight="1" x14ac:dyDescent="0.2">
      <c r="B26" s="60" t="s">
        <v>44</v>
      </c>
      <c r="C26" s="131">
        <f>'Uurtariefopbouw ISH'!C57</f>
        <v>0</v>
      </c>
      <c r="D26" s="61">
        <v>2</v>
      </c>
      <c r="E26" s="62">
        <f t="shared" si="2"/>
        <v>0</v>
      </c>
      <c r="F26" s="131">
        <f>'Uurtariefopbouw ISH'!C76</f>
        <v>0</v>
      </c>
      <c r="G26" s="61">
        <f t="shared" si="3"/>
        <v>8</v>
      </c>
      <c r="H26" s="63">
        <f t="shared" si="4"/>
        <v>0</v>
      </c>
      <c r="I26" s="62">
        <f t="shared" si="5"/>
        <v>0</v>
      </c>
      <c r="J26" s="62">
        <f t="shared" si="6"/>
        <v>0</v>
      </c>
    </row>
    <row r="27" spans="2:10" ht="15.75" customHeight="1" x14ac:dyDescent="0.2">
      <c r="B27" s="60" t="s">
        <v>45</v>
      </c>
      <c r="C27" s="131">
        <f>'Uurtariefopbouw ISH'!C58</f>
        <v>0</v>
      </c>
      <c r="D27" s="61">
        <v>1</v>
      </c>
      <c r="E27" s="62">
        <f t="shared" si="2"/>
        <v>0</v>
      </c>
      <c r="F27" s="131">
        <f>'Uurtariefopbouw ISH'!C77</f>
        <v>0</v>
      </c>
      <c r="G27" s="61">
        <f t="shared" si="3"/>
        <v>4</v>
      </c>
      <c r="H27" s="63">
        <f t="shared" si="4"/>
        <v>0</v>
      </c>
      <c r="I27" s="62">
        <f t="shared" si="5"/>
        <v>0</v>
      </c>
      <c r="J27" s="62">
        <f t="shared" si="6"/>
        <v>0</v>
      </c>
    </row>
    <row r="28" spans="2:10" ht="15.75" customHeight="1" x14ac:dyDescent="0.2">
      <c r="B28" s="64" t="s">
        <v>3</v>
      </c>
      <c r="C28" s="122"/>
      <c r="D28" s="65">
        <f>SUM(D22:D27)</f>
        <v>38</v>
      </c>
      <c r="E28" s="66">
        <f>SUM(E22:E27)</f>
        <v>0</v>
      </c>
      <c r="F28" s="122"/>
      <c r="G28" s="65">
        <f>SUM(G22:G27)</f>
        <v>152</v>
      </c>
      <c r="H28" s="67">
        <f>SUM(H22:H27)</f>
        <v>0</v>
      </c>
      <c r="I28" s="67">
        <f>SUM(I22:I27)</f>
        <v>0</v>
      </c>
      <c r="J28" s="67">
        <f>SUM(J22:J27)</f>
        <v>0</v>
      </c>
    </row>
    <row r="29" spans="2:10" ht="15.75" customHeight="1" x14ac:dyDescent="0.2">
      <c r="B29" s="3"/>
      <c r="C29" s="7"/>
      <c r="D29" s="7"/>
      <c r="H29" s="21"/>
    </row>
    <row r="30" spans="2:10" ht="15.75" customHeight="1" x14ac:dyDescent="0.2">
      <c r="B30" s="3"/>
      <c r="C30" s="7"/>
      <c r="D30" s="7"/>
      <c r="H30" s="20"/>
    </row>
    <row r="31" spans="2:10" ht="15.75" customHeight="1" x14ac:dyDescent="0.2">
      <c r="B31" s="146" t="s">
        <v>4</v>
      </c>
      <c r="C31" s="146"/>
      <c r="D31" s="146"/>
      <c r="E31" s="146"/>
      <c r="F31" s="146"/>
      <c r="G31" s="70" t="s">
        <v>59</v>
      </c>
      <c r="H31" s="70" t="s">
        <v>60</v>
      </c>
    </row>
    <row r="32" spans="2:10" ht="15.75" customHeight="1" x14ac:dyDescent="0.2">
      <c r="B32" s="148" t="s">
        <v>7</v>
      </c>
      <c r="C32" s="149"/>
      <c r="D32" s="149"/>
      <c r="E32" s="149"/>
      <c r="F32" s="150"/>
      <c r="G32" s="59" t="s">
        <v>11</v>
      </c>
      <c r="H32" s="59" t="s">
        <v>11</v>
      </c>
    </row>
    <row r="33" spans="2:8" ht="15.75" customHeight="1" x14ac:dyDescent="0.2">
      <c r="B33" s="145" t="str">
        <f>'Uurtariefopbouw ISH'!A93</f>
        <v>Aansluit- en abonnementskosten meldcentrale</v>
      </c>
      <c r="C33" s="145"/>
      <c r="D33" s="145"/>
      <c r="E33" s="145"/>
      <c r="F33" s="145"/>
      <c r="G33" s="141">
        <f>'Uurtariefopbouw ISH'!F93</f>
        <v>0</v>
      </c>
      <c r="H33" s="123">
        <f>G33*1.21</f>
        <v>0</v>
      </c>
    </row>
    <row r="34" spans="2:8" ht="15.75" customHeight="1" x14ac:dyDescent="0.2">
      <c r="B34" s="143" t="str">
        <f>'Uurtariefopbouw ISH'!A94</f>
        <v>…..</v>
      </c>
      <c r="C34" s="143"/>
      <c r="D34" s="143"/>
      <c r="E34" s="143"/>
      <c r="F34" s="143"/>
      <c r="G34" s="141">
        <f>'Uurtariefopbouw ISH'!F94</f>
        <v>0</v>
      </c>
      <c r="H34" s="123">
        <f t="shared" ref="H34:H38" si="7">G34*1.21</f>
        <v>0</v>
      </c>
    </row>
    <row r="35" spans="2:8" ht="15.75" customHeight="1" x14ac:dyDescent="0.2">
      <c r="B35" s="143" t="str">
        <f>'Uurtariefopbouw ISH'!A95</f>
        <v>…..</v>
      </c>
      <c r="C35" s="143"/>
      <c r="D35" s="143"/>
      <c r="E35" s="143"/>
      <c r="F35" s="143"/>
      <c r="G35" s="141">
        <f>'Uurtariefopbouw ISH'!F95</f>
        <v>0</v>
      </c>
      <c r="H35" s="123">
        <f t="shared" si="7"/>
        <v>0</v>
      </c>
    </row>
    <row r="36" spans="2:8" ht="15.75" customHeight="1" x14ac:dyDescent="0.2">
      <c r="B36" s="144" t="str">
        <f>'Uurtariefopbouw ISH'!A96</f>
        <v>…..</v>
      </c>
      <c r="C36" s="144"/>
      <c r="D36" s="144"/>
      <c r="E36" s="144"/>
      <c r="F36" s="144"/>
      <c r="G36" s="141">
        <f>'Uurtariefopbouw ISH'!F96</f>
        <v>0</v>
      </c>
      <c r="H36" s="123">
        <f t="shared" si="7"/>
        <v>0</v>
      </c>
    </row>
    <row r="37" spans="2:8" ht="15.75" customHeight="1" x14ac:dyDescent="0.2">
      <c r="B37" s="144" t="str">
        <f>'Uurtariefopbouw ISH'!A97</f>
        <v>…..</v>
      </c>
      <c r="C37" s="144"/>
      <c r="D37" s="144"/>
      <c r="E37" s="144"/>
      <c r="F37" s="144"/>
      <c r="G37" s="141">
        <f>'Uurtariefopbouw ISH'!F97</f>
        <v>0</v>
      </c>
      <c r="H37" s="123">
        <f t="shared" si="7"/>
        <v>0</v>
      </c>
    </row>
    <row r="38" spans="2:8" ht="15.75" customHeight="1" x14ac:dyDescent="0.2">
      <c r="B38" s="144" t="str">
        <f>'Uurtariefopbouw ISH'!A98</f>
        <v>…..</v>
      </c>
      <c r="C38" s="144"/>
      <c r="D38" s="144"/>
      <c r="E38" s="144"/>
      <c r="F38" s="144"/>
      <c r="G38" s="141">
        <f>'Uurtariefopbouw ISH'!F98</f>
        <v>0</v>
      </c>
      <c r="H38" s="123">
        <f t="shared" si="7"/>
        <v>0</v>
      </c>
    </row>
    <row r="39" spans="2:8" ht="15.75" customHeight="1" x14ac:dyDescent="0.2">
      <c r="B39" s="151" t="s">
        <v>3</v>
      </c>
      <c r="C39" s="152"/>
      <c r="D39" s="152"/>
      <c r="E39" s="152"/>
      <c r="F39" s="153"/>
      <c r="G39" s="67">
        <f>SUM(G33:G38)</f>
        <v>0</v>
      </c>
      <c r="H39" s="67">
        <f>SUM(H33:H38)</f>
        <v>0</v>
      </c>
    </row>
    <row r="40" spans="2:8" ht="15.75" customHeight="1" x14ac:dyDescent="0.2">
      <c r="B40" s="3"/>
    </row>
    <row r="41" spans="2:8" ht="15.75" customHeight="1" x14ac:dyDescent="0.2">
      <c r="B41" s="147" t="s">
        <v>6</v>
      </c>
      <c r="C41" s="147"/>
      <c r="D41" s="147"/>
      <c r="E41" s="147"/>
      <c r="F41" s="147"/>
      <c r="G41" s="73">
        <f>G13+G17+I28+G39</f>
        <v>0</v>
      </c>
      <c r="H41" s="73">
        <f>H13+H17+J28+H39</f>
        <v>0</v>
      </c>
    </row>
    <row r="42" spans="2:8" ht="15.75" customHeight="1" x14ac:dyDescent="0.2">
      <c r="H42" s="17"/>
    </row>
    <row r="43" spans="2:8" ht="35.450000000000003" customHeight="1" x14ac:dyDescent="0.2">
      <c r="B43" s="154" t="s">
        <v>5</v>
      </c>
      <c r="C43" s="154"/>
      <c r="D43" s="154"/>
      <c r="E43" s="154"/>
      <c r="F43" s="154"/>
      <c r="G43" s="154"/>
      <c r="H43" s="154"/>
    </row>
    <row r="44" spans="2:8" ht="15.75" customHeight="1" x14ac:dyDescent="0.2">
      <c r="B44" s="3"/>
      <c r="H44" s="17"/>
    </row>
    <row r="45" spans="2:8" ht="86.45" customHeight="1" x14ac:dyDescent="0.2">
      <c r="B45" s="155" t="s">
        <v>142</v>
      </c>
      <c r="C45" s="156"/>
      <c r="D45" s="156"/>
      <c r="E45" s="156"/>
      <c r="F45" s="156"/>
      <c r="G45" s="156"/>
      <c r="H45" s="156"/>
    </row>
    <row r="46" spans="2:8" ht="19.149999999999999" customHeight="1" x14ac:dyDescent="0.2">
      <c r="B46" s="24" t="s">
        <v>43</v>
      </c>
      <c r="C46" s="18"/>
      <c r="D46" s="18"/>
      <c r="E46" s="18"/>
      <c r="F46" s="18"/>
      <c r="G46" s="18"/>
      <c r="H46" s="18"/>
    </row>
    <row r="47" spans="2:8" ht="10.9" customHeight="1" x14ac:dyDescent="0.2">
      <c r="B47" s="19"/>
      <c r="C47" s="18"/>
      <c r="D47" s="18"/>
      <c r="E47" s="18"/>
      <c r="F47" s="18"/>
      <c r="G47" s="18"/>
      <c r="H47" s="18"/>
    </row>
  </sheetData>
  <sheetProtection algorithmName="SHA-512" hashValue="GIyFdM7c7Uczvu84VxjmzY6F5pfoIdZINLpwJMv1tf2siX0+OPRr4wUp/gYu7cSGyTN+UKjSng+shDTAJ+ntkw==" saltValue="sDalp5ysXCUayPoafomiNQ==" spinCount="100000" sheet="1" objects="1" scenarios="1"/>
  <mergeCells count="13">
    <mergeCell ref="B41:F41"/>
    <mergeCell ref="B32:F32"/>
    <mergeCell ref="B39:F39"/>
    <mergeCell ref="B43:H43"/>
    <mergeCell ref="B45:H45"/>
    <mergeCell ref="B38:F38"/>
    <mergeCell ref="B1:B2"/>
    <mergeCell ref="B34:F34"/>
    <mergeCell ref="B35:F35"/>
    <mergeCell ref="B37:F37"/>
    <mergeCell ref="B36:F36"/>
    <mergeCell ref="B33:F33"/>
    <mergeCell ref="B31:F31"/>
  </mergeCells>
  <conditionalFormatting sqref="B43">
    <cfRule type="cellIs" dxfId="1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6" orientation="landscape" r:id="rId1"/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ED1A-7654-4F80-A707-BF405F7BC21A}">
  <dimension ref="A1:F99"/>
  <sheetViews>
    <sheetView showGridLines="0" view="pageBreakPreview" topLeftCell="A15" zoomScale="86" zoomScaleNormal="100" zoomScaleSheetLayoutView="86" workbookViewId="0">
      <selection activeCell="D49" sqref="D49"/>
    </sheetView>
  </sheetViews>
  <sheetFormatPr defaultColWidth="9.140625" defaultRowHeight="15" x14ac:dyDescent="0.25"/>
  <cols>
    <col min="1" max="1" width="54.85546875" customWidth="1"/>
    <col min="2" max="2" width="68.7109375" customWidth="1"/>
    <col min="3" max="3" width="28.5703125" customWidth="1"/>
    <col min="4" max="4" width="32.28515625" customWidth="1"/>
    <col min="5" max="5" width="31.7109375" bestFit="1" customWidth="1"/>
    <col min="6" max="13" width="22" customWidth="1"/>
  </cols>
  <sheetData>
    <row r="1" spans="1:6" ht="18.75" x14ac:dyDescent="0.3">
      <c r="A1" s="160" t="s">
        <v>130</v>
      </c>
      <c r="B1" s="161"/>
      <c r="C1" s="161"/>
      <c r="D1" s="161"/>
      <c r="E1" s="161"/>
      <c r="F1" s="161"/>
    </row>
    <row r="2" spans="1:6" x14ac:dyDescent="0.25">
      <c r="A2" s="86"/>
    </row>
    <row r="3" spans="1:6" ht="15.75" thickBot="1" x14ac:dyDescent="0.3">
      <c r="A3" s="86"/>
    </row>
    <row r="4" spans="1:6" ht="15.75" thickBot="1" x14ac:dyDescent="0.3">
      <c r="A4" s="87" t="s">
        <v>131</v>
      </c>
      <c r="B4" s="88"/>
      <c r="C4" s="89"/>
    </row>
    <row r="5" spans="1:6" ht="15.75" thickBot="1" x14ac:dyDescent="0.3">
      <c r="A5" s="90" t="s">
        <v>132</v>
      </c>
      <c r="B5" s="91"/>
      <c r="C5" s="92"/>
    </row>
    <row r="6" spans="1:6" x14ac:dyDescent="0.25">
      <c r="A6" s="86"/>
    </row>
    <row r="8" spans="1:6" x14ac:dyDescent="0.25">
      <c r="A8" s="93" t="s">
        <v>63</v>
      </c>
      <c r="B8" s="94">
        <v>2026</v>
      </c>
    </row>
    <row r="9" spans="1:6" x14ac:dyDescent="0.25">
      <c r="A9" s="93" t="s">
        <v>64</v>
      </c>
      <c r="B9" s="95">
        <f>INDEX('ISH ESH Indexatie 2027-2030'!$D$6:$D$10, MATCH($B$8,'ISH ESH Indexatie 2027-2030'!$A$6:$A$10, 0))</f>
        <v>1</v>
      </c>
    </row>
    <row r="10" spans="1:6" x14ac:dyDescent="0.25">
      <c r="A10" s="96" t="s">
        <v>65</v>
      </c>
      <c r="B10" s="95">
        <f>INDEX('ISH ESH Indexatie 2027-2030'!$E$6:$E$10, MATCH($B$8,'ISH ESH Indexatie 2027-2030'!$A$6:$A$10, 0))</f>
        <v>1</v>
      </c>
    </row>
    <row r="12" spans="1:6" x14ac:dyDescent="0.25">
      <c r="A12" s="97" t="s">
        <v>66</v>
      </c>
      <c r="B12" s="98">
        <v>0.21</v>
      </c>
    </row>
    <row r="14" spans="1:6" x14ac:dyDescent="0.25">
      <c r="A14" s="99" t="s">
        <v>104</v>
      </c>
    </row>
    <row r="15" spans="1:6" x14ac:dyDescent="0.25">
      <c r="A15" s="93" t="s">
        <v>68</v>
      </c>
      <c r="B15" s="93" t="s">
        <v>69</v>
      </c>
      <c r="C15" s="93" t="s">
        <v>70</v>
      </c>
      <c r="D15" s="93" t="s">
        <v>129</v>
      </c>
      <c r="E15" s="93" t="s">
        <v>71</v>
      </c>
    </row>
    <row r="16" spans="1:6" x14ac:dyDescent="0.25">
      <c r="A16" s="95" t="s">
        <v>72</v>
      </c>
      <c r="B16" s="95" t="s">
        <v>73</v>
      </c>
      <c r="C16" s="117">
        <v>0</v>
      </c>
      <c r="D16" s="100" t="s">
        <v>74</v>
      </c>
      <c r="E16" s="101">
        <f>C16*IF(D16="CAO",$B$9,IF(D16="DPI (SBI 7460)",$B$10,1))</f>
        <v>0</v>
      </c>
    </row>
    <row r="17" spans="1:5" x14ac:dyDescent="0.25">
      <c r="A17" s="95" t="s">
        <v>75</v>
      </c>
      <c r="B17" s="95" t="s">
        <v>76</v>
      </c>
      <c r="C17" s="117">
        <v>0</v>
      </c>
      <c r="D17" s="100" t="s">
        <v>74</v>
      </c>
      <c r="E17" s="101">
        <f t="shared" ref="E17:E26" si="0">C17*IF(D17="CAO",$B$9,IF(D17="DPI (SBI 7460)",$B$10,1))</f>
        <v>0</v>
      </c>
    </row>
    <row r="18" spans="1:5" x14ac:dyDescent="0.25">
      <c r="A18" s="95" t="s">
        <v>77</v>
      </c>
      <c r="B18" s="95" t="s">
        <v>78</v>
      </c>
      <c r="C18" s="117">
        <v>0</v>
      </c>
      <c r="D18" s="100" t="s">
        <v>74</v>
      </c>
      <c r="E18" s="101">
        <f t="shared" si="0"/>
        <v>0</v>
      </c>
    </row>
    <row r="19" spans="1:5" x14ac:dyDescent="0.25">
      <c r="A19" s="95" t="s">
        <v>79</v>
      </c>
      <c r="B19" s="95" t="s">
        <v>80</v>
      </c>
      <c r="C19" s="117">
        <v>0</v>
      </c>
      <c r="D19" s="100" t="s">
        <v>74</v>
      </c>
      <c r="E19" s="101">
        <f t="shared" si="0"/>
        <v>0</v>
      </c>
    </row>
    <row r="20" spans="1:5" x14ac:dyDescent="0.25">
      <c r="A20" s="95" t="s">
        <v>81</v>
      </c>
      <c r="B20" s="95" t="s">
        <v>152</v>
      </c>
      <c r="C20" s="117">
        <v>0</v>
      </c>
      <c r="D20" s="100" t="s">
        <v>74</v>
      </c>
      <c r="E20" s="101">
        <f t="shared" si="0"/>
        <v>0</v>
      </c>
    </row>
    <row r="21" spans="1:5" x14ac:dyDescent="0.25">
      <c r="A21" s="95" t="s">
        <v>82</v>
      </c>
      <c r="B21" s="95" t="s">
        <v>83</v>
      </c>
      <c r="C21" s="117">
        <v>0</v>
      </c>
      <c r="D21" s="100" t="s">
        <v>121</v>
      </c>
      <c r="E21" s="101">
        <f t="shared" si="0"/>
        <v>0</v>
      </c>
    </row>
    <row r="22" spans="1:5" x14ac:dyDescent="0.25">
      <c r="A22" s="95" t="s">
        <v>84</v>
      </c>
      <c r="B22" s="95" t="s">
        <v>150</v>
      </c>
      <c r="C22" s="117">
        <v>0</v>
      </c>
      <c r="D22" s="100" t="s">
        <v>121</v>
      </c>
      <c r="E22" s="101">
        <f t="shared" si="0"/>
        <v>0</v>
      </c>
    </row>
    <row r="23" spans="1:5" x14ac:dyDescent="0.25">
      <c r="A23" s="95" t="s">
        <v>85</v>
      </c>
      <c r="B23" s="95" t="s">
        <v>86</v>
      </c>
      <c r="C23" s="117">
        <v>0</v>
      </c>
      <c r="D23" s="100" t="s">
        <v>121</v>
      </c>
      <c r="E23" s="101">
        <f t="shared" si="0"/>
        <v>0</v>
      </c>
    </row>
    <row r="24" spans="1:5" x14ac:dyDescent="0.25">
      <c r="A24" s="95" t="s">
        <v>87</v>
      </c>
      <c r="B24" s="95" t="s">
        <v>88</v>
      </c>
      <c r="C24" s="117">
        <v>0</v>
      </c>
      <c r="D24" s="100" t="s">
        <v>121</v>
      </c>
      <c r="E24" s="101">
        <f t="shared" si="0"/>
        <v>0</v>
      </c>
    </row>
    <row r="25" spans="1:5" x14ac:dyDescent="0.25">
      <c r="A25" s="95" t="s">
        <v>133</v>
      </c>
      <c r="B25" s="95" t="s">
        <v>4</v>
      </c>
      <c r="C25" s="117">
        <v>0</v>
      </c>
      <c r="D25" s="95" t="s">
        <v>121</v>
      </c>
      <c r="E25" s="101">
        <f t="shared" si="0"/>
        <v>0</v>
      </c>
    </row>
    <row r="26" spans="1:5" x14ac:dyDescent="0.25">
      <c r="A26" s="95" t="s">
        <v>89</v>
      </c>
      <c r="B26" s="95" t="s">
        <v>90</v>
      </c>
      <c r="C26" s="117">
        <v>0</v>
      </c>
      <c r="D26" s="100" t="s">
        <v>121</v>
      </c>
      <c r="E26" s="101">
        <f t="shared" si="0"/>
        <v>0</v>
      </c>
    </row>
    <row r="27" spans="1:5" x14ac:dyDescent="0.25">
      <c r="A27" s="102" t="s">
        <v>105</v>
      </c>
      <c r="B27" s="103"/>
      <c r="C27" s="103"/>
      <c r="D27" s="103"/>
      <c r="E27" s="104">
        <f>SUM(E16:E26)</f>
        <v>0</v>
      </c>
    </row>
    <row r="28" spans="1:5" x14ac:dyDescent="0.25">
      <c r="A28" s="99"/>
      <c r="E28" s="99"/>
    </row>
    <row r="30" spans="1:5" x14ac:dyDescent="0.25">
      <c r="A30" s="99" t="s">
        <v>106</v>
      </c>
    </row>
    <row r="31" spans="1:5" x14ac:dyDescent="0.25">
      <c r="A31" s="93" t="s">
        <v>67</v>
      </c>
      <c r="B31" s="93" t="s">
        <v>107</v>
      </c>
      <c r="C31" s="93" t="s">
        <v>108</v>
      </c>
    </row>
    <row r="32" spans="1:5" x14ac:dyDescent="0.25">
      <c r="A32" s="95" t="s">
        <v>35</v>
      </c>
      <c r="B32" s="118">
        <v>0</v>
      </c>
      <c r="C32" s="101">
        <f>$E$27*(1+B32)</f>
        <v>0</v>
      </c>
    </row>
    <row r="33" spans="1:5" x14ac:dyDescent="0.25">
      <c r="A33" s="95" t="s">
        <v>37</v>
      </c>
      <c r="B33" s="105">
        <v>0</v>
      </c>
      <c r="C33" s="101">
        <f>E27</f>
        <v>0</v>
      </c>
    </row>
    <row r="34" spans="1:5" x14ac:dyDescent="0.25">
      <c r="A34" s="95" t="s">
        <v>36</v>
      </c>
      <c r="B34" s="118">
        <v>0</v>
      </c>
      <c r="C34" s="101">
        <f>$E$27*(1+B34)</f>
        <v>0</v>
      </c>
    </row>
    <row r="35" spans="1:5" x14ac:dyDescent="0.25">
      <c r="A35" s="95" t="s">
        <v>39</v>
      </c>
      <c r="B35" s="118">
        <v>0</v>
      </c>
      <c r="C35" s="101">
        <f>$E$27*(1+B35)</f>
        <v>0</v>
      </c>
    </row>
    <row r="36" spans="1:5" x14ac:dyDescent="0.25">
      <c r="A36" s="95" t="s">
        <v>44</v>
      </c>
      <c r="B36" s="118">
        <v>0</v>
      </c>
      <c r="C36" s="101">
        <f>$E$27*(1+B36)</f>
        <v>0</v>
      </c>
    </row>
    <row r="37" spans="1:5" x14ac:dyDescent="0.25">
      <c r="A37" s="95" t="s">
        <v>45</v>
      </c>
      <c r="B37" s="118">
        <v>0</v>
      </c>
      <c r="C37" s="101">
        <f>$E$27*(1+B37)</f>
        <v>0</v>
      </c>
    </row>
    <row r="39" spans="1:5" x14ac:dyDescent="0.25">
      <c r="A39" s="106"/>
      <c r="B39" s="106"/>
      <c r="C39" s="106"/>
      <c r="D39" s="106"/>
      <c r="E39" s="106"/>
    </row>
    <row r="41" spans="1:5" x14ac:dyDescent="0.25">
      <c r="A41" s="99" t="s">
        <v>109</v>
      </c>
    </row>
    <row r="42" spans="1:5" x14ac:dyDescent="0.25">
      <c r="A42" s="93" t="s">
        <v>68</v>
      </c>
      <c r="B42" s="93" t="s">
        <v>69</v>
      </c>
      <c r="C42" s="93" t="s">
        <v>110</v>
      </c>
      <c r="D42" s="93" t="s">
        <v>129</v>
      </c>
      <c r="E42" s="93" t="s">
        <v>91</v>
      </c>
    </row>
    <row r="43" spans="1:5" x14ac:dyDescent="0.25">
      <c r="A43" s="95" t="s">
        <v>134</v>
      </c>
      <c r="B43" s="95" t="s">
        <v>151</v>
      </c>
      <c r="C43" s="117">
        <v>0</v>
      </c>
      <c r="D43" s="100" t="s">
        <v>74</v>
      </c>
      <c r="E43" s="101">
        <f t="shared" ref="E43:E47" si="1">C43*IF(D43="CAO",$B$9,IF(D43="DPI",$B$10,1))</f>
        <v>0</v>
      </c>
    </row>
    <row r="44" spans="1:5" x14ac:dyDescent="0.25">
      <c r="A44" s="95" t="s">
        <v>92</v>
      </c>
      <c r="B44" s="95" t="s">
        <v>150</v>
      </c>
      <c r="C44" s="117">
        <v>0</v>
      </c>
      <c r="D44" s="100" t="s">
        <v>121</v>
      </c>
      <c r="E44" s="101">
        <f t="shared" si="1"/>
        <v>0</v>
      </c>
    </row>
    <row r="45" spans="1:5" x14ac:dyDescent="0.25">
      <c r="A45" s="95" t="s">
        <v>93</v>
      </c>
      <c r="B45" s="95" t="s">
        <v>94</v>
      </c>
      <c r="C45" s="117">
        <v>0</v>
      </c>
      <c r="D45" s="100" t="s">
        <v>121</v>
      </c>
      <c r="E45" s="101">
        <f t="shared" si="1"/>
        <v>0</v>
      </c>
    </row>
    <row r="46" spans="1:5" x14ac:dyDescent="0.25">
      <c r="A46" s="95" t="s">
        <v>133</v>
      </c>
      <c r="B46" s="95" t="s">
        <v>4</v>
      </c>
      <c r="C46" s="117">
        <v>0</v>
      </c>
      <c r="D46" s="95" t="s">
        <v>121</v>
      </c>
      <c r="E46" s="101">
        <f t="shared" si="1"/>
        <v>0</v>
      </c>
    </row>
    <row r="47" spans="1:5" x14ac:dyDescent="0.25">
      <c r="A47" s="95" t="s">
        <v>89</v>
      </c>
      <c r="B47" s="95" t="s">
        <v>90</v>
      </c>
      <c r="C47" s="117">
        <v>0</v>
      </c>
      <c r="D47" s="100" t="s">
        <v>121</v>
      </c>
      <c r="E47" s="101">
        <f t="shared" si="1"/>
        <v>0</v>
      </c>
    </row>
    <row r="48" spans="1:5" x14ac:dyDescent="0.25">
      <c r="A48" s="102" t="s">
        <v>111</v>
      </c>
      <c r="B48" s="103"/>
      <c r="C48" s="103"/>
      <c r="D48" s="103"/>
      <c r="E48" s="104">
        <f>SUM(E43:E47)</f>
        <v>0</v>
      </c>
    </row>
    <row r="49" spans="1:5" x14ac:dyDescent="0.25">
      <c r="A49" s="99"/>
      <c r="E49" s="99"/>
    </row>
    <row r="50" spans="1:5" x14ac:dyDescent="0.25">
      <c r="A50" s="99"/>
      <c r="E50" s="99"/>
    </row>
    <row r="51" spans="1:5" x14ac:dyDescent="0.25">
      <c r="A51" s="99" t="s">
        <v>112</v>
      </c>
    </row>
    <row r="52" spans="1:5" x14ac:dyDescent="0.25">
      <c r="A52" s="93" t="s">
        <v>67</v>
      </c>
      <c r="B52" s="93" t="s">
        <v>113</v>
      </c>
      <c r="C52" s="93" t="s">
        <v>114</v>
      </c>
    </row>
    <row r="53" spans="1:5" x14ac:dyDescent="0.25">
      <c r="A53" s="95" t="s">
        <v>35</v>
      </c>
      <c r="B53" s="118">
        <v>0</v>
      </c>
      <c r="C53" s="101">
        <f>$E$48*(1+B53)</f>
        <v>0</v>
      </c>
    </row>
    <row r="54" spans="1:5" x14ac:dyDescent="0.25">
      <c r="A54" s="95" t="s">
        <v>37</v>
      </c>
      <c r="B54" s="98">
        <v>0</v>
      </c>
      <c r="C54" s="101">
        <f>E48</f>
        <v>0</v>
      </c>
    </row>
    <row r="55" spans="1:5" x14ac:dyDescent="0.25">
      <c r="A55" s="95" t="s">
        <v>36</v>
      </c>
      <c r="B55" s="118">
        <v>0</v>
      </c>
      <c r="C55" s="101">
        <f>$E$48*(1+B55)</f>
        <v>0</v>
      </c>
    </row>
    <row r="56" spans="1:5" x14ac:dyDescent="0.25">
      <c r="A56" s="95" t="s">
        <v>39</v>
      </c>
      <c r="B56" s="118">
        <v>0</v>
      </c>
      <c r="C56" s="101">
        <f>$E$48*(1+B56)</f>
        <v>0</v>
      </c>
    </row>
    <row r="57" spans="1:5" x14ac:dyDescent="0.25">
      <c r="A57" s="95" t="s">
        <v>44</v>
      </c>
      <c r="B57" s="118">
        <v>0</v>
      </c>
      <c r="C57" s="101">
        <f>$E$48*(1+B57)</f>
        <v>0</v>
      </c>
    </row>
    <row r="58" spans="1:5" x14ac:dyDescent="0.25">
      <c r="A58" s="95" t="s">
        <v>45</v>
      </c>
      <c r="B58" s="118">
        <v>0</v>
      </c>
      <c r="C58" s="101">
        <f>$E$48*(1+B58)</f>
        <v>0</v>
      </c>
    </row>
    <row r="60" spans="1:5" x14ac:dyDescent="0.25">
      <c r="A60" s="107"/>
      <c r="B60" s="107"/>
      <c r="C60" s="107"/>
      <c r="D60" s="107"/>
      <c r="E60" s="107"/>
    </row>
    <row r="62" spans="1:5" x14ac:dyDescent="0.25">
      <c r="A62" s="99" t="s">
        <v>115</v>
      </c>
    </row>
    <row r="63" spans="1:5" x14ac:dyDescent="0.25">
      <c r="A63" s="93" t="s">
        <v>68</v>
      </c>
      <c r="B63" s="93" t="s">
        <v>69</v>
      </c>
      <c r="C63" s="93" t="s">
        <v>116</v>
      </c>
      <c r="D63" s="93" t="s">
        <v>129</v>
      </c>
      <c r="E63" s="93" t="s">
        <v>95</v>
      </c>
    </row>
    <row r="64" spans="1:5" x14ac:dyDescent="0.25">
      <c r="A64" s="95" t="s">
        <v>96</v>
      </c>
      <c r="B64" s="95" t="s">
        <v>97</v>
      </c>
      <c r="C64" s="117">
        <v>0</v>
      </c>
      <c r="D64" s="100" t="s">
        <v>74</v>
      </c>
      <c r="E64" s="101">
        <f>C64*IF(D64="CAO",$B$9,IF(D64="DPI",$B$10,1))</f>
        <v>0</v>
      </c>
    </row>
    <row r="65" spans="1:5" x14ac:dyDescent="0.25">
      <c r="A65" s="95" t="s">
        <v>94</v>
      </c>
      <c r="B65" s="95" t="s">
        <v>153</v>
      </c>
      <c r="C65" s="117">
        <v>0</v>
      </c>
      <c r="D65" s="100" t="s">
        <v>121</v>
      </c>
      <c r="E65" s="101">
        <f t="shared" ref="E65:E67" si="2">C65*IF(D65="CAO",$B$9,IF(D65="DPI",$B$10,1))</f>
        <v>0</v>
      </c>
    </row>
    <row r="66" spans="1:5" x14ac:dyDescent="0.25">
      <c r="A66" s="95" t="s">
        <v>133</v>
      </c>
      <c r="B66" s="95" t="s">
        <v>4</v>
      </c>
      <c r="C66" s="117">
        <v>0</v>
      </c>
      <c r="D66" s="95" t="s">
        <v>121</v>
      </c>
      <c r="E66" s="101">
        <f t="shared" si="2"/>
        <v>0</v>
      </c>
    </row>
    <row r="67" spans="1:5" x14ac:dyDescent="0.25">
      <c r="A67" s="95" t="s">
        <v>89</v>
      </c>
      <c r="B67" s="95" t="s">
        <v>90</v>
      </c>
      <c r="C67" s="117">
        <v>0</v>
      </c>
      <c r="D67" s="100" t="s">
        <v>121</v>
      </c>
      <c r="E67" s="101">
        <f t="shared" si="2"/>
        <v>0</v>
      </c>
    </row>
    <row r="68" spans="1:5" x14ac:dyDescent="0.25">
      <c r="A68" s="102" t="s">
        <v>117</v>
      </c>
      <c r="B68" s="103"/>
      <c r="C68" s="103"/>
      <c r="D68" s="103"/>
      <c r="E68" s="104">
        <f>SUM(E64:E67)</f>
        <v>0</v>
      </c>
    </row>
    <row r="69" spans="1:5" x14ac:dyDescent="0.25">
      <c r="A69" s="99"/>
      <c r="E69" s="99"/>
    </row>
    <row r="70" spans="1:5" x14ac:dyDescent="0.25">
      <c r="A70" s="99" t="s">
        <v>118</v>
      </c>
    </row>
    <row r="71" spans="1:5" x14ac:dyDescent="0.25">
      <c r="A71" s="93" t="s">
        <v>67</v>
      </c>
      <c r="B71" s="93" t="s">
        <v>119</v>
      </c>
      <c r="C71" s="93" t="s">
        <v>120</v>
      </c>
    </row>
    <row r="72" spans="1:5" x14ac:dyDescent="0.25">
      <c r="A72" s="95" t="s">
        <v>35</v>
      </c>
      <c r="B72" s="118">
        <v>0</v>
      </c>
      <c r="C72" s="101">
        <f>$E$68*(1+B72)</f>
        <v>0</v>
      </c>
    </row>
    <row r="73" spans="1:5" x14ac:dyDescent="0.25">
      <c r="A73" s="95" t="s">
        <v>37</v>
      </c>
      <c r="B73" s="98">
        <v>0</v>
      </c>
      <c r="C73" s="101">
        <f>E68</f>
        <v>0</v>
      </c>
    </row>
    <row r="74" spans="1:5" x14ac:dyDescent="0.25">
      <c r="A74" s="95" t="s">
        <v>36</v>
      </c>
      <c r="B74" s="118">
        <v>0</v>
      </c>
      <c r="C74" s="101">
        <f>$E$68*(1+B74)</f>
        <v>0</v>
      </c>
    </row>
    <row r="75" spans="1:5" x14ac:dyDescent="0.25">
      <c r="A75" s="95" t="s">
        <v>39</v>
      </c>
      <c r="B75" s="118">
        <v>0</v>
      </c>
      <c r="C75" s="101">
        <f>$E$68*(1+B75)</f>
        <v>0</v>
      </c>
    </row>
    <row r="76" spans="1:5" x14ac:dyDescent="0.25">
      <c r="A76" s="95" t="s">
        <v>44</v>
      </c>
      <c r="B76" s="118">
        <v>0</v>
      </c>
      <c r="C76" s="101">
        <f>$E$68*(1+B76)</f>
        <v>0</v>
      </c>
    </row>
    <row r="77" spans="1:5" x14ac:dyDescent="0.25">
      <c r="A77" s="95" t="s">
        <v>45</v>
      </c>
      <c r="B77" s="118">
        <v>0</v>
      </c>
      <c r="C77" s="101">
        <f>$E$68*(1+B77)</f>
        <v>0</v>
      </c>
    </row>
    <row r="79" spans="1:5" x14ac:dyDescent="0.25">
      <c r="A79" s="107"/>
      <c r="B79" s="107"/>
      <c r="C79" s="107"/>
      <c r="D79" s="107"/>
      <c r="E79" s="107"/>
    </row>
    <row r="81" spans="1:6" x14ac:dyDescent="0.25">
      <c r="A81" s="99" t="s">
        <v>122</v>
      </c>
    </row>
    <row r="82" spans="1:6" x14ac:dyDescent="0.25">
      <c r="A82" s="93" t="s">
        <v>68</v>
      </c>
      <c r="B82" s="93" t="s">
        <v>69</v>
      </c>
      <c r="C82" s="93" t="s">
        <v>110</v>
      </c>
      <c r="D82" s="93" t="s">
        <v>129</v>
      </c>
      <c r="E82" s="93" t="s">
        <v>91</v>
      </c>
    </row>
    <row r="83" spans="1:6" x14ac:dyDescent="0.25">
      <c r="A83" s="95" t="s">
        <v>123</v>
      </c>
      <c r="B83" s="95" t="s">
        <v>124</v>
      </c>
      <c r="C83" s="117">
        <v>0</v>
      </c>
      <c r="D83" s="100" t="s">
        <v>74</v>
      </c>
      <c r="E83" s="101">
        <f>C83*IF(LEFT(D83,3)="CAO",$B$9,IF(LEFT(D83,3)="DPI",$B$10,1))</f>
        <v>0</v>
      </c>
    </row>
    <row r="84" spans="1:6" x14ac:dyDescent="0.25">
      <c r="A84" s="95" t="s">
        <v>94</v>
      </c>
      <c r="B84" s="95" t="s">
        <v>125</v>
      </c>
      <c r="C84" s="117">
        <v>0</v>
      </c>
      <c r="D84" s="100" t="s">
        <v>121</v>
      </c>
      <c r="E84" s="101">
        <f>C84*IF(LEFT(D84,3)="CAO",$B$9,IF(LEFT(D84,3)="DPI",$B$10,1))</f>
        <v>0</v>
      </c>
    </row>
    <row r="85" spans="1:6" x14ac:dyDescent="0.25">
      <c r="A85" s="95" t="s">
        <v>133</v>
      </c>
      <c r="B85" s="95" t="s">
        <v>4</v>
      </c>
      <c r="C85" s="117">
        <v>0</v>
      </c>
      <c r="D85" s="100" t="s">
        <v>121</v>
      </c>
      <c r="E85" s="101">
        <f>C85*IF(LEFT(D85,3)="CAO",$B$9,IF(LEFT(D85,3)="DPI",$B$10,1))</f>
        <v>0</v>
      </c>
    </row>
    <row r="86" spans="1:6" x14ac:dyDescent="0.25">
      <c r="A86" s="95" t="s">
        <v>89</v>
      </c>
      <c r="B86" s="95" t="s">
        <v>90</v>
      </c>
      <c r="C86" s="117">
        <v>0</v>
      </c>
      <c r="D86" s="100" t="s">
        <v>121</v>
      </c>
      <c r="E86" s="101">
        <f>C86*IF(LEFT(D86,3)="CAO",$B$9,IF(LEFT(D86,3)="DPI",$B$10,1))</f>
        <v>0</v>
      </c>
    </row>
    <row r="87" spans="1:6" x14ac:dyDescent="0.25">
      <c r="A87" s="102" t="s">
        <v>126</v>
      </c>
      <c r="B87" s="103"/>
      <c r="C87" s="103"/>
      <c r="D87" s="103"/>
      <c r="E87" s="103">
        <f>SUM(E83:E86)</f>
        <v>0</v>
      </c>
    </row>
    <row r="90" spans="1:6" ht="15.75" thickBot="1" x14ac:dyDescent="0.3"/>
    <row r="91" spans="1:6" x14ac:dyDescent="0.25">
      <c r="A91" s="108" t="s">
        <v>4</v>
      </c>
      <c r="B91" s="109"/>
      <c r="C91" s="109"/>
      <c r="D91" s="6" t="s">
        <v>59</v>
      </c>
      <c r="E91" s="93" t="s">
        <v>129</v>
      </c>
      <c r="F91" s="93" t="s">
        <v>91</v>
      </c>
    </row>
    <row r="92" spans="1:6" x14ac:dyDescent="0.25">
      <c r="A92" s="110" t="s">
        <v>7</v>
      </c>
      <c r="B92" s="85"/>
      <c r="C92" s="85"/>
      <c r="D92" s="111" t="s">
        <v>11</v>
      </c>
      <c r="E92" s="95"/>
      <c r="F92" s="95"/>
    </row>
    <row r="93" spans="1:6" x14ac:dyDescent="0.25">
      <c r="A93" s="112" t="s">
        <v>157</v>
      </c>
      <c r="B93" s="113"/>
      <c r="C93" s="113"/>
      <c r="D93" s="68">
        <v>0</v>
      </c>
      <c r="E93" s="100" t="s">
        <v>121</v>
      </c>
      <c r="F93" s="101">
        <f>D93*IF(LEFT(E93,3)="CAO",$B$9,IF(LEFT(E93,3)="DPI",$B$10,1))</f>
        <v>0</v>
      </c>
    </row>
    <row r="94" spans="1:6" x14ac:dyDescent="0.25">
      <c r="A94" s="157" t="s">
        <v>54</v>
      </c>
      <c r="B94" s="158"/>
      <c r="C94" s="159"/>
      <c r="D94" s="69">
        <v>0</v>
      </c>
      <c r="E94" s="100" t="s">
        <v>121</v>
      </c>
      <c r="F94" s="101">
        <f t="shared" ref="F94:F98" si="3">D94*IF(LEFT(E94,3)="CAO",$B$9,IF(LEFT(E94,3)="DPI",$B$10,1))</f>
        <v>0</v>
      </c>
    </row>
    <row r="95" spans="1:6" x14ac:dyDescent="0.25">
      <c r="A95" s="157" t="s">
        <v>54</v>
      </c>
      <c r="B95" s="158"/>
      <c r="C95" s="159"/>
      <c r="D95" s="69">
        <v>0</v>
      </c>
      <c r="E95" s="100" t="s">
        <v>121</v>
      </c>
      <c r="F95" s="101">
        <f t="shared" si="3"/>
        <v>0</v>
      </c>
    </row>
    <row r="96" spans="1:6" x14ac:dyDescent="0.25">
      <c r="A96" s="157" t="s">
        <v>54</v>
      </c>
      <c r="B96" s="158"/>
      <c r="C96" s="159"/>
      <c r="D96" s="69">
        <v>0</v>
      </c>
      <c r="E96" s="100" t="s">
        <v>121</v>
      </c>
      <c r="F96" s="101">
        <f t="shared" si="3"/>
        <v>0</v>
      </c>
    </row>
    <row r="97" spans="1:6" x14ac:dyDescent="0.25">
      <c r="A97" s="157" t="s">
        <v>54</v>
      </c>
      <c r="B97" s="158"/>
      <c r="C97" s="159"/>
      <c r="D97" s="69">
        <v>0</v>
      </c>
      <c r="E97" s="100" t="s">
        <v>121</v>
      </c>
      <c r="F97" s="101">
        <f t="shared" si="3"/>
        <v>0</v>
      </c>
    </row>
    <row r="98" spans="1:6" x14ac:dyDescent="0.25">
      <c r="A98" s="157" t="s">
        <v>54</v>
      </c>
      <c r="B98" s="158"/>
      <c r="C98" s="159"/>
      <c r="D98" s="69">
        <v>0</v>
      </c>
      <c r="E98" s="100" t="s">
        <v>121</v>
      </c>
      <c r="F98" s="101">
        <f t="shared" si="3"/>
        <v>0</v>
      </c>
    </row>
    <row r="99" spans="1:6" x14ac:dyDescent="0.25">
      <c r="A99" s="114" t="s">
        <v>3</v>
      </c>
      <c r="B99" s="115"/>
      <c r="C99" s="115"/>
      <c r="D99" s="116">
        <f>SUM(D93:D98)</f>
        <v>0</v>
      </c>
      <c r="E99" s="95"/>
      <c r="F99" s="95"/>
    </row>
  </sheetData>
  <sheetProtection algorithmName="SHA-512" hashValue="jdyk4MLCITNF6wYSrLX73otqXeQfqzz/nnOmar0DOcm2PdgTgqS1IMfClI/UhubmsQ1mAZaC9vA0oK71FyXLBg==" saltValue="FQPu2tIHkzSe5o7OaJA2SQ==" spinCount="100000" sheet="1" objects="1" scenarios="1"/>
  <mergeCells count="6">
    <mergeCell ref="A98:C98"/>
    <mergeCell ref="A1:F1"/>
    <mergeCell ref="A94:C94"/>
    <mergeCell ref="A95:C95"/>
    <mergeCell ref="A96:C96"/>
    <mergeCell ref="A97:C97"/>
  </mergeCells>
  <dataValidations disablePrompts="1" count="2">
    <dataValidation type="list" sqref="B8" xr:uid="{35A932E8-8B49-48BF-9CC6-1E2C0CDAD126}">
      <formula1>"2026,2027,2028,2029,2030"</formula1>
    </dataValidation>
    <dataValidation type="list" sqref="D83:D86 D66:D67 E93:E98 D16:D26 D62 D64 D43:D47" xr:uid="{1F5FF276-9ABE-464F-A2B9-FD88E297F062}">
      <formula1>"CAO,DPI (SBI 7460),Geen"</formula1>
    </dataValidation>
  </dataValidation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B984-83B5-428D-A2B0-D98646EFB9DD}">
  <dimension ref="A2:R1004"/>
  <sheetViews>
    <sheetView showGridLines="0" view="pageBreakPreview" topLeftCell="A9" zoomScale="94" zoomScaleNormal="124" zoomScaleSheetLayoutView="94" workbookViewId="0">
      <selection activeCell="J21" sqref="J21"/>
    </sheetView>
  </sheetViews>
  <sheetFormatPr defaultColWidth="12.42578125" defaultRowHeight="12.75" x14ac:dyDescent="0.2"/>
  <cols>
    <col min="1" max="5" width="14.140625" style="28" customWidth="1"/>
    <col min="6" max="7" width="18.28515625" style="28" bestFit="1" customWidth="1"/>
    <col min="8" max="13" width="14.140625" style="28" customWidth="1"/>
    <col min="14" max="16384" width="12.42578125" style="28"/>
  </cols>
  <sheetData>
    <row r="2" spans="1:11" x14ac:dyDescent="0.2">
      <c r="B2" s="33" t="s">
        <v>144</v>
      </c>
    </row>
    <row r="3" spans="1:11" x14ac:dyDescent="0.2">
      <c r="B3" s="32" t="s">
        <v>146</v>
      </c>
    </row>
    <row r="4" spans="1:11" x14ac:dyDescent="0.2">
      <c r="B4" s="32" t="s">
        <v>149</v>
      </c>
    </row>
    <row r="5" spans="1:11" x14ac:dyDescent="0.2">
      <c r="B5" s="32" t="s">
        <v>145</v>
      </c>
    </row>
    <row r="6" spans="1:11" x14ac:dyDescent="0.2">
      <c r="B6" s="32"/>
    </row>
    <row r="7" spans="1:11" x14ac:dyDescent="0.2">
      <c r="B7" s="32" t="s">
        <v>147</v>
      </c>
    </row>
    <row r="8" spans="1:11" x14ac:dyDescent="0.2">
      <c r="B8" s="32" t="s">
        <v>148</v>
      </c>
    </row>
    <row r="9" spans="1:11" ht="15" customHeight="1" x14ac:dyDescent="0.2">
      <c r="B9" s="34"/>
      <c r="D9" s="35"/>
      <c r="K9" s="35"/>
    </row>
    <row r="10" spans="1:11" ht="15" customHeight="1" x14ac:dyDescent="0.2"/>
    <row r="11" spans="1:11" ht="15.75" customHeight="1" x14ac:dyDescent="0.2">
      <c r="B11" s="36" t="s">
        <v>12</v>
      </c>
      <c r="C11" s="162" t="s">
        <v>13</v>
      </c>
      <c r="D11" s="163"/>
      <c r="E11" s="163"/>
      <c r="F11" s="164"/>
    </row>
    <row r="12" spans="1:11" ht="15.75" customHeight="1" x14ac:dyDescent="0.2">
      <c r="A12" s="37"/>
      <c r="B12" s="38" t="s">
        <v>14</v>
      </c>
      <c r="C12" s="38" t="s">
        <v>15</v>
      </c>
      <c r="D12" s="38" t="s">
        <v>16</v>
      </c>
      <c r="E12" s="38" t="s">
        <v>17</v>
      </c>
      <c r="F12" s="39" t="s">
        <v>18</v>
      </c>
    </row>
    <row r="13" spans="1:11" ht="15.75" customHeight="1" x14ac:dyDescent="0.2">
      <c r="A13" s="40"/>
      <c r="B13" s="41">
        <v>0.25</v>
      </c>
      <c r="C13" s="42"/>
      <c r="D13" s="42"/>
      <c r="E13" s="42"/>
      <c r="F13" s="43"/>
    </row>
    <row r="14" spans="1:11" ht="15.75" customHeight="1" x14ac:dyDescent="0.2">
      <c r="A14" s="40"/>
      <c r="B14" s="41">
        <v>0.27083333333333331</v>
      </c>
      <c r="C14" s="44" t="s">
        <v>19</v>
      </c>
      <c r="D14" s="42"/>
      <c r="E14" s="42"/>
      <c r="F14" s="45" t="s">
        <v>19</v>
      </c>
    </row>
    <row r="15" spans="1:11" ht="15.75" customHeight="1" x14ac:dyDescent="0.2">
      <c r="A15" s="40"/>
      <c r="B15" s="41">
        <v>0.29166666666666702</v>
      </c>
      <c r="C15" s="44" t="s">
        <v>19</v>
      </c>
      <c r="D15" s="42"/>
      <c r="E15" s="42"/>
      <c r="F15" s="45" t="s">
        <v>19</v>
      </c>
    </row>
    <row r="16" spans="1:11" ht="15.75" customHeight="1" x14ac:dyDescent="0.2">
      <c r="A16" s="40"/>
      <c r="B16" s="41">
        <v>0.3125</v>
      </c>
      <c r="C16" s="44" t="s">
        <v>20</v>
      </c>
      <c r="D16" s="42"/>
      <c r="E16" s="42"/>
      <c r="F16" s="45" t="s">
        <v>21</v>
      </c>
    </row>
    <row r="17" spans="1:18" ht="15.75" customHeight="1" x14ac:dyDescent="0.2">
      <c r="A17" s="40"/>
      <c r="B17" s="41">
        <v>0.33333333333333298</v>
      </c>
      <c r="C17" s="44" t="s">
        <v>20</v>
      </c>
      <c r="D17" s="44" t="s">
        <v>22</v>
      </c>
      <c r="E17" s="44" t="s">
        <v>23</v>
      </c>
      <c r="F17" s="45" t="s">
        <v>21</v>
      </c>
    </row>
    <row r="18" spans="1:18" ht="15.75" customHeight="1" x14ac:dyDescent="0.2">
      <c r="A18" s="40"/>
      <c r="B18" s="41">
        <v>0.35416666666666702</v>
      </c>
      <c r="C18" s="44" t="s">
        <v>20</v>
      </c>
      <c r="D18" s="44" t="s">
        <v>22</v>
      </c>
      <c r="E18" s="44" t="s">
        <v>23</v>
      </c>
      <c r="F18" s="45" t="s">
        <v>21</v>
      </c>
    </row>
    <row r="19" spans="1:18" ht="15.75" customHeight="1" x14ac:dyDescent="0.2">
      <c r="A19" s="40"/>
      <c r="B19" s="41">
        <v>0.375</v>
      </c>
      <c r="C19" s="44" t="s">
        <v>20</v>
      </c>
      <c r="D19" s="44" t="s">
        <v>24</v>
      </c>
      <c r="E19" s="44" t="s">
        <v>23</v>
      </c>
      <c r="F19" s="46"/>
    </row>
    <row r="20" spans="1:18" ht="15.75" customHeight="1" x14ac:dyDescent="0.2">
      <c r="A20" s="40"/>
      <c r="B20" s="41">
        <v>0.39583333333333298</v>
      </c>
      <c r="C20" s="44" t="s">
        <v>20</v>
      </c>
      <c r="D20" s="44" t="s">
        <v>24</v>
      </c>
      <c r="E20" s="44" t="s">
        <v>23</v>
      </c>
      <c r="F20" s="46"/>
    </row>
    <row r="21" spans="1:18" ht="15.75" customHeight="1" x14ac:dyDescent="0.2">
      <c r="A21" s="40"/>
      <c r="B21" s="41">
        <v>0.41666666666666702</v>
      </c>
      <c r="C21" s="44" t="s">
        <v>20</v>
      </c>
      <c r="D21" s="44" t="s">
        <v>24</v>
      </c>
      <c r="E21" s="44" t="s">
        <v>23</v>
      </c>
      <c r="F21" s="46"/>
    </row>
    <row r="22" spans="1:18" ht="15.75" customHeight="1" x14ac:dyDescent="0.2">
      <c r="A22" s="40"/>
      <c r="B22" s="41">
        <v>0.4375</v>
      </c>
      <c r="C22" s="44" t="s">
        <v>20</v>
      </c>
      <c r="D22" s="44" t="s">
        <v>24</v>
      </c>
      <c r="E22" s="44" t="s">
        <v>23</v>
      </c>
      <c r="F22" s="46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1:18" ht="15.75" customHeight="1" x14ac:dyDescent="0.2">
      <c r="A23" s="40"/>
      <c r="B23" s="41">
        <v>0.45833333333333298</v>
      </c>
      <c r="C23" s="44" t="s">
        <v>20</v>
      </c>
      <c r="D23" s="44" t="s">
        <v>24</v>
      </c>
      <c r="E23" s="44" t="s">
        <v>23</v>
      </c>
      <c r="F23" s="46"/>
    </row>
    <row r="24" spans="1:18" ht="15.75" customHeight="1" x14ac:dyDescent="0.2">
      <c r="A24" s="40"/>
      <c r="B24" s="41">
        <v>0.47916666666666602</v>
      </c>
      <c r="C24" s="44" t="s">
        <v>20</v>
      </c>
      <c r="D24" s="44" t="s">
        <v>24</v>
      </c>
      <c r="E24" s="44" t="s">
        <v>23</v>
      </c>
      <c r="F24" s="46"/>
    </row>
    <row r="25" spans="1:18" ht="15.75" customHeight="1" x14ac:dyDescent="0.2">
      <c r="A25" s="40"/>
      <c r="B25" s="41">
        <v>0.5</v>
      </c>
      <c r="C25" s="44" t="s">
        <v>20</v>
      </c>
      <c r="D25" s="44" t="s">
        <v>24</v>
      </c>
      <c r="E25" s="44" t="s">
        <v>23</v>
      </c>
      <c r="F25" s="46"/>
    </row>
    <row r="26" spans="1:18" ht="15.75" customHeight="1" x14ac:dyDescent="0.2">
      <c r="A26" s="40"/>
      <c r="B26" s="41">
        <v>0.52083333333333304</v>
      </c>
      <c r="C26" s="44" t="s">
        <v>20</v>
      </c>
      <c r="D26" s="44" t="s">
        <v>24</v>
      </c>
      <c r="E26" s="44" t="s">
        <v>23</v>
      </c>
      <c r="F26" s="46"/>
    </row>
    <row r="27" spans="1:18" ht="15.75" customHeight="1" x14ac:dyDescent="0.2">
      <c r="A27" s="40"/>
      <c r="B27" s="41">
        <v>0.54166666666666596</v>
      </c>
      <c r="C27" s="44" t="s">
        <v>20</v>
      </c>
      <c r="D27" s="44" t="s">
        <v>24</v>
      </c>
      <c r="E27" s="44" t="s">
        <v>23</v>
      </c>
      <c r="F27" s="46"/>
    </row>
    <row r="28" spans="1:18" ht="15.75" customHeight="1" x14ac:dyDescent="0.2">
      <c r="A28" s="40"/>
      <c r="B28" s="47">
        <v>0.5625</v>
      </c>
      <c r="C28" s="48" t="s">
        <v>20</v>
      </c>
      <c r="D28" s="48" t="s">
        <v>24</v>
      </c>
      <c r="E28" s="48" t="s">
        <v>23</v>
      </c>
      <c r="F28" s="49"/>
    </row>
    <row r="29" spans="1:18" ht="15.75" customHeight="1" x14ac:dyDescent="0.2">
      <c r="A29" s="40"/>
      <c r="B29" s="50">
        <v>0.58333333333333304</v>
      </c>
      <c r="C29" s="51" t="s">
        <v>20</v>
      </c>
      <c r="D29" s="51" t="s">
        <v>24</v>
      </c>
      <c r="E29" s="51" t="s">
        <v>23</v>
      </c>
      <c r="F29" s="49"/>
    </row>
    <row r="30" spans="1:18" ht="15.75" customHeight="1" x14ac:dyDescent="0.2">
      <c r="A30" s="40"/>
      <c r="B30" s="50">
        <v>0.60416666666666596</v>
      </c>
      <c r="C30" s="51" t="s">
        <v>20</v>
      </c>
      <c r="D30" s="51" t="s">
        <v>24</v>
      </c>
      <c r="E30" s="51" t="s">
        <v>23</v>
      </c>
      <c r="F30" s="49"/>
    </row>
    <row r="31" spans="1:18" ht="15.75" customHeight="1" x14ac:dyDescent="0.2">
      <c r="A31" s="40"/>
      <c r="B31" s="50">
        <v>0.625</v>
      </c>
      <c r="C31" s="51" t="s">
        <v>20</v>
      </c>
      <c r="D31" s="51" t="s">
        <v>24</v>
      </c>
      <c r="E31" s="51" t="s">
        <v>23</v>
      </c>
      <c r="F31" s="49"/>
    </row>
    <row r="32" spans="1:18" ht="15.75" customHeight="1" x14ac:dyDescent="0.2">
      <c r="A32" s="40"/>
      <c r="B32" s="50">
        <v>0.64583333333333304</v>
      </c>
      <c r="C32" s="51" t="s">
        <v>20</v>
      </c>
      <c r="D32" s="51" t="s">
        <v>24</v>
      </c>
      <c r="E32" s="51" t="s">
        <v>23</v>
      </c>
      <c r="F32" s="49"/>
    </row>
    <row r="33" spans="1:9" ht="15.75" customHeight="1" x14ac:dyDescent="0.2">
      <c r="A33" s="40"/>
      <c r="B33" s="50">
        <v>0.66666666666666596</v>
      </c>
      <c r="C33" s="51" t="s">
        <v>20</v>
      </c>
      <c r="D33" s="51" t="s">
        <v>24</v>
      </c>
      <c r="E33" s="51" t="s">
        <v>23</v>
      </c>
      <c r="F33" s="49"/>
    </row>
    <row r="34" spans="1:9" ht="15.75" customHeight="1" x14ac:dyDescent="0.2">
      <c r="A34" s="40"/>
      <c r="B34" s="50">
        <v>0.6875</v>
      </c>
      <c r="C34" s="51" t="s">
        <v>20</v>
      </c>
      <c r="D34" s="51" t="s">
        <v>24</v>
      </c>
      <c r="E34" s="51" t="s">
        <v>23</v>
      </c>
      <c r="F34" s="49"/>
    </row>
    <row r="35" spans="1:9" ht="15.75" customHeight="1" x14ac:dyDescent="0.2">
      <c r="A35" s="40"/>
      <c r="B35" s="50">
        <v>0.70833333333333304</v>
      </c>
      <c r="C35" s="51" t="s">
        <v>20</v>
      </c>
      <c r="D35" s="52"/>
      <c r="E35" s="52"/>
      <c r="F35" s="49"/>
    </row>
    <row r="36" spans="1:9" ht="15.75" customHeight="1" x14ac:dyDescent="0.2">
      <c r="A36" s="40"/>
      <c r="B36" s="50">
        <v>0.72916666666666596</v>
      </c>
      <c r="C36" s="51" t="s">
        <v>20</v>
      </c>
      <c r="D36" s="52"/>
      <c r="E36" s="52"/>
      <c r="F36" s="49"/>
    </row>
    <row r="37" spans="1:9" ht="15.75" customHeight="1" x14ac:dyDescent="0.2">
      <c r="A37" s="40"/>
      <c r="B37" s="50">
        <v>0.75</v>
      </c>
      <c r="C37" s="51" t="s">
        <v>20</v>
      </c>
      <c r="D37" s="52"/>
      <c r="E37" s="52"/>
      <c r="F37" s="49"/>
    </row>
    <row r="38" spans="1:9" ht="15.75" customHeight="1" x14ac:dyDescent="0.2">
      <c r="A38" s="40"/>
      <c r="B38" s="50">
        <v>0.77083333333333304</v>
      </c>
      <c r="C38" s="51" t="s">
        <v>20</v>
      </c>
      <c r="D38" s="52"/>
      <c r="E38" s="52"/>
      <c r="F38" s="49"/>
    </row>
    <row r="39" spans="1:9" ht="15.75" customHeight="1" x14ac:dyDescent="0.2">
      <c r="A39" s="40"/>
      <c r="B39" s="50">
        <v>0.79166666666666596</v>
      </c>
      <c r="C39" s="51" t="s">
        <v>25</v>
      </c>
      <c r="D39" s="52"/>
      <c r="E39" s="52"/>
      <c r="F39" s="39" t="s">
        <v>25</v>
      </c>
    </row>
    <row r="40" spans="1:9" ht="15.75" customHeight="1" x14ac:dyDescent="0.2">
      <c r="A40" s="40"/>
      <c r="B40" s="50">
        <v>0.8125</v>
      </c>
      <c r="C40" s="51" t="s">
        <v>25</v>
      </c>
      <c r="D40" s="52"/>
      <c r="E40" s="52"/>
      <c r="F40" s="39" t="s">
        <v>25</v>
      </c>
    </row>
    <row r="41" spans="1:9" ht="15.75" customHeight="1" x14ac:dyDescent="0.2">
      <c r="A41" s="40"/>
      <c r="B41" s="50">
        <v>0.83333333333333304</v>
      </c>
      <c r="C41" s="52"/>
      <c r="D41" s="52"/>
      <c r="E41" s="52"/>
      <c r="F41" s="52"/>
    </row>
    <row r="42" spans="1:9" ht="15.75" customHeight="1" x14ac:dyDescent="0.2">
      <c r="A42" s="40"/>
      <c r="B42" s="50">
        <v>0.85416666666666596</v>
      </c>
      <c r="C42" s="52"/>
      <c r="D42" s="52"/>
      <c r="E42" s="52"/>
      <c r="F42" s="52"/>
    </row>
    <row r="43" spans="1:9" ht="15.75" customHeight="1" x14ac:dyDescent="0.2">
      <c r="A43" s="40"/>
      <c r="B43" s="50">
        <v>0.874999999999999</v>
      </c>
      <c r="C43" s="52"/>
      <c r="D43" s="52"/>
      <c r="E43" s="52"/>
      <c r="F43" s="52"/>
    </row>
    <row r="44" spans="1:9" ht="15.75" customHeight="1" x14ac:dyDescent="0.2">
      <c r="B44" s="36" t="s">
        <v>26</v>
      </c>
      <c r="C44" s="53">
        <v>13.5</v>
      </c>
      <c r="D44" s="53">
        <v>9</v>
      </c>
      <c r="E44" s="53">
        <v>9</v>
      </c>
      <c r="F44" s="54">
        <f>SUM(C44:E44)</f>
        <v>31.5</v>
      </c>
    </row>
    <row r="45" spans="1:9" ht="15.75" customHeight="1" x14ac:dyDescent="0.2">
      <c r="A45" s="40"/>
      <c r="I45" s="40"/>
    </row>
    <row r="46" spans="1:9" ht="15.75" customHeight="1" x14ac:dyDescent="0.2">
      <c r="A46" s="36" t="s">
        <v>12</v>
      </c>
      <c r="B46" s="165" t="s">
        <v>27</v>
      </c>
      <c r="C46" s="166"/>
      <c r="D46" s="166"/>
      <c r="E46" s="166"/>
      <c r="F46" s="167"/>
      <c r="G46" s="36"/>
      <c r="I46" s="40"/>
    </row>
    <row r="47" spans="1:9" ht="15.75" customHeight="1" x14ac:dyDescent="0.2">
      <c r="A47" s="55" t="s">
        <v>14</v>
      </c>
      <c r="B47" s="55" t="s">
        <v>28</v>
      </c>
      <c r="C47" s="55" t="s">
        <v>29</v>
      </c>
      <c r="D47" s="55" t="s">
        <v>30</v>
      </c>
      <c r="E47" s="55" t="s">
        <v>31</v>
      </c>
      <c r="F47" s="55" t="s">
        <v>32</v>
      </c>
      <c r="G47" s="39" t="s">
        <v>18</v>
      </c>
      <c r="I47" s="40"/>
    </row>
    <row r="48" spans="1:9" ht="15.75" customHeight="1" x14ac:dyDescent="0.2">
      <c r="A48" s="50">
        <v>0.25</v>
      </c>
      <c r="B48" s="56" t="s">
        <v>19</v>
      </c>
      <c r="C48" s="52"/>
      <c r="D48" s="52"/>
      <c r="E48" s="52"/>
      <c r="F48" s="52"/>
      <c r="G48" s="52"/>
      <c r="I48" s="40"/>
    </row>
    <row r="49" spans="1:9" ht="15.75" customHeight="1" x14ac:dyDescent="0.2">
      <c r="A49" s="50">
        <v>0.27083333333333331</v>
      </c>
      <c r="B49" s="56" t="s">
        <v>19</v>
      </c>
      <c r="C49" s="52"/>
      <c r="D49" s="52"/>
      <c r="E49" s="52"/>
      <c r="F49" s="52"/>
      <c r="G49" s="49"/>
      <c r="I49" s="40"/>
    </row>
    <row r="50" spans="1:9" ht="15.75" customHeight="1" x14ac:dyDescent="0.2">
      <c r="A50" s="50">
        <v>0.29166666666666702</v>
      </c>
      <c r="B50" s="56" t="s">
        <v>19</v>
      </c>
      <c r="C50" s="52"/>
      <c r="D50" s="52"/>
      <c r="E50" s="52"/>
      <c r="F50" s="52"/>
      <c r="G50" s="49"/>
      <c r="I50" s="40"/>
    </row>
    <row r="51" spans="1:9" ht="15.75" customHeight="1" x14ac:dyDescent="0.2">
      <c r="A51" s="50">
        <v>0.3125</v>
      </c>
      <c r="B51" s="56" t="s">
        <v>21</v>
      </c>
      <c r="C51" s="51" t="s">
        <v>20</v>
      </c>
      <c r="D51" s="52"/>
      <c r="E51" s="52"/>
      <c r="F51" s="52"/>
      <c r="G51" s="49"/>
      <c r="I51" s="40"/>
    </row>
    <row r="52" spans="1:9" ht="15.75" customHeight="1" x14ac:dyDescent="0.2">
      <c r="A52" s="50">
        <v>0.33333333333333298</v>
      </c>
      <c r="B52" s="56" t="s">
        <v>21</v>
      </c>
      <c r="C52" s="51" t="s">
        <v>20</v>
      </c>
      <c r="D52" s="51" t="s">
        <v>22</v>
      </c>
      <c r="E52" s="51" t="s">
        <v>23</v>
      </c>
      <c r="F52" s="52"/>
      <c r="G52" s="49"/>
      <c r="I52" s="40"/>
    </row>
    <row r="53" spans="1:9" ht="15.75" customHeight="1" x14ac:dyDescent="0.2">
      <c r="A53" s="50">
        <v>0.35416666666666702</v>
      </c>
      <c r="B53" s="56" t="s">
        <v>21</v>
      </c>
      <c r="C53" s="51" t="s">
        <v>20</v>
      </c>
      <c r="D53" s="51" t="s">
        <v>22</v>
      </c>
      <c r="E53" s="51" t="s">
        <v>23</v>
      </c>
      <c r="F53" s="52"/>
      <c r="G53" s="49"/>
      <c r="I53" s="40"/>
    </row>
    <row r="54" spans="1:9" ht="15.75" customHeight="1" x14ac:dyDescent="0.2">
      <c r="A54" s="50">
        <v>0.375</v>
      </c>
      <c r="B54" s="52"/>
      <c r="C54" s="51" t="s">
        <v>20</v>
      </c>
      <c r="D54" s="51" t="s">
        <v>24</v>
      </c>
      <c r="E54" s="51" t="s">
        <v>23</v>
      </c>
      <c r="F54" s="52"/>
      <c r="G54" s="49"/>
      <c r="I54" s="40"/>
    </row>
    <row r="55" spans="1:9" ht="15.75" customHeight="1" x14ac:dyDescent="0.2">
      <c r="A55" s="50">
        <v>0.39583333333333298</v>
      </c>
      <c r="B55" s="52"/>
      <c r="C55" s="51" t="s">
        <v>20</v>
      </c>
      <c r="D55" s="51" t="s">
        <v>24</v>
      </c>
      <c r="E55" s="51" t="s">
        <v>23</v>
      </c>
      <c r="F55" s="52"/>
      <c r="G55" s="49"/>
      <c r="I55" s="40"/>
    </row>
    <row r="56" spans="1:9" ht="15.75" customHeight="1" x14ac:dyDescent="0.2">
      <c r="A56" s="50">
        <v>0.41666666666666702</v>
      </c>
      <c r="B56" s="52"/>
      <c r="C56" s="51" t="s">
        <v>20</v>
      </c>
      <c r="D56" s="51" t="s">
        <v>24</v>
      </c>
      <c r="E56" s="51" t="s">
        <v>23</v>
      </c>
      <c r="F56" s="52"/>
      <c r="G56" s="49"/>
      <c r="I56" s="40"/>
    </row>
    <row r="57" spans="1:9" ht="15.75" customHeight="1" x14ac:dyDescent="0.2">
      <c r="A57" s="50">
        <v>0.4375</v>
      </c>
      <c r="B57" s="52"/>
      <c r="C57" s="51" t="s">
        <v>20</v>
      </c>
      <c r="D57" s="51" t="s">
        <v>24</v>
      </c>
      <c r="E57" s="51" t="s">
        <v>23</v>
      </c>
      <c r="F57" s="52"/>
      <c r="G57" s="49"/>
      <c r="I57" s="40"/>
    </row>
    <row r="58" spans="1:9" ht="15.75" customHeight="1" x14ac:dyDescent="0.2">
      <c r="A58" s="50">
        <v>0.45833333333333298</v>
      </c>
      <c r="B58" s="52"/>
      <c r="C58" s="51" t="s">
        <v>20</v>
      </c>
      <c r="D58" s="51" t="s">
        <v>24</v>
      </c>
      <c r="E58" s="51" t="s">
        <v>23</v>
      </c>
      <c r="F58" s="52"/>
      <c r="G58" s="49"/>
      <c r="I58" s="40"/>
    </row>
    <row r="59" spans="1:9" ht="15.75" customHeight="1" x14ac:dyDescent="0.2">
      <c r="A59" s="50">
        <v>0.47916666666666602</v>
      </c>
      <c r="B59" s="52"/>
      <c r="C59" s="51" t="s">
        <v>20</v>
      </c>
      <c r="D59" s="51" t="s">
        <v>24</v>
      </c>
      <c r="E59" s="51" t="s">
        <v>23</v>
      </c>
      <c r="F59" s="52"/>
      <c r="G59" s="49"/>
      <c r="I59" s="40"/>
    </row>
    <row r="60" spans="1:9" ht="15.75" customHeight="1" x14ac:dyDescent="0.2">
      <c r="A60" s="50">
        <v>0.5</v>
      </c>
      <c r="B60" s="52"/>
      <c r="C60" s="51" t="s">
        <v>20</v>
      </c>
      <c r="D60" s="51" t="s">
        <v>24</v>
      </c>
      <c r="E60" s="51" t="s">
        <v>23</v>
      </c>
      <c r="F60" s="52"/>
      <c r="G60" s="49"/>
      <c r="I60" s="40"/>
    </row>
    <row r="61" spans="1:9" ht="15.75" customHeight="1" x14ac:dyDescent="0.2">
      <c r="A61" s="50">
        <v>0.52083333333333304</v>
      </c>
      <c r="B61" s="52"/>
      <c r="C61" s="51" t="s">
        <v>20</v>
      </c>
      <c r="D61" s="51" t="s">
        <v>24</v>
      </c>
      <c r="E61" s="51" t="s">
        <v>23</v>
      </c>
      <c r="F61" s="52"/>
      <c r="G61" s="49"/>
      <c r="I61" s="40"/>
    </row>
    <row r="62" spans="1:9" ht="15.75" customHeight="1" x14ac:dyDescent="0.2">
      <c r="A62" s="50">
        <v>0.54166666666666596</v>
      </c>
      <c r="B62" s="52"/>
      <c r="C62" s="51" t="s">
        <v>20</v>
      </c>
      <c r="D62" s="51" t="s">
        <v>24</v>
      </c>
      <c r="E62" s="51" t="s">
        <v>23</v>
      </c>
      <c r="F62" s="52"/>
      <c r="G62" s="49"/>
      <c r="I62" s="40"/>
    </row>
    <row r="63" spans="1:9" ht="15.75" customHeight="1" x14ac:dyDescent="0.2">
      <c r="A63" s="50">
        <v>0.5625</v>
      </c>
      <c r="B63" s="52"/>
      <c r="C63" s="51" t="s">
        <v>20</v>
      </c>
      <c r="D63" s="51" t="s">
        <v>24</v>
      </c>
      <c r="E63" s="51" t="s">
        <v>23</v>
      </c>
      <c r="F63" s="52"/>
      <c r="G63" s="49"/>
      <c r="I63" s="40"/>
    </row>
    <row r="64" spans="1:9" ht="15.75" customHeight="1" x14ac:dyDescent="0.2">
      <c r="A64" s="50">
        <v>0.58333333333333304</v>
      </c>
      <c r="B64" s="52"/>
      <c r="C64" s="52"/>
      <c r="D64" s="52"/>
      <c r="E64" s="51" t="s">
        <v>20</v>
      </c>
      <c r="F64" s="52"/>
      <c r="G64" s="49"/>
      <c r="I64" s="40"/>
    </row>
    <row r="65" spans="1:9" ht="15.75" customHeight="1" x14ac:dyDescent="0.2">
      <c r="A65" s="50">
        <v>0.60416666666666596</v>
      </c>
      <c r="B65" s="52"/>
      <c r="C65" s="52"/>
      <c r="D65" s="52"/>
      <c r="E65" s="51" t="s">
        <v>20</v>
      </c>
      <c r="F65" s="51" t="s">
        <v>23</v>
      </c>
      <c r="G65" s="49"/>
      <c r="I65" s="40"/>
    </row>
    <row r="66" spans="1:9" ht="15.75" customHeight="1" x14ac:dyDescent="0.2">
      <c r="A66" s="50">
        <v>0.625</v>
      </c>
      <c r="B66" s="52"/>
      <c r="C66" s="52"/>
      <c r="D66" s="52"/>
      <c r="E66" s="51" t="s">
        <v>20</v>
      </c>
      <c r="F66" s="51" t="s">
        <v>23</v>
      </c>
      <c r="G66" s="49"/>
      <c r="I66" s="40"/>
    </row>
    <row r="67" spans="1:9" ht="15.75" customHeight="1" x14ac:dyDescent="0.2">
      <c r="A67" s="50">
        <v>0.64583333333333304</v>
      </c>
      <c r="B67" s="52"/>
      <c r="C67" s="52"/>
      <c r="D67" s="52"/>
      <c r="E67" s="51" t="s">
        <v>20</v>
      </c>
      <c r="F67" s="51" t="s">
        <v>23</v>
      </c>
      <c r="G67" s="49"/>
      <c r="I67" s="40"/>
    </row>
    <row r="68" spans="1:9" ht="15.75" customHeight="1" x14ac:dyDescent="0.2">
      <c r="A68" s="50">
        <v>0.66666666666666596</v>
      </c>
      <c r="B68" s="52"/>
      <c r="C68" s="52"/>
      <c r="D68" s="52"/>
      <c r="E68" s="51" t="s">
        <v>20</v>
      </c>
      <c r="F68" s="51" t="s">
        <v>23</v>
      </c>
      <c r="G68" s="49"/>
      <c r="I68" s="40"/>
    </row>
    <row r="69" spans="1:9" ht="15.75" customHeight="1" x14ac:dyDescent="0.2">
      <c r="A69" s="50">
        <v>0.6875</v>
      </c>
      <c r="B69" s="52"/>
      <c r="C69" s="52"/>
      <c r="D69" s="52"/>
      <c r="E69" s="51" t="s">
        <v>20</v>
      </c>
      <c r="F69" s="51" t="s">
        <v>23</v>
      </c>
      <c r="G69" s="49"/>
      <c r="I69" s="40"/>
    </row>
    <row r="70" spans="1:9" ht="15.75" customHeight="1" x14ac:dyDescent="0.2">
      <c r="A70" s="50">
        <v>0.70833333333333304</v>
      </c>
      <c r="B70" s="52"/>
      <c r="C70" s="52"/>
      <c r="D70" s="52"/>
      <c r="E70" s="52"/>
      <c r="F70" s="51" t="s">
        <v>20</v>
      </c>
      <c r="G70" s="49"/>
      <c r="I70" s="40"/>
    </row>
    <row r="71" spans="1:9" ht="15.75" customHeight="1" x14ac:dyDescent="0.2">
      <c r="A71" s="50">
        <v>0.72916666666666596</v>
      </c>
      <c r="B71" s="52"/>
      <c r="C71" s="52"/>
      <c r="D71" s="52"/>
      <c r="E71" s="52"/>
      <c r="F71" s="51" t="s">
        <v>20</v>
      </c>
      <c r="G71" s="49"/>
      <c r="I71" s="40"/>
    </row>
    <row r="72" spans="1:9" ht="15.75" customHeight="1" x14ac:dyDescent="0.2">
      <c r="A72" s="50">
        <v>0.75</v>
      </c>
      <c r="B72" s="52"/>
      <c r="C72" s="52"/>
      <c r="D72" s="52"/>
      <c r="E72" s="52"/>
      <c r="F72" s="51" t="s">
        <v>20</v>
      </c>
      <c r="G72" s="49"/>
      <c r="I72" s="40"/>
    </row>
    <row r="73" spans="1:9" ht="15.75" customHeight="1" x14ac:dyDescent="0.2">
      <c r="A73" s="50">
        <v>0.77083333333333304</v>
      </c>
      <c r="B73" s="52"/>
      <c r="C73" s="52"/>
      <c r="D73" s="52"/>
      <c r="E73" s="52"/>
      <c r="F73" s="51" t="s">
        <v>20</v>
      </c>
      <c r="G73" s="49"/>
      <c r="I73" s="40"/>
    </row>
    <row r="74" spans="1:9" ht="15.75" customHeight="1" x14ac:dyDescent="0.2">
      <c r="A74" s="50">
        <v>0.79166666666666596</v>
      </c>
      <c r="B74" s="52"/>
      <c r="C74" s="52"/>
      <c r="D74" s="52"/>
      <c r="E74" s="52"/>
      <c r="F74" s="51" t="s">
        <v>20</v>
      </c>
      <c r="G74" s="49"/>
      <c r="I74" s="40"/>
    </row>
    <row r="75" spans="1:9" ht="15.75" customHeight="1" x14ac:dyDescent="0.2">
      <c r="A75" s="50">
        <v>0.8125</v>
      </c>
      <c r="B75" s="52"/>
      <c r="C75" s="52"/>
      <c r="D75" s="52"/>
      <c r="E75" s="52"/>
      <c r="F75" s="51" t="s">
        <v>20</v>
      </c>
      <c r="G75" s="49"/>
      <c r="I75" s="40"/>
    </row>
    <row r="76" spans="1:9" ht="15.75" customHeight="1" x14ac:dyDescent="0.2">
      <c r="A76" s="50">
        <v>0.83333333333333304</v>
      </c>
      <c r="B76" s="52"/>
      <c r="C76" s="52"/>
      <c r="D76" s="52"/>
      <c r="E76" s="52"/>
      <c r="F76" s="51" t="s">
        <v>20</v>
      </c>
      <c r="G76" s="39" t="s">
        <v>25</v>
      </c>
      <c r="I76" s="40"/>
    </row>
    <row r="77" spans="1:9" ht="15.75" customHeight="1" x14ac:dyDescent="0.2">
      <c r="A77" s="50">
        <v>0.85416666666666596</v>
      </c>
      <c r="B77" s="52"/>
      <c r="C77" s="52"/>
      <c r="D77" s="52"/>
      <c r="E77" s="52"/>
      <c r="F77" s="51" t="s">
        <v>20</v>
      </c>
      <c r="G77" s="39" t="s">
        <v>25</v>
      </c>
      <c r="I77" s="40"/>
    </row>
    <row r="78" spans="1:9" ht="15.75" customHeight="1" x14ac:dyDescent="0.2">
      <c r="A78" s="50">
        <v>0.874999999999999</v>
      </c>
      <c r="B78" s="52"/>
      <c r="C78" s="52"/>
      <c r="D78" s="52"/>
      <c r="E78" s="52"/>
      <c r="F78" s="52"/>
      <c r="G78" s="52"/>
      <c r="I78" s="40"/>
    </row>
    <row r="79" spans="1:9" ht="15.75" customHeight="1" x14ac:dyDescent="0.2">
      <c r="A79" s="36" t="s">
        <v>26</v>
      </c>
      <c r="B79" s="36">
        <v>3</v>
      </c>
      <c r="C79" s="36">
        <v>6.5</v>
      </c>
      <c r="D79" s="36">
        <v>6</v>
      </c>
      <c r="E79" s="36">
        <v>9</v>
      </c>
      <c r="F79" s="36">
        <v>6.5</v>
      </c>
      <c r="G79" s="54">
        <f>SUM(B79:F79)</f>
        <v>31</v>
      </c>
      <c r="I79" s="40"/>
    </row>
    <row r="80" spans="1:9" ht="15.75" customHeight="1" x14ac:dyDescent="0.2">
      <c r="A80" s="40"/>
      <c r="I80" s="40"/>
    </row>
    <row r="81" spans="1:9" ht="15.75" customHeight="1" x14ac:dyDescent="0.2">
      <c r="A81" s="40"/>
      <c r="I81" s="40"/>
    </row>
    <row r="82" spans="1:9" ht="15.75" customHeight="1" x14ac:dyDescent="0.2">
      <c r="A82" s="40"/>
      <c r="I82" s="40"/>
    </row>
    <row r="83" spans="1:9" ht="15.75" customHeight="1" x14ac:dyDescent="0.2">
      <c r="A83" s="40"/>
      <c r="I83" s="40"/>
    </row>
    <row r="84" spans="1:9" ht="15.75" customHeight="1" x14ac:dyDescent="0.2">
      <c r="A84" s="40"/>
      <c r="I84" s="40"/>
    </row>
    <row r="85" spans="1:9" ht="15.75" customHeight="1" x14ac:dyDescent="0.2">
      <c r="A85" s="40"/>
      <c r="I85" s="40"/>
    </row>
    <row r="86" spans="1:9" ht="15.75" customHeight="1" x14ac:dyDescent="0.2">
      <c r="A86" s="40"/>
      <c r="I86" s="40"/>
    </row>
    <row r="87" spans="1:9" ht="15.75" customHeight="1" x14ac:dyDescent="0.2">
      <c r="A87" s="40"/>
      <c r="I87" s="40"/>
    </row>
    <row r="88" spans="1:9" ht="15.75" customHeight="1" x14ac:dyDescent="0.2">
      <c r="A88" s="40"/>
      <c r="I88" s="40"/>
    </row>
    <row r="89" spans="1:9" ht="15.75" customHeight="1" x14ac:dyDescent="0.2">
      <c r="A89" s="40"/>
      <c r="I89" s="40"/>
    </row>
    <row r="90" spans="1:9" ht="15.75" customHeight="1" x14ac:dyDescent="0.2">
      <c r="A90" s="40"/>
      <c r="I90" s="40"/>
    </row>
    <row r="91" spans="1:9" ht="15.75" customHeight="1" x14ac:dyDescent="0.2">
      <c r="A91" s="40"/>
      <c r="I91" s="40"/>
    </row>
    <row r="92" spans="1:9" ht="15.75" customHeight="1" x14ac:dyDescent="0.2">
      <c r="A92" s="40"/>
      <c r="I92" s="40"/>
    </row>
    <row r="93" spans="1:9" ht="15.75" customHeight="1" x14ac:dyDescent="0.2">
      <c r="A93" s="40"/>
      <c r="I93" s="40"/>
    </row>
    <row r="94" spans="1:9" ht="15.75" customHeight="1" x14ac:dyDescent="0.2">
      <c r="A94" s="40"/>
      <c r="I94" s="40"/>
    </row>
    <row r="95" spans="1:9" ht="15.75" customHeight="1" x14ac:dyDescent="0.2">
      <c r="A95" s="40"/>
      <c r="I95" s="40"/>
    </row>
    <row r="96" spans="1:9" ht="15.75" customHeight="1" x14ac:dyDescent="0.2">
      <c r="A96" s="40"/>
      <c r="I96" s="40"/>
    </row>
    <row r="97" spans="1:9" ht="15.75" customHeight="1" x14ac:dyDescent="0.2">
      <c r="A97" s="40"/>
      <c r="I97" s="40"/>
    </row>
    <row r="98" spans="1:9" ht="15.75" customHeight="1" x14ac:dyDescent="0.2">
      <c r="A98" s="40"/>
      <c r="I98" s="40"/>
    </row>
    <row r="99" spans="1:9" ht="15.75" customHeight="1" x14ac:dyDescent="0.2">
      <c r="A99" s="40"/>
      <c r="I99" s="40"/>
    </row>
    <row r="100" spans="1:9" ht="15.75" customHeight="1" x14ac:dyDescent="0.2">
      <c r="A100" s="40"/>
      <c r="I100" s="40"/>
    </row>
    <row r="101" spans="1:9" ht="15.75" customHeight="1" x14ac:dyDescent="0.2">
      <c r="A101" s="40"/>
      <c r="I101" s="40"/>
    </row>
    <row r="102" spans="1:9" ht="15.75" customHeight="1" x14ac:dyDescent="0.2">
      <c r="A102" s="40"/>
      <c r="I102" s="40"/>
    </row>
    <row r="103" spans="1:9" ht="15.75" customHeight="1" x14ac:dyDescent="0.2">
      <c r="A103" s="40"/>
      <c r="I103" s="40"/>
    </row>
    <row r="104" spans="1:9" ht="15.75" customHeight="1" x14ac:dyDescent="0.2">
      <c r="A104" s="40"/>
      <c r="I104" s="40"/>
    </row>
    <row r="105" spans="1:9" ht="15.75" customHeight="1" x14ac:dyDescent="0.2">
      <c r="A105" s="40"/>
      <c r="I105" s="40"/>
    </row>
    <row r="106" spans="1:9" ht="15.75" customHeight="1" x14ac:dyDescent="0.2">
      <c r="A106" s="40"/>
      <c r="I106" s="40"/>
    </row>
    <row r="107" spans="1:9" ht="15.75" customHeight="1" x14ac:dyDescent="0.2">
      <c r="A107" s="40"/>
      <c r="I107" s="40"/>
    </row>
    <row r="108" spans="1:9" ht="15.75" customHeight="1" x14ac:dyDescent="0.2">
      <c r="A108" s="40"/>
      <c r="I108" s="40"/>
    </row>
    <row r="109" spans="1:9" ht="15.75" customHeight="1" x14ac:dyDescent="0.2">
      <c r="A109" s="40"/>
      <c r="I109" s="40"/>
    </row>
    <row r="110" spans="1:9" ht="15.75" customHeight="1" x14ac:dyDescent="0.2">
      <c r="A110" s="40"/>
      <c r="I110" s="40"/>
    </row>
    <row r="111" spans="1:9" ht="15.75" customHeight="1" x14ac:dyDescent="0.2">
      <c r="A111" s="40"/>
      <c r="I111" s="40"/>
    </row>
    <row r="112" spans="1:9" ht="15.75" customHeight="1" x14ac:dyDescent="0.2">
      <c r="A112" s="40"/>
      <c r="I112" s="40"/>
    </row>
    <row r="113" spans="1:9" ht="15.75" customHeight="1" x14ac:dyDescent="0.2">
      <c r="A113" s="40"/>
      <c r="I113" s="40"/>
    </row>
    <row r="114" spans="1:9" ht="15.75" customHeight="1" x14ac:dyDescent="0.2">
      <c r="A114" s="40"/>
      <c r="I114" s="40"/>
    </row>
    <row r="115" spans="1:9" ht="15.75" customHeight="1" x14ac:dyDescent="0.2">
      <c r="A115" s="40"/>
      <c r="I115" s="40"/>
    </row>
    <row r="116" spans="1:9" ht="15.75" customHeight="1" x14ac:dyDescent="0.2">
      <c r="A116" s="40"/>
      <c r="I116" s="40"/>
    </row>
    <row r="117" spans="1:9" ht="15.75" customHeight="1" x14ac:dyDescent="0.2">
      <c r="A117" s="40"/>
      <c r="I117" s="40"/>
    </row>
    <row r="118" spans="1:9" ht="15.75" customHeight="1" x14ac:dyDescent="0.2">
      <c r="A118" s="40"/>
      <c r="I118" s="40"/>
    </row>
    <row r="119" spans="1:9" ht="15.75" customHeight="1" x14ac:dyDescent="0.2">
      <c r="A119" s="40"/>
      <c r="I119" s="40"/>
    </row>
    <row r="120" spans="1:9" ht="15.75" customHeight="1" x14ac:dyDescent="0.2">
      <c r="A120" s="40"/>
      <c r="I120" s="40"/>
    </row>
    <row r="121" spans="1:9" ht="15.75" customHeight="1" x14ac:dyDescent="0.2">
      <c r="A121" s="40"/>
      <c r="I121" s="40"/>
    </row>
    <row r="122" spans="1:9" ht="15.75" customHeight="1" x14ac:dyDescent="0.2">
      <c r="A122" s="40"/>
      <c r="I122" s="40"/>
    </row>
    <row r="123" spans="1:9" ht="15.75" customHeight="1" x14ac:dyDescent="0.2">
      <c r="A123" s="40"/>
      <c r="I123" s="40"/>
    </row>
    <row r="124" spans="1:9" ht="15.75" customHeight="1" x14ac:dyDescent="0.2">
      <c r="A124" s="40"/>
      <c r="I124" s="40"/>
    </row>
    <row r="125" spans="1:9" ht="15.75" customHeight="1" x14ac:dyDescent="0.2">
      <c r="A125" s="40"/>
      <c r="I125" s="40"/>
    </row>
    <row r="126" spans="1:9" ht="15.75" customHeight="1" x14ac:dyDescent="0.2">
      <c r="A126" s="40"/>
      <c r="I126" s="40"/>
    </row>
    <row r="127" spans="1:9" ht="15.75" customHeight="1" x14ac:dyDescent="0.2">
      <c r="A127" s="40"/>
      <c r="I127" s="40"/>
    </row>
    <row r="128" spans="1:9" ht="15.75" customHeight="1" x14ac:dyDescent="0.2">
      <c r="A128" s="40"/>
      <c r="I128" s="40"/>
    </row>
    <row r="129" spans="1:9" ht="15.75" customHeight="1" x14ac:dyDescent="0.2">
      <c r="A129" s="40"/>
      <c r="I129" s="40"/>
    </row>
    <row r="130" spans="1:9" ht="15.75" customHeight="1" x14ac:dyDescent="0.2">
      <c r="A130" s="40"/>
      <c r="I130" s="40"/>
    </row>
    <row r="131" spans="1:9" ht="15.75" customHeight="1" x14ac:dyDescent="0.2">
      <c r="A131" s="40"/>
      <c r="I131" s="40"/>
    </row>
    <row r="132" spans="1:9" ht="15.75" customHeight="1" x14ac:dyDescent="0.2">
      <c r="A132" s="40"/>
      <c r="I132" s="40"/>
    </row>
    <row r="133" spans="1:9" ht="15.75" customHeight="1" x14ac:dyDescent="0.2">
      <c r="A133" s="40"/>
      <c r="I133" s="40"/>
    </row>
    <row r="134" spans="1:9" ht="15.75" customHeight="1" x14ac:dyDescent="0.2">
      <c r="A134" s="40"/>
      <c r="I134" s="40"/>
    </row>
    <row r="135" spans="1:9" ht="15.75" customHeight="1" x14ac:dyDescent="0.2">
      <c r="A135" s="40"/>
      <c r="I135" s="40"/>
    </row>
    <row r="136" spans="1:9" ht="15.75" customHeight="1" x14ac:dyDescent="0.2">
      <c r="A136" s="40"/>
      <c r="I136" s="40"/>
    </row>
    <row r="137" spans="1:9" ht="15.75" customHeight="1" x14ac:dyDescent="0.2">
      <c r="A137" s="40"/>
      <c r="I137" s="40"/>
    </row>
    <row r="138" spans="1:9" ht="15.75" customHeight="1" x14ac:dyDescent="0.2">
      <c r="A138" s="40"/>
      <c r="I138" s="40"/>
    </row>
    <row r="139" spans="1:9" ht="15.75" customHeight="1" x14ac:dyDescent="0.2">
      <c r="A139" s="40"/>
      <c r="I139" s="40"/>
    </row>
    <row r="140" spans="1:9" ht="15.75" customHeight="1" x14ac:dyDescent="0.2">
      <c r="A140" s="40"/>
      <c r="I140" s="40"/>
    </row>
    <row r="141" spans="1:9" ht="15.75" customHeight="1" x14ac:dyDescent="0.2">
      <c r="A141" s="40"/>
      <c r="I141" s="40"/>
    </row>
    <row r="142" spans="1:9" ht="15.75" customHeight="1" x14ac:dyDescent="0.2">
      <c r="A142" s="40"/>
      <c r="I142" s="40"/>
    </row>
    <row r="143" spans="1:9" ht="15.75" customHeight="1" x14ac:dyDescent="0.2">
      <c r="A143" s="40"/>
      <c r="I143" s="40"/>
    </row>
    <row r="144" spans="1:9" ht="15.75" customHeight="1" x14ac:dyDescent="0.2">
      <c r="A144" s="40"/>
      <c r="I144" s="40"/>
    </row>
    <row r="145" spans="1:9" ht="15.75" customHeight="1" x14ac:dyDescent="0.2">
      <c r="A145" s="40"/>
      <c r="I145" s="40"/>
    </row>
    <row r="146" spans="1:9" ht="15.75" customHeight="1" x14ac:dyDescent="0.2">
      <c r="A146" s="40"/>
      <c r="I146" s="40"/>
    </row>
    <row r="147" spans="1:9" ht="15.75" customHeight="1" x14ac:dyDescent="0.2">
      <c r="A147" s="40"/>
      <c r="I147" s="40"/>
    </row>
    <row r="148" spans="1:9" ht="15.75" customHeight="1" x14ac:dyDescent="0.2">
      <c r="A148" s="40"/>
      <c r="I148" s="40"/>
    </row>
    <row r="149" spans="1:9" ht="15.75" customHeight="1" x14ac:dyDescent="0.2">
      <c r="A149" s="40"/>
      <c r="I149" s="40"/>
    </row>
    <row r="150" spans="1:9" ht="15.75" customHeight="1" x14ac:dyDescent="0.2">
      <c r="A150" s="40"/>
      <c r="I150" s="40"/>
    </row>
    <row r="151" spans="1:9" ht="15.75" customHeight="1" x14ac:dyDescent="0.2">
      <c r="A151" s="40"/>
      <c r="I151" s="40"/>
    </row>
    <row r="152" spans="1:9" ht="15.75" customHeight="1" x14ac:dyDescent="0.2">
      <c r="A152" s="40"/>
      <c r="I152" s="40"/>
    </row>
    <row r="153" spans="1:9" ht="15.75" customHeight="1" x14ac:dyDescent="0.2">
      <c r="A153" s="40"/>
      <c r="I153" s="40"/>
    </row>
    <row r="154" spans="1:9" ht="15.75" customHeight="1" x14ac:dyDescent="0.2">
      <c r="A154" s="40"/>
      <c r="I154" s="40"/>
    </row>
    <row r="155" spans="1:9" ht="15.75" customHeight="1" x14ac:dyDescent="0.2">
      <c r="A155" s="40"/>
      <c r="I155" s="40"/>
    </row>
    <row r="156" spans="1:9" ht="15.75" customHeight="1" x14ac:dyDescent="0.2">
      <c r="A156" s="40"/>
      <c r="I156" s="40"/>
    </row>
    <row r="157" spans="1:9" ht="15.75" customHeight="1" x14ac:dyDescent="0.2">
      <c r="A157" s="40"/>
      <c r="I157" s="40"/>
    </row>
    <row r="158" spans="1:9" ht="15.75" customHeight="1" x14ac:dyDescent="0.2">
      <c r="A158" s="40"/>
      <c r="I158" s="40"/>
    </row>
    <row r="159" spans="1:9" ht="15.75" customHeight="1" x14ac:dyDescent="0.2">
      <c r="A159" s="40"/>
      <c r="I159" s="40"/>
    </row>
    <row r="160" spans="1:9" ht="15.75" customHeight="1" x14ac:dyDescent="0.2">
      <c r="A160" s="40"/>
      <c r="I160" s="40"/>
    </row>
    <row r="161" spans="1:9" ht="15.75" customHeight="1" x14ac:dyDescent="0.2">
      <c r="A161" s="40"/>
      <c r="I161" s="40"/>
    </row>
    <row r="162" spans="1:9" ht="15.75" customHeight="1" x14ac:dyDescent="0.2">
      <c r="A162" s="40"/>
      <c r="I162" s="40"/>
    </row>
    <row r="163" spans="1:9" ht="15.75" customHeight="1" x14ac:dyDescent="0.2">
      <c r="A163" s="40"/>
      <c r="I163" s="40"/>
    </row>
    <row r="164" spans="1:9" ht="15.75" customHeight="1" x14ac:dyDescent="0.2">
      <c r="A164" s="40"/>
      <c r="I164" s="40"/>
    </row>
    <row r="165" spans="1:9" ht="15.75" customHeight="1" x14ac:dyDescent="0.2">
      <c r="A165" s="40"/>
      <c r="I165" s="40"/>
    </row>
    <row r="166" spans="1:9" ht="15.75" customHeight="1" x14ac:dyDescent="0.2">
      <c r="A166" s="40"/>
      <c r="I166" s="40"/>
    </row>
    <row r="167" spans="1:9" ht="15.75" customHeight="1" x14ac:dyDescent="0.2">
      <c r="A167" s="40"/>
      <c r="I167" s="40"/>
    </row>
    <row r="168" spans="1:9" ht="15.75" customHeight="1" x14ac:dyDescent="0.2">
      <c r="A168" s="40"/>
      <c r="I168" s="40"/>
    </row>
    <row r="169" spans="1:9" ht="15.75" customHeight="1" x14ac:dyDescent="0.2">
      <c r="A169" s="40"/>
      <c r="I169" s="40"/>
    </row>
    <row r="170" spans="1:9" ht="15.75" customHeight="1" x14ac:dyDescent="0.2">
      <c r="A170" s="40"/>
      <c r="I170" s="40"/>
    </row>
    <row r="171" spans="1:9" ht="15.75" customHeight="1" x14ac:dyDescent="0.2">
      <c r="A171" s="40"/>
      <c r="I171" s="40"/>
    </row>
    <row r="172" spans="1:9" ht="15.75" customHeight="1" x14ac:dyDescent="0.2">
      <c r="A172" s="40"/>
      <c r="I172" s="40"/>
    </row>
    <row r="173" spans="1:9" ht="15.75" customHeight="1" x14ac:dyDescent="0.2">
      <c r="A173" s="40"/>
      <c r="I173" s="40"/>
    </row>
    <row r="174" spans="1:9" ht="15.75" customHeight="1" x14ac:dyDescent="0.2">
      <c r="A174" s="40"/>
      <c r="I174" s="40"/>
    </row>
    <row r="175" spans="1:9" ht="15.75" customHeight="1" x14ac:dyDescent="0.2">
      <c r="A175" s="40"/>
      <c r="I175" s="40"/>
    </row>
    <row r="176" spans="1:9" ht="15.75" customHeight="1" x14ac:dyDescent="0.2">
      <c r="A176" s="40"/>
      <c r="I176" s="40"/>
    </row>
    <row r="177" spans="1:9" ht="15.75" customHeight="1" x14ac:dyDescent="0.2">
      <c r="A177" s="40"/>
      <c r="I177" s="40"/>
    </row>
    <row r="178" spans="1:9" ht="15.75" customHeight="1" x14ac:dyDescent="0.2">
      <c r="A178" s="40"/>
      <c r="I178" s="40"/>
    </row>
    <row r="179" spans="1:9" ht="15.75" customHeight="1" x14ac:dyDescent="0.2">
      <c r="A179" s="40"/>
      <c r="I179" s="40"/>
    </row>
    <row r="180" spans="1:9" ht="15.75" customHeight="1" x14ac:dyDescent="0.2">
      <c r="A180" s="40"/>
      <c r="I180" s="40"/>
    </row>
    <row r="181" spans="1:9" ht="15.75" customHeight="1" x14ac:dyDescent="0.2">
      <c r="A181" s="40"/>
      <c r="I181" s="40"/>
    </row>
    <row r="182" spans="1:9" ht="15.75" customHeight="1" x14ac:dyDescent="0.2">
      <c r="A182" s="40"/>
      <c r="I182" s="40"/>
    </row>
    <row r="183" spans="1:9" ht="15.75" customHeight="1" x14ac:dyDescent="0.2">
      <c r="A183" s="40"/>
      <c r="I183" s="40"/>
    </row>
    <row r="184" spans="1:9" ht="15.75" customHeight="1" x14ac:dyDescent="0.2">
      <c r="A184" s="40"/>
      <c r="I184" s="40"/>
    </row>
    <row r="185" spans="1:9" ht="15.75" customHeight="1" x14ac:dyDescent="0.2">
      <c r="A185" s="40"/>
      <c r="I185" s="40"/>
    </row>
    <row r="186" spans="1:9" ht="15.75" customHeight="1" x14ac:dyDescent="0.2">
      <c r="A186" s="40"/>
      <c r="I186" s="40"/>
    </row>
    <row r="187" spans="1:9" ht="15.75" customHeight="1" x14ac:dyDescent="0.2">
      <c r="A187" s="40"/>
      <c r="I187" s="40"/>
    </row>
    <row r="188" spans="1:9" ht="15.75" customHeight="1" x14ac:dyDescent="0.2">
      <c r="A188" s="40"/>
      <c r="I188" s="40"/>
    </row>
    <row r="189" spans="1:9" ht="15.75" customHeight="1" x14ac:dyDescent="0.2">
      <c r="A189" s="40"/>
      <c r="I189" s="40"/>
    </row>
    <row r="190" spans="1:9" ht="15.75" customHeight="1" x14ac:dyDescent="0.2">
      <c r="A190" s="40"/>
      <c r="I190" s="40"/>
    </row>
    <row r="191" spans="1:9" ht="15.75" customHeight="1" x14ac:dyDescent="0.2">
      <c r="A191" s="40"/>
      <c r="I191" s="40"/>
    </row>
    <row r="192" spans="1:9" ht="15.75" customHeight="1" x14ac:dyDescent="0.2">
      <c r="A192" s="40"/>
      <c r="I192" s="40"/>
    </row>
    <row r="193" spans="1:9" ht="15.75" customHeight="1" x14ac:dyDescent="0.2">
      <c r="A193" s="40"/>
      <c r="I193" s="40"/>
    </row>
    <row r="194" spans="1:9" ht="15.75" customHeight="1" x14ac:dyDescent="0.2">
      <c r="A194" s="40"/>
      <c r="I194" s="40"/>
    </row>
    <row r="195" spans="1:9" ht="15.75" customHeight="1" x14ac:dyDescent="0.2">
      <c r="A195" s="40"/>
      <c r="I195" s="40"/>
    </row>
    <row r="196" spans="1:9" ht="15.75" customHeight="1" x14ac:dyDescent="0.2">
      <c r="A196" s="40"/>
      <c r="I196" s="40"/>
    </row>
    <row r="197" spans="1:9" ht="15.75" customHeight="1" x14ac:dyDescent="0.2">
      <c r="A197" s="40"/>
      <c r="I197" s="40"/>
    </row>
    <row r="198" spans="1:9" ht="15.75" customHeight="1" x14ac:dyDescent="0.2">
      <c r="A198" s="40"/>
      <c r="I198" s="40"/>
    </row>
    <row r="199" spans="1:9" ht="15.75" customHeight="1" x14ac:dyDescent="0.2">
      <c r="A199" s="40"/>
      <c r="I199" s="40"/>
    </row>
    <row r="200" spans="1:9" ht="15.75" customHeight="1" x14ac:dyDescent="0.2">
      <c r="A200" s="40"/>
      <c r="I200" s="40"/>
    </row>
    <row r="201" spans="1:9" ht="15.75" customHeight="1" x14ac:dyDescent="0.2">
      <c r="A201" s="40"/>
      <c r="I201" s="40"/>
    </row>
    <row r="202" spans="1:9" ht="15.75" customHeight="1" x14ac:dyDescent="0.2">
      <c r="A202" s="40"/>
      <c r="I202" s="40"/>
    </row>
    <row r="203" spans="1:9" ht="15.75" customHeight="1" x14ac:dyDescent="0.2">
      <c r="A203" s="40"/>
      <c r="I203" s="40"/>
    </row>
    <row r="204" spans="1:9" ht="15.75" customHeight="1" x14ac:dyDescent="0.2">
      <c r="A204" s="40"/>
      <c r="I204" s="40"/>
    </row>
    <row r="205" spans="1:9" ht="15.75" customHeight="1" x14ac:dyDescent="0.2">
      <c r="A205" s="40"/>
      <c r="I205" s="40"/>
    </row>
    <row r="206" spans="1:9" ht="15.75" customHeight="1" x14ac:dyDescent="0.2">
      <c r="A206" s="40"/>
      <c r="I206" s="40"/>
    </row>
    <row r="207" spans="1:9" ht="15.75" customHeight="1" x14ac:dyDescent="0.2">
      <c r="A207" s="40"/>
      <c r="I207" s="40"/>
    </row>
    <row r="208" spans="1:9" ht="15.75" customHeight="1" x14ac:dyDescent="0.2">
      <c r="A208" s="40"/>
      <c r="I208" s="40"/>
    </row>
    <row r="209" spans="1:9" ht="15.75" customHeight="1" x14ac:dyDescent="0.2">
      <c r="A209" s="40"/>
      <c r="I209" s="40"/>
    </row>
    <row r="210" spans="1:9" ht="15.75" customHeight="1" x14ac:dyDescent="0.2">
      <c r="A210" s="40"/>
      <c r="I210" s="40"/>
    </row>
    <row r="211" spans="1:9" ht="15.75" customHeight="1" x14ac:dyDescent="0.2">
      <c r="A211" s="40"/>
      <c r="I211" s="40"/>
    </row>
    <row r="212" spans="1:9" ht="15.75" customHeight="1" x14ac:dyDescent="0.2">
      <c r="A212" s="40"/>
      <c r="I212" s="40"/>
    </row>
    <row r="213" spans="1:9" ht="15.75" customHeight="1" x14ac:dyDescent="0.2">
      <c r="A213" s="40"/>
      <c r="I213" s="40"/>
    </row>
    <row r="214" spans="1:9" ht="15.75" customHeight="1" x14ac:dyDescent="0.2">
      <c r="A214" s="40"/>
      <c r="I214" s="40"/>
    </row>
    <row r="215" spans="1:9" ht="15.75" customHeight="1" x14ac:dyDescent="0.2">
      <c r="A215" s="40"/>
      <c r="I215" s="40"/>
    </row>
    <row r="216" spans="1:9" ht="15.75" customHeight="1" x14ac:dyDescent="0.2">
      <c r="A216" s="40"/>
      <c r="I216" s="40"/>
    </row>
    <row r="217" spans="1:9" ht="15.75" customHeight="1" x14ac:dyDescent="0.2">
      <c r="A217" s="40"/>
      <c r="I217" s="40"/>
    </row>
    <row r="218" spans="1:9" ht="15.75" customHeight="1" x14ac:dyDescent="0.2">
      <c r="A218" s="40"/>
      <c r="I218" s="40"/>
    </row>
    <row r="219" spans="1:9" ht="15.75" customHeight="1" x14ac:dyDescent="0.2">
      <c r="A219" s="40"/>
      <c r="I219" s="40"/>
    </row>
    <row r="220" spans="1:9" ht="15.75" customHeight="1" x14ac:dyDescent="0.2">
      <c r="A220" s="40"/>
      <c r="I220" s="40"/>
    </row>
    <row r="221" spans="1:9" ht="15.75" customHeight="1" x14ac:dyDescent="0.2">
      <c r="A221" s="40"/>
      <c r="I221" s="40"/>
    </row>
    <row r="222" spans="1:9" ht="15.75" customHeight="1" x14ac:dyDescent="0.2">
      <c r="A222" s="40"/>
      <c r="I222" s="40"/>
    </row>
    <row r="223" spans="1:9" ht="15.75" customHeight="1" x14ac:dyDescent="0.2">
      <c r="A223" s="40"/>
      <c r="I223" s="40"/>
    </row>
    <row r="224" spans="1:9" ht="15.75" customHeight="1" x14ac:dyDescent="0.2">
      <c r="A224" s="40"/>
      <c r="I224" s="40"/>
    </row>
    <row r="225" spans="1:9" ht="15.75" customHeight="1" x14ac:dyDescent="0.2">
      <c r="A225" s="40"/>
      <c r="I225" s="40"/>
    </row>
    <row r="226" spans="1:9" ht="15.75" customHeight="1" x14ac:dyDescent="0.2">
      <c r="A226" s="40"/>
      <c r="I226" s="40"/>
    </row>
    <row r="227" spans="1:9" ht="15.75" customHeight="1" x14ac:dyDescent="0.2">
      <c r="A227" s="40"/>
      <c r="I227" s="40"/>
    </row>
    <row r="228" spans="1:9" ht="15.75" customHeight="1" x14ac:dyDescent="0.2">
      <c r="A228" s="40"/>
      <c r="I228" s="40"/>
    </row>
    <row r="229" spans="1:9" ht="15.75" customHeight="1" x14ac:dyDescent="0.2">
      <c r="A229" s="40"/>
      <c r="I229" s="40"/>
    </row>
    <row r="230" spans="1:9" ht="15.75" customHeight="1" x14ac:dyDescent="0.2">
      <c r="A230" s="40"/>
      <c r="I230" s="40"/>
    </row>
    <row r="231" spans="1:9" ht="15.75" customHeight="1" x14ac:dyDescent="0.2">
      <c r="A231" s="40"/>
      <c r="I231" s="40"/>
    </row>
    <row r="232" spans="1:9" ht="15.75" customHeight="1" x14ac:dyDescent="0.2">
      <c r="A232" s="40"/>
      <c r="I232" s="40"/>
    </row>
    <row r="233" spans="1:9" ht="15.75" customHeight="1" x14ac:dyDescent="0.2">
      <c r="A233" s="40"/>
      <c r="I233" s="40"/>
    </row>
    <row r="234" spans="1:9" ht="15.75" customHeight="1" x14ac:dyDescent="0.2">
      <c r="A234" s="40"/>
      <c r="I234" s="40"/>
    </row>
    <row r="235" spans="1:9" ht="15.75" customHeight="1" x14ac:dyDescent="0.2">
      <c r="A235" s="40"/>
      <c r="I235" s="40"/>
    </row>
    <row r="236" spans="1:9" ht="15.75" customHeight="1" x14ac:dyDescent="0.2">
      <c r="A236" s="40"/>
      <c r="I236" s="40"/>
    </row>
    <row r="237" spans="1:9" ht="15.75" customHeight="1" x14ac:dyDescent="0.2">
      <c r="A237" s="40"/>
      <c r="I237" s="40"/>
    </row>
    <row r="238" spans="1:9" ht="15.75" customHeight="1" x14ac:dyDescent="0.2">
      <c r="A238" s="40"/>
      <c r="I238" s="40"/>
    </row>
    <row r="239" spans="1:9" ht="15.75" customHeight="1" x14ac:dyDescent="0.2">
      <c r="A239" s="40"/>
      <c r="I239" s="40"/>
    </row>
    <row r="240" spans="1:9" ht="15.75" customHeight="1" x14ac:dyDescent="0.2">
      <c r="A240" s="40"/>
      <c r="I240" s="40"/>
    </row>
    <row r="241" spans="1:9" ht="15.75" customHeight="1" x14ac:dyDescent="0.2">
      <c r="A241" s="40"/>
      <c r="I241" s="40"/>
    </row>
    <row r="242" spans="1:9" ht="15.75" customHeight="1" x14ac:dyDescent="0.2">
      <c r="A242" s="40"/>
      <c r="I242" s="40"/>
    </row>
    <row r="243" spans="1:9" ht="15.75" customHeight="1" x14ac:dyDescent="0.2">
      <c r="A243" s="40"/>
      <c r="I243" s="40"/>
    </row>
    <row r="244" spans="1:9" ht="15.75" customHeight="1" x14ac:dyDescent="0.2">
      <c r="A244" s="40"/>
      <c r="I244" s="40"/>
    </row>
    <row r="245" spans="1:9" ht="15.75" customHeight="1" x14ac:dyDescent="0.2">
      <c r="A245" s="40"/>
      <c r="I245" s="40"/>
    </row>
    <row r="246" spans="1:9" ht="15.75" customHeight="1" x14ac:dyDescent="0.2">
      <c r="A246" s="40"/>
      <c r="I246" s="40"/>
    </row>
    <row r="247" spans="1:9" ht="15.75" customHeight="1" x14ac:dyDescent="0.2">
      <c r="A247" s="40"/>
      <c r="I247" s="40"/>
    </row>
    <row r="248" spans="1:9" ht="15.75" customHeight="1" x14ac:dyDescent="0.2">
      <c r="A248" s="40"/>
      <c r="I248" s="40"/>
    </row>
    <row r="249" spans="1:9" ht="15.75" customHeight="1" x14ac:dyDescent="0.2">
      <c r="A249" s="40"/>
      <c r="I249" s="40"/>
    </row>
    <row r="250" spans="1:9" ht="15.75" customHeight="1" x14ac:dyDescent="0.2">
      <c r="A250" s="40"/>
      <c r="I250" s="40"/>
    </row>
    <row r="251" spans="1:9" ht="15.75" customHeight="1" x14ac:dyDescent="0.2">
      <c r="A251" s="40"/>
      <c r="I251" s="40"/>
    </row>
    <row r="252" spans="1:9" ht="15.75" customHeight="1" x14ac:dyDescent="0.2">
      <c r="A252" s="40"/>
      <c r="I252" s="40"/>
    </row>
    <row r="253" spans="1:9" ht="15.75" customHeight="1" x14ac:dyDescent="0.2">
      <c r="A253" s="40"/>
      <c r="I253" s="40"/>
    </row>
    <row r="254" spans="1:9" ht="15.75" customHeight="1" x14ac:dyDescent="0.2">
      <c r="A254" s="40"/>
      <c r="I254" s="40"/>
    </row>
    <row r="255" spans="1:9" ht="15.75" customHeight="1" x14ac:dyDescent="0.2">
      <c r="A255" s="40"/>
      <c r="I255" s="40"/>
    </row>
    <row r="256" spans="1:9" ht="15.75" customHeight="1" x14ac:dyDescent="0.2">
      <c r="A256" s="40"/>
      <c r="I256" s="40"/>
    </row>
    <row r="257" spans="1:9" ht="15.75" customHeight="1" x14ac:dyDescent="0.2">
      <c r="A257" s="40"/>
      <c r="I257" s="40"/>
    </row>
    <row r="258" spans="1:9" ht="15.75" customHeight="1" x14ac:dyDescent="0.2">
      <c r="A258" s="40"/>
      <c r="I258" s="40"/>
    </row>
    <row r="259" spans="1:9" ht="15.75" customHeight="1" x14ac:dyDescent="0.2">
      <c r="A259" s="40"/>
      <c r="I259" s="40"/>
    </row>
    <row r="260" spans="1:9" ht="15.75" customHeight="1" x14ac:dyDescent="0.2">
      <c r="A260" s="40"/>
      <c r="I260" s="40"/>
    </row>
    <row r="261" spans="1:9" ht="15.75" customHeight="1" x14ac:dyDescent="0.2">
      <c r="A261" s="40"/>
      <c r="I261" s="40"/>
    </row>
    <row r="262" spans="1:9" ht="15.75" customHeight="1" x14ac:dyDescent="0.2">
      <c r="A262" s="40"/>
      <c r="I262" s="40"/>
    </row>
    <row r="263" spans="1:9" ht="15.75" customHeight="1" x14ac:dyDescent="0.2">
      <c r="A263" s="40"/>
      <c r="I263" s="40"/>
    </row>
    <row r="264" spans="1:9" ht="15.75" customHeight="1" x14ac:dyDescent="0.2">
      <c r="A264" s="40"/>
      <c r="I264" s="40"/>
    </row>
    <row r="265" spans="1:9" ht="15.75" customHeight="1" x14ac:dyDescent="0.2">
      <c r="A265" s="40"/>
      <c r="I265" s="40"/>
    </row>
    <row r="266" spans="1:9" ht="15.75" customHeight="1" x14ac:dyDescent="0.2">
      <c r="A266" s="40"/>
      <c r="I266" s="40"/>
    </row>
    <row r="267" spans="1:9" ht="15.75" customHeight="1" x14ac:dyDescent="0.2">
      <c r="A267" s="40"/>
      <c r="I267" s="40"/>
    </row>
    <row r="268" spans="1:9" ht="15.75" customHeight="1" x14ac:dyDescent="0.2">
      <c r="A268" s="40"/>
      <c r="I268" s="40"/>
    </row>
    <row r="269" spans="1:9" ht="15.75" customHeight="1" x14ac:dyDescent="0.2">
      <c r="A269" s="40"/>
      <c r="I269" s="40"/>
    </row>
    <row r="270" spans="1:9" ht="15.75" customHeight="1" x14ac:dyDescent="0.2">
      <c r="A270" s="40"/>
      <c r="I270" s="40"/>
    </row>
    <row r="271" spans="1:9" ht="15.75" customHeight="1" x14ac:dyDescent="0.2">
      <c r="A271" s="40"/>
      <c r="I271" s="40"/>
    </row>
    <row r="272" spans="1:9" ht="15.75" customHeight="1" x14ac:dyDescent="0.2">
      <c r="A272" s="40"/>
      <c r="I272" s="40"/>
    </row>
    <row r="273" spans="1:9" ht="15.75" customHeight="1" x14ac:dyDescent="0.2">
      <c r="A273" s="40"/>
      <c r="I273" s="40"/>
    </row>
    <row r="274" spans="1:9" ht="15.75" customHeight="1" x14ac:dyDescent="0.2">
      <c r="A274" s="40"/>
      <c r="I274" s="40"/>
    </row>
    <row r="275" spans="1:9" ht="15.75" customHeight="1" x14ac:dyDescent="0.2">
      <c r="A275" s="40"/>
      <c r="I275" s="40"/>
    </row>
    <row r="276" spans="1:9" ht="15.75" customHeight="1" x14ac:dyDescent="0.2">
      <c r="A276" s="40"/>
      <c r="I276" s="40"/>
    </row>
    <row r="277" spans="1:9" ht="15.75" customHeight="1" x14ac:dyDescent="0.2">
      <c r="A277" s="40"/>
      <c r="I277" s="40"/>
    </row>
    <row r="278" spans="1:9" ht="15.75" customHeight="1" x14ac:dyDescent="0.2">
      <c r="A278" s="40"/>
      <c r="I278" s="40"/>
    </row>
    <row r="279" spans="1:9" ht="15.75" customHeight="1" x14ac:dyDescent="0.2">
      <c r="A279" s="40"/>
      <c r="I279" s="40"/>
    </row>
    <row r="280" spans="1:9" ht="15.75" customHeight="1" x14ac:dyDescent="0.2">
      <c r="A280" s="40"/>
      <c r="I280" s="40"/>
    </row>
    <row r="281" spans="1:9" ht="15.75" customHeight="1" x14ac:dyDescent="0.2">
      <c r="A281" s="40"/>
      <c r="I281" s="40"/>
    </row>
    <row r="282" spans="1:9" ht="15.75" customHeight="1" x14ac:dyDescent="0.2">
      <c r="A282" s="40"/>
      <c r="I282" s="40"/>
    </row>
    <row r="283" spans="1:9" ht="15.75" customHeight="1" x14ac:dyDescent="0.2">
      <c r="A283" s="40"/>
      <c r="I283" s="40"/>
    </row>
    <row r="284" spans="1:9" ht="15.75" customHeight="1" x14ac:dyDescent="0.2">
      <c r="A284" s="40"/>
      <c r="I284" s="40"/>
    </row>
    <row r="285" spans="1:9" ht="15.75" customHeight="1" x14ac:dyDescent="0.2">
      <c r="A285" s="40"/>
      <c r="I285" s="40"/>
    </row>
    <row r="286" spans="1:9" ht="15.75" customHeight="1" x14ac:dyDescent="0.2">
      <c r="A286" s="40"/>
      <c r="I286" s="40"/>
    </row>
    <row r="287" spans="1:9" ht="15.75" customHeight="1" x14ac:dyDescent="0.2">
      <c r="A287" s="40"/>
      <c r="I287" s="40"/>
    </row>
    <row r="288" spans="1:9" ht="15.75" customHeight="1" x14ac:dyDescent="0.2">
      <c r="A288" s="40"/>
      <c r="I288" s="40"/>
    </row>
    <row r="289" spans="1:9" ht="15.75" customHeight="1" x14ac:dyDescent="0.2">
      <c r="A289" s="40"/>
      <c r="I289" s="40"/>
    </row>
    <row r="290" spans="1:9" ht="15.75" customHeight="1" x14ac:dyDescent="0.2">
      <c r="A290" s="40"/>
      <c r="I290" s="40"/>
    </row>
    <row r="291" spans="1:9" ht="15.75" customHeight="1" x14ac:dyDescent="0.2">
      <c r="A291" s="40"/>
      <c r="I291" s="40"/>
    </row>
    <row r="292" spans="1:9" ht="15.75" customHeight="1" x14ac:dyDescent="0.2">
      <c r="A292" s="40"/>
      <c r="I292" s="40"/>
    </row>
    <row r="293" spans="1:9" ht="15.75" customHeight="1" x14ac:dyDescent="0.2">
      <c r="A293" s="40"/>
      <c r="I293" s="40"/>
    </row>
    <row r="294" spans="1:9" ht="15.75" customHeight="1" x14ac:dyDescent="0.2">
      <c r="A294" s="40"/>
      <c r="I294" s="40"/>
    </row>
    <row r="295" spans="1:9" ht="15.75" customHeight="1" x14ac:dyDescent="0.2">
      <c r="A295" s="40"/>
      <c r="I295" s="40"/>
    </row>
    <row r="296" spans="1:9" ht="15.75" customHeight="1" x14ac:dyDescent="0.2">
      <c r="A296" s="40"/>
      <c r="I296" s="40"/>
    </row>
    <row r="297" spans="1:9" ht="15.75" customHeight="1" x14ac:dyDescent="0.2">
      <c r="A297" s="40"/>
      <c r="I297" s="40"/>
    </row>
    <row r="298" spans="1:9" ht="15.75" customHeight="1" x14ac:dyDescent="0.2">
      <c r="A298" s="40"/>
      <c r="I298" s="40"/>
    </row>
    <row r="299" spans="1:9" ht="15.75" customHeight="1" x14ac:dyDescent="0.2">
      <c r="A299" s="40"/>
      <c r="I299" s="40"/>
    </row>
    <row r="300" spans="1:9" ht="15.75" customHeight="1" x14ac:dyDescent="0.2">
      <c r="A300" s="40"/>
      <c r="I300" s="40"/>
    </row>
    <row r="301" spans="1:9" ht="15.75" customHeight="1" x14ac:dyDescent="0.2">
      <c r="A301" s="40"/>
      <c r="I301" s="40"/>
    </row>
    <row r="302" spans="1:9" ht="15.75" customHeight="1" x14ac:dyDescent="0.2">
      <c r="A302" s="40"/>
      <c r="I302" s="40"/>
    </row>
    <row r="303" spans="1:9" ht="15.75" customHeight="1" x14ac:dyDescent="0.2">
      <c r="A303" s="40"/>
      <c r="I303" s="40"/>
    </row>
    <row r="304" spans="1:9" ht="15.75" customHeight="1" x14ac:dyDescent="0.2">
      <c r="A304" s="40"/>
      <c r="I304" s="40"/>
    </row>
    <row r="305" spans="1:9" ht="15.75" customHeight="1" x14ac:dyDescent="0.2">
      <c r="A305" s="40"/>
      <c r="I305" s="40"/>
    </row>
    <row r="306" spans="1:9" ht="15.75" customHeight="1" x14ac:dyDescent="0.2">
      <c r="A306" s="40"/>
      <c r="I306" s="40"/>
    </row>
    <row r="307" spans="1:9" ht="15.75" customHeight="1" x14ac:dyDescent="0.2">
      <c r="A307" s="40"/>
      <c r="I307" s="40"/>
    </row>
    <row r="308" spans="1:9" ht="15.75" customHeight="1" x14ac:dyDescent="0.2">
      <c r="A308" s="40"/>
      <c r="I308" s="40"/>
    </row>
    <row r="309" spans="1:9" ht="15.75" customHeight="1" x14ac:dyDescent="0.2">
      <c r="A309" s="40"/>
      <c r="I309" s="40"/>
    </row>
    <row r="310" spans="1:9" ht="15.75" customHeight="1" x14ac:dyDescent="0.2">
      <c r="A310" s="40"/>
      <c r="I310" s="40"/>
    </row>
    <row r="311" spans="1:9" ht="15.75" customHeight="1" x14ac:dyDescent="0.2">
      <c r="A311" s="40"/>
      <c r="I311" s="40"/>
    </row>
    <row r="312" spans="1:9" ht="15.75" customHeight="1" x14ac:dyDescent="0.2">
      <c r="A312" s="40"/>
      <c r="I312" s="40"/>
    </row>
    <row r="313" spans="1:9" ht="15.75" customHeight="1" x14ac:dyDescent="0.2">
      <c r="A313" s="40"/>
      <c r="I313" s="40"/>
    </row>
    <row r="314" spans="1:9" ht="15.75" customHeight="1" x14ac:dyDescent="0.2">
      <c r="A314" s="40"/>
      <c r="I314" s="40"/>
    </row>
    <row r="315" spans="1:9" ht="15.75" customHeight="1" x14ac:dyDescent="0.2">
      <c r="A315" s="40"/>
      <c r="I315" s="40"/>
    </row>
    <row r="316" spans="1:9" ht="15.75" customHeight="1" x14ac:dyDescent="0.2">
      <c r="A316" s="40"/>
      <c r="I316" s="40"/>
    </row>
    <row r="317" spans="1:9" ht="15.75" customHeight="1" x14ac:dyDescent="0.2">
      <c r="A317" s="40"/>
      <c r="I317" s="40"/>
    </row>
    <row r="318" spans="1:9" ht="15.75" customHeight="1" x14ac:dyDescent="0.2">
      <c r="A318" s="40"/>
      <c r="I318" s="40"/>
    </row>
    <row r="319" spans="1:9" ht="15.75" customHeight="1" x14ac:dyDescent="0.2">
      <c r="A319" s="40"/>
      <c r="I319" s="40"/>
    </row>
    <row r="320" spans="1:9" ht="15.75" customHeight="1" x14ac:dyDescent="0.2">
      <c r="A320" s="40"/>
      <c r="I320" s="40"/>
    </row>
    <row r="321" spans="1:9" ht="15.75" customHeight="1" x14ac:dyDescent="0.2">
      <c r="A321" s="40"/>
      <c r="I321" s="40"/>
    </row>
    <row r="322" spans="1:9" ht="15.75" customHeight="1" x14ac:dyDescent="0.2">
      <c r="A322" s="40"/>
      <c r="I322" s="40"/>
    </row>
    <row r="323" spans="1:9" ht="15.75" customHeight="1" x14ac:dyDescent="0.2">
      <c r="A323" s="40"/>
      <c r="I323" s="40"/>
    </row>
    <row r="324" spans="1:9" ht="15.75" customHeight="1" x14ac:dyDescent="0.2">
      <c r="A324" s="40"/>
      <c r="I324" s="40"/>
    </row>
    <row r="325" spans="1:9" ht="15.75" customHeight="1" x14ac:dyDescent="0.2">
      <c r="A325" s="40"/>
      <c r="I325" s="40"/>
    </row>
    <row r="326" spans="1:9" ht="15.75" customHeight="1" x14ac:dyDescent="0.2">
      <c r="A326" s="40"/>
      <c r="I326" s="40"/>
    </row>
    <row r="327" spans="1:9" ht="15.75" customHeight="1" x14ac:dyDescent="0.2">
      <c r="A327" s="40"/>
      <c r="I327" s="40"/>
    </row>
    <row r="328" spans="1:9" ht="15.75" customHeight="1" x14ac:dyDescent="0.2">
      <c r="A328" s="40"/>
      <c r="I328" s="40"/>
    </row>
    <row r="329" spans="1:9" ht="15.75" customHeight="1" x14ac:dyDescent="0.2">
      <c r="A329" s="40"/>
      <c r="I329" s="40"/>
    </row>
    <row r="330" spans="1:9" ht="15.75" customHeight="1" x14ac:dyDescent="0.2">
      <c r="A330" s="40"/>
      <c r="I330" s="40"/>
    </row>
    <row r="331" spans="1:9" ht="15.75" customHeight="1" x14ac:dyDescent="0.2">
      <c r="A331" s="40"/>
      <c r="I331" s="40"/>
    </row>
    <row r="332" spans="1:9" ht="15.75" customHeight="1" x14ac:dyDescent="0.2">
      <c r="A332" s="40"/>
      <c r="I332" s="40"/>
    </row>
    <row r="333" spans="1:9" ht="15.75" customHeight="1" x14ac:dyDescent="0.2">
      <c r="A333" s="40"/>
      <c r="I333" s="40"/>
    </row>
    <row r="334" spans="1:9" ht="15.75" customHeight="1" x14ac:dyDescent="0.2">
      <c r="A334" s="40"/>
      <c r="I334" s="40"/>
    </row>
    <row r="335" spans="1:9" ht="15.75" customHeight="1" x14ac:dyDescent="0.2">
      <c r="A335" s="40"/>
      <c r="I335" s="40"/>
    </row>
    <row r="336" spans="1:9" ht="15.75" customHeight="1" x14ac:dyDescent="0.2">
      <c r="A336" s="40"/>
      <c r="I336" s="40"/>
    </row>
    <row r="337" spans="1:9" ht="15.75" customHeight="1" x14ac:dyDescent="0.2">
      <c r="A337" s="40"/>
      <c r="I337" s="40"/>
    </row>
    <row r="338" spans="1:9" ht="15.75" customHeight="1" x14ac:dyDescent="0.2">
      <c r="A338" s="40"/>
      <c r="I338" s="40"/>
    </row>
    <row r="339" spans="1:9" ht="15.75" customHeight="1" x14ac:dyDescent="0.2">
      <c r="A339" s="40"/>
      <c r="I339" s="40"/>
    </row>
    <row r="340" spans="1:9" ht="15.75" customHeight="1" x14ac:dyDescent="0.2">
      <c r="A340" s="40"/>
      <c r="I340" s="40"/>
    </row>
    <row r="341" spans="1:9" ht="15.75" customHeight="1" x14ac:dyDescent="0.2">
      <c r="A341" s="40"/>
      <c r="I341" s="40"/>
    </row>
    <row r="342" spans="1:9" ht="15.75" customHeight="1" x14ac:dyDescent="0.2">
      <c r="A342" s="40"/>
      <c r="I342" s="40"/>
    </row>
    <row r="343" spans="1:9" ht="15.75" customHeight="1" x14ac:dyDescent="0.2">
      <c r="A343" s="40"/>
      <c r="I343" s="40"/>
    </row>
    <row r="344" spans="1:9" ht="15.75" customHeight="1" x14ac:dyDescent="0.2">
      <c r="A344" s="40"/>
      <c r="I344" s="40"/>
    </row>
    <row r="345" spans="1:9" ht="15.75" customHeight="1" x14ac:dyDescent="0.2">
      <c r="A345" s="40"/>
      <c r="I345" s="40"/>
    </row>
    <row r="346" spans="1:9" ht="15.75" customHeight="1" x14ac:dyDescent="0.2">
      <c r="A346" s="40"/>
      <c r="I346" s="40"/>
    </row>
    <row r="347" spans="1:9" ht="15.75" customHeight="1" x14ac:dyDescent="0.2">
      <c r="A347" s="40"/>
      <c r="I347" s="40"/>
    </row>
    <row r="348" spans="1:9" ht="15.75" customHeight="1" x14ac:dyDescent="0.2">
      <c r="A348" s="40"/>
      <c r="I348" s="40"/>
    </row>
    <row r="349" spans="1:9" ht="15.75" customHeight="1" x14ac:dyDescent="0.2">
      <c r="A349" s="40"/>
      <c r="I349" s="40"/>
    </row>
    <row r="350" spans="1:9" ht="15.75" customHeight="1" x14ac:dyDescent="0.2">
      <c r="A350" s="40"/>
      <c r="I350" s="40"/>
    </row>
    <row r="351" spans="1:9" ht="15.75" customHeight="1" x14ac:dyDescent="0.2">
      <c r="A351" s="40"/>
      <c r="I351" s="40"/>
    </row>
    <row r="352" spans="1:9" ht="15.75" customHeight="1" x14ac:dyDescent="0.2">
      <c r="A352" s="40"/>
      <c r="I352" s="40"/>
    </row>
    <row r="353" spans="1:9" ht="15.75" customHeight="1" x14ac:dyDescent="0.2">
      <c r="A353" s="40"/>
      <c r="I353" s="40"/>
    </row>
    <row r="354" spans="1:9" ht="15.75" customHeight="1" x14ac:dyDescent="0.2">
      <c r="A354" s="40"/>
      <c r="I354" s="40"/>
    </row>
    <row r="355" spans="1:9" ht="15.75" customHeight="1" x14ac:dyDescent="0.2">
      <c r="A355" s="40"/>
      <c r="I355" s="40"/>
    </row>
    <row r="356" spans="1:9" ht="15.75" customHeight="1" x14ac:dyDescent="0.2">
      <c r="A356" s="40"/>
      <c r="I356" s="40"/>
    </row>
    <row r="357" spans="1:9" ht="15.75" customHeight="1" x14ac:dyDescent="0.2">
      <c r="A357" s="40"/>
      <c r="I357" s="40"/>
    </row>
    <row r="358" spans="1:9" ht="15.75" customHeight="1" x14ac:dyDescent="0.2">
      <c r="A358" s="40"/>
      <c r="I358" s="40"/>
    </row>
    <row r="359" spans="1:9" ht="15.75" customHeight="1" x14ac:dyDescent="0.2">
      <c r="A359" s="40"/>
      <c r="I359" s="40"/>
    </row>
    <row r="360" spans="1:9" ht="15.75" customHeight="1" x14ac:dyDescent="0.2">
      <c r="A360" s="40"/>
      <c r="I360" s="40"/>
    </row>
    <row r="361" spans="1:9" ht="15.75" customHeight="1" x14ac:dyDescent="0.2">
      <c r="A361" s="40"/>
      <c r="I361" s="40"/>
    </row>
    <row r="362" spans="1:9" ht="15.75" customHeight="1" x14ac:dyDescent="0.2">
      <c r="A362" s="40"/>
      <c r="I362" s="40"/>
    </row>
    <row r="363" spans="1:9" ht="15.75" customHeight="1" x14ac:dyDescent="0.2">
      <c r="A363" s="40"/>
      <c r="I363" s="40"/>
    </row>
    <row r="364" spans="1:9" ht="15.75" customHeight="1" x14ac:dyDescent="0.2">
      <c r="A364" s="40"/>
      <c r="I364" s="40"/>
    </row>
    <row r="365" spans="1:9" ht="15.75" customHeight="1" x14ac:dyDescent="0.2">
      <c r="A365" s="40"/>
      <c r="I365" s="40"/>
    </row>
    <row r="366" spans="1:9" ht="15.75" customHeight="1" x14ac:dyDescent="0.2">
      <c r="A366" s="40"/>
      <c r="I366" s="40"/>
    </row>
    <row r="367" spans="1:9" ht="15.75" customHeight="1" x14ac:dyDescent="0.2">
      <c r="A367" s="40"/>
      <c r="I367" s="40"/>
    </row>
    <row r="368" spans="1:9" ht="15.75" customHeight="1" x14ac:dyDescent="0.2">
      <c r="A368" s="40"/>
      <c r="I368" s="40"/>
    </row>
    <row r="369" spans="1:9" ht="15.75" customHeight="1" x14ac:dyDescent="0.2">
      <c r="A369" s="40"/>
      <c r="I369" s="40"/>
    </row>
    <row r="370" spans="1:9" ht="15.75" customHeight="1" x14ac:dyDescent="0.2">
      <c r="A370" s="40"/>
      <c r="I370" s="40"/>
    </row>
    <row r="371" spans="1:9" ht="15.75" customHeight="1" x14ac:dyDescent="0.2">
      <c r="A371" s="40"/>
      <c r="I371" s="40"/>
    </row>
    <row r="372" spans="1:9" ht="15.75" customHeight="1" x14ac:dyDescent="0.2">
      <c r="A372" s="40"/>
      <c r="I372" s="40"/>
    </row>
    <row r="373" spans="1:9" ht="15.75" customHeight="1" x14ac:dyDescent="0.2">
      <c r="A373" s="40"/>
      <c r="I373" s="40"/>
    </row>
    <row r="374" spans="1:9" ht="15.75" customHeight="1" x14ac:dyDescent="0.2">
      <c r="A374" s="40"/>
      <c r="I374" s="40"/>
    </row>
    <row r="375" spans="1:9" ht="15.75" customHeight="1" x14ac:dyDescent="0.2">
      <c r="A375" s="40"/>
      <c r="I375" s="40"/>
    </row>
    <row r="376" spans="1:9" ht="15.75" customHeight="1" x14ac:dyDescent="0.2">
      <c r="A376" s="40"/>
      <c r="I376" s="40"/>
    </row>
    <row r="377" spans="1:9" ht="15.75" customHeight="1" x14ac:dyDescent="0.2">
      <c r="A377" s="40"/>
      <c r="I377" s="40"/>
    </row>
    <row r="378" spans="1:9" ht="15.75" customHeight="1" x14ac:dyDescent="0.2">
      <c r="A378" s="40"/>
      <c r="I378" s="40"/>
    </row>
    <row r="379" spans="1:9" ht="15.75" customHeight="1" x14ac:dyDescent="0.2">
      <c r="A379" s="40"/>
      <c r="I379" s="40"/>
    </row>
    <row r="380" spans="1:9" ht="15.75" customHeight="1" x14ac:dyDescent="0.2">
      <c r="A380" s="40"/>
      <c r="I380" s="40"/>
    </row>
    <row r="381" spans="1:9" ht="15.75" customHeight="1" x14ac:dyDescent="0.2">
      <c r="A381" s="40"/>
      <c r="I381" s="40"/>
    </row>
    <row r="382" spans="1:9" ht="15.75" customHeight="1" x14ac:dyDescent="0.2">
      <c r="A382" s="40"/>
      <c r="I382" s="40"/>
    </row>
    <row r="383" spans="1:9" ht="15.75" customHeight="1" x14ac:dyDescent="0.2">
      <c r="A383" s="40"/>
      <c r="I383" s="40"/>
    </row>
    <row r="384" spans="1:9" ht="15.75" customHeight="1" x14ac:dyDescent="0.2">
      <c r="A384" s="40"/>
      <c r="I384" s="40"/>
    </row>
    <row r="385" spans="1:9" ht="15.75" customHeight="1" x14ac:dyDescent="0.2">
      <c r="A385" s="40"/>
      <c r="I385" s="40"/>
    </row>
    <row r="386" spans="1:9" ht="15.75" customHeight="1" x14ac:dyDescent="0.2">
      <c r="A386" s="40"/>
      <c r="I386" s="40"/>
    </row>
    <row r="387" spans="1:9" ht="15.75" customHeight="1" x14ac:dyDescent="0.2">
      <c r="A387" s="40"/>
      <c r="I387" s="40"/>
    </row>
    <row r="388" spans="1:9" ht="15.75" customHeight="1" x14ac:dyDescent="0.2">
      <c r="A388" s="40"/>
      <c r="I388" s="40"/>
    </row>
    <row r="389" spans="1:9" ht="15.75" customHeight="1" x14ac:dyDescent="0.2">
      <c r="A389" s="40"/>
      <c r="I389" s="40"/>
    </row>
    <row r="390" spans="1:9" ht="15.75" customHeight="1" x14ac:dyDescent="0.2">
      <c r="A390" s="40"/>
      <c r="I390" s="40"/>
    </row>
    <row r="391" spans="1:9" ht="15.75" customHeight="1" x14ac:dyDescent="0.2">
      <c r="A391" s="40"/>
      <c r="I391" s="40"/>
    </row>
    <row r="392" spans="1:9" ht="15.75" customHeight="1" x14ac:dyDescent="0.2">
      <c r="A392" s="40"/>
      <c r="I392" s="40"/>
    </row>
    <row r="393" spans="1:9" ht="15.75" customHeight="1" x14ac:dyDescent="0.2">
      <c r="A393" s="40"/>
      <c r="I393" s="40"/>
    </row>
    <row r="394" spans="1:9" ht="15.75" customHeight="1" x14ac:dyDescent="0.2">
      <c r="A394" s="40"/>
      <c r="I394" s="40"/>
    </row>
    <row r="395" spans="1:9" ht="15.75" customHeight="1" x14ac:dyDescent="0.2">
      <c r="A395" s="40"/>
      <c r="I395" s="40"/>
    </row>
    <row r="396" spans="1:9" ht="15.75" customHeight="1" x14ac:dyDescent="0.2">
      <c r="A396" s="40"/>
      <c r="I396" s="40"/>
    </row>
    <row r="397" spans="1:9" ht="15.75" customHeight="1" x14ac:dyDescent="0.2">
      <c r="A397" s="40"/>
      <c r="I397" s="40"/>
    </row>
    <row r="398" spans="1:9" ht="15.75" customHeight="1" x14ac:dyDescent="0.2">
      <c r="A398" s="40"/>
      <c r="I398" s="40"/>
    </row>
    <row r="399" spans="1:9" ht="15.75" customHeight="1" x14ac:dyDescent="0.2">
      <c r="A399" s="40"/>
      <c r="I399" s="40"/>
    </row>
    <row r="400" spans="1:9" ht="15.75" customHeight="1" x14ac:dyDescent="0.2">
      <c r="A400" s="40"/>
      <c r="I400" s="40"/>
    </row>
    <row r="401" spans="1:9" ht="15.75" customHeight="1" x14ac:dyDescent="0.2">
      <c r="A401" s="40"/>
      <c r="I401" s="40"/>
    </row>
    <row r="402" spans="1:9" ht="15.75" customHeight="1" x14ac:dyDescent="0.2">
      <c r="A402" s="40"/>
      <c r="I402" s="40"/>
    </row>
    <row r="403" spans="1:9" ht="15.75" customHeight="1" x14ac:dyDescent="0.2">
      <c r="A403" s="40"/>
      <c r="I403" s="40"/>
    </row>
    <row r="404" spans="1:9" ht="15.75" customHeight="1" x14ac:dyDescent="0.2">
      <c r="A404" s="40"/>
      <c r="I404" s="40"/>
    </row>
    <row r="405" spans="1:9" ht="15.75" customHeight="1" x14ac:dyDescent="0.2">
      <c r="A405" s="40"/>
      <c r="I405" s="40"/>
    </row>
    <row r="406" spans="1:9" ht="15.75" customHeight="1" x14ac:dyDescent="0.2">
      <c r="A406" s="40"/>
      <c r="I406" s="40"/>
    </row>
    <row r="407" spans="1:9" ht="15.75" customHeight="1" x14ac:dyDescent="0.2">
      <c r="A407" s="40"/>
      <c r="I407" s="40"/>
    </row>
    <row r="408" spans="1:9" ht="15.75" customHeight="1" x14ac:dyDescent="0.2">
      <c r="A408" s="40"/>
      <c r="I408" s="40"/>
    </row>
    <row r="409" spans="1:9" ht="15.75" customHeight="1" x14ac:dyDescent="0.2">
      <c r="A409" s="40"/>
      <c r="I409" s="40"/>
    </row>
    <row r="410" spans="1:9" ht="15.75" customHeight="1" x14ac:dyDescent="0.2">
      <c r="A410" s="40"/>
      <c r="I410" s="40"/>
    </row>
    <row r="411" spans="1:9" ht="15.75" customHeight="1" x14ac:dyDescent="0.2">
      <c r="A411" s="40"/>
      <c r="I411" s="40"/>
    </row>
    <row r="412" spans="1:9" ht="15.75" customHeight="1" x14ac:dyDescent="0.2">
      <c r="A412" s="40"/>
      <c r="I412" s="40"/>
    </row>
    <row r="413" spans="1:9" ht="15.75" customHeight="1" x14ac:dyDescent="0.2">
      <c r="A413" s="40"/>
      <c r="I413" s="40"/>
    </row>
    <row r="414" spans="1:9" ht="15.75" customHeight="1" x14ac:dyDescent="0.2">
      <c r="A414" s="40"/>
      <c r="I414" s="40"/>
    </row>
    <row r="415" spans="1:9" ht="15.75" customHeight="1" x14ac:dyDescent="0.2">
      <c r="A415" s="40"/>
      <c r="I415" s="40"/>
    </row>
    <row r="416" spans="1:9" ht="15.75" customHeight="1" x14ac:dyDescent="0.2">
      <c r="A416" s="40"/>
      <c r="I416" s="40"/>
    </row>
    <row r="417" spans="1:9" ht="15.75" customHeight="1" x14ac:dyDescent="0.2">
      <c r="A417" s="40"/>
      <c r="I417" s="40"/>
    </row>
    <row r="418" spans="1:9" ht="15.75" customHeight="1" x14ac:dyDescent="0.2">
      <c r="A418" s="40"/>
      <c r="I418" s="40"/>
    </row>
    <row r="419" spans="1:9" ht="15.75" customHeight="1" x14ac:dyDescent="0.2">
      <c r="A419" s="40"/>
      <c r="I419" s="40"/>
    </row>
    <row r="420" spans="1:9" ht="15.75" customHeight="1" x14ac:dyDescent="0.2">
      <c r="A420" s="40"/>
      <c r="I420" s="40"/>
    </row>
    <row r="421" spans="1:9" ht="15.75" customHeight="1" x14ac:dyDescent="0.2">
      <c r="A421" s="40"/>
      <c r="I421" s="40"/>
    </row>
    <row r="422" spans="1:9" ht="15.75" customHeight="1" x14ac:dyDescent="0.2">
      <c r="A422" s="40"/>
      <c r="I422" s="40"/>
    </row>
    <row r="423" spans="1:9" ht="15.75" customHeight="1" x14ac:dyDescent="0.2">
      <c r="A423" s="40"/>
      <c r="I423" s="40"/>
    </row>
    <row r="424" spans="1:9" ht="15.75" customHeight="1" x14ac:dyDescent="0.2">
      <c r="A424" s="40"/>
      <c r="I424" s="40"/>
    </row>
    <row r="425" spans="1:9" ht="15.75" customHeight="1" x14ac:dyDescent="0.2">
      <c r="A425" s="40"/>
      <c r="I425" s="40"/>
    </row>
    <row r="426" spans="1:9" ht="15.75" customHeight="1" x14ac:dyDescent="0.2">
      <c r="A426" s="40"/>
      <c r="I426" s="40"/>
    </row>
    <row r="427" spans="1:9" ht="15.75" customHeight="1" x14ac:dyDescent="0.2">
      <c r="A427" s="40"/>
      <c r="I427" s="40"/>
    </row>
    <row r="428" spans="1:9" ht="15.75" customHeight="1" x14ac:dyDescent="0.2">
      <c r="A428" s="40"/>
      <c r="I428" s="40"/>
    </row>
    <row r="429" spans="1:9" ht="15.75" customHeight="1" x14ac:dyDescent="0.2">
      <c r="A429" s="40"/>
      <c r="I429" s="40"/>
    </row>
    <row r="430" spans="1:9" ht="15.75" customHeight="1" x14ac:dyDescent="0.2">
      <c r="A430" s="40"/>
      <c r="I430" s="40"/>
    </row>
    <row r="431" spans="1:9" ht="15.75" customHeight="1" x14ac:dyDescent="0.2">
      <c r="A431" s="40"/>
      <c r="I431" s="40"/>
    </row>
    <row r="432" spans="1:9" ht="15.75" customHeight="1" x14ac:dyDescent="0.2">
      <c r="A432" s="40"/>
      <c r="I432" s="40"/>
    </row>
    <row r="433" spans="1:9" ht="15.75" customHeight="1" x14ac:dyDescent="0.2">
      <c r="A433" s="40"/>
      <c r="I433" s="40"/>
    </row>
    <row r="434" spans="1:9" ht="15.75" customHeight="1" x14ac:dyDescent="0.2">
      <c r="A434" s="40"/>
      <c r="I434" s="40"/>
    </row>
    <row r="435" spans="1:9" ht="15.75" customHeight="1" x14ac:dyDescent="0.2">
      <c r="A435" s="40"/>
      <c r="I435" s="40"/>
    </row>
    <row r="436" spans="1:9" ht="15.75" customHeight="1" x14ac:dyDescent="0.2">
      <c r="A436" s="40"/>
      <c r="I436" s="40"/>
    </row>
    <row r="437" spans="1:9" ht="15.75" customHeight="1" x14ac:dyDescent="0.2">
      <c r="A437" s="40"/>
      <c r="I437" s="40"/>
    </row>
    <row r="438" spans="1:9" ht="15.75" customHeight="1" x14ac:dyDescent="0.2">
      <c r="A438" s="40"/>
      <c r="I438" s="40"/>
    </row>
    <row r="439" spans="1:9" ht="15.75" customHeight="1" x14ac:dyDescent="0.2">
      <c r="A439" s="40"/>
      <c r="I439" s="40"/>
    </row>
    <row r="440" spans="1:9" ht="15.75" customHeight="1" x14ac:dyDescent="0.2">
      <c r="A440" s="40"/>
      <c r="I440" s="40"/>
    </row>
    <row r="441" spans="1:9" ht="15.75" customHeight="1" x14ac:dyDescent="0.2">
      <c r="A441" s="40"/>
      <c r="I441" s="40"/>
    </row>
    <row r="442" spans="1:9" ht="15.75" customHeight="1" x14ac:dyDescent="0.2">
      <c r="A442" s="40"/>
      <c r="I442" s="40"/>
    </row>
    <row r="443" spans="1:9" ht="15.75" customHeight="1" x14ac:dyDescent="0.2">
      <c r="A443" s="40"/>
      <c r="I443" s="40"/>
    </row>
    <row r="444" spans="1:9" ht="15.75" customHeight="1" x14ac:dyDescent="0.2">
      <c r="A444" s="40"/>
      <c r="I444" s="40"/>
    </row>
    <row r="445" spans="1:9" ht="15.75" customHeight="1" x14ac:dyDescent="0.2">
      <c r="A445" s="40"/>
      <c r="I445" s="40"/>
    </row>
    <row r="446" spans="1:9" ht="15.75" customHeight="1" x14ac:dyDescent="0.2">
      <c r="A446" s="40"/>
      <c r="I446" s="40"/>
    </row>
    <row r="447" spans="1:9" ht="15.75" customHeight="1" x14ac:dyDescent="0.2">
      <c r="A447" s="40"/>
      <c r="I447" s="40"/>
    </row>
    <row r="448" spans="1:9" ht="15.75" customHeight="1" x14ac:dyDescent="0.2">
      <c r="A448" s="40"/>
      <c r="I448" s="40"/>
    </row>
    <row r="449" spans="1:9" ht="15.75" customHeight="1" x14ac:dyDescent="0.2">
      <c r="A449" s="40"/>
      <c r="I449" s="40"/>
    </row>
    <row r="450" spans="1:9" ht="15.75" customHeight="1" x14ac:dyDescent="0.2">
      <c r="A450" s="40"/>
      <c r="I450" s="40"/>
    </row>
    <row r="451" spans="1:9" ht="15.75" customHeight="1" x14ac:dyDescent="0.2">
      <c r="A451" s="40"/>
      <c r="I451" s="40"/>
    </row>
    <row r="452" spans="1:9" ht="15.75" customHeight="1" x14ac:dyDescent="0.2">
      <c r="A452" s="40"/>
      <c r="I452" s="40"/>
    </row>
    <row r="453" spans="1:9" ht="15.75" customHeight="1" x14ac:dyDescent="0.2">
      <c r="A453" s="40"/>
      <c r="I453" s="40"/>
    </row>
    <row r="454" spans="1:9" ht="15.75" customHeight="1" x14ac:dyDescent="0.2">
      <c r="A454" s="40"/>
      <c r="I454" s="40"/>
    </row>
    <row r="455" spans="1:9" ht="15.75" customHeight="1" x14ac:dyDescent="0.2">
      <c r="A455" s="40"/>
      <c r="I455" s="40"/>
    </row>
    <row r="456" spans="1:9" ht="15.75" customHeight="1" x14ac:dyDescent="0.2">
      <c r="A456" s="40"/>
      <c r="I456" s="40"/>
    </row>
    <row r="457" spans="1:9" ht="15.75" customHeight="1" x14ac:dyDescent="0.2">
      <c r="A457" s="40"/>
      <c r="I457" s="40"/>
    </row>
    <row r="458" spans="1:9" ht="15.75" customHeight="1" x14ac:dyDescent="0.2">
      <c r="A458" s="40"/>
      <c r="I458" s="40"/>
    </row>
    <row r="459" spans="1:9" ht="15.75" customHeight="1" x14ac:dyDescent="0.2">
      <c r="A459" s="40"/>
      <c r="I459" s="40"/>
    </row>
    <row r="460" spans="1:9" ht="15.75" customHeight="1" x14ac:dyDescent="0.2">
      <c r="A460" s="40"/>
      <c r="I460" s="40"/>
    </row>
    <row r="461" spans="1:9" ht="15.75" customHeight="1" x14ac:dyDescent="0.2">
      <c r="A461" s="40"/>
      <c r="I461" s="40"/>
    </row>
    <row r="462" spans="1:9" ht="15.75" customHeight="1" x14ac:dyDescent="0.2">
      <c r="A462" s="40"/>
      <c r="I462" s="40"/>
    </row>
    <row r="463" spans="1:9" ht="15.75" customHeight="1" x14ac:dyDescent="0.2">
      <c r="A463" s="40"/>
      <c r="I463" s="40"/>
    </row>
    <row r="464" spans="1:9" ht="15.75" customHeight="1" x14ac:dyDescent="0.2">
      <c r="A464" s="40"/>
      <c r="I464" s="40"/>
    </row>
    <row r="465" spans="1:9" ht="15.75" customHeight="1" x14ac:dyDescent="0.2">
      <c r="A465" s="40"/>
      <c r="I465" s="40"/>
    </row>
    <row r="466" spans="1:9" ht="15.75" customHeight="1" x14ac:dyDescent="0.2">
      <c r="A466" s="40"/>
      <c r="I466" s="40"/>
    </row>
    <row r="467" spans="1:9" ht="15.75" customHeight="1" x14ac:dyDescent="0.2">
      <c r="A467" s="40"/>
      <c r="I467" s="40"/>
    </row>
    <row r="468" spans="1:9" ht="15.75" customHeight="1" x14ac:dyDescent="0.2">
      <c r="A468" s="40"/>
      <c r="I468" s="40"/>
    </row>
    <row r="469" spans="1:9" ht="15.75" customHeight="1" x14ac:dyDescent="0.2">
      <c r="A469" s="40"/>
      <c r="I469" s="40"/>
    </row>
    <row r="470" spans="1:9" ht="15.75" customHeight="1" x14ac:dyDescent="0.2">
      <c r="A470" s="40"/>
      <c r="I470" s="40"/>
    </row>
    <row r="471" spans="1:9" ht="15.75" customHeight="1" x14ac:dyDescent="0.2">
      <c r="A471" s="40"/>
      <c r="I471" s="40"/>
    </row>
    <row r="472" spans="1:9" ht="15.75" customHeight="1" x14ac:dyDescent="0.2">
      <c r="A472" s="40"/>
      <c r="I472" s="40"/>
    </row>
    <row r="473" spans="1:9" ht="15.75" customHeight="1" x14ac:dyDescent="0.2">
      <c r="A473" s="40"/>
      <c r="I473" s="40"/>
    </row>
    <row r="474" spans="1:9" ht="15.75" customHeight="1" x14ac:dyDescent="0.2">
      <c r="A474" s="40"/>
      <c r="I474" s="40"/>
    </row>
    <row r="475" spans="1:9" ht="15.75" customHeight="1" x14ac:dyDescent="0.2">
      <c r="A475" s="40"/>
      <c r="I475" s="40"/>
    </row>
    <row r="476" spans="1:9" ht="15.75" customHeight="1" x14ac:dyDescent="0.2">
      <c r="A476" s="40"/>
      <c r="I476" s="40"/>
    </row>
    <row r="477" spans="1:9" ht="15.75" customHeight="1" x14ac:dyDescent="0.2">
      <c r="A477" s="40"/>
      <c r="I477" s="40"/>
    </row>
    <row r="478" spans="1:9" ht="15.75" customHeight="1" x14ac:dyDescent="0.2">
      <c r="A478" s="40"/>
      <c r="I478" s="40"/>
    </row>
    <row r="479" spans="1:9" ht="15.75" customHeight="1" x14ac:dyDescent="0.2">
      <c r="A479" s="40"/>
      <c r="I479" s="40"/>
    </row>
    <row r="480" spans="1:9" ht="15.75" customHeight="1" x14ac:dyDescent="0.2">
      <c r="A480" s="40"/>
      <c r="I480" s="40"/>
    </row>
    <row r="481" spans="1:9" ht="15.75" customHeight="1" x14ac:dyDescent="0.2">
      <c r="A481" s="40"/>
      <c r="I481" s="40"/>
    </row>
    <row r="482" spans="1:9" ht="15.75" customHeight="1" x14ac:dyDescent="0.2">
      <c r="A482" s="40"/>
      <c r="I482" s="40"/>
    </row>
    <row r="483" spans="1:9" ht="15.75" customHeight="1" x14ac:dyDescent="0.2">
      <c r="A483" s="40"/>
      <c r="I483" s="40"/>
    </row>
    <row r="484" spans="1:9" ht="15.75" customHeight="1" x14ac:dyDescent="0.2">
      <c r="A484" s="40"/>
      <c r="I484" s="40"/>
    </row>
    <row r="485" spans="1:9" ht="15.75" customHeight="1" x14ac:dyDescent="0.2">
      <c r="A485" s="40"/>
      <c r="I485" s="40"/>
    </row>
    <row r="486" spans="1:9" ht="15.75" customHeight="1" x14ac:dyDescent="0.2">
      <c r="A486" s="40"/>
      <c r="I486" s="40"/>
    </row>
    <row r="487" spans="1:9" ht="15.75" customHeight="1" x14ac:dyDescent="0.2">
      <c r="A487" s="40"/>
      <c r="I487" s="40"/>
    </row>
    <row r="488" spans="1:9" ht="15.75" customHeight="1" x14ac:dyDescent="0.2">
      <c r="A488" s="40"/>
      <c r="I488" s="40"/>
    </row>
    <row r="489" spans="1:9" ht="15.75" customHeight="1" x14ac:dyDescent="0.2">
      <c r="A489" s="40"/>
      <c r="I489" s="40"/>
    </row>
    <row r="490" spans="1:9" ht="15.75" customHeight="1" x14ac:dyDescent="0.2">
      <c r="A490" s="40"/>
      <c r="I490" s="40"/>
    </row>
    <row r="491" spans="1:9" ht="15.75" customHeight="1" x14ac:dyDescent="0.2">
      <c r="A491" s="40"/>
      <c r="I491" s="40"/>
    </row>
    <row r="492" spans="1:9" ht="15.75" customHeight="1" x14ac:dyDescent="0.2">
      <c r="A492" s="40"/>
      <c r="I492" s="40"/>
    </row>
    <row r="493" spans="1:9" ht="15.75" customHeight="1" x14ac:dyDescent="0.2">
      <c r="A493" s="40"/>
      <c r="I493" s="40"/>
    </row>
    <row r="494" spans="1:9" ht="15.75" customHeight="1" x14ac:dyDescent="0.2">
      <c r="A494" s="40"/>
      <c r="I494" s="40"/>
    </row>
    <row r="495" spans="1:9" ht="15.75" customHeight="1" x14ac:dyDescent="0.2">
      <c r="A495" s="40"/>
      <c r="I495" s="40"/>
    </row>
    <row r="496" spans="1:9" ht="15.75" customHeight="1" x14ac:dyDescent="0.2">
      <c r="A496" s="40"/>
      <c r="I496" s="40"/>
    </row>
    <row r="497" spans="1:9" ht="15.75" customHeight="1" x14ac:dyDescent="0.2">
      <c r="A497" s="40"/>
      <c r="I497" s="40"/>
    </row>
    <row r="498" spans="1:9" ht="15.75" customHeight="1" x14ac:dyDescent="0.2">
      <c r="A498" s="40"/>
      <c r="I498" s="40"/>
    </row>
    <row r="499" spans="1:9" ht="15.75" customHeight="1" x14ac:dyDescent="0.2">
      <c r="A499" s="40"/>
      <c r="I499" s="40"/>
    </row>
    <row r="500" spans="1:9" ht="15.75" customHeight="1" x14ac:dyDescent="0.2">
      <c r="A500" s="40"/>
      <c r="I500" s="40"/>
    </row>
    <row r="501" spans="1:9" ht="15.75" customHeight="1" x14ac:dyDescent="0.2">
      <c r="A501" s="40"/>
      <c r="I501" s="40"/>
    </row>
    <row r="502" spans="1:9" ht="15.75" customHeight="1" x14ac:dyDescent="0.2">
      <c r="A502" s="40"/>
      <c r="I502" s="40"/>
    </row>
    <row r="503" spans="1:9" ht="15.75" customHeight="1" x14ac:dyDescent="0.2">
      <c r="A503" s="40"/>
      <c r="I503" s="40"/>
    </row>
    <row r="504" spans="1:9" ht="15.75" customHeight="1" x14ac:dyDescent="0.2">
      <c r="A504" s="40"/>
      <c r="I504" s="40"/>
    </row>
    <row r="505" spans="1:9" ht="15.75" customHeight="1" x14ac:dyDescent="0.2">
      <c r="A505" s="40"/>
      <c r="I505" s="40"/>
    </row>
    <row r="506" spans="1:9" ht="15.75" customHeight="1" x14ac:dyDescent="0.2">
      <c r="A506" s="40"/>
      <c r="I506" s="40"/>
    </row>
    <row r="507" spans="1:9" ht="15.75" customHeight="1" x14ac:dyDescent="0.2">
      <c r="A507" s="40"/>
      <c r="I507" s="40"/>
    </row>
    <row r="508" spans="1:9" ht="15.75" customHeight="1" x14ac:dyDescent="0.2">
      <c r="A508" s="40"/>
      <c r="I508" s="40"/>
    </row>
    <row r="509" spans="1:9" ht="15.75" customHeight="1" x14ac:dyDescent="0.2">
      <c r="A509" s="40"/>
      <c r="I509" s="40"/>
    </row>
    <row r="510" spans="1:9" ht="15.75" customHeight="1" x14ac:dyDescent="0.2">
      <c r="A510" s="40"/>
      <c r="I510" s="40"/>
    </row>
    <row r="511" spans="1:9" ht="15.75" customHeight="1" x14ac:dyDescent="0.2">
      <c r="A511" s="40"/>
      <c r="I511" s="40"/>
    </row>
    <row r="512" spans="1:9" ht="15.75" customHeight="1" x14ac:dyDescent="0.2">
      <c r="A512" s="40"/>
      <c r="I512" s="40"/>
    </row>
    <row r="513" spans="1:9" ht="15.75" customHeight="1" x14ac:dyDescent="0.2">
      <c r="A513" s="40"/>
      <c r="I513" s="40"/>
    </row>
    <row r="514" spans="1:9" ht="15.75" customHeight="1" x14ac:dyDescent="0.2">
      <c r="A514" s="40"/>
      <c r="I514" s="40"/>
    </row>
    <row r="515" spans="1:9" ht="15.75" customHeight="1" x14ac:dyDescent="0.2">
      <c r="A515" s="40"/>
      <c r="I515" s="40"/>
    </row>
    <row r="516" spans="1:9" ht="15.75" customHeight="1" x14ac:dyDescent="0.2">
      <c r="A516" s="40"/>
      <c r="I516" s="40"/>
    </row>
    <row r="517" spans="1:9" ht="15.75" customHeight="1" x14ac:dyDescent="0.2">
      <c r="A517" s="40"/>
      <c r="I517" s="40"/>
    </row>
    <row r="518" spans="1:9" ht="15.75" customHeight="1" x14ac:dyDescent="0.2">
      <c r="A518" s="40"/>
      <c r="I518" s="40"/>
    </row>
    <row r="519" spans="1:9" ht="15.75" customHeight="1" x14ac:dyDescent="0.2">
      <c r="A519" s="40"/>
      <c r="I519" s="40"/>
    </row>
    <row r="520" spans="1:9" ht="15.75" customHeight="1" x14ac:dyDescent="0.2">
      <c r="A520" s="40"/>
      <c r="I520" s="40"/>
    </row>
    <row r="521" spans="1:9" ht="15.75" customHeight="1" x14ac:dyDescent="0.2">
      <c r="A521" s="40"/>
      <c r="I521" s="40"/>
    </row>
    <row r="522" spans="1:9" ht="15.75" customHeight="1" x14ac:dyDescent="0.2">
      <c r="A522" s="40"/>
      <c r="I522" s="40"/>
    </row>
    <row r="523" spans="1:9" ht="15.75" customHeight="1" x14ac:dyDescent="0.2">
      <c r="A523" s="40"/>
      <c r="I523" s="40"/>
    </row>
    <row r="524" spans="1:9" ht="15.75" customHeight="1" x14ac:dyDescent="0.2">
      <c r="A524" s="40"/>
      <c r="I524" s="40"/>
    </row>
    <row r="525" spans="1:9" ht="15.75" customHeight="1" x14ac:dyDescent="0.2">
      <c r="A525" s="40"/>
      <c r="I525" s="40"/>
    </row>
    <row r="526" spans="1:9" ht="15.75" customHeight="1" x14ac:dyDescent="0.2">
      <c r="A526" s="40"/>
      <c r="I526" s="40"/>
    </row>
    <row r="527" spans="1:9" ht="15.75" customHeight="1" x14ac:dyDescent="0.2">
      <c r="A527" s="40"/>
      <c r="I527" s="40"/>
    </row>
    <row r="528" spans="1:9" ht="15.75" customHeight="1" x14ac:dyDescent="0.2">
      <c r="A528" s="40"/>
      <c r="I528" s="40"/>
    </row>
    <row r="529" spans="1:9" ht="15.75" customHeight="1" x14ac:dyDescent="0.2">
      <c r="A529" s="40"/>
      <c r="I529" s="40"/>
    </row>
    <row r="530" spans="1:9" ht="15.75" customHeight="1" x14ac:dyDescent="0.2">
      <c r="A530" s="40"/>
      <c r="I530" s="40"/>
    </row>
    <row r="531" spans="1:9" ht="15.75" customHeight="1" x14ac:dyDescent="0.2">
      <c r="A531" s="40"/>
      <c r="I531" s="40"/>
    </row>
    <row r="532" spans="1:9" ht="15.75" customHeight="1" x14ac:dyDescent="0.2">
      <c r="A532" s="40"/>
      <c r="I532" s="40"/>
    </row>
    <row r="533" spans="1:9" ht="15.75" customHeight="1" x14ac:dyDescent="0.2">
      <c r="A533" s="40"/>
      <c r="I533" s="40"/>
    </row>
    <row r="534" spans="1:9" ht="15.75" customHeight="1" x14ac:dyDescent="0.2">
      <c r="A534" s="40"/>
      <c r="I534" s="40"/>
    </row>
    <row r="535" spans="1:9" ht="15.75" customHeight="1" x14ac:dyDescent="0.2">
      <c r="A535" s="40"/>
      <c r="I535" s="40"/>
    </row>
    <row r="536" spans="1:9" ht="15.75" customHeight="1" x14ac:dyDescent="0.2">
      <c r="A536" s="40"/>
      <c r="I536" s="40"/>
    </row>
    <row r="537" spans="1:9" ht="15.75" customHeight="1" x14ac:dyDescent="0.2">
      <c r="A537" s="40"/>
      <c r="I537" s="40"/>
    </row>
    <row r="538" spans="1:9" ht="15.75" customHeight="1" x14ac:dyDescent="0.2">
      <c r="A538" s="40"/>
      <c r="I538" s="40"/>
    </row>
    <row r="539" spans="1:9" ht="15.75" customHeight="1" x14ac:dyDescent="0.2">
      <c r="A539" s="40"/>
      <c r="I539" s="40"/>
    </row>
    <row r="540" spans="1:9" ht="15.75" customHeight="1" x14ac:dyDescent="0.2">
      <c r="A540" s="40"/>
      <c r="I540" s="40"/>
    </row>
    <row r="541" spans="1:9" ht="15.75" customHeight="1" x14ac:dyDescent="0.2">
      <c r="A541" s="40"/>
      <c r="I541" s="40"/>
    </row>
    <row r="542" spans="1:9" ht="15.75" customHeight="1" x14ac:dyDescent="0.2">
      <c r="A542" s="40"/>
      <c r="I542" s="40"/>
    </row>
    <row r="543" spans="1:9" ht="15.75" customHeight="1" x14ac:dyDescent="0.2">
      <c r="A543" s="40"/>
      <c r="I543" s="40"/>
    </row>
    <row r="544" spans="1:9" ht="15.75" customHeight="1" x14ac:dyDescent="0.2">
      <c r="A544" s="40"/>
      <c r="I544" s="40"/>
    </row>
    <row r="545" spans="1:9" ht="15.75" customHeight="1" x14ac:dyDescent="0.2">
      <c r="A545" s="40"/>
      <c r="I545" s="40"/>
    </row>
    <row r="546" spans="1:9" ht="15.75" customHeight="1" x14ac:dyDescent="0.2">
      <c r="A546" s="40"/>
      <c r="I546" s="40"/>
    </row>
    <row r="547" spans="1:9" ht="15.75" customHeight="1" x14ac:dyDescent="0.2">
      <c r="A547" s="40"/>
      <c r="I547" s="40"/>
    </row>
    <row r="548" spans="1:9" ht="15.75" customHeight="1" x14ac:dyDescent="0.2">
      <c r="A548" s="40"/>
      <c r="I548" s="40"/>
    </row>
    <row r="549" spans="1:9" ht="15.75" customHeight="1" x14ac:dyDescent="0.2">
      <c r="A549" s="40"/>
      <c r="I549" s="40"/>
    </row>
    <row r="550" spans="1:9" ht="15.75" customHeight="1" x14ac:dyDescent="0.2">
      <c r="A550" s="40"/>
      <c r="I550" s="40"/>
    </row>
    <row r="551" spans="1:9" ht="15.75" customHeight="1" x14ac:dyDescent="0.2">
      <c r="A551" s="40"/>
      <c r="I551" s="40"/>
    </row>
    <row r="552" spans="1:9" ht="15.75" customHeight="1" x14ac:dyDescent="0.2">
      <c r="A552" s="40"/>
      <c r="I552" s="40"/>
    </row>
    <row r="553" spans="1:9" ht="15.75" customHeight="1" x14ac:dyDescent="0.2">
      <c r="A553" s="40"/>
      <c r="I553" s="40"/>
    </row>
    <row r="554" spans="1:9" ht="15.75" customHeight="1" x14ac:dyDescent="0.2">
      <c r="A554" s="40"/>
      <c r="I554" s="40"/>
    </row>
    <row r="555" spans="1:9" ht="15.75" customHeight="1" x14ac:dyDescent="0.2">
      <c r="A555" s="40"/>
      <c r="I555" s="40"/>
    </row>
    <row r="556" spans="1:9" ht="15.75" customHeight="1" x14ac:dyDescent="0.2">
      <c r="A556" s="40"/>
      <c r="I556" s="40"/>
    </row>
    <row r="557" spans="1:9" ht="15.75" customHeight="1" x14ac:dyDescent="0.2">
      <c r="A557" s="40"/>
      <c r="I557" s="40"/>
    </row>
    <row r="558" spans="1:9" ht="15.75" customHeight="1" x14ac:dyDescent="0.2">
      <c r="A558" s="40"/>
      <c r="I558" s="40"/>
    </row>
    <row r="559" spans="1:9" ht="15.75" customHeight="1" x14ac:dyDescent="0.2">
      <c r="A559" s="40"/>
      <c r="I559" s="40"/>
    </row>
    <row r="560" spans="1:9" ht="15.75" customHeight="1" x14ac:dyDescent="0.2">
      <c r="A560" s="40"/>
      <c r="I560" s="40"/>
    </row>
    <row r="561" spans="1:9" ht="15.75" customHeight="1" x14ac:dyDescent="0.2">
      <c r="A561" s="40"/>
      <c r="I561" s="40"/>
    </row>
    <row r="562" spans="1:9" ht="15.75" customHeight="1" x14ac:dyDescent="0.2">
      <c r="A562" s="40"/>
      <c r="I562" s="40"/>
    </row>
    <row r="563" spans="1:9" ht="15.75" customHeight="1" x14ac:dyDescent="0.2">
      <c r="A563" s="40"/>
      <c r="I563" s="40"/>
    </row>
    <row r="564" spans="1:9" ht="15.75" customHeight="1" x14ac:dyDescent="0.2">
      <c r="A564" s="40"/>
      <c r="I564" s="40"/>
    </row>
    <row r="565" spans="1:9" ht="15.75" customHeight="1" x14ac:dyDescent="0.2">
      <c r="A565" s="40"/>
      <c r="I565" s="40"/>
    </row>
    <row r="566" spans="1:9" ht="15.75" customHeight="1" x14ac:dyDescent="0.2">
      <c r="A566" s="40"/>
      <c r="I566" s="40"/>
    </row>
    <row r="567" spans="1:9" ht="15.75" customHeight="1" x14ac:dyDescent="0.2">
      <c r="A567" s="40"/>
      <c r="I567" s="40"/>
    </row>
    <row r="568" spans="1:9" ht="15.75" customHeight="1" x14ac:dyDescent="0.2">
      <c r="A568" s="40"/>
      <c r="I568" s="40"/>
    </row>
    <row r="569" spans="1:9" ht="15.75" customHeight="1" x14ac:dyDescent="0.2">
      <c r="A569" s="40"/>
      <c r="I569" s="40"/>
    </row>
    <row r="570" spans="1:9" ht="15.75" customHeight="1" x14ac:dyDescent="0.2">
      <c r="A570" s="40"/>
      <c r="I570" s="40"/>
    </row>
    <row r="571" spans="1:9" ht="15.75" customHeight="1" x14ac:dyDescent="0.2">
      <c r="A571" s="40"/>
      <c r="I571" s="40"/>
    </row>
    <row r="572" spans="1:9" ht="15.75" customHeight="1" x14ac:dyDescent="0.2">
      <c r="A572" s="40"/>
      <c r="I572" s="40"/>
    </row>
    <row r="573" spans="1:9" ht="15.75" customHeight="1" x14ac:dyDescent="0.2">
      <c r="A573" s="40"/>
      <c r="I573" s="40"/>
    </row>
    <row r="574" spans="1:9" ht="15.75" customHeight="1" x14ac:dyDescent="0.2">
      <c r="A574" s="40"/>
      <c r="I574" s="40"/>
    </row>
    <row r="575" spans="1:9" ht="15.75" customHeight="1" x14ac:dyDescent="0.2">
      <c r="A575" s="40"/>
      <c r="I575" s="40"/>
    </row>
    <row r="576" spans="1:9" ht="15.75" customHeight="1" x14ac:dyDescent="0.2">
      <c r="A576" s="40"/>
      <c r="I576" s="40"/>
    </row>
    <row r="577" spans="1:9" ht="15.75" customHeight="1" x14ac:dyDescent="0.2">
      <c r="A577" s="40"/>
      <c r="I577" s="40"/>
    </row>
    <row r="578" spans="1:9" ht="15.75" customHeight="1" x14ac:dyDescent="0.2">
      <c r="A578" s="40"/>
      <c r="I578" s="40"/>
    </row>
    <row r="579" spans="1:9" ht="15.75" customHeight="1" x14ac:dyDescent="0.2">
      <c r="A579" s="40"/>
      <c r="I579" s="40"/>
    </row>
    <row r="580" spans="1:9" ht="15.75" customHeight="1" x14ac:dyDescent="0.2">
      <c r="A580" s="40"/>
      <c r="I580" s="40"/>
    </row>
    <row r="581" spans="1:9" ht="15.75" customHeight="1" x14ac:dyDescent="0.2">
      <c r="A581" s="40"/>
      <c r="I581" s="40"/>
    </row>
    <row r="582" spans="1:9" ht="15.75" customHeight="1" x14ac:dyDescent="0.2">
      <c r="A582" s="40"/>
      <c r="I582" s="40"/>
    </row>
    <row r="583" spans="1:9" ht="15.75" customHeight="1" x14ac:dyDescent="0.2">
      <c r="A583" s="40"/>
      <c r="I583" s="40"/>
    </row>
    <row r="584" spans="1:9" ht="15.75" customHeight="1" x14ac:dyDescent="0.2">
      <c r="A584" s="40"/>
      <c r="I584" s="40"/>
    </row>
    <row r="585" spans="1:9" ht="15.75" customHeight="1" x14ac:dyDescent="0.2">
      <c r="A585" s="40"/>
      <c r="I585" s="40"/>
    </row>
    <row r="586" spans="1:9" ht="15.75" customHeight="1" x14ac:dyDescent="0.2">
      <c r="A586" s="40"/>
      <c r="I586" s="40"/>
    </row>
    <row r="587" spans="1:9" ht="15.75" customHeight="1" x14ac:dyDescent="0.2">
      <c r="A587" s="40"/>
      <c r="I587" s="40"/>
    </row>
    <row r="588" spans="1:9" ht="15.75" customHeight="1" x14ac:dyDescent="0.2">
      <c r="A588" s="40"/>
      <c r="I588" s="40"/>
    </row>
    <row r="589" spans="1:9" ht="15.75" customHeight="1" x14ac:dyDescent="0.2">
      <c r="A589" s="40"/>
      <c r="I589" s="40"/>
    </row>
    <row r="590" spans="1:9" ht="15.75" customHeight="1" x14ac:dyDescent="0.2">
      <c r="A590" s="40"/>
      <c r="I590" s="40"/>
    </row>
    <row r="591" spans="1:9" ht="15.75" customHeight="1" x14ac:dyDescent="0.2">
      <c r="A591" s="40"/>
      <c r="I591" s="40"/>
    </row>
    <row r="592" spans="1:9" ht="15.75" customHeight="1" x14ac:dyDescent="0.2">
      <c r="A592" s="40"/>
      <c r="I592" s="40"/>
    </row>
    <row r="593" spans="1:9" ht="15.75" customHeight="1" x14ac:dyDescent="0.2">
      <c r="A593" s="40"/>
      <c r="I593" s="40"/>
    </row>
    <row r="594" spans="1:9" ht="15.75" customHeight="1" x14ac:dyDescent="0.2">
      <c r="A594" s="40"/>
      <c r="I594" s="40"/>
    </row>
    <row r="595" spans="1:9" ht="15.75" customHeight="1" x14ac:dyDescent="0.2">
      <c r="A595" s="40"/>
      <c r="I595" s="40"/>
    </row>
    <row r="596" spans="1:9" ht="15.75" customHeight="1" x14ac:dyDescent="0.2">
      <c r="A596" s="40"/>
      <c r="I596" s="40"/>
    </row>
    <row r="597" spans="1:9" ht="15.75" customHeight="1" x14ac:dyDescent="0.2">
      <c r="A597" s="40"/>
      <c r="I597" s="40"/>
    </row>
    <row r="598" spans="1:9" ht="15.75" customHeight="1" x14ac:dyDescent="0.2">
      <c r="A598" s="40"/>
      <c r="I598" s="40"/>
    </row>
    <row r="599" spans="1:9" ht="15.75" customHeight="1" x14ac:dyDescent="0.2">
      <c r="A599" s="40"/>
      <c r="I599" s="40"/>
    </row>
    <row r="600" spans="1:9" ht="15.75" customHeight="1" x14ac:dyDescent="0.2">
      <c r="A600" s="40"/>
      <c r="I600" s="40"/>
    </row>
    <row r="601" spans="1:9" ht="15.75" customHeight="1" x14ac:dyDescent="0.2">
      <c r="A601" s="40"/>
      <c r="I601" s="40"/>
    </row>
    <row r="602" spans="1:9" ht="15.75" customHeight="1" x14ac:dyDescent="0.2">
      <c r="A602" s="40"/>
      <c r="I602" s="40"/>
    </row>
    <row r="603" spans="1:9" ht="15.75" customHeight="1" x14ac:dyDescent="0.2">
      <c r="A603" s="40"/>
      <c r="I603" s="40"/>
    </row>
    <row r="604" spans="1:9" ht="15.75" customHeight="1" x14ac:dyDescent="0.2">
      <c r="A604" s="40"/>
      <c r="I604" s="40"/>
    </row>
    <row r="605" spans="1:9" ht="15.75" customHeight="1" x14ac:dyDescent="0.2">
      <c r="A605" s="40"/>
      <c r="I605" s="40"/>
    </row>
    <row r="606" spans="1:9" ht="15.75" customHeight="1" x14ac:dyDescent="0.2">
      <c r="A606" s="40"/>
      <c r="I606" s="40"/>
    </row>
    <row r="607" spans="1:9" ht="15.75" customHeight="1" x14ac:dyDescent="0.2">
      <c r="A607" s="40"/>
      <c r="I607" s="40"/>
    </row>
    <row r="608" spans="1:9" ht="15.75" customHeight="1" x14ac:dyDescent="0.2">
      <c r="A608" s="40"/>
      <c r="I608" s="40"/>
    </row>
    <row r="609" spans="1:9" ht="15.75" customHeight="1" x14ac:dyDescent="0.2">
      <c r="A609" s="40"/>
      <c r="I609" s="40"/>
    </row>
    <row r="610" spans="1:9" ht="15.75" customHeight="1" x14ac:dyDescent="0.2">
      <c r="A610" s="40"/>
      <c r="I610" s="40"/>
    </row>
    <row r="611" spans="1:9" ht="15.75" customHeight="1" x14ac:dyDescent="0.2">
      <c r="A611" s="40"/>
      <c r="I611" s="40"/>
    </row>
    <row r="612" spans="1:9" ht="15.75" customHeight="1" x14ac:dyDescent="0.2">
      <c r="A612" s="40"/>
      <c r="I612" s="40"/>
    </row>
    <row r="613" spans="1:9" ht="15.75" customHeight="1" x14ac:dyDescent="0.2">
      <c r="A613" s="40"/>
      <c r="I613" s="40"/>
    </row>
    <row r="614" spans="1:9" ht="15.75" customHeight="1" x14ac:dyDescent="0.2">
      <c r="A614" s="40"/>
      <c r="I614" s="40"/>
    </row>
    <row r="615" spans="1:9" ht="15.75" customHeight="1" x14ac:dyDescent="0.2">
      <c r="A615" s="40"/>
      <c r="I615" s="40"/>
    </row>
    <row r="616" spans="1:9" ht="15.75" customHeight="1" x14ac:dyDescent="0.2">
      <c r="A616" s="40"/>
      <c r="I616" s="40"/>
    </row>
    <row r="617" spans="1:9" ht="15.75" customHeight="1" x14ac:dyDescent="0.2">
      <c r="A617" s="40"/>
      <c r="I617" s="40"/>
    </row>
    <row r="618" spans="1:9" ht="15.75" customHeight="1" x14ac:dyDescent="0.2">
      <c r="A618" s="40"/>
      <c r="I618" s="40"/>
    </row>
    <row r="619" spans="1:9" ht="15.75" customHeight="1" x14ac:dyDescent="0.2">
      <c r="A619" s="40"/>
      <c r="I619" s="40"/>
    </row>
    <row r="620" spans="1:9" ht="15.75" customHeight="1" x14ac:dyDescent="0.2">
      <c r="A620" s="40"/>
      <c r="I620" s="40"/>
    </row>
    <row r="621" spans="1:9" ht="15.75" customHeight="1" x14ac:dyDescent="0.2">
      <c r="A621" s="40"/>
      <c r="I621" s="40"/>
    </row>
    <row r="622" spans="1:9" ht="15.75" customHeight="1" x14ac:dyDescent="0.2">
      <c r="A622" s="40"/>
      <c r="I622" s="40"/>
    </row>
    <row r="623" spans="1:9" ht="15.75" customHeight="1" x14ac:dyDescent="0.2">
      <c r="A623" s="40"/>
      <c r="I623" s="40"/>
    </row>
    <row r="624" spans="1:9" ht="15.75" customHeight="1" x14ac:dyDescent="0.2">
      <c r="A624" s="40"/>
      <c r="I624" s="40"/>
    </row>
    <row r="625" spans="1:9" ht="15.75" customHeight="1" x14ac:dyDescent="0.2">
      <c r="A625" s="40"/>
      <c r="I625" s="40"/>
    </row>
    <row r="626" spans="1:9" ht="15.75" customHeight="1" x14ac:dyDescent="0.2">
      <c r="A626" s="40"/>
      <c r="I626" s="40"/>
    </row>
    <row r="627" spans="1:9" ht="15.75" customHeight="1" x14ac:dyDescent="0.2">
      <c r="A627" s="40"/>
      <c r="I627" s="40"/>
    </row>
    <row r="628" spans="1:9" ht="15.75" customHeight="1" x14ac:dyDescent="0.2">
      <c r="A628" s="40"/>
      <c r="I628" s="40"/>
    </row>
    <row r="629" spans="1:9" ht="15.75" customHeight="1" x14ac:dyDescent="0.2">
      <c r="A629" s="40"/>
      <c r="I629" s="40"/>
    </row>
    <row r="630" spans="1:9" ht="15.75" customHeight="1" x14ac:dyDescent="0.2">
      <c r="A630" s="40"/>
      <c r="I630" s="40"/>
    </row>
    <row r="631" spans="1:9" ht="15.75" customHeight="1" x14ac:dyDescent="0.2">
      <c r="A631" s="40"/>
      <c r="I631" s="40"/>
    </row>
    <row r="632" spans="1:9" ht="15.75" customHeight="1" x14ac:dyDescent="0.2">
      <c r="A632" s="40"/>
      <c r="I632" s="40"/>
    </row>
    <row r="633" spans="1:9" ht="15.75" customHeight="1" x14ac:dyDescent="0.2">
      <c r="A633" s="40"/>
      <c r="I633" s="40"/>
    </row>
    <row r="634" spans="1:9" ht="15.75" customHeight="1" x14ac:dyDescent="0.2">
      <c r="A634" s="40"/>
      <c r="I634" s="40"/>
    </row>
    <row r="635" spans="1:9" ht="15.75" customHeight="1" x14ac:dyDescent="0.2">
      <c r="A635" s="40"/>
      <c r="I635" s="40"/>
    </row>
    <row r="636" spans="1:9" ht="15.75" customHeight="1" x14ac:dyDescent="0.2">
      <c r="A636" s="40"/>
      <c r="I636" s="40"/>
    </row>
    <row r="637" spans="1:9" ht="15.75" customHeight="1" x14ac:dyDescent="0.2">
      <c r="A637" s="40"/>
      <c r="I637" s="40"/>
    </row>
    <row r="638" spans="1:9" ht="15.75" customHeight="1" x14ac:dyDescent="0.2">
      <c r="A638" s="40"/>
      <c r="I638" s="40"/>
    </row>
    <row r="639" spans="1:9" ht="15.75" customHeight="1" x14ac:dyDescent="0.2">
      <c r="A639" s="40"/>
      <c r="I639" s="40"/>
    </row>
    <row r="640" spans="1:9" ht="15.75" customHeight="1" x14ac:dyDescent="0.2">
      <c r="A640" s="40"/>
      <c r="I640" s="40"/>
    </row>
    <row r="641" spans="1:9" ht="15.75" customHeight="1" x14ac:dyDescent="0.2">
      <c r="A641" s="40"/>
      <c r="I641" s="40"/>
    </row>
    <row r="642" spans="1:9" ht="15.75" customHeight="1" x14ac:dyDescent="0.2">
      <c r="A642" s="40"/>
      <c r="I642" s="40"/>
    </row>
    <row r="643" spans="1:9" ht="15.75" customHeight="1" x14ac:dyDescent="0.2">
      <c r="A643" s="40"/>
      <c r="I643" s="40"/>
    </row>
    <row r="644" spans="1:9" ht="15.75" customHeight="1" x14ac:dyDescent="0.2">
      <c r="A644" s="40"/>
      <c r="I644" s="40"/>
    </row>
    <row r="645" spans="1:9" ht="15.75" customHeight="1" x14ac:dyDescent="0.2">
      <c r="A645" s="40"/>
      <c r="I645" s="40"/>
    </row>
    <row r="646" spans="1:9" ht="15.75" customHeight="1" x14ac:dyDescent="0.2">
      <c r="A646" s="40"/>
      <c r="I646" s="40"/>
    </row>
    <row r="647" spans="1:9" ht="15.75" customHeight="1" x14ac:dyDescent="0.2">
      <c r="A647" s="40"/>
      <c r="I647" s="40"/>
    </row>
    <row r="648" spans="1:9" ht="15.75" customHeight="1" x14ac:dyDescent="0.2">
      <c r="A648" s="40"/>
      <c r="I648" s="40"/>
    </row>
    <row r="649" spans="1:9" ht="15.75" customHeight="1" x14ac:dyDescent="0.2">
      <c r="A649" s="40"/>
      <c r="I649" s="40"/>
    </row>
    <row r="650" spans="1:9" ht="15.75" customHeight="1" x14ac:dyDescent="0.2">
      <c r="A650" s="40"/>
      <c r="I650" s="40"/>
    </row>
    <row r="651" spans="1:9" ht="15.75" customHeight="1" x14ac:dyDescent="0.2">
      <c r="A651" s="40"/>
      <c r="I651" s="40"/>
    </row>
    <row r="652" spans="1:9" ht="15.75" customHeight="1" x14ac:dyDescent="0.2">
      <c r="A652" s="40"/>
      <c r="I652" s="40"/>
    </row>
    <row r="653" spans="1:9" ht="15.75" customHeight="1" x14ac:dyDescent="0.2">
      <c r="A653" s="40"/>
      <c r="I653" s="40"/>
    </row>
    <row r="654" spans="1:9" ht="15.75" customHeight="1" x14ac:dyDescent="0.2">
      <c r="A654" s="40"/>
      <c r="I654" s="40"/>
    </row>
    <row r="655" spans="1:9" ht="15.75" customHeight="1" x14ac:dyDescent="0.2">
      <c r="A655" s="40"/>
      <c r="I655" s="40"/>
    </row>
    <row r="656" spans="1:9" ht="15.75" customHeight="1" x14ac:dyDescent="0.2">
      <c r="A656" s="40"/>
      <c r="I656" s="40"/>
    </row>
    <row r="657" spans="1:9" ht="15.75" customHeight="1" x14ac:dyDescent="0.2">
      <c r="A657" s="40"/>
      <c r="I657" s="40"/>
    </row>
    <row r="658" spans="1:9" ht="15.75" customHeight="1" x14ac:dyDescent="0.2">
      <c r="A658" s="40"/>
      <c r="I658" s="40"/>
    </row>
    <row r="659" spans="1:9" ht="15.75" customHeight="1" x14ac:dyDescent="0.2">
      <c r="A659" s="40"/>
      <c r="I659" s="40"/>
    </row>
    <row r="660" spans="1:9" ht="15.75" customHeight="1" x14ac:dyDescent="0.2">
      <c r="A660" s="40"/>
      <c r="I660" s="40"/>
    </row>
    <row r="661" spans="1:9" ht="15.75" customHeight="1" x14ac:dyDescent="0.2">
      <c r="A661" s="40"/>
      <c r="I661" s="40"/>
    </row>
    <row r="662" spans="1:9" ht="15.75" customHeight="1" x14ac:dyDescent="0.2">
      <c r="A662" s="40"/>
      <c r="I662" s="40"/>
    </row>
    <row r="663" spans="1:9" ht="15.75" customHeight="1" x14ac:dyDescent="0.2">
      <c r="A663" s="40"/>
      <c r="I663" s="40"/>
    </row>
    <row r="664" spans="1:9" ht="15.75" customHeight="1" x14ac:dyDescent="0.2">
      <c r="A664" s="40"/>
      <c r="I664" s="40"/>
    </row>
    <row r="665" spans="1:9" ht="15.75" customHeight="1" x14ac:dyDescent="0.2">
      <c r="A665" s="40"/>
      <c r="I665" s="40"/>
    </row>
    <row r="666" spans="1:9" ht="15.75" customHeight="1" x14ac:dyDescent="0.2">
      <c r="A666" s="40"/>
      <c r="I666" s="40"/>
    </row>
    <row r="667" spans="1:9" ht="15.75" customHeight="1" x14ac:dyDescent="0.2">
      <c r="A667" s="40"/>
      <c r="I667" s="40"/>
    </row>
    <row r="668" spans="1:9" ht="15.75" customHeight="1" x14ac:dyDescent="0.2">
      <c r="A668" s="40"/>
      <c r="I668" s="40"/>
    </row>
    <row r="669" spans="1:9" ht="15.75" customHeight="1" x14ac:dyDescent="0.2">
      <c r="A669" s="40"/>
      <c r="I669" s="40"/>
    </row>
    <row r="670" spans="1:9" ht="15.75" customHeight="1" x14ac:dyDescent="0.2">
      <c r="A670" s="40"/>
      <c r="I670" s="40"/>
    </row>
    <row r="671" spans="1:9" ht="15.75" customHeight="1" x14ac:dyDescent="0.2">
      <c r="A671" s="40"/>
      <c r="I671" s="40"/>
    </row>
    <row r="672" spans="1:9" ht="15.75" customHeight="1" x14ac:dyDescent="0.2">
      <c r="A672" s="40"/>
      <c r="I672" s="40"/>
    </row>
    <row r="673" spans="1:9" ht="15.75" customHeight="1" x14ac:dyDescent="0.2">
      <c r="A673" s="40"/>
      <c r="I673" s="40"/>
    </row>
    <row r="674" spans="1:9" ht="15.75" customHeight="1" x14ac:dyDescent="0.2">
      <c r="A674" s="40"/>
      <c r="I674" s="40"/>
    </row>
    <row r="675" spans="1:9" ht="15.75" customHeight="1" x14ac:dyDescent="0.2">
      <c r="A675" s="40"/>
      <c r="I675" s="40"/>
    </row>
    <row r="676" spans="1:9" ht="15.75" customHeight="1" x14ac:dyDescent="0.2">
      <c r="A676" s="40"/>
      <c r="I676" s="40"/>
    </row>
    <row r="677" spans="1:9" ht="15.75" customHeight="1" x14ac:dyDescent="0.2">
      <c r="A677" s="40"/>
      <c r="I677" s="40"/>
    </row>
    <row r="678" spans="1:9" ht="15.75" customHeight="1" x14ac:dyDescent="0.2">
      <c r="A678" s="40"/>
      <c r="I678" s="40"/>
    </row>
    <row r="679" spans="1:9" ht="15.75" customHeight="1" x14ac:dyDescent="0.2">
      <c r="A679" s="40"/>
      <c r="I679" s="40"/>
    </row>
    <row r="680" spans="1:9" ht="15.75" customHeight="1" x14ac:dyDescent="0.2">
      <c r="A680" s="40"/>
      <c r="I680" s="40"/>
    </row>
    <row r="681" spans="1:9" ht="15.75" customHeight="1" x14ac:dyDescent="0.2">
      <c r="A681" s="40"/>
      <c r="I681" s="40"/>
    </row>
    <row r="682" spans="1:9" ht="15.75" customHeight="1" x14ac:dyDescent="0.2">
      <c r="A682" s="40"/>
      <c r="I682" s="40"/>
    </row>
    <row r="683" spans="1:9" ht="15.75" customHeight="1" x14ac:dyDescent="0.2">
      <c r="A683" s="40"/>
      <c r="I683" s="40"/>
    </row>
    <row r="684" spans="1:9" ht="15.75" customHeight="1" x14ac:dyDescent="0.2">
      <c r="A684" s="40"/>
      <c r="I684" s="40"/>
    </row>
    <row r="685" spans="1:9" ht="15.75" customHeight="1" x14ac:dyDescent="0.2">
      <c r="A685" s="40"/>
      <c r="I685" s="40"/>
    </row>
    <row r="686" spans="1:9" ht="15.75" customHeight="1" x14ac:dyDescent="0.2">
      <c r="A686" s="40"/>
      <c r="I686" s="40"/>
    </row>
    <row r="687" spans="1:9" ht="15.75" customHeight="1" x14ac:dyDescent="0.2">
      <c r="A687" s="40"/>
      <c r="I687" s="40"/>
    </row>
    <row r="688" spans="1:9" ht="15.75" customHeight="1" x14ac:dyDescent="0.2">
      <c r="A688" s="40"/>
      <c r="I688" s="40"/>
    </row>
    <row r="689" spans="1:9" ht="15.75" customHeight="1" x14ac:dyDescent="0.2">
      <c r="A689" s="40"/>
      <c r="I689" s="40"/>
    </row>
    <row r="690" spans="1:9" ht="15.75" customHeight="1" x14ac:dyDescent="0.2">
      <c r="A690" s="40"/>
      <c r="I690" s="40"/>
    </row>
    <row r="691" spans="1:9" ht="15.75" customHeight="1" x14ac:dyDescent="0.2">
      <c r="A691" s="40"/>
      <c r="I691" s="40"/>
    </row>
    <row r="692" spans="1:9" ht="15.75" customHeight="1" x14ac:dyDescent="0.2">
      <c r="A692" s="40"/>
      <c r="I692" s="40"/>
    </row>
    <row r="693" spans="1:9" ht="15.75" customHeight="1" x14ac:dyDescent="0.2">
      <c r="A693" s="40"/>
      <c r="I693" s="40"/>
    </row>
    <row r="694" spans="1:9" ht="15.75" customHeight="1" x14ac:dyDescent="0.2">
      <c r="A694" s="40"/>
      <c r="I694" s="40"/>
    </row>
    <row r="695" spans="1:9" ht="15.75" customHeight="1" x14ac:dyDescent="0.2">
      <c r="A695" s="40"/>
      <c r="I695" s="40"/>
    </row>
    <row r="696" spans="1:9" ht="15.75" customHeight="1" x14ac:dyDescent="0.2">
      <c r="A696" s="40"/>
      <c r="I696" s="40"/>
    </row>
    <row r="697" spans="1:9" ht="15.75" customHeight="1" x14ac:dyDescent="0.2">
      <c r="A697" s="40"/>
      <c r="I697" s="40"/>
    </row>
    <row r="698" spans="1:9" ht="15.75" customHeight="1" x14ac:dyDescent="0.2">
      <c r="A698" s="40"/>
      <c r="I698" s="40"/>
    </row>
    <row r="699" spans="1:9" ht="15.75" customHeight="1" x14ac:dyDescent="0.2">
      <c r="A699" s="40"/>
      <c r="I699" s="40"/>
    </row>
    <row r="700" spans="1:9" ht="15.75" customHeight="1" x14ac:dyDescent="0.2">
      <c r="A700" s="40"/>
      <c r="I700" s="40"/>
    </row>
    <row r="701" spans="1:9" ht="15.75" customHeight="1" x14ac:dyDescent="0.2">
      <c r="A701" s="40"/>
      <c r="I701" s="40"/>
    </row>
    <row r="702" spans="1:9" ht="15.75" customHeight="1" x14ac:dyDescent="0.2">
      <c r="A702" s="40"/>
      <c r="I702" s="40"/>
    </row>
    <row r="703" spans="1:9" ht="15.75" customHeight="1" x14ac:dyDescent="0.2">
      <c r="A703" s="40"/>
      <c r="I703" s="40"/>
    </row>
    <row r="704" spans="1:9" ht="15.75" customHeight="1" x14ac:dyDescent="0.2">
      <c r="A704" s="40"/>
      <c r="I704" s="40"/>
    </row>
    <row r="705" spans="1:9" ht="15.75" customHeight="1" x14ac:dyDescent="0.2">
      <c r="A705" s="40"/>
      <c r="I705" s="40"/>
    </row>
    <row r="706" spans="1:9" ht="15.75" customHeight="1" x14ac:dyDescent="0.2">
      <c r="A706" s="40"/>
      <c r="I706" s="40"/>
    </row>
    <row r="707" spans="1:9" ht="15.75" customHeight="1" x14ac:dyDescent="0.2">
      <c r="A707" s="40"/>
      <c r="I707" s="40"/>
    </row>
    <row r="708" spans="1:9" ht="15.75" customHeight="1" x14ac:dyDescent="0.2">
      <c r="A708" s="40"/>
      <c r="I708" s="40"/>
    </row>
    <row r="709" spans="1:9" ht="15.75" customHeight="1" x14ac:dyDescent="0.2">
      <c r="A709" s="40"/>
      <c r="I709" s="40"/>
    </row>
    <row r="710" spans="1:9" ht="15.75" customHeight="1" x14ac:dyDescent="0.2">
      <c r="A710" s="40"/>
      <c r="I710" s="40"/>
    </row>
    <row r="711" spans="1:9" ht="15.75" customHeight="1" x14ac:dyDescent="0.2">
      <c r="A711" s="40"/>
      <c r="I711" s="40"/>
    </row>
    <row r="712" spans="1:9" ht="15.75" customHeight="1" x14ac:dyDescent="0.2">
      <c r="A712" s="40"/>
      <c r="I712" s="40"/>
    </row>
    <row r="713" spans="1:9" ht="15.75" customHeight="1" x14ac:dyDescent="0.2">
      <c r="A713" s="40"/>
      <c r="I713" s="40"/>
    </row>
    <row r="714" spans="1:9" ht="15.75" customHeight="1" x14ac:dyDescent="0.2">
      <c r="A714" s="40"/>
      <c r="I714" s="40"/>
    </row>
    <row r="715" spans="1:9" ht="15.75" customHeight="1" x14ac:dyDescent="0.2">
      <c r="A715" s="40"/>
      <c r="I715" s="40"/>
    </row>
    <row r="716" spans="1:9" ht="15.75" customHeight="1" x14ac:dyDescent="0.2">
      <c r="A716" s="40"/>
      <c r="I716" s="40"/>
    </row>
    <row r="717" spans="1:9" ht="15.75" customHeight="1" x14ac:dyDescent="0.2">
      <c r="A717" s="40"/>
      <c r="I717" s="40"/>
    </row>
    <row r="718" spans="1:9" ht="15.75" customHeight="1" x14ac:dyDescent="0.2">
      <c r="A718" s="40"/>
      <c r="I718" s="40"/>
    </row>
    <row r="719" spans="1:9" ht="15.75" customHeight="1" x14ac:dyDescent="0.2">
      <c r="A719" s="40"/>
      <c r="I719" s="40"/>
    </row>
    <row r="720" spans="1:9" ht="15.75" customHeight="1" x14ac:dyDescent="0.2">
      <c r="A720" s="40"/>
      <c r="I720" s="40"/>
    </row>
    <row r="721" spans="1:9" ht="15.75" customHeight="1" x14ac:dyDescent="0.2">
      <c r="A721" s="40"/>
      <c r="I721" s="40"/>
    </row>
    <row r="722" spans="1:9" ht="15.75" customHeight="1" x14ac:dyDescent="0.2">
      <c r="A722" s="40"/>
      <c r="I722" s="40"/>
    </row>
    <row r="723" spans="1:9" ht="15.75" customHeight="1" x14ac:dyDescent="0.2">
      <c r="A723" s="40"/>
      <c r="I723" s="40"/>
    </row>
    <row r="724" spans="1:9" ht="15.75" customHeight="1" x14ac:dyDescent="0.2">
      <c r="A724" s="40"/>
      <c r="I724" s="40"/>
    </row>
    <row r="725" spans="1:9" ht="15.75" customHeight="1" x14ac:dyDescent="0.2">
      <c r="A725" s="40"/>
      <c r="I725" s="40"/>
    </row>
    <row r="726" spans="1:9" ht="15.75" customHeight="1" x14ac:dyDescent="0.2">
      <c r="A726" s="40"/>
      <c r="I726" s="40"/>
    </row>
    <row r="727" spans="1:9" ht="15.75" customHeight="1" x14ac:dyDescent="0.2">
      <c r="A727" s="40"/>
      <c r="I727" s="40"/>
    </row>
    <row r="728" spans="1:9" ht="15.75" customHeight="1" x14ac:dyDescent="0.2">
      <c r="A728" s="40"/>
      <c r="I728" s="40"/>
    </row>
    <row r="729" spans="1:9" ht="15.75" customHeight="1" x14ac:dyDescent="0.2">
      <c r="A729" s="40"/>
      <c r="I729" s="40"/>
    </row>
    <row r="730" spans="1:9" ht="15.75" customHeight="1" x14ac:dyDescent="0.2">
      <c r="A730" s="40"/>
      <c r="I730" s="40"/>
    </row>
    <row r="731" spans="1:9" ht="15.75" customHeight="1" x14ac:dyDescent="0.2">
      <c r="A731" s="40"/>
      <c r="I731" s="40"/>
    </row>
    <row r="732" spans="1:9" ht="15.75" customHeight="1" x14ac:dyDescent="0.2">
      <c r="A732" s="40"/>
      <c r="I732" s="40"/>
    </row>
    <row r="733" spans="1:9" ht="15.75" customHeight="1" x14ac:dyDescent="0.2">
      <c r="A733" s="40"/>
      <c r="I733" s="40"/>
    </row>
    <row r="734" spans="1:9" ht="15.75" customHeight="1" x14ac:dyDescent="0.2">
      <c r="A734" s="40"/>
      <c r="I734" s="40"/>
    </row>
    <row r="735" spans="1:9" ht="15.75" customHeight="1" x14ac:dyDescent="0.2">
      <c r="A735" s="40"/>
      <c r="I735" s="40"/>
    </row>
    <row r="736" spans="1:9" ht="15.75" customHeight="1" x14ac:dyDescent="0.2">
      <c r="A736" s="40"/>
      <c r="I736" s="40"/>
    </row>
    <row r="737" spans="1:9" ht="15.75" customHeight="1" x14ac:dyDescent="0.2">
      <c r="A737" s="40"/>
      <c r="I737" s="40"/>
    </row>
    <row r="738" spans="1:9" ht="15.75" customHeight="1" x14ac:dyDescent="0.2">
      <c r="A738" s="40"/>
      <c r="I738" s="40"/>
    </row>
    <row r="739" spans="1:9" ht="15.75" customHeight="1" x14ac:dyDescent="0.2">
      <c r="A739" s="40"/>
      <c r="I739" s="40"/>
    </row>
    <row r="740" spans="1:9" ht="15.75" customHeight="1" x14ac:dyDescent="0.2">
      <c r="A740" s="40"/>
      <c r="I740" s="40"/>
    </row>
    <row r="741" spans="1:9" ht="15.75" customHeight="1" x14ac:dyDescent="0.2">
      <c r="A741" s="40"/>
      <c r="I741" s="40"/>
    </row>
    <row r="742" spans="1:9" ht="15.75" customHeight="1" x14ac:dyDescent="0.2">
      <c r="A742" s="40"/>
      <c r="I742" s="40"/>
    </row>
    <row r="743" spans="1:9" ht="15.75" customHeight="1" x14ac:dyDescent="0.2">
      <c r="A743" s="40"/>
      <c r="I743" s="40"/>
    </row>
    <row r="744" spans="1:9" ht="15.75" customHeight="1" x14ac:dyDescent="0.2">
      <c r="A744" s="40"/>
      <c r="I744" s="40"/>
    </row>
    <row r="745" spans="1:9" ht="15.75" customHeight="1" x14ac:dyDescent="0.2">
      <c r="A745" s="40"/>
      <c r="I745" s="40"/>
    </row>
    <row r="746" spans="1:9" ht="15.75" customHeight="1" x14ac:dyDescent="0.2">
      <c r="A746" s="40"/>
      <c r="I746" s="40"/>
    </row>
    <row r="747" spans="1:9" ht="15.75" customHeight="1" x14ac:dyDescent="0.2">
      <c r="A747" s="40"/>
      <c r="I747" s="40"/>
    </row>
    <row r="748" spans="1:9" ht="15.75" customHeight="1" x14ac:dyDescent="0.2">
      <c r="A748" s="40"/>
      <c r="I748" s="40"/>
    </row>
    <row r="749" spans="1:9" ht="15.75" customHeight="1" x14ac:dyDescent="0.2">
      <c r="A749" s="40"/>
      <c r="I749" s="40"/>
    </row>
    <row r="750" spans="1:9" ht="15.75" customHeight="1" x14ac:dyDescent="0.2">
      <c r="A750" s="40"/>
      <c r="I750" s="40"/>
    </row>
    <row r="751" spans="1:9" ht="15.75" customHeight="1" x14ac:dyDescent="0.2">
      <c r="A751" s="40"/>
      <c r="I751" s="40"/>
    </row>
    <row r="752" spans="1:9" ht="15.75" customHeight="1" x14ac:dyDescent="0.2">
      <c r="A752" s="40"/>
      <c r="I752" s="40"/>
    </row>
    <row r="753" spans="1:9" ht="15.75" customHeight="1" x14ac:dyDescent="0.2">
      <c r="A753" s="40"/>
      <c r="I753" s="40"/>
    </row>
    <row r="754" spans="1:9" ht="15.75" customHeight="1" x14ac:dyDescent="0.2">
      <c r="A754" s="40"/>
      <c r="I754" s="40"/>
    </row>
    <row r="755" spans="1:9" ht="15.75" customHeight="1" x14ac:dyDescent="0.2">
      <c r="A755" s="40"/>
      <c r="I755" s="40"/>
    </row>
    <row r="756" spans="1:9" ht="15.75" customHeight="1" x14ac:dyDescent="0.2">
      <c r="A756" s="40"/>
      <c r="I756" s="40"/>
    </row>
    <row r="757" spans="1:9" ht="15.75" customHeight="1" x14ac:dyDescent="0.2">
      <c r="A757" s="40"/>
      <c r="I757" s="40"/>
    </row>
    <row r="758" spans="1:9" ht="15.75" customHeight="1" x14ac:dyDescent="0.2">
      <c r="A758" s="40"/>
      <c r="I758" s="40"/>
    </row>
    <row r="759" spans="1:9" ht="15.75" customHeight="1" x14ac:dyDescent="0.2">
      <c r="A759" s="40"/>
      <c r="I759" s="40"/>
    </row>
    <row r="760" spans="1:9" ht="15.75" customHeight="1" x14ac:dyDescent="0.2">
      <c r="A760" s="40"/>
      <c r="I760" s="40"/>
    </row>
    <row r="761" spans="1:9" ht="15.75" customHeight="1" x14ac:dyDescent="0.2">
      <c r="A761" s="40"/>
      <c r="I761" s="40"/>
    </row>
    <row r="762" spans="1:9" ht="15.75" customHeight="1" x14ac:dyDescent="0.2">
      <c r="A762" s="40"/>
      <c r="I762" s="40"/>
    </row>
    <row r="763" spans="1:9" ht="15.75" customHeight="1" x14ac:dyDescent="0.2">
      <c r="A763" s="40"/>
      <c r="I763" s="40"/>
    </row>
    <row r="764" spans="1:9" ht="15.75" customHeight="1" x14ac:dyDescent="0.2">
      <c r="A764" s="40"/>
      <c r="I764" s="40"/>
    </row>
    <row r="765" spans="1:9" ht="15.75" customHeight="1" x14ac:dyDescent="0.2">
      <c r="A765" s="40"/>
      <c r="I765" s="40"/>
    </row>
    <row r="766" spans="1:9" ht="15.75" customHeight="1" x14ac:dyDescent="0.2">
      <c r="A766" s="40"/>
      <c r="I766" s="40"/>
    </row>
    <row r="767" spans="1:9" ht="15.75" customHeight="1" x14ac:dyDescent="0.2">
      <c r="A767" s="40"/>
      <c r="I767" s="40"/>
    </row>
    <row r="768" spans="1:9" ht="15.75" customHeight="1" x14ac:dyDescent="0.2">
      <c r="A768" s="40"/>
      <c r="I768" s="40"/>
    </row>
    <row r="769" spans="1:9" ht="15.75" customHeight="1" x14ac:dyDescent="0.2">
      <c r="A769" s="40"/>
      <c r="I769" s="40"/>
    </row>
    <row r="770" spans="1:9" ht="15.75" customHeight="1" x14ac:dyDescent="0.2">
      <c r="A770" s="40"/>
      <c r="I770" s="40"/>
    </row>
    <row r="771" spans="1:9" ht="15.75" customHeight="1" x14ac:dyDescent="0.2">
      <c r="A771" s="40"/>
      <c r="I771" s="40"/>
    </row>
    <row r="772" spans="1:9" ht="15.75" customHeight="1" x14ac:dyDescent="0.2">
      <c r="A772" s="40"/>
      <c r="I772" s="40"/>
    </row>
    <row r="773" spans="1:9" ht="15.75" customHeight="1" x14ac:dyDescent="0.2">
      <c r="A773" s="40"/>
      <c r="I773" s="40"/>
    </row>
    <row r="774" spans="1:9" ht="15.75" customHeight="1" x14ac:dyDescent="0.2">
      <c r="A774" s="40"/>
      <c r="I774" s="40"/>
    </row>
    <row r="775" spans="1:9" ht="15.75" customHeight="1" x14ac:dyDescent="0.2">
      <c r="A775" s="40"/>
      <c r="I775" s="40"/>
    </row>
    <row r="776" spans="1:9" ht="15.75" customHeight="1" x14ac:dyDescent="0.2">
      <c r="A776" s="40"/>
      <c r="I776" s="40"/>
    </row>
    <row r="777" spans="1:9" ht="15.75" customHeight="1" x14ac:dyDescent="0.2">
      <c r="A777" s="40"/>
      <c r="I777" s="40"/>
    </row>
    <row r="778" spans="1:9" ht="15.75" customHeight="1" x14ac:dyDescent="0.2">
      <c r="A778" s="40"/>
      <c r="I778" s="40"/>
    </row>
    <row r="779" spans="1:9" ht="15.75" customHeight="1" x14ac:dyDescent="0.2">
      <c r="A779" s="40"/>
      <c r="I779" s="40"/>
    </row>
    <row r="780" spans="1:9" ht="15.75" customHeight="1" x14ac:dyDescent="0.2">
      <c r="A780" s="40"/>
      <c r="I780" s="40"/>
    </row>
    <row r="781" spans="1:9" ht="15.75" customHeight="1" x14ac:dyDescent="0.2">
      <c r="A781" s="40"/>
      <c r="I781" s="40"/>
    </row>
    <row r="782" spans="1:9" ht="15.75" customHeight="1" x14ac:dyDescent="0.2">
      <c r="A782" s="40"/>
      <c r="I782" s="40"/>
    </row>
    <row r="783" spans="1:9" ht="15.75" customHeight="1" x14ac:dyDescent="0.2">
      <c r="A783" s="40"/>
      <c r="I783" s="40"/>
    </row>
    <row r="784" spans="1:9" ht="15.75" customHeight="1" x14ac:dyDescent="0.2">
      <c r="A784" s="40"/>
      <c r="I784" s="40"/>
    </row>
    <row r="785" spans="1:9" ht="15.75" customHeight="1" x14ac:dyDescent="0.2">
      <c r="A785" s="40"/>
      <c r="I785" s="40"/>
    </row>
    <row r="786" spans="1:9" ht="15.75" customHeight="1" x14ac:dyDescent="0.2">
      <c r="A786" s="40"/>
      <c r="I786" s="40"/>
    </row>
    <row r="787" spans="1:9" ht="15.75" customHeight="1" x14ac:dyDescent="0.2">
      <c r="A787" s="40"/>
      <c r="I787" s="40"/>
    </row>
    <row r="788" spans="1:9" ht="15.75" customHeight="1" x14ac:dyDescent="0.2">
      <c r="A788" s="40"/>
      <c r="I788" s="40"/>
    </row>
    <row r="789" spans="1:9" ht="15.75" customHeight="1" x14ac:dyDescent="0.2">
      <c r="A789" s="40"/>
      <c r="I789" s="40"/>
    </row>
    <row r="790" spans="1:9" ht="15.75" customHeight="1" x14ac:dyDescent="0.2">
      <c r="A790" s="40"/>
      <c r="I790" s="40"/>
    </row>
    <row r="791" spans="1:9" ht="15.75" customHeight="1" x14ac:dyDescent="0.2">
      <c r="A791" s="40"/>
      <c r="I791" s="40"/>
    </row>
    <row r="792" spans="1:9" ht="15.75" customHeight="1" x14ac:dyDescent="0.2">
      <c r="A792" s="40"/>
      <c r="I792" s="40"/>
    </row>
    <row r="793" spans="1:9" ht="15.75" customHeight="1" x14ac:dyDescent="0.2">
      <c r="A793" s="40"/>
      <c r="I793" s="40"/>
    </row>
    <row r="794" spans="1:9" ht="15.75" customHeight="1" x14ac:dyDescent="0.2">
      <c r="A794" s="40"/>
      <c r="I794" s="40"/>
    </row>
    <row r="795" spans="1:9" ht="15.75" customHeight="1" x14ac:dyDescent="0.2">
      <c r="A795" s="40"/>
      <c r="I795" s="40"/>
    </row>
    <row r="796" spans="1:9" ht="15.75" customHeight="1" x14ac:dyDescent="0.2">
      <c r="A796" s="40"/>
      <c r="I796" s="40"/>
    </row>
    <row r="797" spans="1:9" ht="15.75" customHeight="1" x14ac:dyDescent="0.2">
      <c r="A797" s="40"/>
      <c r="I797" s="40"/>
    </row>
    <row r="798" spans="1:9" ht="15.75" customHeight="1" x14ac:dyDescent="0.2">
      <c r="A798" s="40"/>
      <c r="I798" s="40"/>
    </row>
    <row r="799" spans="1:9" ht="15.75" customHeight="1" x14ac:dyDescent="0.2">
      <c r="A799" s="40"/>
      <c r="I799" s="40"/>
    </row>
    <row r="800" spans="1:9" ht="15.75" customHeight="1" x14ac:dyDescent="0.2">
      <c r="A800" s="40"/>
      <c r="I800" s="40"/>
    </row>
    <row r="801" spans="1:9" ht="15.75" customHeight="1" x14ac:dyDescent="0.2">
      <c r="A801" s="40"/>
      <c r="I801" s="40"/>
    </row>
    <row r="802" spans="1:9" ht="15.75" customHeight="1" x14ac:dyDescent="0.2">
      <c r="A802" s="40"/>
      <c r="I802" s="40"/>
    </row>
    <row r="803" spans="1:9" ht="15.75" customHeight="1" x14ac:dyDescent="0.2">
      <c r="A803" s="40"/>
      <c r="I803" s="40"/>
    </row>
    <row r="804" spans="1:9" ht="15.75" customHeight="1" x14ac:dyDescent="0.2">
      <c r="A804" s="40"/>
      <c r="I804" s="40"/>
    </row>
    <row r="805" spans="1:9" ht="15.75" customHeight="1" x14ac:dyDescent="0.2">
      <c r="A805" s="40"/>
      <c r="I805" s="40"/>
    </row>
    <row r="806" spans="1:9" ht="15.75" customHeight="1" x14ac:dyDescent="0.2">
      <c r="A806" s="40"/>
      <c r="I806" s="40"/>
    </row>
    <row r="807" spans="1:9" ht="15.75" customHeight="1" x14ac:dyDescent="0.2">
      <c r="A807" s="40"/>
      <c r="I807" s="40"/>
    </row>
    <row r="808" spans="1:9" ht="15.75" customHeight="1" x14ac:dyDescent="0.2">
      <c r="A808" s="40"/>
      <c r="I808" s="40"/>
    </row>
    <row r="809" spans="1:9" ht="15.75" customHeight="1" x14ac:dyDescent="0.2">
      <c r="A809" s="40"/>
      <c r="I809" s="40"/>
    </row>
    <row r="810" spans="1:9" ht="15.75" customHeight="1" x14ac:dyDescent="0.2">
      <c r="A810" s="40"/>
      <c r="I810" s="40"/>
    </row>
    <row r="811" spans="1:9" ht="15.75" customHeight="1" x14ac:dyDescent="0.2">
      <c r="A811" s="40"/>
      <c r="I811" s="40"/>
    </row>
    <row r="812" spans="1:9" ht="15.75" customHeight="1" x14ac:dyDescent="0.2">
      <c r="A812" s="40"/>
      <c r="I812" s="40"/>
    </row>
    <row r="813" spans="1:9" ht="15.75" customHeight="1" x14ac:dyDescent="0.2">
      <c r="A813" s="40"/>
      <c r="I813" s="40"/>
    </row>
    <row r="814" spans="1:9" ht="15.75" customHeight="1" x14ac:dyDescent="0.2">
      <c r="A814" s="40"/>
      <c r="I814" s="40"/>
    </row>
    <row r="815" spans="1:9" ht="15.75" customHeight="1" x14ac:dyDescent="0.2">
      <c r="A815" s="40"/>
      <c r="I815" s="40"/>
    </row>
    <row r="816" spans="1:9" ht="15.75" customHeight="1" x14ac:dyDescent="0.2">
      <c r="A816" s="40"/>
      <c r="I816" s="40"/>
    </row>
    <row r="817" spans="1:9" ht="15.75" customHeight="1" x14ac:dyDescent="0.2">
      <c r="A817" s="40"/>
      <c r="I817" s="40"/>
    </row>
    <row r="818" spans="1:9" ht="15.75" customHeight="1" x14ac:dyDescent="0.2">
      <c r="A818" s="40"/>
      <c r="I818" s="40"/>
    </row>
    <row r="819" spans="1:9" ht="15.75" customHeight="1" x14ac:dyDescent="0.2">
      <c r="A819" s="40"/>
      <c r="I819" s="40"/>
    </row>
    <row r="820" spans="1:9" ht="15.75" customHeight="1" x14ac:dyDescent="0.2">
      <c r="A820" s="40"/>
      <c r="I820" s="40"/>
    </row>
    <row r="821" spans="1:9" ht="15.75" customHeight="1" x14ac:dyDescent="0.2">
      <c r="A821" s="40"/>
      <c r="I821" s="40"/>
    </row>
    <row r="822" spans="1:9" ht="15.75" customHeight="1" x14ac:dyDescent="0.2">
      <c r="A822" s="40"/>
      <c r="I822" s="40"/>
    </row>
    <row r="823" spans="1:9" ht="15.75" customHeight="1" x14ac:dyDescent="0.2">
      <c r="A823" s="40"/>
      <c r="I823" s="40"/>
    </row>
    <row r="824" spans="1:9" ht="15.75" customHeight="1" x14ac:dyDescent="0.2">
      <c r="A824" s="40"/>
      <c r="I824" s="40"/>
    </row>
    <row r="825" spans="1:9" ht="15.75" customHeight="1" x14ac:dyDescent="0.2">
      <c r="A825" s="40"/>
      <c r="I825" s="40"/>
    </row>
    <row r="826" spans="1:9" ht="15.75" customHeight="1" x14ac:dyDescent="0.2">
      <c r="A826" s="40"/>
      <c r="I826" s="40"/>
    </row>
    <row r="827" spans="1:9" ht="15.75" customHeight="1" x14ac:dyDescent="0.2">
      <c r="A827" s="40"/>
      <c r="I827" s="40"/>
    </row>
    <row r="828" spans="1:9" ht="15.75" customHeight="1" x14ac:dyDescent="0.2">
      <c r="A828" s="40"/>
      <c r="I828" s="40"/>
    </row>
    <row r="829" spans="1:9" ht="15.75" customHeight="1" x14ac:dyDescent="0.2">
      <c r="A829" s="40"/>
      <c r="I829" s="40"/>
    </row>
    <row r="830" spans="1:9" ht="15.75" customHeight="1" x14ac:dyDescent="0.2">
      <c r="A830" s="40"/>
      <c r="I830" s="40"/>
    </row>
    <row r="831" spans="1:9" ht="15.75" customHeight="1" x14ac:dyDescent="0.2">
      <c r="A831" s="40"/>
      <c r="I831" s="40"/>
    </row>
    <row r="832" spans="1:9" ht="15.75" customHeight="1" x14ac:dyDescent="0.2">
      <c r="A832" s="40"/>
      <c r="I832" s="40"/>
    </row>
    <row r="833" spans="1:9" ht="15.75" customHeight="1" x14ac:dyDescent="0.2">
      <c r="A833" s="40"/>
      <c r="I833" s="40"/>
    </row>
    <row r="834" spans="1:9" ht="15.75" customHeight="1" x14ac:dyDescent="0.2">
      <c r="A834" s="40"/>
      <c r="I834" s="40"/>
    </row>
    <row r="835" spans="1:9" ht="15.75" customHeight="1" x14ac:dyDescent="0.2">
      <c r="A835" s="40"/>
      <c r="I835" s="40"/>
    </row>
    <row r="836" spans="1:9" ht="15.75" customHeight="1" x14ac:dyDescent="0.2">
      <c r="A836" s="40"/>
      <c r="I836" s="40"/>
    </row>
    <row r="837" spans="1:9" ht="15.75" customHeight="1" x14ac:dyDescent="0.2">
      <c r="A837" s="40"/>
      <c r="I837" s="40"/>
    </row>
    <row r="838" spans="1:9" ht="15.75" customHeight="1" x14ac:dyDescent="0.2">
      <c r="A838" s="40"/>
      <c r="I838" s="40"/>
    </row>
    <row r="839" spans="1:9" ht="15.75" customHeight="1" x14ac:dyDescent="0.2">
      <c r="A839" s="40"/>
      <c r="I839" s="40"/>
    </row>
    <row r="840" spans="1:9" ht="15.75" customHeight="1" x14ac:dyDescent="0.2">
      <c r="A840" s="40"/>
      <c r="I840" s="40"/>
    </row>
    <row r="841" spans="1:9" ht="15.75" customHeight="1" x14ac:dyDescent="0.2">
      <c r="A841" s="40"/>
      <c r="I841" s="40"/>
    </row>
    <row r="842" spans="1:9" ht="15.75" customHeight="1" x14ac:dyDescent="0.2">
      <c r="A842" s="40"/>
      <c r="I842" s="40"/>
    </row>
    <row r="843" spans="1:9" ht="15.75" customHeight="1" x14ac:dyDescent="0.2">
      <c r="A843" s="40"/>
      <c r="I843" s="40"/>
    </row>
    <row r="844" spans="1:9" ht="15.75" customHeight="1" x14ac:dyDescent="0.2">
      <c r="A844" s="40"/>
      <c r="I844" s="40"/>
    </row>
    <row r="845" spans="1:9" ht="15.75" customHeight="1" x14ac:dyDescent="0.2">
      <c r="A845" s="40"/>
      <c r="I845" s="40"/>
    </row>
    <row r="846" spans="1:9" ht="15.75" customHeight="1" x14ac:dyDescent="0.2">
      <c r="A846" s="40"/>
      <c r="I846" s="40"/>
    </row>
    <row r="847" spans="1:9" ht="15.75" customHeight="1" x14ac:dyDescent="0.2">
      <c r="A847" s="40"/>
      <c r="I847" s="40"/>
    </row>
    <row r="848" spans="1:9" ht="15.75" customHeight="1" x14ac:dyDescent="0.2">
      <c r="A848" s="40"/>
      <c r="I848" s="40"/>
    </row>
    <row r="849" spans="1:9" ht="15.75" customHeight="1" x14ac:dyDescent="0.2">
      <c r="A849" s="40"/>
      <c r="I849" s="40"/>
    </row>
    <row r="850" spans="1:9" ht="15.75" customHeight="1" x14ac:dyDescent="0.2">
      <c r="A850" s="40"/>
      <c r="I850" s="40"/>
    </row>
    <row r="851" spans="1:9" ht="15.75" customHeight="1" x14ac:dyDescent="0.2">
      <c r="A851" s="40"/>
      <c r="I851" s="40"/>
    </row>
    <row r="852" spans="1:9" ht="15.75" customHeight="1" x14ac:dyDescent="0.2">
      <c r="A852" s="40"/>
      <c r="I852" s="40"/>
    </row>
    <row r="853" spans="1:9" ht="15.75" customHeight="1" x14ac:dyDescent="0.2">
      <c r="A853" s="40"/>
      <c r="I853" s="40"/>
    </row>
    <row r="854" spans="1:9" ht="15.75" customHeight="1" x14ac:dyDescent="0.2">
      <c r="A854" s="40"/>
      <c r="I854" s="40"/>
    </row>
    <row r="855" spans="1:9" ht="15.75" customHeight="1" x14ac:dyDescent="0.2">
      <c r="A855" s="40"/>
      <c r="I855" s="40"/>
    </row>
    <row r="856" spans="1:9" ht="15.75" customHeight="1" x14ac:dyDescent="0.2">
      <c r="A856" s="40"/>
      <c r="I856" s="40"/>
    </row>
    <row r="857" spans="1:9" ht="15.75" customHeight="1" x14ac:dyDescent="0.2">
      <c r="A857" s="40"/>
      <c r="I857" s="40"/>
    </row>
    <row r="858" spans="1:9" ht="15.75" customHeight="1" x14ac:dyDescent="0.2">
      <c r="A858" s="40"/>
      <c r="I858" s="40"/>
    </row>
    <row r="859" spans="1:9" ht="15.75" customHeight="1" x14ac:dyDescent="0.2">
      <c r="A859" s="40"/>
      <c r="I859" s="40"/>
    </row>
    <row r="860" spans="1:9" ht="15.75" customHeight="1" x14ac:dyDescent="0.2">
      <c r="A860" s="40"/>
      <c r="I860" s="40"/>
    </row>
    <row r="861" spans="1:9" ht="15.75" customHeight="1" x14ac:dyDescent="0.2">
      <c r="A861" s="40"/>
      <c r="I861" s="40"/>
    </row>
    <row r="862" spans="1:9" ht="15.75" customHeight="1" x14ac:dyDescent="0.2">
      <c r="A862" s="40"/>
      <c r="I862" s="40"/>
    </row>
    <row r="863" spans="1:9" ht="15.75" customHeight="1" x14ac:dyDescent="0.2">
      <c r="A863" s="40"/>
      <c r="I863" s="40"/>
    </row>
    <row r="864" spans="1:9" ht="15.75" customHeight="1" x14ac:dyDescent="0.2">
      <c r="A864" s="40"/>
      <c r="I864" s="40"/>
    </row>
    <row r="865" spans="1:9" ht="15.75" customHeight="1" x14ac:dyDescent="0.2">
      <c r="A865" s="40"/>
      <c r="I865" s="40"/>
    </row>
    <row r="866" spans="1:9" ht="15.75" customHeight="1" x14ac:dyDescent="0.2">
      <c r="A866" s="40"/>
      <c r="I866" s="40"/>
    </row>
    <row r="867" spans="1:9" ht="15.75" customHeight="1" x14ac:dyDescent="0.2">
      <c r="A867" s="40"/>
      <c r="I867" s="40"/>
    </row>
    <row r="868" spans="1:9" ht="15.75" customHeight="1" x14ac:dyDescent="0.2">
      <c r="A868" s="40"/>
      <c r="I868" s="40"/>
    </row>
    <row r="869" spans="1:9" ht="15.75" customHeight="1" x14ac:dyDescent="0.2">
      <c r="A869" s="40"/>
      <c r="I869" s="40"/>
    </row>
    <row r="870" spans="1:9" ht="15.75" customHeight="1" x14ac:dyDescent="0.2">
      <c r="A870" s="40"/>
      <c r="I870" s="40"/>
    </row>
    <row r="871" spans="1:9" ht="15.75" customHeight="1" x14ac:dyDescent="0.2">
      <c r="A871" s="40"/>
      <c r="I871" s="40"/>
    </row>
    <row r="872" spans="1:9" ht="15.75" customHeight="1" x14ac:dyDescent="0.2">
      <c r="A872" s="40"/>
      <c r="I872" s="40"/>
    </row>
    <row r="873" spans="1:9" ht="15.75" customHeight="1" x14ac:dyDescent="0.2">
      <c r="A873" s="40"/>
      <c r="I873" s="40"/>
    </row>
    <row r="874" spans="1:9" ht="15.75" customHeight="1" x14ac:dyDescent="0.2">
      <c r="A874" s="40"/>
      <c r="I874" s="40"/>
    </row>
    <row r="875" spans="1:9" ht="15.75" customHeight="1" x14ac:dyDescent="0.2">
      <c r="A875" s="40"/>
      <c r="I875" s="40"/>
    </row>
    <row r="876" spans="1:9" ht="15.75" customHeight="1" x14ac:dyDescent="0.2">
      <c r="A876" s="40"/>
      <c r="I876" s="40"/>
    </row>
    <row r="877" spans="1:9" ht="15.75" customHeight="1" x14ac:dyDescent="0.2">
      <c r="A877" s="40"/>
      <c r="I877" s="40"/>
    </row>
    <row r="878" spans="1:9" ht="15.75" customHeight="1" x14ac:dyDescent="0.2">
      <c r="A878" s="40"/>
      <c r="I878" s="40"/>
    </row>
    <row r="879" spans="1:9" ht="15.75" customHeight="1" x14ac:dyDescent="0.2">
      <c r="A879" s="40"/>
      <c r="I879" s="40"/>
    </row>
    <row r="880" spans="1:9" ht="15.75" customHeight="1" x14ac:dyDescent="0.2">
      <c r="A880" s="40"/>
      <c r="I880" s="40"/>
    </row>
    <row r="881" spans="1:9" ht="15.75" customHeight="1" x14ac:dyDescent="0.2">
      <c r="A881" s="40"/>
      <c r="I881" s="40"/>
    </row>
    <row r="882" spans="1:9" ht="15.75" customHeight="1" x14ac:dyDescent="0.2">
      <c r="A882" s="40"/>
      <c r="I882" s="40"/>
    </row>
    <row r="883" spans="1:9" ht="15.75" customHeight="1" x14ac:dyDescent="0.2">
      <c r="A883" s="40"/>
      <c r="I883" s="40"/>
    </row>
    <row r="884" spans="1:9" ht="15.75" customHeight="1" x14ac:dyDescent="0.2">
      <c r="A884" s="40"/>
      <c r="I884" s="40"/>
    </row>
    <row r="885" spans="1:9" ht="15.75" customHeight="1" x14ac:dyDescent="0.2">
      <c r="A885" s="40"/>
      <c r="I885" s="40"/>
    </row>
    <row r="886" spans="1:9" ht="15.75" customHeight="1" x14ac:dyDescent="0.2">
      <c r="A886" s="40"/>
      <c r="I886" s="40"/>
    </row>
    <row r="887" spans="1:9" ht="15.75" customHeight="1" x14ac:dyDescent="0.2">
      <c r="A887" s="40"/>
      <c r="I887" s="40"/>
    </row>
    <row r="888" spans="1:9" ht="15.75" customHeight="1" x14ac:dyDescent="0.2">
      <c r="A888" s="40"/>
      <c r="I888" s="40"/>
    </row>
    <row r="889" spans="1:9" ht="15.75" customHeight="1" x14ac:dyDescent="0.2">
      <c r="A889" s="40"/>
      <c r="I889" s="40"/>
    </row>
    <row r="890" spans="1:9" ht="15.75" customHeight="1" x14ac:dyDescent="0.2">
      <c r="A890" s="40"/>
      <c r="I890" s="40"/>
    </row>
    <row r="891" spans="1:9" ht="15.75" customHeight="1" x14ac:dyDescent="0.2">
      <c r="A891" s="40"/>
      <c r="I891" s="40"/>
    </row>
    <row r="892" spans="1:9" ht="15.75" customHeight="1" x14ac:dyDescent="0.2">
      <c r="A892" s="40"/>
      <c r="I892" s="40"/>
    </row>
    <row r="893" spans="1:9" ht="15.75" customHeight="1" x14ac:dyDescent="0.2">
      <c r="A893" s="40"/>
      <c r="I893" s="40"/>
    </row>
    <row r="894" spans="1:9" ht="15.75" customHeight="1" x14ac:dyDescent="0.2">
      <c r="A894" s="40"/>
      <c r="I894" s="40"/>
    </row>
    <row r="895" spans="1:9" ht="15.75" customHeight="1" x14ac:dyDescent="0.2">
      <c r="A895" s="40"/>
      <c r="I895" s="40"/>
    </row>
    <row r="896" spans="1:9" ht="15.75" customHeight="1" x14ac:dyDescent="0.2">
      <c r="A896" s="40"/>
      <c r="I896" s="40"/>
    </row>
    <row r="897" spans="1:9" ht="15.75" customHeight="1" x14ac:dyDescent="0.2">
      <c r="A897" s="40"/>
      <c r="I897" s="40"/>
    </row>
    <row r="898" spans="1:9" ht="15.75" customHeight="1" x14ac:dyDescent="0.2">
      <c r="A898" s="40"/>
      <c r="I898" s="40"/>
    </row>
    <row r="899" spans="1:9" ht="15.75" customHeight="1" x14ac:dyDescent="0.2">
      <c r="A899" s="40"/>
      <c r="I899" s="40"/>
    </row>
    <row r="900" spans="1:9" ht="15.75" customHeight="1" x14ac:dyDescent="0.2">
      <c r="A900" s="40"/>
      <c r="I900" s="40"/>
    </row>
    <row r="901" spans="1:9" ht="15.75" customHeight="1" x14ac:dyDescent="0.2">
      <c r="A901" s="40"/>
      <c r="I901" s="40"/>
    </row>
    <row r="902" spans="1:9" ht="15.75" customHeight="1" x14ac:dyDescent="0.2">
      <c r="A902" s="40"/>
      <c r="I902" s="40"/>
    </row>
    <row r="903" spans="1:9" ht="15.75" customHeight="1" x14ac:dyDescent="0.2">
      <c r="A903" s="40"/>
      <c r="I903" s="40"/>
    </row>
    <row r="904" spans="1:9" ht="15.75" customHeight="1" x14ac:dyDescent="0.2">
      <c r="A904" s="40"/>
      <c r="I904" s="40"/>
    </row>
    <row r="905" spans="1:9" ht="15.75" customHeight="1" x14ac:dyDescent="0.2">
      <c r="A905" s="40"/>
      <c r="I905" s="40"/>
    </row>
    <row r="906" spans="1:9" ht="15.75" customHeight="1" x14ac:dyDescent="0.2">
      <c r="A906" s="40"/>
      <c r="I906" s="40"/>
    </row>
    <row r="907" spans="1:9" ht="15.75" customHeight="1" x14ac:dyDescent="0.2">
      <c r="A907" s="40"/>
      <c r="I907" s="40"/>
    </row>
    <row r="908" spans="1:9" ht="15.75" customHeight="1" x14ac:dyDescent="0.2">
      <c r="A908" s="40"/>
      <c r="I908" s="40"/>
    </row>
    <row r="909" spans="1:9" ht="15.75" customHeight="1" x14ac:dyDescent="0.2">
      <c r="A909" s="40"/>
      <c r="I909" s="40"/>
    </row>
    <row r="910" spans="1:9" ht="15.75" customHeight="1" x14ac:dyDescent="0.2">
      <c r="A910" s="40"/>
      <c r="I910" s="40"/>
    </row>
    <row r="911" spans="1:9" ht="15.75" customHeight="1" x14ac:dyDescent="0.2">
      <c r="A911" s="40"/>
      <c r="I911" s="40"/>
    </row>
    <row r="912" spans="1:9" ht="15.75" customHeight="1" x14ac:dyDescent="0.2">
      <c r="A912" s="40"/>
      <c r="I912" s="40"/>
    </row>
    <row r="913" spans="1:9" ht="15.75" customHeight="1" x14ac:dyDescent="0.2">
      <c r="A913" s="40"/>
      <c r="I913" s="40"/>
    </row>
    <row r="914" spans="1:9" ht="15.75" customHeight="1" x14ac:dyDescent="0.2">
      <c r="A914" s="40"/>
      <c r="I914" s="40"/>
    </row>
    <row r="915" spans="1:9" ht="15.75" customHeight="1" x14ac:dyDescent="0.2">
      <c r="A915" s="40"/>
      <c r="I915" s="40"/>
    </row>
    <row r="916" spans="1:9" ht="15.75" customHeight="1" x14ac:dyDescent="0.2">
      <c r="A916" s="40"/>
      <c r="I916" s="40"/>
    </row>
    <row r="917" spans="1:9" ht="15.75" customHeight="1" x14ac:dyDescent="0.2">
      <c r="A917" s="40"/>
      <c r="I917" s="40"/>
    </row>
    <row r="918" spans="1:9" ht="15.75" customHeight="1" x14ac:dyDescent="0.2">
      <c r="A918" s="40"/>
      <c r="I918" s="40"/>
    </row>
    <row r="919" spans="1:9" ht="15.75" customHeight="1" x14ac:dyDescent="0.2">
      <c r="A919" s="40"/>
      <c r="I919" s="40"/>
    </row>
    <row r="920" spans="1:9" ht="15.75" customHeight="1" x14ac:dyDescent="0.2">
      <c r="A920" s="40"/>
      <c r="I920" s="40"/>
    </row>
    <row r="921" spans="1:9" ht="15.75" customHeight="1" x14ac:dyDescent="0.2">
      <c r="A921" s="40"/>
      <c r="I921" s="40"/>
    </row>
    <row r="922" spans="1:9" ht="15.75" customHeight="1" x14ac:dyDescent="0.2">
      <c r="A922" s="40"/>
      <c r="I922" s="40"/>
    </row>
    <row r="923" spans="1:9" ht="15.75" customHeight="1" x14ac:dyDescent="0.2">
      <c r="A923" s="40"/>
      <c r="I923" s="40"/>
    </row>
    <row r="924" spans="1:9" ht="15.75" customHeight="1" x14ac:dyDescent="0.2">
      <c r="A924" s="40"/>
      <c r="I924" s="40"/>
    </row>
    <row r="925" spans="1:9" ht="15.75" customHeight="1" x14ac:dyDescent="0.2">
      <c r="A925" s="40"/>
      <c r="I925" s="40"/>
    </row>
    <row r="926" spans="1:9" ht="15.75" customHeight="1" x14ac:dyDescent="0.2">
      <c r="A926" s="40"/>
      <c r="I926" s="40"/>
    </row>
    <row r="927" spans="1:9" ht="15.75" customHeight="1" x14ac:dyDescent="0.2">
      <c r="A927" s="40"/>
      <c r="I927" s="40"/>
    </row>
    <row r="928" spans="1:9" ht="15.75" customHeight="1" x14ac:dyDescent="0.2">
      <c r="A928" s="40"/>
      <c r="I928" s="40"/>
    </row>
    <row r="929" spans="1:9" ht="15.75" customHeight="1" x14ac:dyDescent="0.2">
      <c r="A929" s="40"/>
      <c r="I929" s="40"/>
    </row>
    <row r="930" spans="1:9" ht="15.75" customHeight="1" x14ac:dyDescent="0.2">
      <c r="A930" s="40"/>
      <c r="I930" s="40"/>
    </row>
    <row r="931" spans="1:9" ht="15.75" customHeight="1" x14ac:dyDescent="0.2">
      <c r="A931" s="40"/>
      <c r="I931" s="40"/>
    </row>
    <row r="932" spans="1:9" ht="15.75" customHeight="1" x14ac:dyDescent="0.2">
      <c r="A932" s="40"/>
      <c r="I932" s="40"/>
    </row>
    <row r="933" spans="1:9" ht="15.75" customHeight="1" x14ac:dyDescent="0.2">
      <c r="A933" s="40"/>
      <c r="I933" s="40"/>
    </row>
    <row r="934" spans="1:9" ht="15.75" customHeight="1" x14ac:dyDescent="0.2">
      <c r="A934" s="40"/>
      <c r="I934" s="40"/>
    </row>
    <row r="935" spans="1:9" ht="15.75" customHeight="1" x14ac:dyDescent="0.2">
      <c r="A935" s="40"/>
      <c r="I935" s="40"/>
    </row>
    <row r="936" spans="1:9" ht="15.75" customHeight="1" x14ac:dyDescent="0.2">
      <c r="A936" s="40"/>
      <c r="I936" s="40"/>
    </row>
    <row r="937" spans="1:9" ht="15.75" customHeight="1" x14ac:dyDescent="0.2">
      <c r="A937" s="40"/>
      <c r="I937" s="40"/>
    </row>
    <row r="938" spans="1:9" ht="15.75" customHeight="1" x14ac:dyDescent="0.2">
      <c r="A938" s="40"/>
      <c r="I938" s="40"/>
    </row>
    <row r="939" spans="1:9" ht="15.75" customHeight="1" x14ac:dyDescent="0.2">
      <c r="A939" s="40"/>
      <c r="I939" s="40"/>
    </row>
    <row r="940" spans="1:9" ht="15.75" customHeight="1" x14ac:dyDescent="0.2">
      <c r="A940" s="40"/>
      <c r="I940" s="40"/>
    </row>
    <row r="941" spans="1:9" ht="15.75" customHeight="1" x14ac:dyDescent="0.2">
      <c r="A941" s="40"/>
      <c r="I941" s="40"/>
    </row>
    <row r="942" spans="1:9" ht="15.75" customHeight="1" x14ac:dyDescent="0.2">
      <c r="A942" s="40"/>
      <c r="I942" s="40"/>
    </row>
    <row r="943" spans="1:9" ht="15.75" customHeight="1" x14ac:dyDescent="0.2">
      <c r="A943" s="40"/>
      <c r="I943" s="40"/>
    </row>
    <row r="944" spans="1:9" ht="15.75" customHeight="1" x14ac:dyDescent="0.2">
      <c r="A944" s="40"/>
      <c r="I944" s="40"/>
    </row>
    <row r="945" spans="1:9" ht="15.75" customHeight="1" x14ac:dyDescent="0.2">
      <c r="A945" s="40"/>
      <c r="I945" s="40"/>
    </row>
    <row r="946" spans="1:9" ht="15.75" customHeight="1" x14ac:dyDescent="0.2">
      <c r="A946" s="40"/>
      <c r="I946" s="40"/>
    </row>
    <row r="947" spans="1:9" ht="15.75" customHeight="1" x14ac:dyDescent="0.2">
      <c r="A947" s="40"/>
      <c r="I947" s="40"/>
    </row>
    <row r="948" spans="1:9" ht="15.75" customHeight="1" x14ac:dyDescent="0.2">
      <c r="A948" s="40"/>
      <c r="I948" s="40"/>
    </row>
    <row r="949" spans="1:9" ht="15.75" customHeight="1" x14ac:dyDescent="0.2">
      <c r="A949" s="40"/>
      <c r="I949" s="40"/>
    </row>
    <row r="950" spans="1:9" ht="15.75" customHeight="1" x14ac:dyDescent="0.2">
      <c r="A950" s="40"/>
      <c r="I950" s="40"/>
    </row>
    <row r="951" spans="1:9" ht="15.75" customHeight="1" x14ac:dyDescent="0.2">
      <c r="A951" s="40"/>
      <c r="I951" s="40"/>
    </row>
    <row r="952" spans="1:9" ht="15.75" customHeight="1" x14ac:dyDescent="0.2">
      <c r="A952" s="40"/>
      <c r="I952" s="40"/>
    </row>
    <row r="953" spans="1:9" ht="15.75" customHeight="1" x14ac:dyDescent="0.2">
      <c r="A953" s="40"/>
      <c r="I953" s="40"/>
    </row>
    <row r="954" spans="1:9" ht="15.75" customHeight="1" x14ac:dyDescent="0.2">
      <c r="A954" s="40"/>
      <c r="I954" s="40"/>
    </row>
    <row r="955" spans="1:9" ht="15.75" customHeight="1" x14ac:dyDescent="0.2">
      <c r="A955" s="40"/>
      <c r="I955" s="40"/>
    </row>
    <row r="956" spans="1:9" ht="15.75" customHeight="1" x14ac:dyDescent="0.2">
      <c r="A956" s="40"/>
      <c r="I956" s="40"/>
    </row>
    <row r="957" spans="1:9" ht="15.75" customHeight="1" x14ac:dyDescent="0.2">
      <c r="A957" s="40"/>
      <c r="I957" s="40"/>
    </row>
    <row r="958" spans="1:9" ht="15.75" customHeight="1" x14ac:dyDescent="0.2">
      <c r="A958" s="40"/>
      <c r="I958" s="40"/>
    </row>
    <row r="959" spans="1:9" ht="15.75" customHeight="1" x14ac:dyDescent="0.2">
      <c r="A959" s="40"/>
      <c r="I959" s="40"/>
    </row>
    <row r="960" spans="1:9" ht="15.75" customHeight="1" x14ac:dyDescent="0.2">
      <c r="A960" s="40"/>
      <c r="I960" s="40"/>
    </row>
    <row r="961" spans="1:9" ht="15.75" customHeight="1" x14ac:dyDescent="0.2">
      <c r="A961" s="40"/>
      <c r="I961" s="40"/>
    </row>
    <row r="962" spans="1:9" ht="15.75" customHeight="1" x14ac:dyDescent="0.2">
      <c r="A962" s="40"/>
      <c r="I962" s="40"/>
    </row>
    <row r="963" spans="1:9" ht="15.75" customHeight="1" x14ac:dyDescent="0.2">
      <c r="A963" s="40"/>
      <c r="I963" s="40"/>
    </row>
    <row r="964" spans="1:9" ht="15.75" customHeight="1" x14ac:dyDescent="0.2">
      <c r="A964" s="40"/>
      <c r="I964" s="40"/>
    </row>
    <row r="965" spans="1:9" ht="15.75" customHeight="1" x14ac:dyDescent="0.2">
      <c r="A965" s="40"/>
      <c r="I965" s="40"/>
    </row>
    <row r="966" spans="1:9" ht="15.75" customHeight="1" x14ac:dyDescent="0.2">
      <c r="A966" s="40"/>
      <c r="I966" s="40"/>
    </row>
    <row r="967" spans="1:9" ht="15.75" customHeight="1" x14ac:dyDescent="0.2">
      <c r="A967" s="40"/>
      <c r="I967" s="40"/>
    </row>
    <row r="968" spans="1:9" ht="15.75" customHeight="1" x14ac:dyDescent="0.2">
      <c r="A968" s="40"/>
      <c r="I968" s="40"/>
    </row>
    <row r="969" spans="1:9" ht="15.75" customHeight="1" x14ac:dyDescent="0.2">
      <c r="A969" s="40"/>
      <c r="I969" s="40"/>
    </row>
    <row r="970" spans="1:9" ht="15.75" customHeight="1" x14ac:dyDescent="0.2">
      <c r="A970" s="40"/>
      <c r="I970" s="40"/>
    </row>
    <row r="971" spans="1:9" ht="15.75" customHeight="1" x14ac:dyDescent="0.2">
      <c r="A971" s="40"/>
      <c r="I971" s="40"/>
    </row>
    <row r="972" spans="1:9" ht="15.75" customHeight="1" x14ac:dyDescent="0.2">
      <c r="A972" s="40"/>
      <c r="I972" s="40"/>
    </row>
    <row r="973" spans="1:9" ht="15.75" customHeight="1" x14ac:dyDescent="0.2">
      <c r="A973" s="40"/>
      <c r="I973" s="40"/>
    </row>
    <row r="974" spans="1:9" ht="15.75" customHeight="1" x14ac:dyDescent="0.2">
      <c r="A974" s="40"/>
      <c r="I974" s="40"/>
    </row>
    <row r="975" spans="1:9" ht="15.75" customHeight="1" x14ac:dyDescent="0.2">
      <c r="A975" s="40"/>
      <c r="I975" s="40"/>
    </row>
    <row r="976" spans="1:9" ht="15.75" customHeight="1" x14ac:dyDescent="0.2">
      <c r="A976" s="40"/>
      <c r="I976" s="40"/>
    </row>
    <row r="977" spans="1:9" ht="15.75" customHeight="1" x14ac:dyDescent="0.2">
      <c r="A977" s="40"/>
      <c r="I977" s="40"/>
    </row>
    <row r="978" spans="1:9" ht="15.75" customHeight="1" x14ac:dyDescent="0.2">
      <c r="A978" s="40"/>
      <c r="I978" s="40"/>
    </row>
    <row r="979" spans="1:9" ht="15.75" customHeight="1" x14ac:dyDescent="0.2">
      <c r="A979" s="40"/>
      <c r="I979" s="40"/>
    </row>
    <row r="980" spans="1:9" ht="15.75" customHeight="1" x14ac:dyDescent="0.2">
      <c r="A980" s="40"/>
      <c r="I980" s="40"/>
    </row>
    <row r="981" spans="1:9" ht="15.75" customHeight="1" x14ac:dyDescent="0.2">
      <c r="A981" s="40"/>
      <c r="I981" s="40"/>
    </row>
    <row r="982" spans="1:9" ht="15.75" customHeight="1" x14ac:dyDescent="0.2">
      <c r="A982" s="40"/>
      <c r="I982" s="40"/>
    </row>
    <row r="983" spans="1:9" ht="15.75" customHeight="1" x14ac:dyDescent="0.2">
      <c r="A983" s="40"/>
      <c r="I983" s="40"/>
    </row>
    <row r="984" spans="1:9" ht="15.75" customHeight="1" x14ac:dyDescent="0.2">
      <c r="A984" s="40"/>
      <c r="I984" s="40"/>
    </row>
    <row r="985" spans="1:9" ht="15.75" customHeight="1" x14ac:dyDescent="0.2">
      <c r="A985" s="40"/>
      <c r="I985" s="40"/>
    </row>
    <row r="986" spans="1:9" ht="15.75" customHeight="1" x14ac:dyDescent="0.2">
      <c r="A986" s="40"/>
      <c r="I986" s="40"/>
    </row>
    <row r="987" spans="1:9" ht="15.75" customHeight="1" x14ac:dyDescent="0.2">
      <c r="A987" s="40"/>
      <c r="I987" s="40"/>
    </row>
    <row r="988" spans="1:9" ht="15.75" customHeight="1" x14ac:dyDescent="0.2">
      <c r="A988" s="40"/>
      <c r="I988" s="40"/>
    </row>
    <row r="989" spans="1:9" ht="15.75" customHeight="1" x14ac:dyDescent="0.2">
      <c r="A989" s="40"/>
      <c r="I989" s="40"/>
    </row>
    <row r="990" spans="1:9" ht="15.75" customHeight="1" x14ac:dyDescent="0.2">
      <c r="A990" s="40"/>
      <c r="I990" s="40"/>
    </row>
    <row r="991" spans="1:9" ht="15.75" customHeight="1" x14ac:dyDescent="0.2">
      <c r="A991" s="40"/>
      <c r="I991" s="40"/>
    </row>
    <row r="992" spans="1:9" ht="15.75" customHeight="1" x14ac:dyDescent="0.2">
      <c r="A992" s="40"/>
      <c r="I992" s="40"/>
    </row>
    <row r="993" spans="1:9" ht="15.75" customHeight="1" x14ac:dyDescent="0.2">
      <c r="A993" s="40"/>
      <c r="I993" s="40"/>
    </row>
    <row r="994" spans="1:9" ht="15.75" customHeight="1" x14ac:dyDescent="0.2">
      <c r="A994" s="40"/>
      <c r="I994" s="40"/>
    </row>
    <row r="995" spans="1:9" ht="15.75" customHeight="1" x14ac:dyDescent="0.2">
      <c r="A995" s="40"/>
      <c r="I995" s="40"/>
    </row>
    <row r="996" spans="1:9" ht="15.75" customHeight="1" x14ac:dyDescent="0.2">
      <c r="A996" s="40"/>
      <c r="I996" s="40"/>
    </row>
    <row r="997" spans="1:9" ht="15.75" customHeight="1" x14ac:dyDescent="0.2">
      <c r="A997" s="40"/>
      <c r="I997" s="40"/>
    </row>
    <row r="998" spans="1:9" ht="15.75" customHeight="1" x14ac:dyDescent="0.2">
      <c r="A998" s="40"/>
      <c r="I998" s="40"/>
    </row>
    <row r="999" spans="1:9" ht="15.75" customHeight="1" x14ac:dyDescent="0.2">
      <c r="A999" s="40"/>
      <c r="I999" s="40"/>
    </row>
    <row r="1000" spans="1:9" ht="15.75" customHeight="1" x14ac:dyDescent="0.2">
      <c r="A1000" s="40"/>
      <c r="I1000" s="40"/>
    </row>
    <row r="1001" spans="1:9" ht="15.75" customHeight="1" x14ac:dyDescent="0.2">
      <c r="A1001" s="40"/>
      <c r="I1001" s="40"/>
    </row>
    <row r="1002" spans="1:9" ht="15.75" customHeight="1" x14ac:dyDescent="0.2">
      <c r="A1002" s="40"/>
      <c r="I1002" s="40"/>
    </row>
    <row r="1003" spans="1:9" ht="15.75" customHeight="1" x14ac:dyDescent="0.2">
      <c r="A1003" s="40"/>
      <c r="I1003" s="40"/>
    </row>
    <row r="1004" spans="1:9" ht="15.75" customHeight="1" x14ac:dyDescent="0.2">
      <c r="A1004" s="40"/>
      <c r="I1004" s="40"/>
    </row>
  </sheetData>
  <sheetProtection algorithmName="SHA-512" hashValue="sbV38cXGdfz6w2leFCrGfYOBbrxPK20UzuSy1f9IFpwAwyLanHNznqpoE6ATw5qB4AheZ/cdP7PgYORFmslz4A==" saltValue="U9LfWz5tmi1MLMJeKo5cFw==" spinCount="100000" sheet="1" objects="1" scenarios="1"/>
  <mergeCells count="2">
    <mergeCell ref="C11:F11"/>
    <mergeCell ref="B46:F46"/>
  </mergeCells>
  <pageMargins left="0.7" right="0.7" top="0.75" bottom="0.75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showGridLines="0" view="pageBreakPreview" topLeftCell="A37" zoomScaleNormal="100" zoomScaleSheetLayoutView="100" workbookViewId="0">
      <selection activeCell="B32" sqref="B32:F32"/>
    </sheetView>
  </sheetViews>
  <sheetFormatPr defaultColWidth="9.140625" defaultRowHeight="12" x14ac:dyDescent="0.2"/>
  <cols>
    <col min="1" max="1" width="2.42578125" style="1" customWidth="1"/>
    <col min="2" max="2" width="51.28515625" style="4" customWidth="1"/>
    <col min="3" max="3" width="11.7109375" style="4" customWidth="1"/>
    <col min="4" max="4" width="14" style="4" customWidth="1"/>
    <col min="5" max="5" width="21.140625" style="4" customWidth="1"/>
    <col min="6" max="6" width="21.85546875" style="4" customWidth="1"/>
    <col min="7" max="7" width="28" style="4" customWidth="1"/>
    <col min="8" max="8" width="21.5703125" style="4" customWidth="1"/>
    <col min="9" max="10" width="15" style="1" customWidth="1"/>
    <col min="11" max="11" width="7.42578125" style="1" customWidth="1"/>
    <col min="12" max="16384" width="9.140625" style="1"/>
  </cols>
  <sheetData>
    <row r="1" spans="2:10" s="2" customFormat="1" ht="21" customHeight="1" x14ac:dyDescent="0.2">
      <c r="B1" s="142" t="s">
        <v>50</v>
      </c>
      <c r="C1" s="3"/>
      <c r="D1" s="3"/>
      <c r="E1" s="3"/>
      <c r="F1" s="3"/>
      <c r="G1" s="3"/>
      <c r="H1" s="3"/>
    </row>
    <row r="2" spans="2:10" s="2" customFormat="1" ht="15.75" customHeight="1" x14ac:dyDescent="0.25">
      <c r="B2" s="142"/>
      <c r="C2" s="3"/>
      <c r="D2" s="3"/>
      <c r="E2" s="3"/>
      <c r="F2" s="3"/>
      <c r="G2" s="3"/>
      <c r="H2"/>
    </row>
    <row r="3" spans="2:10" s="2" customFormat="1" ht="15.75" customHeight="1" x14ac:dyDescent="0.2">
      <c r="B3" s="5"/>
      <c r="C3" s="3"/>
      <c r="D3" s="3"/>
      <c r="E3" s="3"/>
      <c r="F3" s="3"/>
      <c r="G3" s="3"/>
      <c r="H3" s="3"/>
    </row>
    <row r="4" spans="2:10" s="2" customFormat="1" ht="15.75" customHeight="1" x14ac:dyDescent="0.2">
      <c r="B4" s="5"/>
      <c r="C4" s="3"/>
      <c r="D4" s="3"/>
      <c r="E4" s="3"/>
      <c r="F4" s="3"/>
      <c r="G4" s="3"/>
      <c r="H4" s="3"/>
    </row>
    <row r="5" spans="2:10" s="2" customFormat="1" ht="15.75" customHeight="1" x14ac:dyDescent="0.2">
      <c r="B5" s="33" t="s">
        <v>158</v>
      </c>
      <c r="C5" s="3"/>
      <c r="D5" s="3"/>
      <c r="E5" s="3"/>
      <c r="F5" s="3"/>
      <c r="G5" s="3"/>
      <c r="H5" s="3"/>
    </row>
    <row r="6" spans="2:10" s="2" customFormat="1" ht="15.75" customHeight="1" x14ac:dyDescent="0.25">
      <c r="B6" s="16"/>
      <c r="C6" s="3"/>
      <c r="D6" s="3"/>
      <c r="E6" s="15"/>
      <c r="F6" s="15"/>
      <c r="G6" s="3"/>
      <c r="H6"/>
    </row>
    <row r="7" spans="2:10" s="2" customFormat="1" ht="15.75" customHeight="1" x14ac:dyDescent="0.2">
      <c r="B7" s="16"/>
      <c r="C7" s="3"/>
      <c r="D7" s="3"/>
      <c r="E7" s="3"/>
      <c r="F7" s="3"/>
      <c r="G7" s="3"/>
      <c r="H7" s="3"/>
      <c r="I7" s="3"/>
      <c r="J7" s="3"/>
    </row>
    <row r="8" spans="2:10" ht="27.75" customHeight="1" x14ac:dyDescent="0.2">
      <c r="B8" s="71" t="s">
        <v>8</v>
      </c>
      <c r="C8" s="70" t="s">
        <v>9</v>
      </c>
      <c r="D8" s="70" t="s">
        <v>33</v>
      </c>
      <c r="E8" s="70" t="s">
        <v>38</v>
      </c>
      <c r="F8" s="70" t="s">
        <v>34</v>
      </c>
      <c r="G8" s="70" t="s">
        <v>55</v>
      </c>
      <c r="H8" s="70" t="s">
        <v>56</v>
      </c>
    </row>
    <row r="9" spans="2:10" ht="15.75" customHeight="1" x14ac:dyDescent="0.2">
      <c r="B9" s="57" t="s">
        <v>41</v>
      </c>
      <c r="C9" s="119"/>
      <c r="D9" s="119"/>
      <c r="E9" s="58"/>
      <c r="F9" s="58"/>
      <c r="G9" s="59" t="s">
        <v>11</v>
      </c>
      <c r="H9" s="59" t="s">
        <v>11</v>
      </c>
    </row>
    <row r="10" spans="2:10" ht="15.75" customHeight="1" x14ac:dyDescent="0.2">
      <c r="B10" s="60" t="s">
        <v>53</v>
      </c>
      <c r="C10" s="120">
        <f>'Uurtariefopbouw ESH'!C32</f>
        <v>0</v>
      </c>
      <c r="D10" s="121">
        <v>40</v>
      </c>
      <c r="E10" s="61">
        <v>0</v>
      </c>
      <c r="F10" s="61">
        <f>D10*E10</f>
        <v>0</v>
      </c>
      <c r="G10" s="62">
        <f>F10*C10</f>
        <v>0</v>
      </c>
      <c r="H10" s="62">
        <f>G10*1.21</f>
        <v>0</v>
      </c>
    </row>
    <row r="11" spans="2:10" ht="15.75" customHeight="1" x14ac:dyDescent="0.2">
      <c r="B11" s="60" t="s">
        <v>52</v>
      </c>
      <c r="C11" s="120">
        <f>'Uurtariefopbouw ESH'!C33</f>
        <v>0</v>
      </c>
      <c r="D11" s="121">
        <v>40</v>
      </c>
      <c r="E11" s="61">
        <v>100</v>
      </c>
      <c r="F11" s="61">
        <f>D11*E11</f>
        <v>4000</v>
      </c>
      <c r="G11" s="62">
        <f t="shared" ref="G11:G12" si="0">F11*C11</f>
        <v>0</v>
      </c>
      <c r="H11" s="62">
        <f t="shared" ref="H11:H12" si="1">G11*1.21</f>
        <v>0</v>
      </c>
    </row>
    <row r="12" spans="2:10" ht="15.75" customHeight="1" x14ac:dyDescent="0.2">
      <c r="B12" s="60" t="s">
        <v>42</v>
      </c>
      <c r="C12" s="120">
        <f>'Uurtariefopbouw ESH'!C34</f>
        <v>0</v>
      </c>
      <c r="D12" s="121">
        <v>40</v>
      </c>
      <c r="E12" s="61">
        <v>0</v>
      </c>
      <c r="F12" s="61">
        <f>D12*E12</f>
        <v>0</v>
      </c>
      <c r="G12" s="62">
        <f t="shared" si="0"/>
        <v>0</v>
      </c>
      <c r="H12" s="62">
        <f t="shared" si="1"/>
        <v>0</v>
      </c>
      <c r="I12" s="14"/>
      <c r="J12" s="14"/>
    </row>
    <row r="13" spans="2:10" ht="15.75" customHeight="1" x14ac:dyDescent="0.2">
      <c r="B13" s="64" t="s">
        <v>3</v>
      </c>
      <c r="C13" s="122"/>
      <c r="D13" s="121"/>
      <c r="E13" s="72">
        <f>SUM(E10:E12)</f>
        <v>100</v>
      </c>
      <c r="F13" s="72">
        <f>SUM(F10:F12)</f>
        <v>4000</v>
      </c>
      <c r="G13" s="67">
        <f>SUM(G10:G12)</f>
        <v>0</v>
      </c>
      <c r="H13" s="67">
        <f>SUM(H10:H12)</f>
        <v>0</v>
      </c>
      <c r="I13" s="14"/>
      <c r="J13" s="14"/>
    </row>
    <row r="14" spans="2:10" ht="15.75" customHeight="1" x14ac:dyDescent="0.2"/>
    <row r="15" spans="2:10" ht="15.75" customHeight="1" x14ac:dyDescent="0.2">
      <c r="B15" s="3"/>
      <c r="C15" s="7"/>
      <c r="D15" s="7"/>
      <c r="H15" s="20"/>
    </row>
    <row r="16" spans="2:10" ht="35.450000000000003" customHeight="1" x14ac:dyDescent="0.2">
      <c r="B16" s="71" t="s">
        <v>47</v>
      </c>
      <c r="C16" s="70" t="s">
        <v>61</v>
      </c>
      <c r="D16" s="70" t="s">
        <v>48</v>
      </c>
      <c r="E16" s="70" t="s">
        <v>57</v>
      </c>
      <c r="F16" s="70" t="s">
        <v>62</v>
      </c>
      <c r="G16" s="70" t="s">
        <v>49</v>
      </c>
      <c r="H16" s="70" t="s">
        <v>58</v>
      </c>
      <c r="I16" s="70" t="s">
        <v>59</v>
      </c>
      <c r="J16" s="70" t="s">
        <v>60</v>
      </c>
    </row>
    <row r="17" spans="2:10" ht="15.75" customHeight="1" x14ac:dyDescent="0.2">
      <c r="B17" s="57" t="s">
        <v>40</v>
      </c>
      <c r="C17" s="119"/>
      <c r="D17" s="58"/>
      <c r="E17" s="59" t="s">
        <v>11</v>
      </c>
      <c r="F17" s="119"/>
      <c r="G17" s="58"/>
      <c r="H17" s="59" t="s">
        <v>11</v>
      </c>
      <c r="I17" s="59" t="s">
        <v>11</v>
      </c>
      <c r="J17" s="59" t="s">
        <v>11</v>
      </c>
    </row>
    <row r="18" spans="2:10" ht="15.75" customHeight="1" x14ac:dyDescent="0.2">
      <c r="B18" s="60" t="s">
        <v>35</v>
      </c>
      <c r="C18" s="120">
        <f>'Uurtariefopbouw ESH'!C53</f>
        <v>0</v>
      </c>
      <c r="D18" s="61">
        <v>10</v>
      </c>
      <c r="E18" s="62">
        <f t="shared" ref="E18:E23" si="2">D18*C18</f>
        <v>0</v>
      </c>
      <c r="F18" s="120">
        <f>'Uurtariefopbouw ESH'!C72</f>
        <v>0</v>
      </c>
      <c r="G18" s="61">
        <f>D18*4</f>
        <v>40</v>
      </c>
      <c r="H18" s="63">
        <f>F18*G18</f>
        <v>0</v>
      </c>
      <c r="I18" s="62">
        <f>E18+H18</f>
        <v>0</v>
      </c>
      <c r="J18" s="62">
        <f>I18*1.21</f>
        <v>0</v>
      </c>
    </row>
    <row r="19" spans="2:10" ht="15.75" customHeight="1" x14ac:dyDescent="0.2">
      <c r="B19" s="60" t="s">
        <v>37</v>
      </c>
      <c r="C19" s="120">
        <f>'Uurtariefopbouw ESH'!C54</f>
        <v>0</v>
      </c>
      <c r="D19" s="61">
        <v>5</v>
      </c>
      <c r="E19" s="62">
        <f t="shared" si="2"/>
        <v>0</v>
      </c>
      <c r="F19" s="120">
        <f>'Uurtariefopbouw ESH'!C73</f>
        <v>0</v>
      </c>
      <c r="G19" s="61">
        <f t="shared" ref="G19:G23" si="3">D19*4</f>
        <v>20</v>
      </c>
      <c r="H19" s="63">
        <f t="shared" ref="H19:H23" si="4">F19*G19</f>
        <v>0</v>
      </c>
      <c r="I19" s="62">
        <f t="shared" ref="I19:I23" si="5">E19+H19</f>
        <v>0</v>
      </c>
      <c r="J19" s="62">
        <f t="shared" ref="J19:J23" si="6">I19*1.21</f>
        <v>0</v>
      </c>
    </row>
    <row r="20" spans="2:10" ht="15.75" customHeight="1" x14ac:dyDescent="0.2">
      <c r="B20" s="60" t="s">
        <v>36</v>
      </c>
      <c r="C20" s="120">
        <f>'Uurtariefopbouw ESH'!C55</f>
        <v>0</v>
      </c>
      <c r="D20" s="61">
        <v>10</v>
      </c>
      <c r="E20" s="62">
        <f t="shared" si="2"/>
        <v>0</v>
      </c>
      <c r="F20" s="120">
        <f>'Uurtariefopbouw ESH'!C74</f>
        <v>0</v>
      </c>
      <c r="G20" s="61">
        <f t="shared" si="3"/>
        <v>40</v>
      </c>
      <c r="H20" s="63">
        <f t="shared" si="4"/>
        <v>0</v>
      </c>
      <c r="I20" s="62">
        <f t="shared" si="5"/>
        <v>0</v>
      </c>
      <c r="J20" s="62">
        <f t="shared" si="6"/>
        <v>0</v>
      </c>
    </row>
    <row r="21" spans="2:10" ht="15.75" customHeight="1" x14ac:dyDescent="0.2">
      <c r="B21" s="60" t="s">
        <v>39</v>
      </c>
      <c r="C21" s="120">
        <f>'Uurtariefopbouw ESH'!C56</f>
        <v>0</v>
      </c>
      <c r="D21" s="61">
        <v>10</v>
      </c>
      <c r="E21" s="62">
        <f t="shared" si="2"/>
        <v>0</v>
      </c>
      <c r="F21" s="120">
        <f>'Uurtariefopbouw ESH'!C75</f>
        <v>0</v>
      </c>
      <c r="G21" s="61">
        <f t="shared" si="3"/>
        <v>40</v>
      </c>
      <c r="H21" s="63">
        <f t="shared" si="4"/>
        <v>0</v>
      </c>
      <c r="I21" s="62">
        <f t="shared" si="5"/>
        <v>0</v>
      </c>
      <c r="J21" s="62">
        <f t="shared" si="6"/>
        <v>0</v>
      </c>
    </row>
    <row r="22" spans="2:10" ht="15.75" customHeight="1" x14ac:dyDescent="0.2">
      <c r="B22" s="60" t="s">
        <v>44</v>
      </c>
      <c r="C22" s="120">
        <f>'Uurtariefopbouw ESH'!C57</f>
        <v>0</v>
      </c>
      <c r="D22" s="61">
        <v>2</v>
      </c>
      <c r="E22" s="62">
        <f t="shared" si="2"/>
        <v>0</v>
      </c>
      <c r="F22" s="120">
        <f>'Uurtariefopbouw ESH'!C76</f>
        <v>0</v>
      </c>
      <c r="G22" s="61">
        <f t="shared" si="3"/>
        <v>8</v>
      </c>
      <c r="H22" s="63">
        <f t="shared" si="4"/>
        <v>0</v>
      </c>
      <c r="I22" s="62">
        <f t="shared" si="5"/>
        <v>0</v>
      </c>
      <c r="J22" s="62">
        <f t="shared" si="6"/>
        <v>0</v>
      </c>
    </row>
    <row r="23" spans="2:10" ht="15.75" customHeight="1" x14ac:dyDescent="0.2">
      <c r="B23" s="60" t="s">
        <v>45</v>
      </c>
      <c r="C23" s="120">
        <f>'Uurtariefopbouw ESH'!C58</f>
        <v>0</v>
      </c>
      <c r="D23" s="61">
        <v>1</v>
      </c>
      <c r="E23" s="62">
        <f t="shared" si="2"/>
        <v>0</v>
      </c>
      <c r="F23" s="120">
        <f>'Uurtariefopbouw ESH'!C77</f>
        <v>0</v>
      </c>
      <c r="G23" s="61">
        <f t="shared" si="3"/>
        <v>4</v>
      </c>
      <c r="H23" s="63">
        <f t="shared" si="4"/>
        <v>0</v>
      </c>
      <c r="I23" s="62">
        <f t="shared" si="5"/>
        <v>0</v>
      </c>
      <c r="J23" s="62">
        <f t="shared" si="6"/>
        <v>0</v>
      </c>
    </row>
    <row r="24" spans="2:10" ht="15.75" customHeight="1" x14ac:dyDescent="0.2">
      <c r="B24" s="64" t="s">
        <v>3</v>
      </c>
      <c r="C24" s="122"/>
      <c r="D24" s="65">
        <f>SUM(D18:D23)</f>
        <v>38</v>
      </c>
      <c r="E24" s="66">
        <f>SUM(E18:E23)</f>
        <v>0</v>
      </c>
      <c r="F24" s="122"/>
      <c r="G24" s="65">
        <f>SUM(G18:G23)</f>
        <v>152</v>
      </c>
      <c r="H24" s="67">
        <f>SUM(H18:H23)</f>
        <v>0</v>
      </c>
      <c r="I24" s="67">
        <f>SUM(I18:I23)</f>
        <v>0</v>
      </c>
      <c r="J24" s="67">
        <f>SUM(J18:J23)</f>
        <v>0</v>
      </c>
    </row>
    <row r="25" spans="2:10" ht="15.75" customHeight="1" x14ac:dyDescent="0.2">
      <c r="B25" s="3"/>
      <c r="C25" s="7"/>
      <c r="D25" s="7"/>
      <c r="H25" s="21"/>
    </row>
    <row r="26" spans="2:10" ht="15.75" customHeight="1" x14ac:dyDescent="0.2">
      <c r="B26" s="3"/>
      <c r="C26" s="7"/>
      <c r="D26" s="7"/>
      <c r="H26" s="20"/>
    </row>
    <row r="27" spans="2:10" ht="15.75" customHeight="1" x14ac:dyDescent="0.2">
      <c r="B27" s="168" t="s">
        <v>4</v>
      </c>
      <c r="C27" s="169"/>
      <c r="D27" s="169"/>
      <c r="E27" s="169"/>
      <c r="F27" s="170"/>
      <c r="G27" s="70" t="s">
        <v>59</v>
      </c>
      <c r="H27" s="70" t="s">
        <v>60</v>
      </c>
    </row>
    <row r="28" spans="2:10" ht="15.75" customHeight="1" x14ac:dyDescent="0.2">
      <c r="B28" s="148" t="s">
        <v>7</v>
      </c>
      <c r="C28" s="149"/>
      <c r="D28" s="149"/>
      <c r="E28" s="149"/>
      <c r="F28" s="150"/>
      <c r="G28" s="59" t="s">
        <v>11</v>
      </c>
      <c r="H28" s="59" t="s">
        <v>11</v>
      </c>
    </row>
    <row r="29" spans="2:10" ht="15.75" customHeight="1" x14ac:dyDescent="0.2">
      <c r="B29" s="177" t="str">
        <f>'Uurtariefopbouw ESH'!A86</f>
        <v>Aansluit- en abonnementskosten meldcentrale</v>
      </c>
      <c r="C29" s="178"/>
      <c r="D29" s="178"/>
      <c r="E29" s="178"/>
      <c r="F29" s="179"/>
      <c r="G29" s="123">
        <f>'Uurtariefopbouw ESH'!F86</f>
        <v>0</v>
      </c>
      <c r="H29" s="123">
        <f>G29*1.21</f>
        <v>0</v>
      </c>
    </row>
    <row r="30" spans="2:10" ht="15.75" customHeight="1" x14ac:dyDescent="0.2">
      <c r="B30" s="174" t="str">
        <f>'Uurtariefopbouw ESH'!A87</f>
        <v>…..</v>
      </c>
      <c r="C30" s="175"/>
      <c r="D30" s="175"/>
      <c r="E30" s="175"/>
      <c r="F30" s="176"/>
      <c r="G30" s="123">
        <f>'Uurtariefopbouw ESH'!F87</f>
        <v>0</v>
      </c>
      <c r="H30" s="123">
        <f t="shared" ref="H30:H34" si="7">G30*1.21</f>
        <v>0</v>
      </c>
    </row>
    <row r="31" spans="2:10" ht="15.75" customHeight="1" x14ac:dyDescent="0.2">
      <c r="B31" s="171" t="str">
        <f>'Uurtariefopbouw ESH'!A88</f>
        <v>…..</v>
      </c>
      <c r="C31" s="172"/>
      <c r="D31" s="172"/>
      <c r="E31" s="172"/>
      <c r="F31" s="173"/>
      <c r="G31" s="123">
        <f>'Uurtariefopbouw ESH'!F88</f>
        <v>0</v>
      </c>
      <c r="H31" s="123">
        <f t="shared" si="7"/>
        <v>0</v>
      </c>
    </row>
    <row r="32" spans="2:10" ht="15.75" customHeight="1" x14ac:dyDescent="0.2">
      <c r="B32" s="171" t="str">
        <f>'Uurtariefopbouw ESH'!A89</f>
        <v>…..</v>
      </c>
      <c r="C32" s="172"/>
      <c r="D32" s="172"/>
      <c r="E32" s="172"/>
      <c r="F32" s="173"/>
      <c r="G32" s="123">
        <f>'Uurtariefopbouw ESH'!F89</f>
        <v>0</v>
      </c>
      <c r="H32" s="123">
        <f t="shared" si="7"/>
        <v>0</v>
      </c>
    </row>
    <row r="33" spans="2:8" ht="15.75" customHeight="1" x14ac:dyDescent="0.2">
      <c r="B33" s="171" t="str">
        <f>'Uurtariefopbouw ESH'!A90</f>
        <v>…..</v>
      </c>
      <c r="C33" s="172"/>
      <c r="D33" s="172"/>
      <c r="E33" s="172"/>
      <c r="F33" s="173"/>
      <c r="G33" s="123">
        <f>'Uurtariefopbouw ESH'!F90</f>
        <v>0</v>
      </c>
      <c r="H33" s="123">
        <f t="shared" si="7"/>
        <v>0</v>
      </c>
    </row>
    <row r="34" spans="2:8" ht="15.75" customHeight="1" x14ac:dyDescent="0.2">
      <c r="B34" s="171" t="str">
        <f>'Uurtariefopbouw ESH'!A91</f>
        <v>…..</v>
      </c>
      <c r="C34" s="172"/>
      <c r="D34" s="172"/>
      <c r="E34" s="172"/>
      <c r="F34" s="173"/>
      <c r="G34" s="123">
        <f>'Uurtariefopbouw ESH'!F91</f>
        <v>0</v>
      </c>
      <c r="H34" s="123">
        <f t="shared" si="7"/>
        <v>0</v>
      </c>
    </row>
    <row r="35" spans="2:8" ht="15.75" customHeight="1" x14ac:dyDescent="0.2">
      <c r="B35" s="151" t="s">
        <v>3</v>
      </c>
      <c r="C35" s="152"/>
      <c r="D35" s="152"/>
      <c r="E35" s="152"/>
      <c r="F35" s="153"/>
      <c r="G35" s="124">
        <f>SUM(G29:G34)</f>
        <v>0</v>
      </c>
      <c r="H35" s="124">
        <f>SUM(H29:H34)</f>
        <v>0</v>
      </c>
    </row>
    <row r="36" spans="2:8" ht="15.75" customHeight="1" x14ac:dyDescent="0.2">
      <c r="B36" s="3"/>
    </row>
    <row r="37" spans="2:8" ht="15.75" customHeight="1" x14ac:dyDescent="0.2">
      <c r="B37" s="180" t="s">
        <v>6</v>
      </c>
      <c r="C37" s="181"/>
      <c r="D37" s="181"/>
      <c r="E37" s="181"/>
      <c r="F37" s="182"/>
      <c r="G37" s="73">
        <f>G13+I24+G35</f>
        <v>0</v>
      </c>
      <c r="H37" s="73">
        <f>H13+J24+H35</f>
        <v>0</v>
      </c>
    </row>
    <row r="38" spans="2:8" ht="15.75" customHeight="1" x14ac:dyDescent="0.2">
      <c r="H38" s="17"/>
    </row>
    <row r="39" spans="2:8" ht="35.450000000000003" customHeight="1" x14ac:dyDescent="0.2">
      <c r="B39" s="154" t="s">
        <v>5</v>
      </c>
      <c r="C39" s="154"/>
      <c r="D39" s="154"/>
      <c r="E39" s="154"/>
      <c r="F39" s="154"/>
      <c r="G39" s="154"/>
      <c r="H39" s="154"/>
    </row>
    <row r="40" spans="2:8" ht="15.75" customHeight="1" x14ac:dyDescent="0.2">
      <c r="B40" s="3"/>
      <c r="H40" s="17"/>
    </row>
    <row r="41" spans="2:8" ht="91.15" customHeight="1" x14ac:dyDescent="0.2">
      <c r="B41" s="155" t="s">
        <v>143</v>
      </c>
      <c r="C41" s="156"/>
      <c r="D41" s="156"/>
      <c r="E41" s="156"/>
      <c r="F41" s="156"/>
      <c r="G41" s="156"/>
      <c r="H41" s="156"/>
    </row>
    <row r="42" spans="2:8" ht="13.9" customHeight="1" x14ac:dyDescent="0.2">
      <c r="B42" s="24" t="s">
        <v>43</v>
      </c>
      <c r="C42" s="18"/>
      <c r="D42" s="18"/>
      <c r="E42" s="18"/>
      <c r="F42" s="18"/>
      <c r="G42" s="18"/>
      <c r="H42" s="18"/>
    </row>
    <row r="43" spans="2:8" ht="13.9" customHeight="1" x14ac:dyDescent="0.2">
      <c r="B43" s="19"/>
      <c r="C43" s="18"/>
      <c r="D43" s="18"/>
      <c r="E43" s="18"/>
      <c r="F43" s="18"/>
      <c r="G43" s="18"/>
      <c r="H43" s="18"/>
    </row>
    <row r="44" spans="2:8" ht="24.6" customHeight="1" x14ac:dyDescent="0.2">
      <c r="B44" s="125"/>
      <c r="C44" s="126"/>
      <c r="D44" s="126"/>
      <c r="E44" s="126"/>
      <c r="F44" s="126"/>
      <c r="G44" s="126"/>
      <c r="H44" s="126"/>
    </row>
  </sheetData>
  <sheetProtection algorithmName="SHA-512" hashValue="2NmRywbdQRlPaAsPAkpIFair208ArvS2qi+p6hf79nXSqUS5r04cVzhtPTTej7xQtm9GJ6qZUlJkxB29db/msg==" saltValue="uPdeRckBUstuWT23SiMZsw==" spinCount="100000" sheet="1"/>
  <mergeCells count="13">
    <mergeCell ref="B41:H41"/>
    <mergeCell ref="B1:B2"/>
    <mergeCell ref="B28:F28"/>
    <mergeCell ref="B27:F27"/>
    <mergeCell ref="B35:F35"/>
    <mergeCell ref="B34:F34"/>
    <mergeCell ref="B33:F33"/>
    <mergeCell ref="B32:F32"/>
    <mergeCell ref="B31:F31"/>
    <mergeCell ref="B30:F30"/>
    <mergeCell ref="B29:F29"/>
    <mergeCell ref="B37:F37"/>
    <mergeCell ref="B39:H39"/>
  </mergeCells>
  <conditionalFormatting sqref="B39">
    <cfRule type="cellIs" dxfId="0" priority="1" stopIfTrue="1" operator="equal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65" fitToHeight="0" orientation="landscape" r:id="rId1"/>
  <rowBreaks count="1" manualBreakCount="1">
    <brk id="38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AD2A-AC01-40EF-8B61-584A7EBB8861}">
  <dimension ref="A1:F92"/>
  <sheetViews>
    <sheetView showGridLines="0" view="pageBreakPreview" topLeftCell="A28" zoomScale="85" zoomScaleNormal="100" zoomScaleSheetLayoutView="85" workbookViewId="0">
      <selection activeCell="A89" sqref="A89:C89"/>
    </sheetView>
  </sheetViews>
  <sheetFormatPr defaultColWidth="9.140625" defaultRowHeight="15" x14ac:dyDescent="0.25"/>
  <cols>
    <col min="1" max="1" width="52" customWidth="1"/>
    <col min="2" max="2" width="68.7109375" customWidth="1"/>
    <col min="3" max="3" width="29.7109375" customWidth="1"/>
    <col min="4" max="4" width="32.28515625" customWidth="1"/>
    <col min="5" max="5" width="31.7109375" bestFit="1" customWidth="1"/>
    <col min="6" max="13" width="22" customWidth="1"/>
  </cols>
  <sheetData>
    <row r="1" spans="1:6" ht="18.75" x14ac:dyDescent="0.3">
      <c r="A1" s="160" t="s">
        <v>130</v>
      </c>
      <c r="B1" s="161"/>
      <c r="C1" s="161"/>
      <c r="D1" s="161"/>
      <c r="E1" s="161"/>
      <c r="F1" s="161"/>
    </row>
    <row r="2" spans="1:6" x14ac:dyDescent="0.25">
      <c r="A2" s="86"/>
    </row>
    <row r="3" spans="1:6" ht="15.75" thickBot="1" x14ac:dyDescent="0.3">
      <c r="A3" s="86"/>
    </row>
    <row r="4" spans="1:6" ht="15.75" thickBot="1" x14ac:dyDescent="0.3">
      <c r="A4" s="127" t="s">
        <v>135</v>
      </c>
      <c r="B4" s="88"/>
      <c r="C4" s="88"/>
      <c r="D4" s="128"/>
    </row>
    <row r="5" spans="1:6" ht="15.75" thickBot="1" x14ac:dyDescent="0.3">
      <c r="A5" s="129" t="s">
        <v>136</v>
      </c>
      <c r="B5" s="91"/>
      <c r="C5" s="91"/>
      <c r="D5" s="130"/>
    </row>
    <row r="6" spans="1:6" x14ac:dyDescent="0.25">
      <c r="A6" s="86"/>
    </row>
    <row r="8" spans="1:6" x14ac:dyDescent="0.25">
      <c r="A8" s="93" t="s">
        <v>63</v>
      </c>
      <c r="B8" s="94">
        <v>2026</v>
      </c>
    </row>
    <row r="9" spans="1:6" x14ac:dyDescent="0.25">
      <c r="A9" s="93" t="s">
        <v>64</v>
      </c>
      <c r="B9" s="95">
        <f>INDEX('ISH ESH Indexatie 2027-2030'!$D$6:$D$10, MATCH($B$8,'ISH ESH Indexatie 2027-2030'!$A$6:$A$10, 0))</f>
        <v>1</v>
      </c>
    </row>
    <row r="10" spans="1:6" x14ac:dyDescent="0.25">
      <c r="A10" s="96" t="s">
        <v>65</v>
      </c>
      <c r="B10" s="95">
        <f>INDEX('ISH ESH Indexatie 2027-2030'!$E$6:$E$10, MATCH($B$8,'ISH ESH Indexatie 2027-2030'!$A$6:$A$10, 0))</f>
        <v>1</v>
      </c>
    </row>
    <row r="12" spans="1:6" x14ac:dyDescent="0.25">
      <c r="A12" s="97" t="s">
        <v>66</v>
      </c>
      <c r="B12" s="98">
        <v>0.21</v>
      </c>
    </row>
    <row r="14" spans="1:6" x14ac:dyDescent="0.25">
      <c r="A14" s="99" t="s">
        <v>104</v>
      </c>
    </row>
    <row r="15" spans="1:6" x14ac:dyDescent="0.25">
      <c r="A15" s="93" t="s">
        <v>68</v>
      </c>
      <c r="B15" s="93" t="s">
        <v>69</v>
      </c>
      <c r="C15" s="93" t="s">
        <v>70</v>
      </c>
      <c r="D15" s="93" t="s">
        <v>129</v>
      </c>
      <c r="E15" s="93" t="s">
        <v>71</v>
      </c>
    </row>
    <row r="16" spans="1:6" x14ac:dyDescent="0.25">
      <c r="A16" s="95" t="s">
        <v>72</v>
      </c>
      <c r="B16" s="95" t="s">
        <v>73</v>
      </c>
      <c r="C16" s="117">
        <v>0</v>
      </c>
      <c r="D16" s="100" t="s">
        <v>74</v>
      </c>
      <c r="E16" s="101">
        <f>C16*IF(D16="CAO",$B$9,IF(D16="DPI (SBI 7460)",$B$10,1))</f>
        <v>0</v>
      </c>
    </row>
    <row r="17" spans="1:5" x14ac:dyDescent="0.25">
      <c r="A17" s="95" t="s">
        <v>75</v>
      </c>
      <c r="B17" s="95" t="s">
        <v>76</v>
      </c>
      <c r="C17" s="117">
        <v>0</v>
      </c>
      <c r="D17" s="100" t="s">
        <v>74</v>
      </c>
      <c r="E17" s="101">
        <f t="shared" ref="E17:E26" si="0">C17*IF(D17="CAO",$B$9,IF(D17="DPI (SBI 7460)",$B$10,1))</f>
        <v>0</v>
      </c>
    </row>
    <row r="18" spans="1:5" x14ac:dyDescent="0.25">
      <c r="A18" s="95" t="s">
        <v>77</v>
      </c>
      <c r="B18" s="95" t="s">
        <v>78</v>
      </c>
      <c r="C18" s="117">
        <v>0</v>
      </c>
      <c r="D18" s="100" t="s">
        <v>74</v>
      </c>
      <c r="E18" s="101">
        <f t="shared" si="0"/>
        <v>0</v>
      </c>
    </row>
    <row r="19" spans="1:5" x14ac:dyDescent="0.25">
      <c r="A19" s="95" t="s">
        <v>79</v>
      </c>
      <c r="B19" s="95" t="s">
        <v>80</v>
      </c>
      <c r="C19" s="117">
        <v>0</v>
      </c>
      <c r="D19" s="100" t="s">
        <v>74</v>
      </c>
      <c r="E19" s="101">
        <f t="shared" si="0"/>
        <v>0</v>
      </c>
    </row>
    <row r="20" spans="1:5" x14ac:dyDescent="0.25">
      <c r="A20" s="95" t="s">
        <v>81</v>
      </c>
      <c r="B20" s="95" t="s">
        <v>152</v>
      </c>
      <c r="C20" s="117">
        <v>0</v>
      </c>
      <c r="D20" s="100" t="s">
        <v>74</v>
      </c>
      <c r="E20" s="101">
        <f t="shared" si="0"/>
        <v>0</v>
      </c>
    </row>
    <row r="21" spans="1:5" x14ac:dyDescent="0.25">
      <c r="A21" s="95" t="s">
        <v>82</v>
      </c>
      <c r="B21" s="95" t="s">
        <v>83</v>
      </c>
      <c r="C21" s="117">
        <v>0</v>
      </c>
      <c r="D21" s="100" t="s">
        <v>121</v>
      </c>
      <c r="E21" s="101">
        <f t="shared" si="0"/>
        <v>0</v>
      </c>
    </row>
    <row r="22" spans="1:5" x14ac:dyDescent="0.25">
      <c r="A22" s="95" t="s">
        <v>84</v>
      </c>
      <c r="B22" s="95" t="s">
        <v>150</v>
      </c>
      <c r="C22" s="117">
        <v>0</v>
      </c>
      <c r="D22" s="100" t="s">
        <v>121</v>
      </c>
      <c r="E22" s="101">
        <f t="shared" si="0"/>
        <v>0</v>
      </c>
    </row>
    <row r="23" spans="1:5" x14ac:dyDescent="0.25">
      <c r="A23" s="95" t="s">
        <v>85</v>
      </c>
      <c r="B23" s="95" t="s">
        <v>86</v>
      </c>
      <c r="C23" s="117">
        <v>0</v>
      </c>
      <c r="D23" s="100" t="s">
        <v>121</v>
      </c>
      <c r="E23" s="101">
        <f t="shared" si="0"/>
        <v>0</v>
      </c>
    </row>
    <row r="24" spans="1:5" x14ac:dyDescent="0.25">
      <c r="A24" s="95" t="s">
        <v>87</v>
      </c>
      <c r="B24" s="95" t="s">
        <v>88</v>
      </c>
      <c r="C24" s="117">
        <v>0</v>
      </c>
      <c r="D24" s="100" t="s">
        <v>121</v>
      </c>
      <c r="E24" s="101">
        <f t="shared" si="0"/>
        <v>0</v>
      </c>
    </row>
    <row r="25" spans="1:5" x14ac:dyDescent="0.25">
      <c r="A25" s="95" t="s">
        <v>133</v>
      </c>
      <c r="B25" s="95" t="s">
        <v>4</v>
      </c>
      <c r="C25" s="117">
        <v>0</v>
      </c>
      <c r="D25" s="95" t="s">
        <v>121</v>
      </c>
      <c r="E25" s="101">
        <f t="shared" si="0"/>
        <v>0</v>
      </c>
    </row>
    <row r="26" spans="1:5" x14ac:dyDescent="0.25">
      <c r="A26" s="95" t="s">
        <v>89</v>
      </c>
      <c r="B26" s="95" t="s">
        <v>90</v>
      </c>
      <c r="C26" s="117">
        <v>0</v>
      </c>
      <c r="D26" s="100" t="s">
        <v>121</v>
      </c>
      <c r="E26" s="101">
        <f t="shared" si="0"/>
        <v>0</v>
      </c>
    </row>
    <row r="27" spans="1:5" x14ac:dyDescent="0.25">
      <c r="A27" s="102" t="s">
        <v>105</v>
      </c>
      <c r="B27" s="103"/>
      <c r="C27" s="103"/>
      <c r="D27" s="103"/>
      <c r="E27" s="104">
        <f>SUM(E16:E26)</f>
        <v>0</v>
      </c>
    </row>
    <row r="28" spans="1:5" x14ac:dyDescent="0.25">
      <c r="A28" s="99"/>
      <c r="E28" s="99"/>
    </row>
    <row r="30" spans="1:5" x14ac:dyDescent="0.25">
      <c r="A30" s="99" t="s">
        <v>106</v>
      </c>
    </row>
    <row r="31" spans="1:5" x14ac:dyDescent="0.25">
      <c r="A31" s="93" t="s">
        <v>67</v>
      </c>
      <c r="B31" s="93" t="s">
        <v>107</v>
      </c>
      <c r="C31" s="93" t="s">
        <v>108</v>
      </c>
    </row>
    <row r="32" spans="1:5" x14ac:dyDescent="0.25">
      <c r="A32" s="95" t="s">
        <v>35</v>
      </c>
      <c r="B32" s="118">
        <v>0</v>
      </c>
      <c r="C32" s="101">
        <f>$E$27*(1+B32)</f>
        <v>0</v>
      </c>
    </row>
    <row r="33" spans="1:5" x14ac:dyDescent="0.25">
      <c r="A33" s="95" t="s">
        <v>37</v>
      </c>
      <c r="B33" s="105">
        <v>0</v>
      </c>
      <c r="C33" s="101">
        <f>E27</f>
        <v>0</v>
      </c>
    </row>
    <row r="34" spans="1:5" x14ac:dyDescent="0.25">
      <c r="A34" s="95" t="s">
        <v>36</v>
      </c>
      <c r="B34" s="118">
        <v>0</v>
      </c>
      <c r="C34" s="101">
        <f>$E$27*(1+B34)</f>
        <v>0</v>
      </c>
    </row>
    <row r="35" spans="1:5" x14ac:dyDescent="0.25">
      <c r="A35" s="95" t="s">
        <v>39</v>
      </c>
      <c r="B35" s="118">
        <v>0</v>
      </c>
      <c r="C35" s="101">
        <f>$E$27*(1+B35)</f>
        <v>0</v>
      </c>
    </row>
    <row r="36" spans="1:5" x14ac:dyDescent="0.25">
      <c r="A36" s="95" t="s">
        <v>44</v>
      </c>
      <c r="B36" s="118">
        <v>0</v>
      </c>
      <c r="C36" s="101">
        <f>$E$27*(1+B36)</f>
        <v>0</v>
      </c>
    </row>
    <row r="37" spans="1:5" x14ac:dyDescent="0.25">
      <c r="A37" s="95" t="s">
        <v>45</v>
      </c>
      <c r="B37" s="118">
        <v>0</v>
      </c>
      <c r="C37" s="101">
        <f>$E$27*(1+B37)</f>
        <v>0</v>
      </c>
    </row>
    <row r="39" spans="1:5" x14ac:dyDescent="0.25">
      <c r="A39" s="106"/>
      <c r="B39" s="106"/>
      <c r="C39" s="106"/>
      <c r="D39" s="106"/>
      <c r="E39" s="106"/>
    </row>
    <row r="41" spans="1:5" x14ac:dyDescent="0.25">
      <c r="A41" s="99" t="s">
        <v>109</v>
      </c>
    </row>
    <row r="42" spans="1:5" x14ac:dyDescent="0.25">
      <c r="A42" s="93" t="s">
        <v>68</v>
      </c>
      <c r="B42" s="93" t="s">
        <v>69</v>
      </c>
      <c r="C42" s="93" t="s">
        <v>110</v>
      </c>
      <c r="D42" s="93" t="s">
        <v>129</v>
      </c>
      <c r="E42" s="93" t="s">
        <v>91</v>
      </c>
    </row>
    <row r="43" spans="1:5" x14ac:dyDescent="0.25">
      <c r="A43" s="95" t="s">
        <v>134</v>
      </c>
      <c r="B43" s="95" t="s">
        <v>151</v>
      </c>
      <c r="C43" s="117">
        <v>0</v>
      </c>
      <c r="D43" s="100" t="s">
        <v>74</v>
      </c>
      <c r="E43" s="101">
        <f t="shared" ref="E43:E47" si="1">C43*IF(D43="CAO",$B$9,IF(D43="DPI",$B$10,1))</f>
        <v>0</v>
      </c>
    </row>
    <row r="44" spans="1:5" x14ac:dyDescent="0.25">
      <c r="A44" s="95" t="s">
        <v>92</v>
      </c>
      <c r="B44" s="95" t="s">
        <v>150</v>
      </c>
      <c r="C44" s="117">
        <v>0</v>
      </c>
      <c r="D44" s="100" t="s">
        <v>121</v>
      </c>
      <c r="E44" s="101">
        <f t="shared" si="1"/>
        <v>0</v>
      </c>
    </row>
    <row r="45" spans="1:5" x14ac:dyDescent="0.25">
      <c r="A45" s="95" t="s">
        <v>93</v>
      </c>
      <c r="B45" s="95" t="s">
        <v>94</v>
      </c>
      <c r="C45" s="117">
        <v>0</v>
      </c>
      <c r="D45" s="100" t="s">
        <v>121</v>
      </c>
      <c r="E45" s="101">
        <f t="shared" si="1"/>
        <v>0</v>
      </c>
    </row>
    <row r="46" spans="1:5" x14ac:dyDescent="0.25">
      <c r="A46" s="95" t="s">
        <v>133</v>
      </c>
      <c r="B46" s="95" t="s">
        <v>4</v>
      </c>
      <c r="C46" s="117">
        <v>0</v>
      </c>
      <c r="D46" s="95" t="s">
        <v>121</v>
      </c>
      <c r="E46" s="101">
        <f t="shared" si="1"/>
        <v>0</v>
      </c>
    </row>
    <row r="47" spans="1:5" x14ac:dyDescent="0.25">
      <c r="A47" s="95" t="s">
        <v>89</v>
      </c>
      <c r="B47" s="95" t="s">
        <v>90</v>
      </c>
      <c r="C47" s="117">
        <v>0</v>
      </c>
      <c r="D47" s="100" t="s">
        <v>121</v>
      </c>
      <c r="E47" s="101">
        <f t="shared" si="1"/>
        <v>0</v>
      </c>
    </row>
    <row r="48" spans="1:5" x14ac:dyDescent="0.25">
      <c r="A48" s="102" t="s">
        <v>111</v>
      </c>
      <c r="B48" s="103"/>
      <c r="C48" s="103"/>
      <c r="D48" s="103"/>
      <c r="E48" s="104">
        <f>SUM(E43:E47)</f>
        <v>0</v>
      </c>
    </row>
    <row r="49" spans="1:5" x14ac:dyDescent="0.25">
      <c r="A49" s="99"/>
      <c r="E49" s="99"/>
    </row>
    <row r="50" spans="1:5" x14ac:dyDescent="0.25">
      <c r="A50" s="99"/>
      <c r="E50" s="99"/>
    </row>
    <row r="51" spans="1:5" x14ac:dyDescent="0.25">
      <c r="A51" s="99" t="s">
        <v>112</v>
      </c>
    </row>
    <row r="52" spans="1:5" x14ac:dyDescent="0.25">
      <c r="A52" s="93" t="s">
        <v>67</v>
      </c>
      <c r="B52" s="93" t="s">
        <v>113</v>
      </c>
      <c r="C52" s="93" t="s">
        <v>114</v>
      </c>
    </row>
    <row r="53" spans="1:5" x14ac:dyDescent="0.25">
      <c r="A53" s="95" t="s">
        <v>35</v>
      </c>
      <c r="B53" s="118">
        <v>0</v>
      </c>
      <c r="C53" s="101">
        <f>$E$48*(1+B53)</f>
        <v>0</v>
      </c>
    </row>
    <row r="54" spans="1:5" x14ac:dyDescent="0.25">
      <c r="A54" s="95" t="s">
        <v>37</v>
      </c>
      <c r="B54" s="98">
        <v>0</v>
      </c>
      <c r="C54" s="101">
        <f>E48</f>
        <v>0</v>
      </c>
    </row>
    <row r="55" spans="1:5" x14ac:dyDescent="0.25">
      <c r="A55" s="95" t="s">
        <v>36</v>
      </c>
      <c r="B55" s="118">
        <v>0</v>
      </c>
      <c r="C55" s="101">
        <f>$E$48*(1+B55)</f>
        <v>0</v>
      </c>
    </row>
    <row r="56" spans="1:5" x14ac:dyDescent="0.25">
      <c r="A56" s="95" t="s">
        <v>39</v>
      </c>
      <c r="B56" s="118">
        <v>0</v>
      </c>
      <c r="C56" s="101">
        <f>$E$48*(1+B56)</f>
        <v>0</v>
      </c>
    </row>
    <row r="57" spans="1:5" x14ac:dyDescent="0.25">
      <c r="A57" s="95" t="s">
        <v>44</v>
      </c>
      <c r="B57" s="118">
        <v>0</v>
      </c>
      <c r="C57" s="101">
        <f>$E$48*(1+B57)</f>
        <v>0</v>
      </c>
    </row>
    <row r="58" spans="1:5" x14ac:dyDescent="0.25">
      <c r="A58" s="95" t="s">
        <v>45</v>
      </c>
      <c r="B58" s="118">
        <v>0</v>
      </c>
      <c r="C58" s="101">
        <f>$E$48*(1+B58)</f>
        <v>0</v>
      </c>
    </row>
    <row r="60" spans="1:5" x14ac:dyDescent="0.25">
      <c r="A60" s="107"/>
      <c r="B60" s="107"/>
      <c r="C60" s="107"/>
      <c r="D60" s="107"/>
      <c r="E60" s="107"/>
    </row>
    <row r="62" spans="1:5" x14ac:dyDescent="0.25">
      <c r="A62" s="99" t="s">
        <v>115</v>
      </c>
    </row>
    <row r="63" spans="1:5" x14ac:dyDescent="0.25">
      <c r="A63" s="93" t="s">
        <v>68</v>
      </c>
      <c r="B63" s="93" t="s">
        <v>69</v>
      </c>
      <c r="C63" s="93" t="s">
        <v>116</v>
      </c>
      <c r="D63" s="93" t="s">
        <v>129</v>
      </c>
      <c r="E63" s="93" t="s">
        <v>95</v>
      </c>
    </row>
    <row r="64" spans="1:5" x14ac:dyDescent="0.25">
      <c r="A64" s="95" t="s">
        <v>96</v>
      </c>
      <c r="B64" s="95" t="s">
        <v>97</v>
      </c>
      <c r="C64" s="117">
        <v>0</v>
      </c>
      <c r="D64" s="100" t="s">
        <v>74</v>
      </c>
      <c r="E64" s="101">
        <f>C64*IF(D64="CAO",$B$9,IF(D64="DPI",$B$10,1))</f>
        <v>0</v>
      </c>
    </row>
    <row r="65" spans="1:5" x14ac:dyDescent="0.25">
      <c r="A65" s="95" t="s">
        <v>94</v>
      </c>
      <c r="B65" s="95" t="s">
        <v>153</v>
      </c>
      <c r="C65" s="117">
        <v>0</v>
      </c>
      <c r="D65" s="100" t="s">
        <v>121</v>
      </c>
      <c r="E65" s="101">
        <f t="shared" ref="E65:E67" si="2">C65*IF(D65="CAO",$B$9,IF(D65="DPI",$B$10,1))</f>
        <v>0</v>
      </c>
    </row>
    <row r="66" spans="1:5" x14ac:dyDescent="0.25">
      <c r="A66" s="95" t="s">
        <v>133</v>
      </c>
      <c r="B66" s="95" t="s">
        <v>4</v>
      </c>
      <c r="C66" s="117">
        <v>0</v>
      </c>
      <c r="D66" s="95" t="s">
        <v>121</v>
      </c>
      <c r="E66" s="101">
        <f t="shared" si="2"/>
        <v>0</v>
      </c>
    </row>
    <row r="67" spans="1:5" x14ac:dyDescent="0.25">
      <c r="A67" s="95" t="s">
        <v>89</v>
      </c>
      <c r="B67" s="95" t="s">
        <v>90</v>
      </c>
      <c r="C67" s="117">
        <v>0</v>
      </c>
      <c r="D67" s="100" t="s">
        <v>121</v>
      </c>
      <c r="E67" s="101">
        <f t="shared" si="2"/>
        <v>0</v>
      </c>
    </row>
    <row r="68" spans="1:5" x14ac:dyDescent="0.25">
      <c r="A68" s="102" t="s">
        <v>117</v>
      </c>
      <c r="B68" s="103"/>
      <c r="C68" s="103"/>
      <c r="D68" s="103"/>
      <c r="E68" s="104">
        <f>SUM(E64:E67)</f>
        <v>0</v>
      </c>
    </row>
    <row r="69" spans="1:5" x14ac:dyDescent="0.25">
      <c r="A69" s="99"/>
      <c r="E69" s="99"/>
    </row>
    <row r="70" spans="1:5" x14ac:dyDescent="0.25">
      <c r="A70" s="99" t="s">
        <v>118</v>
      </c>
    </row>
    <row r="71" spans="1:5" x14ac:dyDescent="0.25">
      <c r="A71" s="93" t="s">
        <v>67</v>
      </c>
      <c r="B71" s="93" t="s">
        <v>119</v>
      </c>
      <c r="C71" s="93" t="s">
        <v>120</v>
      </c>
    </row>
    <row r="72" spans="1:5" x14ac:dyDescent="0.25">
      <c r="A72" s="95" t="s">
        <v>35</v>
      </c>
      <c r="B72" s="118">
        <v>0</v>
      </c>
      <c r="C72" s="101">
        <f>$E$68*(1+B72)</f>
        <v>0</v>
      </c>
    </row>
    <row r="73" spans="1:5" x14ac:dyDescent="0.25">
      <c r="A73" s="95" t="s">
        <v>37</v>
      </c>
      <c r="B73" s="98">
        <v>0</v>
      </c>
      <c r="C73" s="101">
        <f>E68</f>
        <v>0</v>
      </c>
    </row>
    <row r="74" spans="1:5" x14ac:dyDescent="0.25">
      <c r="A74" s="95" t="s">
        <v>36</v>
      </c>
      <c r="B74" s="118">
        <v>0</v>
      </c>
      <c r="C74" s="101">
        <f>$E$68*(1+B74)</f>
        <v>0</v>
      </c>
    </row>
    <row r="75" spans="1:5" x14ac:dyDescent="0.25">
      <c r="A75" s="95" t="s">
        <v>39</v>
      </c>
      <c r="B75" s="118">
        <v>0</v>
      </c>
      <c r="C75" s="101">
        <f>$E$68*(1+B75)</f>
        <v>0</v>
      </c>
    </row>
    <row r="76" spans="1:5" x14ac:dyDescent="0.25">
      <c r="A76" s="95" t="s">
        <v>44</v>
      </c>
      <c r="B76" s="118">
        <v>0</v>
      </c>
      <c r="C76" s="101">
        <f>$E$68*(1+B76)</f>
        <v>0</v>
      </c>
    </row>
    <row r="77" spans="1:5" x14ac:dyDescent="0.25">
      <c r="A77" s="95" t="s">
        <v>45</v>
      </c>
      <c r="B77" s="118">
        <v>0</v>
      </c>
      <c r="C77" s="101">
        <f>$E$68*(1+B77)</f>
        <v>0</v>
      </c>
    </row>
    <row r="79" spans="1:5" x14ac:dyDescent="0.25">
      <c r="A79" s="107"/>
      <c r="B79" s="107"/>
      <c r="C79" s="107"/>
      <c r="D79" s="107"/>
      <c r="E79" s="107"/>
    </row>
    <row r="83" spans="1:6" ht="15.75" thickBot="1" x14ac:dyDescent="0.3"/>
    <row r="84" spans="1:6" x14ac:dyDescent="0.25">
      <c r="A84" s="108" t="s">
        <v>4</v>
      </c>
      <c r="B84" s="109"/>
      <c r="C84" s="109"/>
      <c r="D84" s="6" t="s">
        <v>59</v>
      </c>
      <c r="E84" s="93" t="s">
        <v>129</v>
      </c>
      <c r="F84" s="93" t="s">
        <v>91</v>
      </c>
    </row>
    <row r="85" spans="1:6" x14ac:dyDescent="0.25">
      <c r="A85" s="110" t="s">
        <v>7</v>
      </c>
      <c r="B85" s="85"/>
      <c r="C85" s="85"/>
      <c r="D85" s="111" t="s">
        <v>11</v>
      </c>
      <c r="E85" s="95"/>
      <c r="F85" s="95"/>
    </row>
    <row r="86" spans="1:6" x14ac:dyDescent="0.25">
      <c r="A86" s="112" t="s">
        <v>157</v>
      </c>
      <c r="B86" s="113"/>
      <c r="C86" s="113"/>
      <c r="D86" s="68">
        <v>0</v>
      </c>
      <c r="E86" s="100" t="s">
        <v>121</v>
      </c>
      <c r="F86" s="101">
        <f>D86*IF(LEFT(E86,3)="CAO",$B$9,IF(LEFT(E86,3)="DPI",$B$10,1))</f>
        <v>0</v>
      </c>
    </row>
    <row r="87" spans="1:6" x14ac:dyDescent="0.25">
      <c r="A87" s="157" t="s">
        <v>54</v>
      </c>
      <c r="B87" s="158"/>
      <c r="C87" s="159"/>
      <c r="D87" s="69">
        <v>0</v>
      </c>
      <c r="E87" s="100" t="s">
        <v>121</v>
      </c>
      <c r="F87" s="101">
        <f t="shared" ref="F87:F91" si="3">D87*IF(LEFT(E87,3)="CAO",$B$9,IF(LEFT(E87,3)="DPI",$B$10,1))</f>
        <v>0</v>
      </c>
    </row>
    <row r="88" spans="1:6" x14ac:dyDescent="0.25">
      <c r="A88" s="157" t="s">
        <v>54</v>
      </c>
      <c r="B88" s="158"/>
      <c r="C88" s="159"/>
      <c r="D88" s="69">
        <v>0</v>
      </c>
      <c r="E88" s="100" t="s">
        <v>121</v>
      </c>
      <c r="F88" s="101">
        <f t="shared" si="3"/>
        <v>0</v>
      </c>
    </row>
    <row r="89" spans="1:6" x14ac:dyDescent="0.25">
      <c r="A89" s="157" t="s">
        <v>54</v>
      </c>
      <c r="B89" s="158"/>
      <c r="C89" s="159"/>
      <c r="D89" s="69">
        <v>0</v>
      </c>
      <c r="E89" s="100" t="s">
        <v>121</v>
      </c>
      <c r="F89" s="101">
        <f t="shared" si="3"/>
        <v>0</v>
      </c>
    </row>
    <row r="90" spans="1:6" x14ac:dyDescent="0.25">
      <c r="A90" s="157" t="s">
        <v>54</v>
      </c>
      <c r="B90" s="158"/>
      <c r="C90" s="159"/>
      <c r="D90" s="69">
        <v>0</v>
      </c>
      <c r="E90" s="100" t="s">
        <v>121</v>
      </c>
      <c r="F90" s="101">
        <f t="shared" si="3"/>
        <v>0</v>
      </c>
    </row>
    <row r="91" spans="1:6" x14ac:dyDescent="0.25">
      <c r="A91" s="157" t="s">
        <v>54</v>
      </c>
      <c r="B91" s="158"/>
      <c r="C91" s="159"/>
      <c r="D91" s="69">
        <v>0</v>
      </c>
      <c r="E91" s="100" t="s">
        <v>121</v>
      </c>
      <c r="F91" s="101">
        <f t="shared" si="3"/>
        <v>0</v>
      </c>
    </row>
    <row r="92" spans="1:6" x14ac:dyDescent="0.25">
      <c r="A92" s="114" t="s">
        <v>3</v>
      </c>
      <c r="B92" s="115"/>
      <c r="C92" s="115"/>
      <c r="D92" s="116">
        <f>SUM(D86:D91)</f>
        <v>0</v>
      </c>
      <c r="E92" s="95"/>
      <c r="F92" s="95"/>
    </row>
  </sheetData>
  <sheetProtection algorithmName="SHA-512" hashValue="P5JmMyo3Ygjds4WZn/YNCSGi0mStQYrfzMtD07dWwioCE1O1zWlunj/jj1ln36u0oMZjqGIc9RoK0ogcuI9i0g==" saltValue="7isvTIb/py2W0TLSsumn1Q==" spinCount="100000" sheet="1" objects="1" scenarios="1"/>
  <mergeCells count="6">
    <mergeCell ref="A91:C91"/>
    <mergeCell ref="A1:F1"/>
    <mergeCell ref="A87:C87"/>
    <mergeCell ref="A88:C88"/>
    <mergeCell ref="A89:C89"/>
    <mergeCell ref="A90:C90"/>
  </mergeCells>
  <dataValidations count="2">
    <dataValidation type="list" sqref="D66:D67 E86:E91 D16:D26 D62 D64 D43:D47" xr:uid="{4E27A87C-3D7E-4846-A122-4CC480A53B7C}">
      <formula1>"CAO,DPI (SBI 7460),Geen"</formula1>
    </dataValidation>
    <dataValidation type="list" sqref="B8" xr:uid="{D9B7452E-1FDE-4F77-AA1B-F744B0D23FF6}">
      <formula1>"2026,2027,2028,2029,2030"</formula1>
    </dataValidation>
  </dataValidation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A4C70-7E71-43F7-B752-1BEC46EE8A40}">
  <dimension ref="A2:M10"/>
  <sheetViews>
    <sheetView showGridLines="0" view="pageBreakPreview" zoomScaleNormal="100" zoomScaleSheetLayoutView="100" workbookViewId="0">
      <selection activeCell="J17" sqref="J17"/>
    </sheetView>
  </sheetViews>
  <sheetFormatPr defaultColWidth="9.140625" defaultRowHeight="15" x14ac:dyDescent="0.25"/>
  <cols>
    <col min="1" max="1" width="14" style="25" customWidth="1"/>
    <col min="2" max="5" width="22" style="25" customWidth="1"/>
    <col min="6" max="12" width="9.140625" style="25"/>
    <col min="13" max="13" width="12.42578125" style="25" customWidth="1"/>
    <col min="14" max="16384" width="9.140625" style="25"/>
  </cols>
  <sheetData>
    <row r="2" spans="1:13" x14ac:dyDescent="0.25">
      <c r="A2" s="26" t="s">
        <v>137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1:13" ht="21.75" customHeight="1" x14ac:dyDescent="0.25">
      <c r="A4" s="183" t="s">
        <v>98</v>
      </c>
      <c r="B4" s="184"/>
      <c r="C4" s="184"/>
      <c r="D4" s="184"/>
      <c r="E4" s="184"/>
    </row>
    <row r="5" spans="1:13" ht="21.75" customHeight="1" x14ac:dyDescent="0.25">
      <c r="A5" s="75" t="s">
        <v>99</v>
      </c>
      <c r="B5" s="75" t="s">
        <v>100</v>
      </c>
      <c r="C5" s="75" t="s">
        <v>101</v>
      </c>
      <c r="D5" s="75" t="s">
        <v>102</v>
      </c>
      <c r="E5" s="75" t="s">
        <v>103</v>
      </c>
    </row>
    <row r="6" spans="1:13" ht="21.75" customHeight="1" x14ac:dyDescent="0.25">
      <c r="A6" s="74">
        <v>2026</v>
      </c>
      <c r="B6" s="76">
        <v>0</v>
      </c>
      <c r="C6" s="76">
        <v>0</v>
      </c>
      <c r="D6" s="74">
        <v>1</v>
      </c>
      <c r="E6" s="74">
        <v>1</v>
      </c>
    </row>
    <row r="7" spans="1:13" x14ac:dyDescent="0.25">
      <c r="A7" s="74">
        <v>2027</v>
      </c>
      <c r="B7" s="76">
        <v>0</v>
      </c>
      <c r="C7" s="76">
        <v>0</v>
      </c>
      <c r="D7" s="74">
        <f t="shared" ref="D7:E10" si="0">D6*(1+B7)</f>
        <v>1</v>
      </c>
      <c r="E7" s="74">
        <f t="shared" si="0"/>
        <v>1</v>
      </c>
    </row>
    <row r="8" spans="1:13" x14ac:dyDescent="0.25">
      <c r="A8" s="74">
        <v>2028</v>
      </c>
      <c r="B8" s="76">
        <v>0</v>
      </c>
      <c r="C8" s="76">
        <v>0</v>
      </c>
      <c r="D8" s="74">
        <f t="shared" si="0"/>
        <v>1</v>
      </c>
      <c r="E8" s="74">
        <f t="shared" si="0"/>
        <v>1</v>
      </c>
    </row>
    <row r="9" spans="1:13" x14ac:dyDescent="0.25">
      <c r="A9" s="74">
        <v>2029</v>
      </c>
      <c r="B9" s="76">
        <v>0</v>
      </c>
      <c r="C9" s="76">
        <v>0</v>
      </c>
      <c r="D9" s="74">
        <f t="shared" si="0"/>
        <v>1</v>
      </c>
      <c r="E9" s="74">
        <f t="shared" si="0"/>
        <v>1</v>
      </c>
    </row>
    <row r="10" spans="1:13" x14ac:dyDescent="0.25">
      <c r="A10" s="74">
        <v>2030</v>
      </c>
      <c r="B10" s="76">
        <v>0</v>
      </c>
      <c r="C10" s="76">
        <v>0</v>
      </c>
      <c r="D10" s="74">
        <f t="shared" si="0"/>
        <v>1</v>
      </c>
      <c r="E10" s="74">
        <f t="shared" si="0"/>
        <v>1</v>
      </c>
    </row>
  </sheetData>
  <sheetProtection algorithmName="SHA-512" hashValue="H/s1zjcStAaJeLED1BF2hxEPKwVlYUHqHAr3svnu1S5jRpUytKvpLkqY4PujVB/a7Af7zVUiu5HHgOxcBqYOIg==" saltValue="AaBJroQW/hJhOYk4ZR6qNw==" spinCount="100000" sheet="1" objects="1" scenarios="1"/>
  <mergeCells count="1">
    <mergeCell ref="A4:E4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05A3-3F64-4D3C-B99C-721132AD553F}">
  <dimension ref="A2:G15"/>
  <sheetViews>
    <sheetView showGridLines="0" view="pageBreakPreview" zoomScaleNormal="100" zoomScaleSheetLayoutView="100" workbookViewId="0">
      <selection activeCell="B13" sqref="B13"/>
    </sheetView>
  </sheetViews>
  <sheetFormatPr defaultColWidth="24" defaultRowHeight="15" x14ac:dyDescent="0.25"/>
  <cols>
    <col min="1" max="1" width="45.140625" style="25" customWidth="1"/>
    <col min="2" max="4" width="24" style="25"/>
    <col min="5" max="5" width="27.7109375" style="25" customWidth="1"/>
    <col min="6" max="16384" width="24" style="25"/>
  </cols>
  <sheetData>
    <row r="2" spans="1:7" ht="15.75" customHeight="1" x14ac:dyDescent="0.25">
      <c r="A2" s="79" t="s">
        <v>4</v>
      </c>
      <c r="B2" s="80" t="s">
        <v>59</v>
      </c>
      <c r="C2" s="80" t="s">
        <v>60</v>
      </c>
    </row>
    <row r="3" spans="1:7" x14ac:dyDescent="0.25">
      <c r="A3" s="81" t="s">
        <v>138</v>
      </c>
      <c r="B3" s="82">
        <f>'Beveiligingsdiensten ISH'!G41</f>
        <v>0</v>
      </c>
      <c r="C3" s="82">
        <f>'Beveiligingsdiensten ISH'!H41</f>
        <v>0</v>
      </c>
    </row>
    <row r="4" spans="1:7" x14ac:dyDescent="0.25">
      <c r="A4" s="81" t="s">
        <v>139</v>
      </c>
      <c r="B4" s="82">
        <f>'Beveiligingsdiensten ESH'!G37</f>
        <v>0</v>
      </c>
      <c r="C4" s="82">
        <f>'Beveiligingsdiensten ESH'!H37</f>
        <v>0</v>
      </c>
    </row>
    <row r="5" spans="1:7" s="29" customFormat="1" x14ac:dyDescent="0.25">
      <c r="A5" s="78"/>
      <c r="B5" s="83"/>
      <c r="C5" s="83"/>
    </row>
    <row r="6" spans="1:7" x14ac:dyDescent="0.25">
      <c r="A6" s="77" t="s">
        <v>6</v>
      </c>
      <c r="B6" s="84">
        <f>SUM(B3:B4)</f>
        <v>0</v>
      </c>
      <c r="C6" s="84">
        <f>SUM(C3:C4)</f>
        <v>0</v>
      </c>
    </row>
    <row r="9" spans="1:7" x14ac:dyDescent="0.25">
      <c r="A9" s="31" t="s">
        <v>140</v>
      </c>
      <c r="B9" s="30"/>
      <c r="C9" s="30"/>
      <c r="D9" s="30"/>
      <c r="E9" s="30"/>
    </row>
    <row r="11" spans="1:7" ht="15.75" thickBot="1" x14ac:dyDescent="0.3"/>
    <row r="12" spans="1:7" s="1" customFormat="1" ht="21" customHeight="1" x14ac:dyDescent="0.2">
      <c r="A12" s="10" t="s">
        <v>10</v>
      </c>
      <c r="B12" s="11"/>
      <c r="C12" s="11"/>
      <c r="D12" s="11"/>
      <c r="E12" s="22"/>
      <c r="F12" s="23"/>
      <c r="G12" s="23"/>
    </row>
    <row r="13" spans="1:7" s="1" customFormat="1" ht="20.45" customHeight="1" x14ac:dyDescent="0.2">
      <c r="A13" s="8" t="s">
        <v>0</v>
      </c>
      <c r="B13" s="12"/>
      <c r="C13" s="12"/>
      <c r="D13" s="12"/>
      <c r="E13" s="22"/>
      <c r="F13" s="23"/>
      <c r="G13" s="23"/>
    </row>
    <row r="14" spans="1:7" s="1" customFormat="1" ht="51" customHeight="1" x14ac:dyDescent="0.2">
      <c r="A14" s="8" t="s">
        <v>1</v>
      </c>
      <c r="B14" s="12"/>
      <c r="C14" s="12"/>
      <c r="D14" s="12"/>
      <c r="E14" s="22"/>
      <c r="F14" s="23"/>
      <c r="G14" s="23"/>
    </row>
    <row r="15" spans="1:7" s="1" customFormat="1" ht="16.149999999999999" customHeight="1" thickBot="1" x14ac:dyDescent="0.25">
      <c r="A15" s="9" t="s">
        <v>2</v>
      </c>
      <c r="B15" s="13"/>
      <c r="C15" s="13"/>
      <c r="D15" s="13"/>
      <c r="E15" s="22"/>
      <c r="F15" s="23"/>
      <c r="G15" s="23"/>
    </row>
  </sheetData>
  <sheetProtection algorithmName="SHA-512" hashValue="0O5qG6DAl4gJTRxTxawwg1+4Kvwj8y0Sy3LPOzFV7oiX8B/n2zu1wbq8p1d3Yw47sr49sd9NjaarkpuNHjZzuw==" saltValue="OVEAmnVcZgi42mS6DAIMFA==" spinCount="100000" sheet="1" objects="1" scenarios="1"/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5d7f2013-44fb-41c5-b32d-f6a6e2eef96e</MigrationWizId>
  </documentManagement>
</p:properties>
</file>

<file path=customXml/itemProps1.xml><?xml version="1.0" encoding="utf-8"?>
<ds:datastoreItem xmlns:ds="http://schemas.openxmlformats.org/officeDocument/2006/customXml" ds:itemID="{8CDF68CE-CD6D-42E8-AF3B-D6AB9CEAC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068C44-1FBF-49A6-8521-5E951B7FD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960312-24C4-4F7C-AB8A-87EDE7417333}">
  <ds:schemaRefs>
    <ds:schemaRef ds:uri="http://schemas.microsoft.com/office/2006/documentManagement/types"/>
    <ds:schemaRef ds:uri="e7fee12f-7364-4350-a58e-b9a3dabb10bc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f7a1ba3-2415-40f8-897f-cbc9e8918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Beveiligingsdiensten ISH</vt:lpstr>
      <vt:lpstr>Uurtariefopbouw ISH</vt:lpstr>
      <vt:lpstr>Inzet beveiliging ISH per dag</vt:lpstr>
      <vt:lpstr>Beveiligingsdiensten ESH</vt:lpstr>
      <vt:lpstr>Uurtariefopbouw ESH</vt:lpstr>
      <vt:lpstr>ISH ESH Indexatie 2027-2030</vt:lpstr>
      <vt:lpstr>Totalisatie</vt:lpstr>
      <vt:lpstr>'Beveiligingsdiensten ESH'!Afdrukbereik</vt:lpstr>
      <vt:lpstr>'Inzet beveiliging ISH per dag'!Afdrukbereik</vt:lpstr>
      <vt:lpstr>Totalisatie!Afdrukbereik</vt:lpstr>
      <vt:lpstr>'Uurtariefopbouw ESH'!Afdrukbereik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amodderman@inkada.nl</dc:creator>
  <cp:lastModifiedBy>Joy Wijnberg | Inkada Inkoop &amp; Advies</cp:lastModifiedBy>
  <cp:lastPrinted>2026-02-13T10:54:08Z</cp:lastPrinted>
  <dcterms:created xsi:type="dcterms:W3CDTF">2011-07-27T13:26:21Z</dcterms:created>
  <dcterms:modified xsi:type="dcterms:W3CDTF">2026-03-20T14:54:31Z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23300</vt:r8>
  </property>
</Properties>
</file>