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hetkadaster.sharepoint.com/sites/gd-odr/e225a/2026_Aanbesteding/04. Offerteaanvraag en bijlagen/Definitieve offerteaanvraag + bijlagen voor publicatie/"/>
    </mc:Choice>
  </mc:AlternateContent>
  <xr:revisionPtr revIDLastSave="1602" documentId="8_{D7325438-A5C0-4021-98BA-42E394EC6954}" xr6:coauthVersionLast="47" xr6:coauthVersionMax="47" xr10:uidLastSave="{7F6B7E4C-4B82-4DED-A6E2-31A6992DCCD7}"/>
  <bookViews>
    <workbookView xWindow="-110" yWindow="-110" windowWidth="19420" windowHeight="10420" xr2:uid="{00000000-000D-0000-FFFF-FFFF00000000}"/>
  </bookViews>
  <sheets>
    <sheet name="Beoordelingsinstructie" sheetId="3" r:id="rId1"/>
    <sheet name="Verzamelblad beoordeling" sheetId="10" r:id="rId2"/>
    <sheet name="GNSS" sheetId="5" r:id="rId3"/>
    <sheet name="Total Station" sheetId="6" r:id="rId4"/>
    <sheet name="Afstandsmeter" sheetId="8" r:id="rId5"/>
    <sheet name="_werkblad" sheetId="9"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5" l="1"/>
  <c r="F8" i="10" s="1"/>
  <c r="D25" i="5"/>
  <c r="F7" i="10" s="1"/>
  <c r="E8" i="6"/>
  <c r="E31" i="8"/>
  <c r="D10" i="10"/>
  <c r="D10" i="5"/>
  <c r="F6" i="10" s="1"/>
  <c r="E34" i="5"/>
  <c r="E35" i="5"/>
  <c r="E33" i="5"/>
  <c r="E32" i="5"/>
  <c r="E31" i="5"/>
  <c r="E30" i="5"/>
  <c r="E29" i="5"/>
  <c r="E16" i="5"/>
  <c r="E17" i="5"/>
  <c r="E18" i="5"/>
  <c r="E19" i="5"/>
  <c r="E20" i="5"/>
  <c r="E21" i="5"/>
  <c r="E22" i="5"/>
  <c r="E23" i="5"/>
  <c r="E24" i="5"/>
  <c r="E15" i="5"/>
  <c r="E14" i="5"/>
  <c r="E9" i="5"/>
  <c r="E8" i="5"/>
  <c r="D46" i="6"/>
  <c r="G8" i="10" s="1"/>
  <c r="D10" i="6"/>
  <c r="G6" i="10" s="1"/>
  <c r="D29" i="6"/>
  <c r="G7" i="10" s="1"/>
  <c r="E14" i="6"/>
  <c r="E15" i="6"/>
  <c r="E16" i="6"/>
  <c r="E17" i="6"/>
  <c r="E18" i="6"/>
  <c r="E19" i="6"/>
  <c r="E20" i="6"/>
  <c r="E21" i="6"/>
  <c r="E22" i="6"/>
  <c r="E23" i="6"/>
  <c r="E24" i="6"/>
  <c r="E25" i="6"/>
  <c r="E26" i="6"/>
  <c r="E27" i="6"/>
  <c r="E28" i="6"/>
  <c r="E33" i="6"/>
  <c r="E34" i="6"/>
  <c r="E35" i="6"/>
  <c r="E36" i="6"/>
  <c r="E37" i="6"/>
  <c r="E38" i="6"/>
  <c r="E39" i="6"/>
  <c r="E40" i="6"/>
  <c r="E41" i="6"/>
  <c r="E42" i="6"/>
  <c r="E43" i="6"/>
  <c r="E44" i="6"/>
  <c r="E45" i="6"/>
  <c r="E9" i="6"/>
  <c r="D19" i="8"/>
  <c r="H7" i="10" s="1"/>
  <c r="D32" i="8"/>
  <c r="H8" i="10" s="1"/>
  <c r="E9" i="8"/>
  <c r="E14" i="8"/>
  <c r="E15" i="8"/>
  <c r="E16" i="8"/>
  <c r="E17" i="8"/>
  <c r="E18" i="8"/>
  <c r="E23" i="8"/>
  <c r="E24" i="8"/>
  <c r="E25" i="8"/>
  <c r="E26" i="8"/>
  <c r="E27" i="8"/>
  <c r="E28" i="8"/>
  <c r="E29" i="8"/>
  <c r="E30" i="8"/>
  <c r="E8" i="8"/>
  <c r="D10" i="8"/>
  <c r="H6" i="10" s="1"/>
  <c r="L8" i="10" l="1"/>
  <c r="L7" i="10"/>
  <c r="L6" i="10"/>
  <c r="I8" i="10"/>
  <c r="I7" i="10"/>
  <c r="I6" i="10"/>
  <c r="J8" i="10" l="1"/>
  <c r="K8" i="10" s="1"/>
  <c r="J6" i="10"/>
  <c r="K6" i="10" s="1"/>
  <c r="K10" i="10" s="1"/>
  <c r="J7" i="10"/>
  <c r="K7" i="10" s="1"/>
  <c r="L10" i="10"/>
</calcChain>
</file>

<file path=xl/sharedStrings.xml><?xml version="1.0" encoding="utf-8"?>
<sst xmlns="http://schemas.openxmlformats.org/spreadsheetml/2006/main" count="214" uniqueCount="132">
  <si>
    <t>Doel van de beoordeling</t>
  </si>
  <si>
    <t>Te beoordelen onderdelen</t>
  </si>
  <si>
    <t>- B. Fysieke eigenschappen en montage</t>
  </si>
  <si>
    <t>- C. Gebruik en prestaties</t>
  </si>
  <si>
    <t>Beoordelingsschaal (verplicht te gebruiken)</t>
  </si>
  <si>
    <t>Hoe beoordeel je?</t>
  </si>
  <si>
    <t>- Noteer een motivatie in zinnen (kort maar concreet). Gebruik observaties, wees specifiek, toetsbaar en volledig. Vermijd losse woorden; schrijf in korte zinnen.</t>
  </si>
  <si>
    <t>Belangrijke aandachtspunten</t>
  </si>
  <si>
    <t>- De beoordeling is individueel.</t>
  </si>
  <si>
    <t>- Noteer alle relevante observaties.</t>
  </si>
  <si>
    <t>- Wees objectief: beoordeel functioneel gebruik, niet persoonlijke voorkeur.</t>
  </si>
  <si>
    <t>- Baseer je score op het gedrag van de apparatuur in de testomgeving.</t>
  </si>
  <si>
    <t>- Bij twijfel: noteer de observatie en kies de dichtstbijzijnde score.</t>
  </si>
  <si>
    <t>Consensusbespreking</t>
  </si>
  <si>
    <t>Aanlevering</t>
  </si>
  <si>
    <t>Motivatie</t>
  </si>
  <si>
    <t>Instructie bij de praktijktest door leverancier</t>
  </si>
  <si>
    <t>Handleidingen / werkinstructies</t>
  </si>
  <si>
    <t>Opbergmogelijkheid in de bus</t>
  </si>
  <si>
    <t>Gewicht koffers met inhoud</t>
  </si>
  <si>
    <t>Monteren / demonteren antennestok</t>
  </si>
  <si>
    <t>Monteren / demonteren ontvanger op antennestok</t>
  </si>
  <si>
    <t>Monteren / demonteren bedieningseenheid op antennestok</t>
  </si>
  <si>
    <t>Gebruik complete prismastok</t>
  </si>
  <si>
    <t>Doosniveau aan de prismastok</t>
  </si>
  <si>
    <t>Gewicht en omvang batterijen</t>
  </si>
  <si>
    <t>Robuustheid totale meetunit</t>
  </si>
  <si>
    <t>Opstartsnelheid</t>
  </si>
  <si>
    <t>Praktijktoets Total Station</t>
  </si>
  <si>
    <t>Praktijkstoets Afstandsmeter</t>
  </si>
  <si>
    <t>Opbergmogelijkheid</t>
  </si>
  <si>
    <t>Gewicht</t>
  </si>
  <si>
    <t>Monteren / demonteren prismastok</t>
  </si>
  <si>
    <t xml:space="preserve">Bevestigingsmogelijkheden </t>
  </si>
  <si>
    <t>Opstellen</t>
  </si>
  <si>
    <t>Opstellen boven punt</t>
  </si>
  <si>
    <t>Gewicht Total Station</t>
  </si>
  <si>
    <t>Verwisselen batterijen</t>
  </si>
  <si>
    <t>Robuustheid</t>
  </si>
  <si>
    <t>Toetsen (grootte, leesbaarheid)</t>
  </si>
  <si>
    <t>Scherm (leesbaarheid, contrast)</t>
  </si>
  <si>
    <t>Prisma (grootte, opbergmogelijkheden, robuustheid)</t>
  </si>
  <si>
    <t>Leesbaarheid scherm (weergave, contrast)</t>
  </si>
  <si>
    <t>Automatisch volgen</t>
  </si>
  <si>
    <t>Systeeminformatie</t>
  </si>
  <si>
    <t>Wisselen tussen reflectorloos en prisma meten</t>
  </si>
  <si>
    <t>Leesbaarheid</t>
  </si>
  <si>
    <t>Snelheid metingen (reflectorloos + prisma)</t>
  </si>
  <si>
    <t>Accuduur</t>
  </si>
  <si>
    <t>Reflectorloos meten</t>
  </si>
  <si>
    <t>Bediening</t>
  </si>
  <si>
    <t>Opslag meetwaarden</t>
  </si>
  <si>
    <t>Systeeminformatie op het scherm</t>
  </si>
  <si>
    <t>Communicatie kadasterwerkplek met Total Station</t>
  </si>
  <si>
    <t>Communicatie kadasterwerkplek met afstandsmeter</t>
  </si>
  <si>
    <t>- A. Documentatie en instructie</t>
  </si>
  <si>
    <t>Deze hoofdcriteria zijn in de beoordelingslijst (onder de tabs in dit document) verder uitgewerkt in subcriteria.</t>
  </si>
  <si>
    <t>Bij elk subcriterium:</t>
  </si>
  <si>
    <t xml:space="preserve">Gebruikerstest GNSS </t>
  </si>
  <si>
    <t>Sub. 1</t>
  </si>
  <si>
    <t>Sub. 2</t>
  </si>
  <si>
    <t>Sub. 3</t>
  </si>
  <si>
    <t>Sub. 4</t>
  </si>
  <si>
    <t>Sub. 5</t>
  </si>
  <si>
    <t>Sub. 6</t>
  </si>
  <si>
    <t>Sub. 7</t>
  </si>
  <si>
    <t>Sub. 8</t>
  </si>
  <si>
    <t>Sub. 9</t>
  </si>
  <si>
    <t>Sub. 10</t>
  </si>
  <si>
    <t>Sub. 11</t>
  </si>
  <si>
    <r>
      <t xml:space="preserve">Lever je ingevulde beoordelingsformulier </t>
    </r>
    <r>
      <rPr>
        <b/>
        <sz val="11"/>
        <color theme="1"/>
        <rFont val="Calibri"/>
        <family val="2"/>
        <scheme val="minor"/>
      </rPr>
      <t>per inschrijver</t>
    </r>
    <r>
      <rPr>
        <sz val="11"/>
        <color theme="1"/>
        <rFont val="Calibri"/>
        <family val="2"/>
        <scheme val="minor"/>
      </rPr>
      <t xml:space="preserve"> uiterlijk donderdag voor 16.00u in. Zorg voor een volledige motivatie per subcriterium.</t>
    </r>
  </si>
  <si>
    <t>Gewicht totale meetunit (stok, antenne) (zwaartepunt)</t>
  </si>
  <si>
    <t>Meting onder moeilijke omstandigheden(stab fix)</t>
  </si>
  <si>
    <t>Inspelen (electronisch doosniveau)</t>
  </si>
  <si>
    <t>Verwisselen batterijen (0-richting vasthouden)</t>
  </si>
  <si>
    <t>Hanteerbaarheid</t>
  </si>
  <si>
    <t>Hernieuwen van een initialisatie (bij wegvallen van positie)</t>
  </si>
  <si>
    <t>hernieuwen van een initialisatie (na ontvanger aan/uit)</t>
  </si>
  <si>
    <t>Werking van de  tiltsensor</t>
  </si>
  <si>
    <t>Sub. 12</t>
  </si>
  <si>
    <t>Sub. 13</t>
  </si>
  <si>
    <t>Sub. 14</t>
  </si>
  <si>
    <t>Sub. 15</t>
  </si>
  <si>
    <t>Draaggemak total station zonder koffer</t>
  </si>
  <si>
    <t>Grof en fijn richten door richtkruis en vizier</t>
  </si>
  <si>
    <t>Gebruiksvriendelijkheid systeemsoftware</t>
  </si>
  <si>
    <t>Gehele dag  werken met de batterijen en opladers</t>
  </si>
  <si>
    <t>Audio ondersteuning systeemsoftware</t>
  </si>
  <si>
    <t>Toegepaste innovatie</t>
  </si>
  <si>
    <t>Vervangen batterijen en/ of accu</t>
  </si>
  <si>
    <t xml:space="preserve">Werking inclinatiesensor </t>
  </si>
  <si>
    <t>Communicatie kadasterwerkplek met GNSS ontvanger</t>
  </si>
  <si>
    <t>Camera voor richten (aan/ uit)</t>
  </si>
  <si>
    <t>De beoordeling bestaat uit drie hoofdcriteria die aansluiten bij de testdoelen:</t>
  </si>
  <si>
    <t>Hoofdcriterium: A. Documentatie en instructie</t>
  </si>
  <si>
    <t>Hoofdcriterium: B. Fysieke eigenschappen en montage</t>
  </si>
  <si>
    <t>Hoofdcriterium: C. Gebruik en prestaties</t>
  </si>
  <si>
    <t>Waarde</t>
  </si>
  <si>
    <t>Oordeel</t>
  </si>
  <si>
    <t>Gemiddelde waarde</t>
  </si>
  <si>
    <t>Hoofdcriteria</t>
  </si>
  <si>
    <t>Max te behalen punten (300)</t>
  </si>
  <si>
    <t xml:space="preserve">Gemiddelde beoordeling GNSS </t>
  </si>
  <si>
    <t>Gemiddelde beoordeling Total Station</t>
  </si>
  <si>
    <t>Gemiddelde beoordeling Afstandsmeter</t>
  </si>
  <si>
    <t>Gemiddelde</t>
  </si>
  <si>
    <t>Percentage</t>
  </si>
  <si>
    <t>Punten</t>
  </si>
  <si>
    <t>Verzamelblad beoordeling</t>
  </si>
  <si>
    <t>Totaal behaalde punten:</t>
  </si>
  <si>
    <t xml:space="preserve">Totaal te behalen punten: </t>
  </si>
  <si>
    <t>Slecht</t>
  </si>
  <si>
    <t>Matig</t>
  </si>
  <si>
    <t>Voldoende</t>
  </si>
  <si>
    <t>Goed</t>
  </si>
  <si>
    <t>Uitstekend</t>
  </si>
  <si>
    <t>A. Documentatie en instructie</t>
  </si>
  <si>
    <t>B. Fysieke eigenschappen en montage</t>
  </si>
  <si>
    <t>C. Gebruik en prestaties</t>
  </si>
  <si>
    <r>
      <t>Aantal behaalde punten</t>
    </r>
    <r>
      <rPr>
        <sz val="11"/>
        <color rgb="FF000000"/>
        <rFont val="Arial"/>
        <family val="2"/>
      </rPr>
      <t xml:space="preserve"> (Gemiddelde/4)*max. aantal punten</t>
    </r>
  </si>
  <si>
    <t>0 - Slecht - 0% van maximaal te behalen punten</t>
  </si>
  <si>
    <t>1 - Matig - 25% van maximaal te behalen punten</t>
  </si>
  <si>
    <t>2 - Voldoende - 50% van maximaal te behalen punten</t>
  </si>
  <si>
    <t>3 - Goed - 75% van maximaal te behalen punten</t>
  </si>
  <si>
    <t>4 - Uitstekend - 100% van maximaal te behalen punten</t>
  </si>
  <si>
    <t>Gebruik voor elk criterium één score van 0 t/m 4:</t>
  </si>
  <si>
    <t>- Geef een score (0–4) op basis van je eigen ervaring tijdens de test.</t>
  </si>
  <si>
    <t>LET OP: Onderstaande tabel vult automatisch op basis van de scores in de tabbladen GNSS, Total Station en Afstandsmeter</t>
  </si>
  <si>
    <t>0</t>
  </si>
  <si>
    <t>Beoordelingsinstructie Praktijktest</t>
  </si>
  <si>
    <t>Deze instructie ondersteunt alle testers bij het objectief, uniform en onafhankelijk beoordelen van de meetapparatuur tijdens de praktijktest. Iedere beoordelaar vult de beoordelingslijst individueel in; overleg vooraf is niet toegestaan. De gezamenlijke eindscore wordt bepaald in de consensusbijeenkomst.</t>
  </si>
  <si>
    <t>Tijdens de consensusbespreking worden alle individuele scores naast elkaar gelegd, verschillen besproken, één gezamenlijke eindscore per onderdeel vastgesteld en opmerkingen verzameld voor het testverslag. De gezamelijke eindscore wordt afgerond op gehele getallen.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</si>
</sst>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3.5"/>
      <color theme="1"/>
      <name val="Segoe UI"/>
      <family val="2"/>
    </font>
    <font>
      <b/>
      <sz val="12"/>
      <color theme="1"/>
      <name val="Segoe UI"/>
      <family val="2"/>
    </font>
    <font>
      <b/>
      <sz val="11"/>
      <color theme="1"/>
      <name val="Calibri"/>
      <family val="2"/>
      <scheme val="minor"/>
    </font>
    <font>
      <b/>
      <sz val="11"/>
      <color theme="1"/>
      <name val="Cambria"/>
      <family val="1"/>
    </font>
    <font>
      <b/>
      <sz val="18"/>
      <color theme="1"/>
      <name val="Calibri"/>
      <family val="2"/>
      <scheme val="minor"/>
    </font>
    <font>
      <sz val="9"/>
      <color theme="1"/>
      <name val="Arial"/>
      <family val="2"/>
    </font>
    <font>
      <sz val="8"/>
      <color theme="1"/>
      <name val="Arial"/>
      <family val="2"/>
    </font>
    <font>
      <b/>
      <sz val="11"/>
      <color rgb="FF000000"/>
      <name val="Arial"/>
      <family val="2"/>
    </font>
    <font>
      <sz val="11"/>
      <color rgb="FF000000"/>
      <name val="Arial"/>
      <family val="2"/>
    </font>
    <font>
      <b/>
      <sz val="24"/>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s>
  <borders count="3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2">
    <xf numFmtId="0" fontId="0" fillId="0" borderId="0" xfId="0"/>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wrapText="1"/>
    </xf>
    <xf numFmtId="0" fontId="0" fillId="0" borderId="1" xfId="0" applyBorder="1" applyAlignment="1">
      <alignment wrapText="1"/>
    </xf>
    <xf numFmtId="0" fontId="5" fillId="0" borderId="2" xfId="0" applyFont="1" applyBorder="1" applyAlignment="1">
      <alignment wrapText="1"/>
    </xf>
    <xf numFmtId="0" fontId="0" fillId="0" borderId="2" xfId="0" applyBorder="1" applyAlignment="1">
      <alignment wrapText="1"/>
    </xf>
    <xf numFmtId="0" fontId="0" fillId="0" borderId="2" xfId="0" quotePrefix="1" applyBorder="1" applyAlignment="1">
      <alignment wrapText="1"/>
    </xf>
    <xf numFmtId="0" fontId="0" fillId="0" borderId="3" xfId="0" applyBorder="1" applyAlignment="1">
      <alignment wrapText="1"/>
    </xf>
    <xf numFmtId="0" fontId="3" fillId="0" borderId="0" xfId="0" applyFont="1"/>
    <xf numFmtId="0" fontId="0" fillId="2" borderId="0" xfId="0" applyFill="1" applyAlignment="1">
      <alignment horizontal="left" vertical="top"/>
    </xf>
    <xf numFmtId="0" fontId="0" fillId="2" borderId="0" xfId="0" applyFill="1"/>
    <xf numFmtId="0" fontId="3" fillId="0" borderId="0" xfId="0" applyFont="1" applyAlignment="1">
      <alignment horizontal="right"/>
    </xf>
    <xf numFmtId="164" fontId="3" fillId="0" borderId="0" xfId="0" applyNumberFormat="1" applyFont="1"/>
    <xf numFmtId="0" fontId="5" fillId="0" borderId="0" xfId="0" applyFont="1"/>
    <xf numFmtId="0" fontId="6" fillId="0" borderId="24" xfId="0" applyFont="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0" fillId="0" borderId="2" xfId="0" applyBorder="1"/>
    <xf numFmtId="1" fontId="0" fillId="0" borderId="13" xfId="0" applyNumberFormat="1" applyBorder="1" applyAlignment="1">
      <alignment horizontal="center"/>
    </xf>
    <xf numFmtId="1" fontId="0" fillId="0" borderId="24" xfId="0" applyNumberFormat="1" applyBorder="1" applyAlignment="1">
      <alignment horizontal="center"/>
    </xf>
    <xf numFmtId="1" fontId="0" fillId="0" borderId="21" xfId="0" applyNumberFormat="1" applyBorder="1" applyAlignment="1">
      <alignment horizontal="center"/>
    </xf>
    <xf numFmtId="1" fontId="0" fillId="0" borderId="14" xfId="0" applyNumberFormat="1" applyBorder="1" applyAlignment="1">
      <alignment horizontal="center"/>
    </xf>
    <xf numFmtId="1" fontId="0" fillId="0" borderId="25" xfId="0" applyNumberFormat="1" applyBorder="1" applyAlignment="1">
      <alignment horizontal="center"/>
    </xf>
    <xf numFmtId="1" fontId="0" fillId="0" borderId="22" xfId="0" applyNumberFormat="1" applyBorder="1" applyAlignment="1">
      <alignment horizontal="center"/>
    </xf>
    <xf numFmtId="1" fontId="0" fillId="0" borderId="15" xfId="0" applyNumberFormat="1" applyBorder="1" applyAlignment="1">
      <alignment horizontal="center"/>
    </xf>
    <xf numFmtId="1" fontId="0" fillId="0" borderId="26" xfId="0" applyNumberFormat="1" applyBorder="1" applyAlignment="1">
      <alignment horizontal="center"/>
    </xf>
    <xf numFmtId="1" fontId="0" fillId="0" borderId="23" xfId="0" applyNumberFormat="1" applyBorder="1" applyAlignment="1">
      <alignment horizontal="center"/>
    </xf>
    <xf numFmtId="1" fontId="0" fillId="0" borderId="3" xfId="0" applyNumberFormat="1" applyBorder="1" applyAlignment="1">
      <alignment horizontal="center"/>
    </xf>
    <xf numFmtId="164" fontId="0" fillId="3" borderId="10" xfId="0" applyNumberFormat="1" applyFill="1" applyBorder="1" applyAlignment="1">
      <alignment horizontal="center"/>
    </xf>
    <xf numFmtId="9" fontId="0" fillId="3" borderId="10" xfId="0" applyNumberFormat="1" applyFill="1" applyBorder="1" applyAlignment="1">
      <alignment horizontal="center"/>
    </xf>
    <xf numFmtId="164" fontId="0" fillId="3" borderId="17" xfId="0" applyNumberFormat="1" applyFill="1" applyBorder="1" applyAlignment="1">
      <alignment horizontal="center"/>
    </xf>
    <xf numFmtId="164" fontId="0" fillId="3" borderId="8" xfId="0" applyNumberFormat="1" applyFill="1" applyBorder="1" applyAlignment="1">
      <alignment horizontal="center"/>
    </xf>
    <xf numFmtId="9" fontId="0" fillId="3" borderId="8" xfId="0" applyNumberFormat="1" applyFill="1" applyBorder="1" applyAlignment="1">
      <alignment horizontal="center"/>
    </xf>
    <xf numFmtId="164" fontId="0" fillId="3" borderId="18" xfId="0" applyNumberFormat="1" applyFill="1" applyBorder="1" applyAlignment="1">
      <alignment horizontal="center"/>
    </xf>
    <xf numFmtId="164" fontId="0" fillId="3" borderId="9" xfId="0" applyNumberFormat="1" applyFill="1" applyBorder="1" applyAlignment="1">
      <alignment horizontal="center"/>
    </xf>
    <xf numFmtId="9" fontId="0" fillId="3" borderId="9" xfId="0" applyNumberFormat="1" applyFill="1" applyBorder="1" applyAlignment="1">
      <alignment horizontal="center"/>
    </xf>
    <xf numFmtId="164" fontId="0" fillId="3" borderId="19" xfId="0" applyNumberFormat="1" applyFill="1" applyBorder="1" applyAlignment="1">
      <alignment horizontal="center"/>
    </xf>
    <xf numFmtId="0" fontId="0" fillId="0" borderId="0" xfId="0" quotePrefix="1" applyAlignment="1">
      <alignment horizontal="right"/>
    </xf>
    <xf numFmtId="0" fontId="0" fillId="2" borderId="0" xfId="0" applyFill="1" applyAlignment="1">
      <alignment horizontal="center"/>
    </xf>
    <xf numFmtId="0" fontId="0" fillId="2" borderId="4" xfId="0" applyFill="1" applyBorder="1" applyAlignment="1">
      <alignment horizontal="center"/>
    </xf>
    <xf numFmtId="164" fontId="3" fillId="0" borderId="0" xfId="0" applyNumberFormat="1" applyFont="1" applyAlignment="1">
      <alignment horizontal="center"/>
    </xf>
    <xf numFmtId="0" fontId="0" fillId="0" borderId="0" xfId="0" applyAlignment="1">
      <alignment horizontal="center"/>
    </xf>
    <xf numFmtId="0" fontId="0" fillId="0" borderId="0" xfId="0" applyAlignment="1">
      <alignment horizontal="center" vertical="top"/>
    </xf>
    <xf numFmtId="0" fontId="8" fillId="4" borderId="5" xfId="0" applyFont="1" applyFill="1" applyBorder="1" applyAlignment="1">
      <alignment vertical="center" wrapText="1"/>
    </xf>
    <xf numFmtId="0" fontId="8" fillId="4" borderId="12" xfId="0" applyFont="1" applyFill="1" applyBorder="1" applyAlignment="1">
      <alignment vertical="center" wrapText="1"/>
    </xf>
    <xf numFmtId="0" fontId="8" fillId="4" borderId="20" xfId="0" applyFont="1" applyFill="1" applyBorder="1" applyAlignment="1">
      <alignment vertical="center" wrapText="1"/>
    </xf>
    <xf numFmtId="0" fontId="8" fillId="4" borderId="11" xfId="0" applyFont="1" applyFill="1" applyBorder="1" applyAlignment="1">
      <alignment vertical="center" wrapText="1"/>
    </xf>
    <xf numFmtId="0" fontId="8" fillId="4" borderId="16" xfId="0" applyFont="1" applyFill="1" applyBorder="1" applyAlignment="1">
      <alignment vertical="center" wrapText="1"/>
    </xf>
    <xf numFmtId="1" fontId="10" fillId="4" borderId="5" xfId="0" applyNumberFormat="1" applyFont="1" applyFill="1" applyBorder="1" applyAlignment="1">
      <alignment horizontal="center"/>
    </xf>
    <xf numFmtId="0" fontId="3" fillId="4" borderId="2" xfId="0" applyFont="1" applyFill="1" applyBorder="1" applyAlignment="1">
      <alignment wrapText="1"/>
    </xf>
    <xf numFmtId="0" fontId="4" fillId="4" borderId="2" xfId="0" applyFont="1" applyFill="1" applyBorder="1"/>
    <xf numFmtId="0" fontId="2" fillId="4" borderId="0" xfId="0" applyFont="1" applyFill="1" applyAlignment="1">
      <alignment horizontal="left" vertical="top"/>
    </xf>
    <xf numFmtId="0" fontId="0" fillId="4" borderId="0" xfId="0" applyFill="1"/>
    <xf numFmtId="0" fontId="0" fillId="4" borderId="0" xfId="0" applyFill="1" applyAlignment="1">
      <alignment horizontal="center"/>
    </xf>
    <xf numFmtId="0" fontId="0" fillId="0" borderId="28" xfId="0" applyBorder="1"/>
    <xf numFmtId="0" fontId="11" fillId="0" borderId="28" xfId="0" applyFont="1" applyBorder="1"/>
    <xf numFmtId="0" fontId="0" fillId="0" borderId="29" xfId="0" applyBorder="1"/>
    <xf numFmtId="0" fontId="0" fillId="0" borderId="7" xfId="0" applyBorder="1"/>
    <xf numFmtId="0" fontId="0" fillId="0" borderId="6" xfId="0" applyBorder="1"/>
    <xf numFmtId="0" fontId="6" fillId="0" borderId="0" xfId="0" applyFont="1" applyAlignment="1">
      <alignment horizontal="center" vertical="center"/>
    </xf>
    <xf numFmtId="0" fontId="7" fillId="0" borderId="7" xfId="0" applyFont="1" applyBorder="1" applyAlignment="1">
      <alignment vertical="center"/>
    </xf>
    <xf numFmtId="1" fontId="0" fillId="0" borderId="0" xfId="0" applyNumberFormat="1"/>
    <xf numFmtId="0" fontId="0" fillId="0" borderId="30" xfId="0" applyBorder="1"/>
    <xf numFmtId="0" fontId="0" fillId="0" borderId="4" xfId="0" applyBorder="1"/>
    <xf numFmtId="0" fontId="0" fillId="0" borderId="31" xfId="0" applyBorder="1"/>
    <xf numFmtId="0" fontId="5" fillId="0" borderId="27" xfId="0" applyFont="1" applyBorder="1"/>
    <xf numFmtId="0" fontId="0" fillId="0" borderId="28" xfId="0" applyBorder="1"/>
    <xf numFmtId="0" fontId="5" fillId="0" borderId="0" xfId="0" applyFo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CA068-448F-4B22-9625-8918B3ACE494}">
  <dimension ref="B1:B41"/>
  <sheetViews>
    <sheetView tabSelected="1" zoomScaleNormal="100" workbookViewId="0">
      <selection activeCell="F12" sqref="F12"/>
    </sheetView>
  </sheetViews>
  <sheetFormatPr defaultRowHeight="14.5" x14ac:dyDescent="0.35"/>
  <cols>
    <col min="1" max="1" width="5.453125" customWidth="1"/>
    <col min="2" max="2" width="136.453125" style="3" customWidth="1"/>
    <col min="3" max="3" width="15.453125" customWidth="1"/>
  </cols>
  <sheetData>
    <row r="1" spans="2:2" ht="15" thickBot="1" x14ac:dyDescent="0.4"/>
    <row r="2" spans="2:2" x14ac:dyDescent="0.35">
      <c r="B2" s="4"/>
    </row>
    <row r="3" spans="2:2" ht="23.5" x14ac:dyDescent="0.55000000000000004">
      <c r="B3" s="5" t="s">
        <v>129</v>
      </c>
    </row>
    <row r="4" spans="2:2" x14ac:dyDescent="0.35">
      <c r="B4" s="6"/>
    </row>
    <row r="5" spans="2:2" x14ac:dyDescent="0.35">
      <c r="B5" s="54" t="s">
        <v>0</v>
      </c>
    </row>
    <row r="6" spans="2:2" ht="29" x14ac:dyDescent="0.35">
      <c r="B6" s="6" t="s">
        <v>130</v>
      </c>
    </row>
    <row r="7" spans="2:2" x14ac:dyDescent="0.35">
      <c r="B7" s="6"/>
    </row>
    <row r="8" spans="2:2" x14ac:dyDescent="0.35">
      <c r="B8" s="53" t="s">
        <v>1</v>
      </c>
    </row>
    <row r="9" spans="2:2" x14ac:dyDescent="0.35">
      <c r="B9" s="6" t="s">
        <v>93</v>
      </c>
    </row>
    <row r="10" spans="2:2" x14ac:dyDescent="0.35">
      <c r="B10" s="7" t="s">
        <v>55</v>
      </c>
    </row>
    <row r="11" spans="2:2" x14ac:dyDescent="0.35">
      <c r="B11" s="6" t="s">
        <v>2</v>
      </c>
    </row>
    <row r="12" spans="2:2" x14ac:dyDescent="0.35">
      <c r="B12" s="6" t="s">
        <v>3</v>
      </c>
    </row>
    <row r="13" spans="2:2" x14ac:dyDescent="0.35">
      <c r="B13" s="6"/>
    </row>
    <row r="14" spans="2:2" x14ac:dyDescent="0.35">
      <c r="B14" s="6" t="s">
        <v>56</v>
      </c>
    </row>
    <row r="15" spans="2:2" x14ac:dyDescent="0.35">
      <c r="B15" s="6"/>
    </row>
    <row r="16" spans="2:2" x14ac:dyDescent="0.35">
      <c r="B16" s="53" t="s">
        <v>4</v>
      </c>
    </row>
    <row r="17" spans="2:2" x14ac:dyDescent="0.35">
      <c r="B17" s="6" t="s">
        <v>125</v>
      </c>
    </row>
    <row r="18" spans="2:2" x14ac:dyDescent="0.35">
      <c r="B18" s="21" t="s">
        <v>120</v>
      </c>
    </row>
    <row r="19" spans="2:2" x14ac:dyDescent="0.35">
      <c r="B19" s="21" t="s">
        <v>121</v>
      </c>
    </row>
    <row r="20" spans="2:2" x14ac:dyDescent="0.35">
      <c r="B20" s="21" t="s">
        <v>122</v>
      </c>
    </row>
    <row r="21" spans="2:2" x14ac:dyDescent="0.35">
      <c r="B21" s="21" t="s">
        <v>123</v>
      </c>
    </row>
    <row r="22" spans="2:2" ht="15.65" customHeight="1" x14ac:dyDescent="0.35">
      <c r="B22" s="21" t="s">
        <v>124</v>
      </c>
    </row>
    <row r="23" spans="2:2" x14ac:dyDescent="0.35">
      <c r="B23" s="6"/>
    </row>
    <row r="24" spans="2:2" x14ac:dyDescent="0.35">
      <c r="B24" s="53" t="s">
        <v>5</v>
      </c>
    </row>
    <row r="25" spans="2:2" x14ac:dyDescent="0.35">
      <c r="B25" s="6" t="s">
        <v>57</v>
      </c>
    </row>
    <row r="26" spans="2:2" x14ac:dyDescent="0.35">
      <c r="B26" s="7" t="s">
        <v>126</v>
      </c>
    </row>
    <row r="27" spans="2:2" x14ac:dyDescent="0.35">
      <c r="B27" s="6" t="s">
        <v>6</v>
      </c>
    </row>
    <row r="28" spans="2:2" x14ac:dyDescent="0.35">
      <c r="B28" s="6"/>
    </row>
    <row r="29" spans="2:2" x14ac:dyDescent="0.35">
      <c r="B29" s="53" t="s">
        <v>7</v>
      </c>
    </row>
    <row r="30" spans="2:2" x14ac:dyDescent="0.35">
      <c r="B30" s="6" t="s">
        <v>8</v>
      </c>
    </row>
    <row r="31" spans="2:2" x14ac:dyDescent="0.35">
      <c r="B31" s="6" t="s">
        <v>9</v>
      </c>
    </row>
    <row r="32" spans="2:2" x14ac:dyDescent="0.35">
      <c r="B32" s="6" t="s">
        <v>10</v>
      </c>
    </row>
    <row r="33" spans="2:2" x14ac:dyDescent="0.35">
      <c r="B33" s="6" t="s">
        <v>11</v>
      </c>
    </row>
    <row r="34" spans="2:2" x14ac:dyDescent="0.35">
      <c r="B34" s="6" t="s">
        <v>12</v>
      </c>
    </row>
    <row r="35" spans="2:2" x14ac:dyDescent="0.35">
      <c r="B35" s="6"/>
    </row>
    <row r="36" spans="2:2" x14ac:dyDescent="0.35">
      <c r="B36" s="53" t="s">
        <v>13</v>
      </c>
    </row>
    <row r="37" spans="2:2" ht="29" x14ac:dyDescent="0.35">
      <c r="B37" s="6" t="s">
        <v>131</v>
      </c>
    </row>
    <row r="38" spans="2:2" x14ac:dyDescent="0.35">
      <c r="B38" s="6"/>
    </row>
    <row r="39" spans="2:2" x14ac:dyDescent="0.35">
      <c r="B39" s="53" t="s">
        <v>14</v>
      </c>
    </row>
    <row r="40" spans="2:2" x14ac:dyDescent="0.35">
      <c r="B40" s="6" t="s">
        <v>70</v>
      </c>
    </row>
    <row r="41" spans="2:2" ht="15" thickBot="1" x14ac:dyDescent="0.4">
      <c r="B41" s="8"/>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5824E-6B5B-40CD-931D-407D340A2FC9}">
  <dimension ref="B2:O15"/>
  <sheetViews>
    <sheetView workbookViewId="0">
      <selection activeCell="L6" sqref="L6"/>
    </sheetView>
  </sheetViews>
  <sheetFormatPr defaultRowHeight="14.5" x14ac:dyDescent="0.35"/>
  <cols>
    <col min="2" max="2" width="10.7265625" customWidth="1"/>
    <col min="3" max="3" width="37.26953125" customWidth="1"/>
    <col min="4" max="4" width="21.36328125" customWidth="1"/>
    <col min="5" max="5" width="11" customWidth="1"/>
    <col min="6" max="6" width="15.54296875" customWidth="1"/>
    <col min="7" max="7" width="17.7265625" customWidth="1"/>
    <col min="8" max="8" width="17.90625" customWidth="1"/>
    <col min="9" max="9" width="13.08984375" hidden="1" customWidth="1"/>
    <col min="10" max="10" width="15.7265625" hidden="1" customWidth="1"/>
    <col min="11" max="11" width="8.7265625" hidden="1" customWidth="1"/>
    <col min="12" max="12" width="33.6328125" customWidth="1"/>
  </cols>
  <sheetData>
    <row r="2" spans="2:15" ht="15" thickBot="1" x14ac:dyDescent="0.4"/>
    <row r="3" spans="2:15" ht="23.5" x14ac:dyDescent="0.55000000000000004">
      <c r="B3" s="69" t="s">
        <v>108</v>
      </c>
      <c r="C3" s="70"/>
      <c r="D3" s="70"/>
      <c r="E3" s="58"/>
      <c r="F3" s="59" t="s">
        <v>127</v>
      </c>
      <c r="G3" s="58"/>
      <c r="H3" s="58"/>
      <c r="I3" s="58"/>
      <c r="J3" s="58"/>
      <c r="K3" s="58"/>
      <c r="L3" s="58"/>
      <c r="M3" s="58"/>
      <c r="N3" s="58"/>
      <c r="O3" s="60"/>
    </row>
    <row r="4" spans="2:15" ht="15" thickBot="1" x14ac:dyDescent="0.4">
      <c r="B4" s="61"/>
      <c r="O4" s="62"/>
    </row>
    <row r="5" spans="2:15" ht="47.5" customHeight="1" thickBot="1" x14ac:dyDescent="0.4">
      <c r="B5" s="61"/>
      <c r="C5" s="47" t="s">
        <v>100</v>
      </c>
      <c r="D5" s="47" t="s">
        <v>101</v>
      </c>
      <c r="F5" s="48" t="s">
        <v>102</v>
      </c>
      <c r="G5" s="47" t="s">
        <v>103</v>
      </c>
      <c r="H5" s="49" t="s">
        <v>104</v>
      </c>
      <c r="I5" s="50" t="s">
        <v>105</v>
      </c>
      <c r="J5" s="50" t="s">
        <v>106</v>
      </c>
      <c r="K5" s="51" t="s">
        <v>107</v>
      </c>
      <c r="L5" s="47" t="s">
        <v>119</v>
      </c>
      <c r="O5" s="62"/>
    </row>
    <row r="6" spans="2:15" x14ac:dyDescent="0.35">
      <c r="B6" s="61"/>
      <c r="C6" s="15" t="s">
        <v>116</v>
      </c>
      <c r="D6" s="18">
        <v>15</v>
      </c>
      <c r="F6" s="22" t="e">
        <f>ROUND(GNSS!D10,0)</f>
        <v>#DIV/0!</v>
      </c>
      <c r="G6" s="23" t="e">
        <f>ROUND('Total Station'!D10,0)</f>
        <v>#DIV/0!</v>
      </c>
      <c r="H6" s="24" t="e">
        <f>ROUND(Afstandsmeter!D10,0)</f>
        <v>#DIV/0!</v>
      </c>
      <c r="I6" s="32" t="e">
        <f>AVERAGE(F6:H6)</f>
        <v>#DIV/0!</v>
      </c>
      <c r="J6" s="33" t="e">
        <f>I6/4</f>
        <v>#DIV/0!</v>
      </c>
      <c r="K6" s="34" t="e">
        <f>J6*D6</f>
        <v>#DIV/0!</v>
      </c>
      <c r="L6" s="23" t="e">
        <f>ROUND(((AVERAGE(F6:H6))/4)*D6,0)</f>
        <v>#DIV/0!</v>
      </c>
      <c r="O6" s="62"/>
    </row>
    <row r="7" spans="2:15" x14ac:dyDescent="0.35">
      <c r="B7" s="61"/>
      <c r="C7" s="16" t="s">
        <v>117</v>
      </c>
      <c r="D7" s="19">
        <v>75</v>
      </c>
      <c r="E7" s="63"/>
      <c r="F7" s="25" t="e">
        <f>ROUND(GNSS!D25,0)</f>
        <v>#DIV/0!</v>
      </c>
      <c r="G7" s="26" t="e">
        <f>ROUND('Total Station'!D29,0)</f>
        <v>#DIV/0!</v>
      </c>
      <c r="H7" s="27" t="e">
        <f>ROUND(Afstandsmeter!D19,0)</f>
        <v>#DIV/0!</v>
      </c>
      <c r="I7" s="35" t="e">
        <f>AVERAGE(F7:H7)</f>
        <v>#DIV/0!</v>
      </c>
      <c r="J7" s="36" t="e">
        <f>I7/4</f>
        <v>#DIV/0!</v>
      </c>
      <c r="K7" s="37" t="e">
        <f>J7*D7</f>
        <v>#DIV/0!</v>
      </c>
      <c r="L7" s="23" t="e">
        <f>ROUND(((AVERAGE(F7:H7))/4)*D7,0)</f>
        <v>#DIV/0!</v>
      </c>
      <c r="O7" s="62"/>
    </row>
    <row r="8" spans="2:15" ht="15" thickBot="1" x14ac:dyDescent="0.4">
      <c r="B8" s="61"/>
      <c r="C8" s="17" t="s">
        <v>118</v>
      </c>
      <c r="D8" s="20">
        <v>210</v>
      </c>
      <c r="E8" s="63"/>
      <c r="F8" s="28" t="e">
        <f>ROUND(GNSS!D36,0)</f>
        <v>#DIV/0!</v>
      </c>
      <c r="G8" s="29" t="e">
        <f>ROUND('Total Station'!D46,0)</f>
        <v>#DIV/0!</v>
      </c>
      <c r="H8" s="30" t="e">
        <f>ROUND(Afstandsmeter!D32,0)</f>
        <v>#DIV/0!</v>
      </c>
      <c r="I8" s="38" t="e">
        <f>AVERAGE(F8:H8)</f>
        <v>#DIV/0!</v>
      </c>
      <c r="J8" s="39" t="e">
        <f>I8/4</f>
        <v>#DIV/0!</v>
      </c>
      <c r="K8" s="40" t="e">
        <f>J8*D8</f>
        <v>#DIV/0!</v>
      </c>
      <c r="L8" s="31" t="e">
        <f>ROUND(((AVERAGE(F8:H8))/4)*D8,0)</f>
        <v>#DIV/0!</v>
      </c>
      <c r="O8" s="62"/>
    </row>
    <row r="9" spans="2:15" ht="15" thickBot="1" x14ac:dyDescent="0.4">
      <c r="B9" s="64"/>
      <c r="O9" s="62"/>
    </row>
    <row r="10" spans="2:15" ht="31.5" thickBot="1" x14ac:dyDescent="0.75">
      <c r="B10" s="61"/>
      <c r="C10" s="14" t="s">
        <v>110</v>
      </c>
      <c r="D10" s="52">
        <f>SUM(D6:D8)</f>
        <v>300</v>
      </c>
      <c r="G10" s="71" t="s">
        <v>109</v>
      </c>
      <c r="H10" s="71"/>
      <c r="K10" s="65" t="e">
        <f>SUM(K6:K8)</f>
        <v>#DIV/0!</v>
      </c>
      <c r="L10" s="52" t="e">
        <f>SUM(L6:L8)</f>
        <v>#DIV/0!</v>
      </c>
      <c r="O10" s="62"/>
    </row>
    <row r="11" spans="2:15" x14ac:dyDescent="0.35">
      <c r="B11" s="61"/>
      <c r="O11" s="62"/>
    </row>
    <row r="12" spans="2:15" x14ac:dyDescent="0.35">
      <c r="B12" s="61"/>
      <c r="O12" s="62"/>
    </row>
    <row r="13" spans="2:15" x14ac:dyDescent="0.35">
      <c r="B13" s="61"/>
      <c r="O13" s="62"/>
    </row>
    <row r="14" spans="2:15" x14ac:dyDescent="0.35">
      <c r="B14" s="61"/>
      <c r="O14" s="62"/>
    </row>
    <row r="15" spans="2:15" ht="15" thickBot="1" x14ac:dyDescent="0.4">
      <c r="B15" s="66"/>
      <c r="C15" s="67"/>
      <c r="D15" s="67"/>
      <c r="E15" s="67"/>
      <c r="F15" s="67"/>
      <c r="G15" s="67"/>
      <c r="H15" s="67"/>
      <c r="I15" s="67"/>
      <c r="J15" s="67"/>
      <c r="K15" s="67"/>
      <c r="L15" s="67"/>
      <c r="M15" s="67"/>
      <c r="N15" s="67"/>
      <c r="O15" s="68"/>
    </row>
  </sheetData>
  <mergeCells count="2">
    <mergeCell ref="B3:D3"/>
    <mergeCell ref="G10:H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9733C-3B02-4B7C-B32B-A0CB82D6CF7D}">
  <dimension ref="B4:F36"/>
  <sheetViews>
    <sheetView workbookViewId="0">
      <selection activeCell="D17" sqref="D17"/>
    </sheetView>
  </sheetViews>
  <sheetFormatPr defaultRowHeight="14.5" x14ac:dyDescent="0.35"/>
  <cols>
    <col min="2" max="2" width="20.6328125" customWidth="1"/>
    <col min="3" max="3" width="50.6328125" customWidth="1"/>
    <col min="4" max="4" width="15.6328125" customWidth="1"/>
    <col min="5" max="5" width="20.6328125" customWidth="1"/>
    <col min="6" max="6" width="80.6328125" customWidth="1"/>
  </cols>
  <sheetData>
    <row r="4" spans="2:6" ht="20.5" x14ac:dyDescent="0.35">
      <c r="B4" s="2" t="s">
        <v>58</v>
      </c>
      <c r="C4" s="2"/>
    </row>
    <row r="5" spans="2:6" x14ac:dyDescent="0.35">
      <c r="B5" s="1"/>
      <c r="C5" s="1"/>
      <c r="D5" s="9" t="s">
        <v>97</v>
      </c>
      <c r="E5" s="9" t="s">
        <v>98</v>
      </c>
      <c r="F5" s="9" t="s">
        <v>15</v>
      </c>
    </row>
    <row r="6" spans="2:6" ht="17.5" x14ac:dyDescent="0.35">
      <c r="B6" s="55" t="s">
        <v>94</v>
      </c>
      <c r="C6" s="55"/>
      <c r="D6" s="56"/>
      <c r="E6" s="56"/>
      <c r="F6" s="56"/>
    </row>
    <row r="7" spans="2:6" x14ac:dyDescent="0.35">
      <c r="B7" s="1"/>
      <c r="C7" s="1"/>
    </row>
    <row r="8" spans="2:6" x14ac:dyDescent="0.35">
      <c r="B8" s="10" t="s">
        <v>59</v>
      </c>
      <c r="C8" s="11" t="s">
        <v>16</v>
      </c>
      <c r="D8" s="42"/>
      <c r="E8" s="42" t="e">
        <f>VLOOKUP(D8,_werkblad!D$5:E$9,2,FALSE)</f>
        <v>#N/A</v>
      </c>
      <c r="F8" s="11"/>
    </row>
    <row r="9" spans="2:6" ht="15" thickBot="1" x14ac:dyDescent="0.4">
      <c r="B9" s="10" t="s">
        <v>60</v>
      </c>
      <c r="C9" s="11" t="s">
        <v>17</v>
      </c>
      <c r="D9" s="43"/>
      <c r="E9" s="42" t="e">
        <f>VLOOKUP(D9,_werkblad!D$5:E$9,2,FALSE)</f>
        <v>#N/A</v>
      </c>
      <c r="F9" s="11"/>
    </row>
    <row r="10" spans="2:6" x14ac:dyDescent="0.35">
      <c r="B10" s="1"/>
      <c r="C10" s="12" t="s">
        <v>99</v>
      </c>
      <c r="D10" s="44" t="e">
        <f>AVERAGE(D8:D9)</f>
        <v>#DIV/0!</v>
      </c>
      <c r="E10" s="45"/>
    </row>
    <row r="11" spans="2:6" x14ac:dyDescent="0.35">
      <c r="B11" s="1"/>
      <c r="C11" s="1"/>
      <c r="D11" s="45"/>
      <c r="E11" s="45"/>
    </row>
    <row r="12" spans="2:6" ht="17.5" x14ac:dyDescent="0.35">
      <c r="B12" s="55" t="s">
        <v>95</v>
      </c>
      <c r="C12" s="55"/>
      <c r="D12" s="57"/>
      <c r="E12" s="57"/>
      <c r="F12" s="56"/>
    </row>
    <row r="13" spans="2:6" x14ac:dyDescent="0.35">
      <c r="B13" s="1"/>
      <c r="C13" s="1"/>
      <c r="D13" s="45"/>
      <c r="E13" s="45"/>
    </row>
    <row r="14" spans="2:6" x14ac:dyDescent="0.35">
      <c r="B14" s="10" t="s">
        <v>59</v>
      </c>
      <c r="C14" s="11" t="s">
        <v>18</v>
      </c>
      <c r="D14" s="42"/>
      <c r="E14" s="42" t="e">
        <f>VLOOKUP(D14,_werkblad!D$5:E$9,2,FALSE)</f>
        <v>#N/A</v>
      </c>
      <c r="F14" s="11"/>
    </row>
    <row r="15" spans="2:6" x14ac:dyDescent="0.35">
      <c r="B15" s="10" t="s">
        <v>60</v>
      </c>
      <c r="C15" s="11" t="s">
        <v>19</v>
      </c>
      <c r="D15" s="42"/>
      <c r="E15" s="42" t="e">
        <f>VLOOKUP(D15,_werkblad!D$5:E$9,2,FALSE)</f>
        <v>#N/A</v>
      </c>
      <c r="F15" s="11"/>
    </row>
    <row r="16" spans="2:6" x14ac:dyDescent="0.35">
      <c r="B16" s="10" t="s">
        <v>61</v>
      </c>
      <c r="C16" s="11" t="s">
        <v>20</v>
      </c>
      <c r="D16" s="42"/>
      <c r="E16" s="42" t="e">
        <f>VLOOKUP(D16,_werkblad!D$5:E$9,2,FALSE)</f>
        <v>#N/A</v>
      </c>
      <c r="F16" s="11"/>
    </row>
    <row r="17" spans="2:6" x14ac:dyDescent="0.35">
      <c r="B17" s="10" t="s">
        <v>62</v>
      </c>
      <c r="C17" s="11" t="s">
        <v>21</v>
      </c>
      <c r="D17" s="42"/>
      <c r="E17" s="42" t="e">
        <f>VLOOKUP(D17,_werkblad!D$5:E$9,2,FALSE)</f>
        <v>#N/A</v>
      </c>
      <c r="F17" s="11"/>
    </row>
    <row r="18" spans="2:6" x14ac:dyDescent="0.35">
      <c r="B18" s="10" t="s">
        <v>63</v>
      </c>
      <c r="C18" s="11" t="s">
        <v>22</v>
      </c>
      <c r="D18" s="42"/>
      <c r="E18" s="42" t="e">
        <f>VLOOKUP(D18,_werkblad!D$5:E$9,2,FALSE)</f>
        <v>#N/A</v>
      </c>
      <c r="F18" s="11"/>
    </row>
    <row r="19" spans="2:6" x14ac:dyDescent="0.35">
      <c r="B19" s="10" t="s">
        <v>64</v>
      </c>
      <c r="C19" s="11" t="s">
        <v>23</v>
      </c>
      <c r="D19" s="42"/>
      <c r="E19" s="42" t="e">
        <f>VLOOKUP(D19,_werkblad!D$5:E$9,2,FALSE)</f>
        <v>#N/A</v>
      </c>
      <c r="F19" s="11"/>
    </row>
    <row r="20" spans="2:6" x14ac:dyDescent="0.35">
      <c r="B20" s="10" t="s">
        <v>65</v>
      </c>
      <c r="C20" s="11" t="s">
        <v>24</v>
      </c>
      <c r="D20" s="42"/>
      <c r="E20" s="42" t="e">
        <f>VLOOKUP(D20,_werkblad!D$5:E$9,2,FALSE)</f>
        <v>#N/A</v>
      </c>
      <c r="F20" s="11"/>
    </row>
    <row r="21" spans="2:6" x14ac:dyDescent="0.35">
      <c r="B21" s="10" t="s">
        <v>66</v>
      </c>
      <c r="C21" s="11" t="s">
        <v>71</v>
      </c>
      <c r="D21" s="42"/>
      <c r="E21" s="42" t="e">
        <f>VLOOKUP(D21,_werkblad!D$5:E$9,2,FALSE)</f>
        <v>#N/A</v>
      </c>
      <c r="F21" s="11"/>
    </row>
    <row r="22" spans="2:6" x14ac:dyDescent="0.35">
      <c r="B22" s="10" t="s">
        <v>67</v>
      </c>
      <c r="C22" s="11" t="s">
        <v>25</v>
      </c>
      <c r="D22" s="42"/>
      <c r="E22" s="42" t="e">
        <f>VLOOKUP(D22,_werkblad!D$5:E$9,2,FALSE)</f>
        <v>#N/A</v>
      </c>
      <c r="F22" s="11"/>
    </row>
    <row r="23" spans="2:6" x14ac:dyDescent="0.35">
      <c r="B23" s="10" t="s">
        <v>68</v>
      </c>
      <c r="C23" s="11" t="s">
        <v>37</v>
      </c>
      <c r="D23" s="42"/>
      <c r="E23" s="42" t="e">
        <f>VLOOKUP(D23,_werkblad!D$5:E$9,2,FALSE)</f>
        <v>#N/A</v>
      </c>
      <c r="F23" s="11"/>
    </row>
    <row r="24" spans="2:6" ht="15" thickBot="1" x14ac:dyDescent="0.4">
      <c r="B24" s="10" t="s">
        <v>69</v>
      </c>
      <c r="C24" s="11" t="s">
        <v>26</v>
      </c>
      <c r="D24" s="43"/>
      <c r="E24" s="42" t="e">
        <f>VLOOKUP(D24,_werkblad!D$5:E$9,2,FALSE)</f>
        <v>#N/A</v>
      </c>
      <c r="F24" s="11"/>
    </row>
    <row r="25" spans="2:6" x14ac:dyDescent="0.35">
      <c r="B25" s="1"/>
      <c r="C25" s="12" t="s">
        <v>99</v>
      </c>
      <c r="D25" s="44" t="e">
        <f>AVERAGE(D14:D24)</f>
        <v>#DIV/0!</v>
      </c>
      <c r="E25" s="45"/>
    </row>
    <row r="26" spans="2:6" x14ac:dyDescent="0.35">
      <c r="B26" s="1"/>
      <c r="C26" s="1"/>
      <c r="D26" s="45"/>
      <c r="E26" s="45"/>
    </row>
    <row r="27" spans="2:6" ht="17.5" x14ac:dyDescent="0.35">
      <c r="B27" s="55" t="s">
        <v>96</v>
      </c>
      <c r="C27" s="55"/>
      <c r="D27" s="57"/>
      <c r="E27" s="57"/>
      <c r="F27" s="56"/>
    </row>
    <row r="28" spans="2:6" x14ac:dyDescent="0.35">
      <c r="B28" s="1"/>
      <c r="C28" s="1"/>
      <c r="D28" s="45"/>
      <c r="E28" s="45"/>
    </row>
    <row r="29" spans="2:6" x14ac:dyDescent="0.35">
      <c r="B29" s="10" t="s">
        <v>59</v>
      </c>
      <c r="C29" s="11" t="s">
        <v>27</v>
      </c>
      <c r="D29" s="42"/>
      <c r="E29" s="42" t="e">
        <f>VLOOKUP(D29,_werkblad!D$5:E$9,2,FALSE)</f>
        <v>#N/A</v>
      </c>
      <c r="F29" s="11"/>
    </row>
    <row r="30" spans="2:6" x14ac:dyDescent="0.35">
      <c r="B30" s="10" t="s">
        <v>60</v>
      </c>
      <c r="C30" s="11" t="s">
        <v>72</v>
      </c>
      <c r="D30" s="42"/>
      <c r="E30" s="42" t="e">
        <f>VLOOKUP(D30,_werkblad!D$5:E$9,2,FALSE)</f>
        <v>#N/A</v>
      </c>
      <c r="F30" s="11"/>
    </row>
    <row r="31" spans="2:6" x14ac:dyDescent="0.35">
      <c r="B31" s="10" t="s">
        <v>61</v>
      </c>
      <c r="C31" s="10" t="s">
        <v>76</v>
      </c>
      <c r="D31" s="42"/>
      <c r="E31" s="42" t="e">
        <f>VLOOKUP(D31,_werkblad!D$5:E$9,2,FALSE)</f>
        <v>#N/A</v>
      </c>
      <c r="F31" s="11"/>
    </row>
    <row r="32" spans="2:6" x14ac:dyDescent="0.35">
      <c r="B32" s="10" t="s">
        <v>62</v>
      </c>
      <c r="C32" s="10" t="s">
        <v>77</v>
      </c>
      <c r="D32" s="42"/>
      <c r="E32" s="42" t="e">
        <f>VLOOKUP(D32,_werkblad!D$5:E$9,2,FALSE)</f>
        <v>#N/A</v>
      </c>
      <c r="F32" s="11"/>
    </row>
    <row r="33" spans="2:6" x14ac:dyDescent="0.35">
      <c r="B33" s="10" t="s">
        <v>63</v>
      </c>
      <c r="C33" s="11" t="s">
        <v>91</v>
      </c>
      <c r="D33" s="42"/>
      <c r="E33" s="42" t="e">
        <f>VLOOKUP(D33,_werkblad!D$5:E$9,2,FALSE)</f>
        <v>#N/A</v>
      </c>
      <c r="F33" s="11"/>
    </row>
    <row r="34" spans="2:6" x14ac:dyDescent="0.35">
      <c r="B34" s="10" t="s">
        <v>64</v>
      </c>
      <c r="C34" s="10" t="s">
        <v>78</v>
      </c>
      <c r="D34" s="42"/>
      <c r="E34" s="42" t="e">
        <f>VLOOKUP(D34,_werkblad!D$5:E$9,2,FALSE)</f>
        <v>#N/A</v>
      </c>
      <c r="F34" s="11"/>
    </row>
    <row r="35" spans="2:6" ht="15" thickBot="1" x14ac:dyDescent="0.4">
      <c r="B35" s="10" t="s">
        <v>65</v>
      </c>
      <c r="C35" s="10" t="s">
        <v>86</v>
      </c>
      <c r="D35" s="43"/>
      <c r="E35" s="42" t="e">
        <f>VLOOKUP(D35,_werkblad!D$5:E$9,2,FALSE)</f>
        <v>#N/A</v>
      </c>
      <c r="F35" s="11"/>
    </row>
    <row r="36" spans="2:6" x14ac:dyDescent="0.35">
      <c r="C36" s="12" t="s">
        <v>99</v>
      </c>
      <c r="D36" s="44" t="e">
        <f>AVERAGE(D29:D35)</f>
        <v>#DIV/0!</v>
      </c>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D7AA9E0-584E-4901-AC51-D64A8006CDE4}">
          <x14:formula1>
            <xm:f>_werkblad!$D$5:$D$9</xm:f>
          </x14:formula1>
          <xm:sqref>D8:D9 D14:D24 D29:D35</xm:sqref>
        </x14:dataValidation>
        <x14:dataValidation type="list" allowBlank="1" showInputMessage="1" showErrorMessage="1" xr:uid="{D16FE76F-B3C9-44EE-9B19-AD28E8F59F0A}">
          <x14:formula1>
            <xm:f>Beoordelingsinstructie!#REF!</xm:f>
          </x14:formula1>
          <xm:sqref>D12 D27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2D276-C5CA-4F6A-B743-2F62A031AB63}">
  <dimension ref="B4:F46"/>
  <sheetViews>
    <sheetView topLeftCell="A6" workbookViewId="0">
      <selection activeCell="D10" sqref="D10"/>
    </sheetView>
  </sheetViews>
  <sheetFormatPr defaultRowHeight="14.5" x14ac:dyDescent="0.35"/>
  <cols>
    <col min="2" max="2" width="20.6328125" customWidth="1"/>
    <col min="3" max="3" width="50.6328125" customWidth="1"/>
    <col min="4" max="4" width="15.6328125" customWidth="1"/>
    <col min="5" max="5" width="20.6328125" customWidth="1"/>
    <col min="6" max="6" width="80.6328125" customWidth="1"/>
  </cols>
  <sheetData>
    <row r="4" spans="2:6" ht="20.5" x14ac:dyDescent="0.35">
      <c r="B4" s="2" t="s">
        <v>28</v>
      </c>
      <c r="C4" s="2"/>
    </row>
    <row r="5" spans="2:6" x14ac:dyDescent="0.35">
      <c r="B5" s="1"/>
      <c r="C5" s="1"/>
      <c r="D5" s="9" t="s">
        <v>97</v>
      </c>
      <c r="E5" s="9" t="s">
        <v>98</v>
      </c>
      <c r="F5" s="9" t="s">
        <v>15</v>
      </c>
    </row>
    <row r="6" spans="2:6" ht="17.5" x14ac:dyDescent="0.35">
      <c r="B6" s="55" t="s">
        <v>94</v>
      </c>
      <c r="C6" s="55"/>
      <c r="D6" s="56"/>
      <c r="E6" s="56"/>
      <c r="F6" s="56"/>
    </row>
    <row r="7" spans="2:6" x14ac:dyDescent="0.35">
      <c r="B7" s="1"/>
      <c r="C7" s="1"/>
    </row>
    <row r="8" spans="2:6" x14ac:dyDescent="0.35">
      <c r="B8" s="10" t="s">
        <v>59</v>
      </c>
      <c r="C8" s="11" t="s">
        <v>16</v>
      </c>
      <c r="D8" s="42"/>
      <c r="E8" s="42" t="e">
        <f>VLOOKUP(D8,_werkblad!D$5:E$9,2,FALSE)</f>
        <v>#N/A</v>
      </c>
      <c r="F8" s="11"/>
    </row>
    <row r="9" spans="2:6" ht="15" thickBot="1" x14ac:dyDescent="0.4">
      <c r="B9" s="10" t="s">
        <v>60</v>
      </c>
      <c r="C9" s="11" t="s">
        <v>17</v>
      </c>
      <c r="D9" s="43"/>
      <c r="E9" s="42" t="e">
        <f>VLOOKUP(D9,_werkblad!D$5:E$9,2,FALSE)</f>
        <v>#N/A</v>
      </c>
      <c r="F9" s="11"/>
    </row>
    <row r="10" spans="2:6" x14ac:dyDescent="0.35">
      <c r="B10" s="1"/>
      <c r="C10" s="12" t="s">
        <v>99</v>
      </c>
      <c r="D10" s="44" t="e">
        <f>AVERAGE(D8:D9)</f>
        <v>#DIV/0!</v>
      </c>
      <c r="E10" s="45"/>
    </row>
    <row r="11" spans="2:6" x14ac:dyDescent="0.35">
      <c r="B11" s="1"/>
      <c r="C11" s="1"/>
      <c r="D11" s="46"/>
      <c r="E11" s="46"/>
      <c r="F11" s="1"/>
    </row>
    <row r="12" spans="2:6" ht="17.5" x14ac:dyDescent="0.35">
      <c r="B12" s="55" t="s">
        <v>95</v>
      </c>
      <c r="C12" s="55"/>
      <c r="D12" s="57"/>
      <c r="E12" s="57"/>
      <c r="F12" s="56"/>
    </row>
    <row r="13" spans="2:6" x14ac:dyDescent="0.35">
      <c r="B13" s="1"/>
      <c r="C13" s="1"/>
      <c r="D13" s="45"/>
      <c r="E13" s="45"/>
    </row>
    <row r="14" spans="2:6" x14ac:dyDescent="0.35">
      <c r="B14" s="10" t="s">
        <v>59</v>
      </c>
      <c r="C14" s="11" t="s">
        <v>18</v>
      </c>
      <c r="D14" s="42"/>
      <c r="E14" s="42" t="e">
        <f>VLOOKUP(D14,_werkblad!D$5:E$9,2,FALSE)</f>
        <v>#N/A</v>
      </c>
      <c r="F14" s="11"/>
    </row>
    <row r="15" spans="2:6" x14ac:dyDescent="0.35">
      <c r="B15" s="10" t="s">
        <v>60</v>
      </c>
      <c r="C15" s="11" t="s">
        <v>19</v>
      </c>
      <c r="D15" s="42"/>
      <c r="E15" s="42" t="e">
        <f>VLOOKUP(D15,_werkblad!D$5:E$9,2,FALSE)</f>
        <v>#N/A</v>
      </c>
      <c r="F15" s="11"/>
    </row>
    <row r="16" spans="2:6" x14ac:dyDescent="0.35">
      <c r="B16" s="10" t="s">
        <v>61</v>
      </c>
      <c r="C16" s="11" t="s">
        <v>32</v>
      </c>
      <c r="D16" s="42"/>
      <c r="E16" s="42" t="e">
        <f>VLOOKUP(D16,_werkblad!D$5:E$9,2,FALSE)</f>
        <v>#N/A</v>
      </c>
      <c r="F16" s="11"/>
    </row>
    <row r="17" spans="2:6" x14ac:dyDescent="0.35">
      <c r="B17" s="10" t="s">
        <v>62</v>
      </c>
      <c r="C17" s="11" t="s">
        <v>23</v>
      </c>
      <c r="D17" s="42"/>
      <c r="E17" s="42" t="e">
        <f>VLOOKUP(D17,_werkblad!D$5:E$9,2,FALSE)</f>
        <v>#N/A</v>
      </c>
      <c r="F17" s="11"/>
    </row>
    <row r="18" spans="2:6" x14ac:dyDescent="0.35">
      <c r="B18" s="10" t="s">
        <v>63</v>
      </c>
      <c r="C18" s="11" t="s">
        <v>34</v>
      </c>
      <c r="D18" s="42"/>
      <c r="E18" s="42" t="e">
        <f>VLOOKUP(D18,_werkblad!D$5:E$9,2,FALSE)</f>
        <v>#N/A</v>
      </c>
      <c r="F18" s="11"/>
    </row>
    <row r="19" spans="2:6" x14ac:dyDescent="0.35">
      <c r="B19" s="10" t="s">
        <v>64</v>
      </c>
      <c r="C19" s="11" t="s">
        <v>35</v>
      </c>
      <c r="D19" s="42"/>
      <c r="E19" s="42" t="e">
        <f>VLOOKUP(D19,_werkblad!D$5:E$9,2,FALSE)</f>
        <v>#N/A</v>
      </c>
      <c r="F19" s="11"/>
    </row>
    <row r="20" spans="2:6" x14ac:dyDescent="0.35">
      <c r="B20" s="10" t="s">
        <v>65</v>
      </c>
      <c r="C20" s="11" t="s">
        <v>73</v>
      </c>
      <c r="D20" s="42"/>
      <c r="E20" s="42" t="e">
        <f>VLOOKUP(D20,_werkblad!D$5:E$9,2,FALSE)</f>
        <v>#N/A</v>
      </c>
      <c r="F20" s="11"/>
    </row>
    <row r="21" spans="2:6" x14ac:dyDescent="0.35">
      <c r="B21" s="10" t="s">
        <v>66</v>
      </c>
      <c r="C21" s="11" t="s">
        <v>36</v>
      </c>
      <c r="D21" s="42"/>
      <c r="E21" s="42" t="e">
        <f>VLOOKUP(D21,_werkblad!D$5:E$9,2,FALSE)</f>
        <v>#N/A</v>
      </c>
      <c r="F21" s="11"/>
    </row>
    <row r="22" spans="2:6" x14ac:dyDescent="0.35">
      <c r="B22" s="10" t="s">
        <v>67</v>
      </c>
      <c r="C22" s="11" t="s">
        <v>25</v>
      </c>
      <c r="D22" s="42"/>
      <c r="E22" s="42" t="e">
        <f>VLOOKUP(D22,_werkblad!D$5:E$9,2,FALSE)</f>
        <v>#N/A</v>
      </c>
      <c r="F22" s="11"/>
    </row>
    <row r="23" spans="2:6" x14ac:dyDescent="0.35">
      <c r="B23" s="10" t="s">
        <v>68</v>
      </c>
      <c r="C23" s="11" t="s">
        <v>74</v>
      </c>
      <c r="D23" s="42"/>
      <c r="E23" s="42" t="e">
        <f>VLOOKUP(D23,_werkblad!D$5:E$9,2,FALSE)</f>
        <v>#N/A</v>
      </c>
      <c r="F23" s="11"/>
    </row>
    <row r="24" spans="2:6" x14ac:dyDescent="0.35">
      <c r="B24" s="10" t="s">
        <v>69</v>
      </c>
      <c r="C24" s="11" t="s">
        <v>38</v>
      </c>
      <c r="D24" s="42"/>
      <c r="E24" s="42" t="e">
        <f>VLOOKUP(D24,_werkblad!D$5:E$9,2,FALSE)</f>
        <v>#N/A</v>
      </c>
      <c r="F24" s="11"/>
    </row>
    <row r="25" spans="2:6" x14ac:dyDescent="0.35">
      <c r="B25" s="10" t="s">
        <v>79</v>
      </c>
      <c r="C25" s="11" t="s">
        <v>39</v>
      </c>
      <c r="D25" s="42"/>
      <c r="E25" s="42" t="e">
        <f>VLOOKUP(D25,_werkblad!D$5:E$9,2,FALSE)</f>
        <v>#N/A</v>
      </c>
      <c r="F25" s="11"/>
    </row>
    <row r="26" spans="2:6" x14ac:dyDescent="0.35">
      <c r="B26" s="10" t="s">
        <v>80</v>
      </c>
      <c r="C26" s="11" t="s">
        <v>40</v>
      </c>
      <c r="D26" s="42"/>
      <c r="E26" s="42" t="e">
        <f>VLOOKUP(D26,_werkblad!D$5:E$9,2,FALSE)</f>
        <v>#N/A</v>
      </c>
      <c r="F26" s="11"/>
    </row>
    <row r="27" spans="2:6" x14ac:dyDescent="0.35">
      <c r="B27" s="10" t="s">
        <v>81</v>
      </c>
      <c r="C27" s="11" t="s">
        <v>41</v>
      </c>
      <c r="D27" s="42"/>
      <c r="E27" s="42" t="e">
        <f>VLOOKUP(D27,_werkblad!D$5:E$9,2,FALSE)</f>
        <v>#N/A</v>
      </c>
      <c r="F27" s="11"/>
    </row>
    <row r="28" spans="2:6" ht="15" thickBot="1" x14ac:dyDescent="0.4">
      <c r="B28" s="10" t="s">
        <v>82</v>
      </c>
      <c r="C28" s="10" t="s">
        <v>83</v>
      </c>
      <c r="D28" s="43"/>
      <c r="E28" s="42" t="e">
        <f>VLOOKUP(D28,_werkblad!D$5:E$9,2,FALSE)</f>
        <v>#N/A</v>
      </c>
      <c r="F28" s="11"/>
    </row>
    <row r="29" spans="2:6" x14ac:dyDescent="0.35">
      <c r="C29" s="12" t="s">
        <v>99</v>
      </c>
      <c r="D29" s="44" t="e">
        <f>AVERAGE(D14:D28)</f>
        <v>#DIV/0!</v>
      </c>
      <c r="E29" s="45"/>
    </row>
    <row r="30" spans="2:6" x14ac:dyDescent="0.35">
      <c r="B30" s="1"/>
      <c r="C30" s="1"/>
      <c r="D30" s="45"/>
      <c r="E30" s="45"/>
    </row>
    <row r="31" spans="2:6" ht="17.5" x14ac:dyDescent="0.35">
      <c r="B31" s="55" t="s">
        <v>96</v>
      </c>
      <c r="C31" s="55"/>
      <c r="D31" s="57"/>
      <c r="E31" s="57"/>
      <c r="F31" s="56"/>
    </row>
    <row r="32" spans="2:6" x14ac:dyDescent="0.35">
      <c r="B32" s="1"/>
      <c r="C32" s="1"/>
      <c r="D32" s="45"/>
      <c r="E32" s="45"/>
    </row>
    <row r="33" spans="2:6" x14ac:dyDescent="0.35">
      <c r="B33" s="10" t="s">
        <v>59</v>
      </c>
      <c r="C33" s="11" t="s">
        <v>43</v>
      </c>
      <c r="D33" s="42"/>
      <c r="E33" s="42" t="e">
        <f>VLOOKUP(D33,_werkblad!D$5:E$9,2,FALSE)</f>
        <v>#N/A</v>
      </c>
      <c r="F33" s="11"/>
    </row>
    <row r="34" spans="2:6" x14ac:dyDescent="0.35">
      <c r="B34" s="10" t="s">
        <v>60</v>
      </c>
      <c r="C34" s="11" t="s">
        <v>45</v>
      </c>
      <c r="D34" s="42"/>
      <c r="E34" s="42" t="e">
        <f>VLOOKUP(D34,_werkblad!D$5:E$9,2,FALSE)</f>
        <v>#N/A</v>
      </c>
      <c r="F34" s="11"/>
    </row>
    <row r="35" spans="2:6" x14ac:dyDescent="0.35">
      <c r="B35" s="10" t="s">
        <v>61</v>
      </c>
      <c r="C35" s="11" t="s">
        <v>47</v>
      </c>
      <c r="D35" s="42"/>
      <c r="E35" s="42" t="e">
        <f>VLOOKUP(D35,_werkblad!D$5:E$9,2,FALSE)</f>
        <v>#N/A</v>
      </c>
      <c r="F35" s="11"/>
    </row>
    <row r="36" spans="2:6" x14ac:dyDescent="0.35">
      <c r="B36" s="10" t="s">
        <v>62</v>
      </c>
      <c r="C36" s="11" t="s">
        <v>49</v>
      </c>
      <c r="D36" s="42"/>
      <c r="E36" s="42" t="e">
        <f>VLOOKUP(D36,_werkblad!D$5:E$9,2,FALSE)</f>
        <v>#N/A</v>
      </c>
      <c r="F36" s="11"/>
    </row>
    <row r="37" spans="2:6" x14ac:dyDescent="0.35">
      <c r="B37" s="10" t="s">
        <v>63</v>
      </c>
      <c r="C37" s="11" t="s">
        <v>42</v>
      </c>
      <c r="D37" s="42"/>
      <c r="E37" s="42" t="e">
        <f>VLOOKUP(D37,_werkblad!D$5:E$9,2,FALSE)</f>
        <v>#N/A</v>
      </c>
      <c r="F37" s="11"/>
    </row>
    <row r="38" spans="2:6" x14ac:dyDescent="0.35">
      <c r="B38" s="10" t="s">
        <v>64</v>
      </c>
      <c r="C38" s="11" t="s">
        <v>52</v>
      </c>
      <c r="D38" s="42"/>
      <c r="E38" s="42" t="e">
        <f>VLOOKUP(D38,_werkblad!D$5:E$9,2,FALSE)</f>
        <v>#N/A</v>
      </c>
      <c r="F38" s="11"/>
    </row>
    <row r="39" spans="2:6" x14ac:dyDescent="0.35">
      <c r="B39" s="10" t="s">
        <v>65</v>
      </c>
      <c r="C39" s="10" t="s">
        <v>85</v>
      </c>
      <c r="D39" s="42"/>
      <c r="E39" s="42" t="e">
        <f>VLOOKUP(D39,_werkblad!D$5:E$9,2,FALSE)</f>
        <v>#N/A</v>
      </c>
      <c r="F39" s="11"/>
    </row>
    <row r="40" spans="2:6" x14ac:dyDescent="0.35">
      <c r="B40" s="10" t="s">
        <v>66</v>
      </c>
      <c r="C40" s="11" t="s">
        <v>27</v>
      </c>
      <c r="D40" s="42"/>
      <c r="E40" s="42" t="e">
        <f>VLOOKUP(D40,_werkblad!D$5:E$9,2,FALSE)</f>
        <v>#N/A</v>
      </c>
      <c r="F40" s="11"/>
    </row>
    <row r="41" spans="2:6" x14ac:dyDescent="0.35">
      <c r="B41" s="10" t="s">
        <v>67</v>
      </c>
      <c r="C41" s="10" t="s">
        <v>87</v>
      </c>
      <c r="D41" s="42"/>
      <c r="E41" s="42" t="e">
        <f>VLOOKUP(D41,_werkblad!D$5:E$9,2,FALSE)</f>
        <v>#N/A</v>
      </c>
      <c r="F41" s="11"/>
    </row>
    <row r="42" spans="2:6" x14ac:dyDescent="0.35">
      <c r="B42" s="10" t="s">
        <v>68</v>
      </c>
      <c r="C42" s="11" t="s">
        <v>53</v>
      </c>
      <c r="D42" s="42"/>
      <c r="E42" s="42" t="e">
        <f>VLOOKUP(D42,_werkblad!D$5:E$9,2,FALSE)</f>
        <v>#N/A</v>
      </c>
      <c r="F42" s="11"/>
    </row>
    <row r="43" spans="2:6" x14ac:dyDescent="0.35">
      <c r="B43" s="10" t="s">
        <v>69</v>
      </c>
      <c r="C43" s="10" t="s">
        <v>86</v>
      </c>
      <c r="D43" s="42"/>
      <c r="E43" s="42" t="e">
        <f>VLOOKUP(D43,_werkblad!D$5:E$9,2,FALSE)</f>
        <v>#N/A</v>
      </c>
      <c r="F43" s="11"/>
    </row>
    <row r="44" spans="2:6" x14ac:dyDescent="0.35">
      <c r="B44" s="10" t="s">
        <v>79</v>
      </c>
      <c r="C44" s="10" t="s">
        <v>84</v>
      </c>
      <c r="D44" s="42"/>
      <c r="E44" s="42" t="e">
        <f>VLOOKUP(D44,_werkblad!D$5:E$9,2,FALSE)</f>
        <v>#N/A</v>
      </c>
      <c r="F44" s="11"/>
    </row>
    <row r="45" spans="2:6" ht="15" thickBot="1" x14ac:dyDescent="0.4">
      <c r="B45" s="10" t="s">
        <v>80</v>
      </c>
      <c r="C45" s="10" t="s">
        <v>88</v>
      </c>
      <c r="D45" s="43"/>
      <c r="E45" s="42" t="e">
        <f>VLOOKUP(D45,_werkblad!D$5:E$9,2,FALSE)</f>
        <v>#N/A</v>
      </c>
      <c r="F45" s="11"/>
    </row>
    <row r="46" spans="2:6" x14ac:dyDescent="0.35">
      <c r="C46" s="12" t="s">
        <v>99</v>
      </c>
      <c r="D46" s="13" t="e">
        <f>AVERAGE(D33:D45)</f>
        <v>#DIV/0!</v>
      </c>
    </row>
  </sheetData>
  <sheetProtection sheet="1" objects="1" scenario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268F99E-9571-4DFA-9465-E8CE028EA28B}">
          <x14:formula1>
            <xm:f>_werkblad!$D$5:$D$9</xm:f>
          </x14:formula1>
          <xm:sqref>D8:D9 D33:D45 D14:D28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B351D-3B1D-4CA7-A67E-2EBA0C2B8E5A}">
  <dimension ref="B4:F32"/>
  <sheetViews>
    <sheetView zoomScaleNormal="100" workbookViewId="0">
      <selection activeCell="I9" sqref="I9"/>
    </sheetView>
  </sheetViews>
  <sheetFormatPr defaultRowHeight="14.5" x14ac:dyDescent="0.35"/>
  <cols>
    <col min="2" max="2" width="20.6328125" customWidth="1"/>
    <col min="3" max="3" width="50.6328125" customWidth="1"/>
    <col min="4" max="4" width="15.6328125" customWidth="1"/>
    <col min="5" max="5" width="20.6328125" customWidth="1"/>
    <col min="6" max="6" width="80.6328125" customWidth="1"/>
  </cols>
  <sheetData>
    <row r="4" spans="2:6" ht="20.5" x14ac:dyDescent="0.35">
      <c r="B4" s="2" t="s">
        <v>29</v>
      </c>
    </row>
    <row r="5" spans="2:6" x14ac:dyDescent="0.35">
      <c r="D5" s="9" t="s">
        <v>97</v>
      </c>
      <c r="E5" s="9" t="s">
        <v>98</v>
      </c>
      <c r="F5" s="9" t="s">
        <v>15</v>
      </c>
    </row>
    <row r="6" spans="2:6" ht="17.5" x14ac:dyDescent="0.35">
      <c r="B6" s="55" t="s">
        <v>94</v>
      </c>
      <c r="C6" s="56"/>
      <c r="D6" s="56"/>
      <c r="E6" s="56"/>
      <c r="F6" s="56"/>
    </row>
    <row r="8" spans="2:6" x14ac:dyDescent="0.35">
      <c r="B8" s="10" t="s">
        <v>59</v>
      </c>
      <c r="C8" s="11" t="s">
        <v>16</v>
      </c>
      <c r="D8" s="42"/>
      <c r="E8" s="42" t="e">
        <f>VLOOKUP(D8,_werkblad!D$5:E$9,2,FALSE)</f>
        <v>#N/A</v>
      </c>
      <c r="F8" s="11"/>
    </row>
    <row r="9" spans="2:6" ht="15" thickBot="1" x14ac:dyDescent="0.4">
      <c r="B9" s="10" t="s">
        <v>60</v>
      </c>
      <c r="C9" s="11" t="s">
        <v>17</v>
      </c>
      <c r="D9" s="43"/>
      <c r="E9" s="42" t="e">
        <f>VLOOKUP(D9,_werkblad!D$5:E$9,2,FALSE)</f>
        <v>#N/A</v>
      </c>
      <c r="F9" s="11"/>
    </row>
    <row r="10" spans="2:6" x14ac:dyDescent="0.35">
      <c r="B10" s="1"/>
      <c r="C10" s="12" t="s">
        <v>99</v>
      </c>
      <c r="D10" s="44" t="e">
        <f>AVERAGE(D8:D9)</f>
        <v>#DIV/0!</v>
      </c>
      <c r="E10" s="45"/>
    </row>
    <row r="11" spans="2:6" x14ac:dyDescent="0.35">
      <c r="D11" s="45"/>
      <c r="E11" s="45"/>
    </row>
    <row r="12" spans="2:6" ht="17.5" x14ac:dyDescent="0.35">
      <c r="B12" s="55" t="s">
        <v>95</v>
      </c>
      <c r="C12" s="56"/>
      <c r="D12" s="57"/>
      <c r="E12" s="57"/>
      <c r="F12" s="56"/>
    </row>
    <row r="13" spans="2:6" x14ac:dyDescent="0.35">
      <c r="D13" s="45"/>
      <c r="E13" s="45"/>
    </row>
    <row r="14" spans="2:6" x14ac:dyDescent="0.35">
      <c r="B14" s="10" t="s">
        <v>59</v>
      </c>
      <c r="C14" s="11" t="s">
        <v>30</v>
      </c>
      <c r="D14" s="42"/>
      <c r="E14" s="42" t="e">
        <f>VLOOKUP(D14,_werkblad!D$5:E$9,2,FALSE)</f>
        <v>#N/A</v>
      </c>
      <c r="F14" s="11"/>
    </row>
    <row r="15" spans="2:6" x14ac:dyDescent="0.35">
      <c r="B15" s="10" t="s">
        <v>60</v>
      </c>
      <c r="C15" s="11" t="s">
        <v>31</v>
      </c>
      <c r="D15" s="42"/>
      <c r="E15" s="42" t="e">
        <f>VLOOKUP(D15,_werkblad!D$5:E$9,2,FALSE)</f>
        <v>#N/A</v>
      </c>
      <c r="F15" s="11"/>
    </row>
    <row r="16" spans="2:6" x14ac:dyDescent="0.35">
      <c r="B16" s="10" t="s">
        <v>61</v>
      </c>
      <c r="C16" s="11" t="s">
        <v>33</v>
      </c>
      <c r="D16" s="42"/>
      <c r="E16" s="42" t="e">
        <f>VLOOKUP(D16,_werkblad!D$5:E$9,2,FALSE)</f>
        <v>#N/A</v>
      </c>
      <c r="F16" s="11"/>
    </row>
    <row r="17" spans="2:6" x14ac:dyDescent="0.35">
      <c r="B17" s="10" t="s">
        <v>62</v>
      </c>
      <c r="C17" s="11" t="s">
        <v>75</v>
      </c>
      <c r="D17" s="42"/>
      <c r="E17" s="42" t="e">
        <f>VLOOKUP(D17,_werkblad!D$5:E$9,2,FALSE)</f>
        <v>#N/A</v>
      </c>
      <c r="F17" s="11"/>
    </row>
    <row r="18" spans="2:6" ht="15" thickBot="1" x14ac:dyDescent="0.4">
      <c r="B18" s="10" t="s">
        <v>63</v>
      </c>
      <c r="C18" s="11" t="s">
        <v>38</v>
      </c>
      <c r="D18" s="43"/>
      <c r="E18" s="42" t="e">
        <f>VLOOKUP(D18,_werkblad!D$5:E$9,2,FALSE)</f>
        <v>#N/A</v>
      </c>
      <c r="F18" s="11"/>
    </row>
    <row r="19" spans="2:6" x14ac:dyDescent="0.35">
      <c r="B19" s="1"/>
      <c r="C19" s="12" t="s">
        <v>99</v>
      </c>
      <c r="D19" s="44" t="e">
        <f>AVERAGE(D14:D18)</f>
        <v>#DIV/0!</v>
      </c>
      <c r="E19" s="45"/>
    </row>
    <row r="20" spans="2:6" x14ac:dyDescent="0.35">
      <c r="D20" s="45"/>
      <c r="E20" s="45"/>
    </row>
    <row r="21" spans="2:6" ht="17.5" x14ac:dyDescent="0.35">
      <c r="B21" s="55" t="s">
        <v>96</v>
      </c>
      <c r="C21" s="56"/>
      <c r="D21" s="57"/>
      <c r="E21" s="57"/>
      <c r="F21" s="56"/>
    </row>
    <row r="22" spans="2:6" x14ac:dyDescent="0.35">
      <c r="D22" s="45"/>
      <c r="E22" s="45"/>
    </row>
    <row r="23" spans="2:6" x14ac:dyDescent="0.35">
      <c r="B23" s="10" t="s">
        <v>59</v>
      </c>
      <c r="C23" s="11" t="s">
        <v>44</v>
      </c>
      <c r="D23" s="42"/>
      <c r="E23" s="42" t="e">
        <f>VLOOKUP(D23,_werkblad!D$5:E$9,2,FALSE)</f>
        <v>#N/A</v>
      </c>
      <c r="F23" s="11"/>
    </row>
    <row r="24" spans="2:6" x14ac:dyDescent="0.35">
      <c r="B24" s="10" t="s">
        <v>60</v>
      </c>
      <c r="C24" s="11" t="s">
        <v>46</v>
      </c>
      <c r="D24" s="42"/>
      <c r="E24" s="42" t="e">
        <f>VLOOKUP(D24,_werkblad!D$5:E$9,2,FALSE)</f>
        <v>#N/A</v>
      </c>
      <c r="F24" s="11"/>
    </row>
    <row r="25" spans="2:6" x14ac:dyDescent="0.35">
      <c r="B25" s="10" t="s">
        <v>61</v>
      </c>
      <c r="C25" s="11" t="s">
        <v>48</v>
      </c>
      <c r="D25" s="42"/>
      <c r="E25" s="42" t="e">
        <f>VLOOKUP(D25,_werkblad!D$5:E$9,2,FALSE)</f>
        <v>#N/A</v>
      </c>
      <c r="F25" s="11"/>
    </row>
    <row r="26" spans="2:6" x14ac:dyDescent="0.35">
      <c r="B26" s="10" t="s">
        <v>62</v>
      </c>
      <c r="C26" s="11" t="s">
        <v>50</v>
      </c>
      <c r="D26" s="42"/>
      <c r="E26" s="42" t="e">
        <f>VLOOKUP(D26,_werkblad!D$5:E$9,2,FALSE)</f>
        <v>#N/A</v>
      </c>
      <c r="F26" s="11"/>
    </row>
    <row r="27" spans="2:6" x14ac:dyDescent="0.35">
      <c r="B27" s="10" t="s">
        <v>63</v>
      </c>
      <c r="C27" s="11" t="s">
        <v>51</v>
      </c>
      <c r="D27" s="42"/>
      <c r="E27" s="42" t="e">
        <f>VLOOKUP(D27,_werkblad!D$5:E$9,2,FALSE)</f>
        <v>#N/A</v>
      </c>
      <c r="F27" s="11"/>
    </row>
    <row r="28" spans="2:6" x14ac:dyDescent="0.35">
      <c r="B28" s="10" t="s">
        <v>64</v>
      </c>
      <c r="C28" s="11" t="s">
        <v>89</v>
      </c>
      <c r="D28" s="42"/>
      <c r="E28" s="42" t="e">
        <f>VLOOKUP(D28,_werkblad!D$5:E$9,2,FALSE)</f>
        <v>#N/A</v>
      </c>
      <c r="F28" s="11"/>
    </row>
    <row r="29" spans="2:6" x14ac:dyDescent="0.35">
      <c r="B29" s="10" t="s">
        <v>65</v>
      </c>
      <c r="C29" s="10" t="s">
        <v>92</v>
      </c>
      <c r="D29" s="42"/>
      <c r="E29" s="42" t="e">
        <f>VLOOKUP(D29,_werkblad!D$5:E$9,2,FALSE)</f>
        <v>#N/A</v>
      </c>
      <c r="F29" s="11"/>
    </row>
    <row r="30" spans="2:6" x14ac:dyDescent="0.35">
      <c r="B30" s="10" t="s">
        <v>66</v>
      </c>
      <c r="C30" s="11" t="s">
        <v>90</v>
      </c>
      <c r="D30" s="42"/>
      <c r="E30" s="42" t="e">
        <f>VLOOKUP(D30,_werkblad!D$5:E$9,2,FALSE)</f>
        <v>#N/A</v>
      </c>
      <c r="F30" s="11"/>
    </row>
    <row r="31" spans="2:6" ht="15" thickBot="1" x14ac:dyDescent="0.4">
      <c r="B31" s="10" t="s">
        <v>67</v>
      </c>
      <c r="C31" s="11" t="s">
        <v>54</v>
      </c>
      <c r="D31" s="43"/>
      <c r="E31" s="42" t="e">
        <f>VLOOKUP(D31,_werkblad!D$5:E$9,2,FALSE)</f>
        <v>#N/A</v>
      </c>
      <c r="F31" s="11"/>
    </row>
    <row r="32" spans="2:6" x14ac:dyDescent="0.35">
      <c r="C32" s="12" t="s">
        <v>99</v>
      </c>
      <c r="D32" s="44" t="e">
        <f>AVERAGE(D23:D31)</f>
        <v>#DIV/0!</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FA76310-C531-46C0-97DF-75ED9DB083FE}">
          <x14:formula1>
            <xm:f>_werkblad!$D$5:$D$9</xm:f>
          </x14:formula1>
          <xm:sqref>D23:D31 D14:D18 D8:D9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35003-C387-4C3A-95E6-0EC5857EA941}">
  <dimension ref="D5:F9"/>
  <sheetViews>
    <sheetView workbookViewId="0">
      <selection activeCell="G18" sqref="G18"/>
    </sheetView>
  </sheetViews>
  <sheetFormatPr defaultRowHeight="14.5" x14ac:dyDescent="0.35"/>
  <cols>
    <col min="5" max="5" width="10.36328125" bestFit="1" customWidth="1"/>
  </cols>
  <sheetData>
    <row r="5" spans="4:6" x14ac:dyDescent="0.35">
      <c r="D5" s="41" t="s">
        <v>128</v>
      </c>
      <c r="E5" t="s">
        <v>111</v>
      </c>
      <c r="F5">
        <v>0</v>
      </c>
    </row>
    <row r="6" spans="4:6" x14ac:dyDescent="0.35">
      <c r="D6">
        <v>1</v>
      </c>
      <c r="E6" t="s">
        <v>112</v>
      </c>
      <c r="F6">
        <v>25</v>
      </c>
    </row>
    <row r="7" spans="4:6" x14ac:dyDescent="0.35">
      <c r="D7">
        <v>2</v>
      </c>
      <c r="E7" t="s">
        <v>113</v>
      </c>
      <c r="F7">
        <v>50</v>
      </c>
    </row>
    <row r="8" spans="4:6" x14ac:dyDescent="0.35">
      <c r="D8">
        <v>3</v>
      </c>
      <c r="E8" t="s">
        <v>114</v>
      </c>
      <c r="F8">
        <v>75</v>
      </c>
    </row>
    <row r="9" spans="4:6" x14ac:dyDescent="0.35">
      <c r="D9">
        <v>4</v>
      </c>
      <c r="E9" t="s">
        <v>115</v>
      </c>
      <c r="F9">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D67E935EB6914787F745DFE35251BD" ma:contentTypeVersion="13" ma:contentTypeDescription="Een nieuw document maken." ma:contentTypeScope="" ma:versionID="ba9670c3cd0c0522d6f01d44ba4943db">
  <xsd:schema xmlns:xsd="http://www.w3.org/2001/XMLSchema" xmlns:xs="http://www.w3.org/2001/XMLSchema" xmlns:p="http://schemas.microsoft.com/office/2006/metadata/properties" xmlns:ns2="51f5a8ae-88a3-40fd-800f-2b82917172dc" xmlns:ns3="7d5909f0-ef72-43f0-b43f-3aa0466c367d" targetNamespace="http://schemas.microsoft.com/office/2006/metadata/properties" ma:root="true" ma:fieldsID="3113f52f264362cc5e956d8a42235d1f" ns2:_="" ns3:_="">
    <xsd:import namespace="51f5a8ae-88a3-40fd-800f-2b82917172dc"/>
    <xsd:import namespace="7d5909f0-ef72-43f0-b43f-3aa0466c367d"/>
    <xsd:element name="properties">
      <xsd:complexType>
        <xsd:sequence>
          <xsd:element name="documentManagement">
            <xsd:complexType>
              <xsd:all>
                <xsd:element ref="ns2:Author0" minOccurs="0"/>
                <xsd:element ref="ns2:PageCount"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5a8ae-88a3-40fd-800f-2b82917172dc" elementFormDefault="qualified">
    <xsd:import namespace="http://schemas.microsoft.com/office/2006/documentManagement/types"/>
    <xsd:import namespace="http://schemas.microsoft.com/office/infopath/2007/PartnerControls"/>
    <xsd:element name="Author0" ma:index="8" nillable="true" ma:displayName="Author" ma:internalName="Author0">
      <xsd:simpleType>
        <xsd:restriction base="dms:Text"/>
      </xsd:simpleType>
    </xsd:element>
    <xsd:element name="PageCount" ma:index="9" nillable="true" ma:displayName="PageCount" ma:internalName="PageCount">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0686c6ab-6d30-47f2-8615-ae0df19793a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5909f0-ef72-43f0-b43f-3aa0466c367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2cda66f-9e9f-49f4-ac14-80499900de9e}" ma:internalName="TaxCatchAll" ma:showField="CatchAllData" ma:web="7d5909f0-ef72-43f0-b43f-3aa0466c36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d5909f0-ef72-43f0-b43f-3aa0466c367d" xsi:nil="true"/>
    <lcf76f155ced4ddcb4097134ff3c332f xmlns="51f5a8ae-88a3-40fd-800f-2b82917172dc">
      <Terms xmlns="http://schemas.microsoft.com/office/infopath/2007/PartnerControls"/>
    </lcf76f155ced4ddcb4097134ff3c332f>
    <PageCount xmlns="51f5a8ae-88a3-40fd-800f-2b82917172dc" xsi:nil="true"/>
    <Author0 xmlns="51f5a8ae-88a3-40fd-800f-2b82917172dc" xsi:nil="true"/>
  </documentManagement>
</p:properties>
</file>

<file path=customXml/itemProps1.xml><?xml version="1.0" encoding="utf-8"?>
<ds:datastoreItem xmlns:ds="http://schemas.openxmlformats.org/officeDocument/2006/customXml" ds:itemID="{3270801E-2BE0-45AA-8E9A-FBEB317022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f5a8ae-88a3-40fd-800f-2b82917172dc"/>
    <ds:schemaRef ds:uri="7d5909f0-ef72-43f0-b43f-3aa0466c3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01BB7F-56B4-4B6A-8CFD-FB65191F3450}">
  <ds:schemaRefs>
    <ds:schemaRef ds:uri="http://schemas.microsoft.com/sharepoint/v3/contenttype/forms"/>
  </ds:schemaRefs>
</ds:datastoreItem>
</file>

<file path=customXml/itemProps3.xml><?xml version="1.0" encoding="utf-8"?>
<ds:datastoreItem xmlns:ds="http://schemas.openxmlformats.org/officeDocument/2006/customXml" ds:itemID="{BB88CF7B-49A5-491B-8028-F8BC184DAEA5}">
  <ds:schemaRefs>
    <ds:schemaRef ds:uri="http://schemas.microsoft.com/office/2006/metadata/properties"/>
    <ds:schemaRef ds:uri="http://purl.org/dc/elements/1.1/"/>
    <ds:schemaRef ds:uri="http://schemas.openxmlformats.org/package/2006/metadata/core-properties"/>
    <ds:schemaRef ds:uri="http://purl.org/dc/terms/"/>
    <ds:schemaRef ds:uri="7d5909f0-ef72-43f0-b43f-3aa0466c367d"/>
    <ds:schemaRef ds:uri="http://schemas.microsoft.com/office/infopath/2007/PartnerControls"/>
    <ds:schemaRef ds:uri="http://schemas.microsoft.com/office/2006/documentManagement/types"/>
    <ds:schemaRef ds:uri="51f5a8ae-88a3-40fd-800f-2b82917172d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Beoordelingsinstructie</vt:lpstr>
      <vt:lpstr>Verzamelblad beoordeling</vt:lpstr>
      <vt:lpstr>GNSS</vt:lpstr>
      <vt:lpstr>Total Station</vt:lpstr>
      <vt:lpstr>Afstandsmeter</vt:lpstr>
      <vt:lpstr>_werkblad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Bont, Jeroen</dc:creator>
  <cp:keywords/>
  <dc:description/>
  <cp:lastModifiedBy>Spijkerman, Vincent</cp:lastModifiedBy>
  <cp:revision/>
  <dcterms:created xsi:type="dcterms:W3CDTF">2015-06-05T18:17:20Z</dcterms:created>
  <dcterms:modified xsi:type="dcterms:W3CDTF">2026-02-25T14:25:17Z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0x0101008CD67E935EB6914787F745DFE35251BD</vt:lpwstr>
  </property>
  <property fmtid="{D5CDD505-2E9C-101B-9397-08002B2CF9AE}" pid="3" name="MediaServiceImageTags">
    <vt:lpwstr/>
  </property>
</Properties>
</file>