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tichtsevecht.sharepoint.com/sites/PRJ_EAHardware/Shared Documents/Aanbestedingsdocumenten/3. Nota van Inlichtingen/"/>
    </mc:Choice>
  </mc:AlternateContent>
  <xr:revisionPtr revIDLastSave="516" documentId="8_{D15B1D04-1CC9-40A5-98AB-89D05E461BED}" xr6:coauthVersionLast="47" xr6:coauthVersionMax="47" xr10:uidLastSave="{5791418B-2863-46E5-82CC-6F7A8B93AAFB}"/>
  <bookViews>
    <workbookView xWindow="0" yWindow="0" windowWidth="11520" windowHeight="12360" firstSheet="1" activeTab="2" xr2:uid="{31EF808A-30B2-44AE-A79C-2F0A43166152}"/>
  </bookViews>
  <sheets>
    <sheet name="Prijs Printers" sheetId="1" r:id="rId1"/>
    <sheet name="Prijs Plotter" sheetId="2" r:id="rId2"/>
    <sheet name="Prijs Labelprinter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 l="1"/>
  <c r="F68" i="1"/>
  <c r="F66" i="1"/>
  <c r="C13" i="3"/>
  <c r="C12" i="3"/>
  <c r="G78" i="1"/>
  <c r="G77" i="1"/>
  <c r="G76" i="1"/>
  <c r="G75" i="1"/>
  <c r="G74" i="1"/>
  <c r="G73" i="1"/>
  <c r="E45" i="1"/>
  <c r="E46" i="1"/>
  <c r="E44" i="1"/>
  <c r="E43" i="1"/>
  <c r="G79" i="1"/>
  <c r="C7" i="2"/>
  <c r="C8" i="3"/>
  <c r="C19" i="3" s="1"/>
  <c r="C20" i="3" s="1"/>
  <c r="C12" i="2" l="1"/>
  <c r="C11" i="2"/>
  <c r="C17" i="2"/>
  <c r="C18" i="2" s="1"/>
  <c r="C13" i="2"/>
  <c r="B21" i="2" s="1"/>
  <c r="C14" i="3"/>
  <c r="B23" i="3" s="1"/>
  <c r="H54" i="1"/>
  <c r="H53" i="1"/>
  <c r="H52" i="1"/>
  <c r="H51" i="1"/>
  <c r="E54" i="1"/>
  <c r="E53" i="1"/>
  <c r="E52" i="1"/>
  <c r="E51" i="1"/>
  <c r="B54" i="1"/>
  <c r="J54" i="1" s="1"/>
  <c r="B53" i="1"/>
  <c r="J53" i="1" s="1"/>
  <c r="B52" i="1"/>
  <c r="J52" i="1" s="1"/>
  <c r="B51" i="1"/>
  <c r="J51" i="1" s="1"/>
  <c r="E47" i="1"/>
  <c r="E61" i="1"/>
  <c r="J55" i="1" l="1"/>
  <c r="B81" i="1" s="1"/>
</calcChain>
</file>

<file path=xl/sharedStrings.xml><?xml version="1.0" encoding="utf-8"?>
<sst xmlns="http://schemas.openxmlformats.org/spreadsheetml/2006/main" count="268" uniqueCount="107">
  <si>
    <r>
      <t>Inschrijver dient uitsluitend de</t>
    </r>
    <r>
      <rPr>
        <b/>
        <sz val="9"/>
        <color rgb="FFFFFF00"/>
        <rFont val="Verdana"/>
        <family val="2"/>
      </rPr>
      <t xml:space="preserve"> Geel</t>
    </r>
    <r>
      <rPr>
        <b/>
        <sz val="9"/>
        <rFont val="Verdana"/>
        <family val="2"/>
      </rPr>
      <t xml:space="preserve"> gemarkeerde cellen in te vullen !</t>
    </r>
  </si>
  <si>
    <t xml:space="preserve">Naam locatie </t>
  </si>
  <si>
    <t>Adres</t>
  </si>
  <si>
    <t xml:space="preserve">Etage </t>
  </si>
  <si>
    <t>Soort printer</t>
  </si>
  <si>
    <t xml:space="preserve">Aantal prints Zwart/wit </t>
  </si>
  <si>
    <t>Aantal prints kleur</t>
  </si>
  <si>
    <t xml:space="preserve">Aantal scans </t>
  </si>
  <si>
    <t>Gemeente kantoor Stichtse Vecht</t>
  </si>
  <si>
    <t>Endelhovenlaan 1, 3601 GR Maarssen</t>
  </si>
  <si>
    <t>Kelder</t>
  </si>
  <si>
    <t>MFP Algemeen</t>
  </si>
  <si>
    <t>Begane grond</t>
  </si>
  <si>
    <t xml:space="preserve">Eerste etage </t>
  </si>
  <si>
    <t>Tweede etage</t>
  </si>
  <si>
    <t>Derde etage</t>
  </si>
  <si>
    <t xml:space="preserve">Goudestein </t>
  </si>
  <si>
    <t>Begane grond / Souterrain</t>
  </si>
  <si>
    <t>Vergadercentrum Boom en Bosch</t>
  </si>
  <si>
    <t>Markt 13, 3621 AB Breukelen</t>
  </si>
  <si>
    <t>Zwembad Kikkerfort</t>
  </si>
  <si>
    <t xml:space="preserve">Scherpersweg 14A, 3621 JK Breukelen </t>
  </si>
  <si>
    <t>Kansis</t>
  </si>
  <si>
    <t>Corridor 8, 3621 ZB Breukelen</t>
  </si>
  <si>
    <t xml:space="preserve">MFP Repro </t>
  </si>
  <si>
    <t>SFP Zw/Wit</t>
  </si>
  <si>
    <t xml:space="preserve">SFP kleur </t>
  </si>
  <si>
    <t xml:space="preserve">Kosten huur printers </t>
  </si>
  <si>
    <t>Machinesoort</t>
  </si>
  <si>
    <t xml:space="preserve">Aantal stuks </t>
  </si>
  <si>
    <t xml:space="preserve">Prijs per machine per maand </t>
  </si>
  <si>
    <t>Totaal per jaar</t>
  </si>
  <si>
    <t>SFP zwart/wit</t>
  </si>
  <si>
    <t xml:space="preserve">Totale gebruikers kosten per jaar </t>
  </si>
  <si>
    <t>Gebruikerskosten*</t>
  </si>
  <si>
    <t>Aantal zwart wit prints per jaar</t>
  </si>
  <si>
    <t xml:space="preserve">Prijs per zwart wit print </t>
  </si>
  <si>
    <t>Aantal prints kleur per jaar</t>
  </si>
  <si>
    <t>Prijs per print kleur</t>
  </si>
  <si>
    <t xml:space="preserve">Aantal scans per jaar </t>
  </si>
  <si>
    <t xml:space="preserve">Prijs per scan </t>
  </si>
  <si>
    <t xml:space="preserve">Totale gebruikerskosten per jaar </t>
  </si>
  <si>
    <t xml:space="preserve">Implementatiekosten </t>
  </si>
  <si>
    <t>Kostensoort</t>
  </si>
  <si>
    <t>Kosten eenmalig</t>
  </si>
  <si>
    <t>Implementatiekosten (uitrol)</t>
  </si>
  <si>
    <t>Implementatiekosten (instructie en training)</t>
  </si>
  <si>
    <t xml:space="preserve">Totaal </t>
  </si>
  <si>
    <t xml:space="preserve">Prijs per stuk </t>
  </si>
  <si>
    <t xml:space="preserve">totaal kosten </t>
  </si>
  <si>
    <t>Licence en maintenancekosten Follow Me voor alle machines per jaar</t>
  </si>
  <si>
    <t xml:space="preserve">Exitkosten </t>
  </si>
  <si>
    <t xml:space="preserve">niet van toepassing </t>
  </si>
  <si>
    <t>Fictief aantal (geen verplichting tot afname)</t>
  </si>
  <si>
    <t xml:space="preserve">Kosten per stuk </t>
  </si>
  <si>
    <t>Totaal kosten</t>
  </si>
  <si>
    <t>LCT (hoogvolume A4 papierlade, minimaal 1500 vel) - MFP1</t>
  </si>
  <si>
    <t>LCT (hoogvolume A4 papierlade, minimaal 1500 vel) - MFP Repro</t>
  </si>
  <si>
    <t>Faxmodule - MFP 1</t>
  </si>
  <si>
    <t>Interne finisher (nieten minimaal 50 vel op 2 of meer posities) - MFP 1</t>
  </si>
  <si>
    <t>Externe finisher (nieten minimaal 50 vel op 2 of meer posities) - MFP 1</t>
  </si>
  <si>
    <t>Externe finisher (nieten minimaal 50 vel op 2 of meer posities) - MFP Repro</t>
  </si>
  <si>
    <t xml:space="preserve">Totale kosten Optionele specificaties printer </t>
  </si>
  <si>
    <t>Totaal inschrijfprijs</t>
  </si>
  <si>
    <t>* De verwachte afname- en afdrukaantallen zijn gebaseerd op ervaringscijfers en huidige aanwezige apparatuur. Hieraan kunnen geen conclusies, rechten of afnamegaranties worden verbonden. Deze aantallen vormen de grondslag voor de beoordeling. 
Opdrachtnemer hanteert voor de Printers één vaste afdrukprijs (inclusief toner/inkt en inclusief onderhoud) voor een zwart-wit of kleur afdruk op alle Printers. Hierbij geldt dat een A3-print wordt gerekend als tweemaal A4 en een A5 als een halve A4.</t>
  </si>
  <si>
    <t>** Het gaat hierbij om een verhuizing tussen huidige en eventuele nieuwe locaties in de regio van de Opdrachtgever. Het apparaat wordt ontkoppeld verplaatst en opnieuw aangesloten, gereed voor gebruik.</t>
  </si>
  <si>
    <t xml:space="preserve">Kosten </t>
  </si>
  <si>
    <t>Naam inschrijver</t>
  </si>
  <si>
    <t>Naam ondertekenaar</t>
  </si>
  <si>
    <t>Datum</t>
  </si>
  <si>
    <t>Handtekening</t>
  </si>
  <si>
    <t xml:space="preserve">Aantal stuks afleveren en installeren </t>
  </si>
  <si>
    <t xml:space="preserve">Eenmalige kosten </t>
  </si>
  <si>
    <t>Totaal prijs</t>
  </si>
  <si>
    <t>Aanschafkosten plotter</t>
  </si>
  <si>
    <t>Implementatiekosten plotter</t>
  </si>
  <si>
    <t xml:space="preserve">Totaal eenmalige kosten </t>
  </si>
  <si>
    <t xml:space="preserve">Jaarlijkse kosten </t>
  </si>
  <si>
    <t xml:space="preserve">Onderhoudskosten plotter per jaar </t>
  </si>
  <si>
    <t xml:space="preserve">Totaal onderhoudskosten per jaar </t>
  </si>
  <si>
    <t>Markt 13, 3621 AB, Breukelen</t>
  </si>
  <si>
    <t xml:space="preserve">Aanschafkosten per labelprinter </t>
  </si>
  <si>
    <t>Implementatiekosten per labelprinter</t>
  </si>
  <si>
    <t xml:space="preserve">Onderhoudskosten per labelprinter per jaar </t>
  </si>
  <si>
    <t>Additionele specificaties printer (zie tabel 1 specificaties in het Programma van eisen)</t>
  </si>
  <si>
    <r>
      <t xml:space="preserve">Behoort bij aanbesteding: Hardware, perceel 2
</t>
    </r>
    <r>
      <rPr>
        <sz val="9"/>
        <rFont val="Verdana"/>
        <family val="2"/>
      </rPr>
      <t xml:space="preserve">Prijsopgave is gebaseerd op de Aanbestedingsleidraad.
</t>
    </r>
    <r>
      <rPr>
        <u/>
        <sz val="9"/>
        <rFont val="Verdana"/>
        <family val="2"/>
      </rPr>
      <t xml:space="preserve">Invulinstructie:
</t>
    </r>
    <r>
      <rPr>
        <sz val="9"/>
        <rFont val="Verdana"/>
        <family val="2"/>
      </rPr>
      <t xml:space="preserve">1. Algemeen: tarieven en percentages dienen afgerond te worden op twee decimalen achter de komma en excl. btw.
2. De opmaak van het prijzenblad mag door u niet gewijzigd worden.
3. De tarieven en percentages zoals opgenomen in het prijzenblad dienen gehanteerd te worden gedurende de raamovereenkomst. 
4. Er is per onderdeel een tablad beschikbaar. 
</t>
    </r>
  </si>
  <si>
    <r>
      <t xml:space="preserve">Behoort bij aanbesteding: Hardware, perceel 2
</t>
    </r>
    <r>
      <rPr>
        <sz val="9"/>
        <rFont val="Verdana"/>
        <family val="2"/>
      </rPr>
      <t xml:space="preserve">Prijsopgave is gebaseerd op de Aanbestedingsleidraad. 
</t>
    </r>
    <r>
      <rPr>
        <u/>
        <sz val="9"/>
        <rFont val="Verdana"/>
        <family val="2"/>
      </rPr>
      <t xml:space="preserve">Invulinstructie:
</t>
    </r>
    <r>
      <rPr>
        <sz val="9"/>
        <rFont val="Verdana"/>
        <family val="2"/>
      </rPr>
      <t xml:space="preserve">1. Algemeen: tarieven en percentages dienen afgerond te worden op twee decimalen achter de komma en excl. btw.
2. De opmaak van het prijzenblad mag door u niet gewijzigd worden.
3. De tarieven en percentages zoals opgenomen in het prijzenblad dienen gehanteerd te worden gedurende de raamovereenkomst. 
4. Er is per onderdeel een tablad beschikbaar. 
</t>
    </r>
  </si>
  <si>
    <r>
      <t xml:space="preserve">Bijlage K.2 - Prijzenblad perceel 2-  </t>
    </r>
    <r>
      <rPr>
        <b/>
        <sz val="11"/>
        <color rgb="FF0070C0"/>
        <rFont val="Verdana"/>
        <family val="2"/>
      </rPr>
      <t xml:space="preserve">Labelprinters </t>
    </r>
  </si>
  <si>
    <r>
      <t xml:space="preserve">Bijlage K.2 - Prijzenblad perceel 2 - </t>
    </r>
    <r>
      <rPr>
        <b/>
        <sz val="11"/>
        <color rgb="FF0070C0"/>
        <rFont val="Verdana"/>
        <family val="2"/>
      </rPr>
      <t>Plotter</t>
    </r>
  </si>
  <si>
    <t>Ondertekening Prijzenblad perceel 2- Printers</t>
  </si>
  <si>
    <t xml:space="preserve">Overige kosten </t>
  </si>
  <si>
    <r>
      <t xml:space="preserve">Bijlage J.2- Prijzenblad perceel 2 - </t>
    </r>
    <r>
      <rPr>
        <b/>
        <sz val="11"/>
        <color theme="7"/>
        <rFont val="Verdana"/>
        <family val="2"/>
      </rPr>
      <t xml:space="preserve">Printers </t>
    </r>
  </si>
  <si>
    <r>
      <t xml:space="preserve">Behoort bij aanbesteding: Hardware, perceel 2
</t>
    </r>
    <r>
      <rPr>
        <sz val="9"/>
        <rFont val="Verdana"/>
        <family val="2"/>
      </rPr>
      <t xml:space="preserve">Prijsopgave is gebaseerd op de Aanbestedingsleidraad. 
</t>
    </r>
    <r>
      <rPr>
        <u/>
        <sz val="9"/>
        <rFont val="Verdana"/>
        <family val="2"/>
      </rPr>
      <t xml:space="preserve">Invulinstructie:
</t>
    </r>
    <r>
      <rPr>
        <sz val="9"/>
        <rFont val="Verdana"/>
        <family val="2"/>
      </rPr>
      <t xml:space="preserve">1. Algemeen: tarieven en percentages dienen afgerond te worden op vier decimalen achter de komma en excl. btw.
2. De opmaak van het prijzenblad mag door u niet gewijzigd worden.
3. De tarieven en percentages zoals opgenomen in het prijzenblad dienen gehanteerd te worden gedurende de raamovereenkomst. 
4. Er is per onderdeel een tablad beschikbaar. 
</t>
    </r>
  </si>
  <si>
    <t>Overig</t>
  </si>
  <si>
    <t>Prijs</t>
  </si>
  <si>
    <t xml:space="preserve">Informatieve prijzen (buiten de beoordeling) </t>
  </si>
  <si>
    <r>
      <rPr>
        <b/>
        <sz val="11"/>
        <color rgb="FFFF0000"/>
        <rFont val="Arial"/>
        <family val="2"/>
      </rPr>
      <t>W3 – API-koppeling met Topdesk (SGC 3):</t>
    </r>
    <r>
      <rPr>
        <sz val="11"/>
        <color rgb="FFFF0000"/>
        <rFont val="Arial"/>
        <family val="2"/>
      </rPr>
      <t xml:space="preserve"> Informatieve prijs voor de implementatie van een bi-directionele API-koppeling met Topdesk, inclusief CMDB-registratie</t>
    </r>
  </si>
  <si>
    <r>
      <rPr>
        <b/>
        <sz val="11"/>
        <color rgb="FFFF0000"/>
        <rFont val="Arial"/>
        <family val="2"/>
      </rPr>
      <t>W5 – Automatische snij-unit/peeler</t>
    </r>
    <r>
      <rPr>
        <sz val="11"/>
        <color rgb="FFFF0000"/>
        <rFont val="Arial"/>
        <family val="2"/>
      </rPr>
      <t xml:space="preserve"> labelprinter: Informatieve prijs voor levering en installatie van een automatische snij-unit of peeler voor de labelprinter, indien gewenst door de aanbestedende dienst</t>
    </r>
  </si>
  <si>
    <r>
      <t>Meerprijs verhuizing</t>
    </r>
    <r>
      <rPr>
        <sz val="8"/>
        <color rgb="FFFF0000"/>
        <rFont val="Arial"/>
        <family val="2"/>
      </rPr>
      <t xml:space="preserve"> </t>
    </r>
    <r>
      <rPr>
        <sz val="11"/>
        <color rgb="FFFF0000"/>
        <rFont val="Arial"/>
        <family val="2"/>
      </rPr>
      <t>van alle MFP per keer **</t>
    </r>
  </si>
  <si>
    <r>
      <t>Meerprijs verhuizing</t>
    </r>
    <r>
      <rPr>
        <sz val="8"/>
        <color rgb="FFFF0000"/>
        <rFont val="Arial"/>
        <family val="2"/>
      </rPr>
      <t xml:space="preserve"> </t>
    </r>
    <r>
      <rPr>
        <sz val="11"/>
        <color rgb="FFFF0000"/>
        <rFont val="Arial"/>
        <family val="2"/>
      </rPr>
      <t>van SFP per keer **</t>
    </r>
  </si>
  <si>
    <r>
      <t>Meerprijs verhuizing</t>
    </r>
    <r>
      <rPr>
        <sz val="8"/>
        <color rgb="FFFF0000"/>
        <rFont val="Arial"/>
        <family val="2"/>
      </rPr>
      <t xml:space="preserve"> </t>
    </r>
    <r>
      <rPr>
        <sz val="11"/>
        <color rgb="FFFF0000"/>
        <rFont val="Arial"/>
        <family val="2"/>
      </rPr>
      <t>van Repro machine per keer **</t>
    </r>
  </si>
  <si>
    <t>Inktcartridge kleur</t>
  </si>
  <si>
    <t>Toners</t>
  </si>
  <si>
    <t>Papierrol</t>
  </si>
  <si>
    <t>Inktcartridge zwart wit</t>
  </si>
  <si>
    <t>Labels</t>
  </si>
  <si>
    <t>Inktlinten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</si>
</sst>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0000_ ;_ &quot;€&quot;\ * \-#,##0.0000_ ;_ &quot;€&quot;\ * &quot;-&quot;??_ ;_ @_ "/>
    <numFmt numFmtId="165" formatCode="_ [$€-2]\ * #,##0.00_ ;_ [$€-2]\ * \-#,##0.00_ ;_ [$€-2]\ * &quot;-&quot;??_ ;_ @_ "/>
  </numFmts>
  <fonts count="22" x14ac:knownFonts="1">
    <font>
      <sz val="11"/>
      <color theme="1"/>
      <name val="Arial"/>
      <family val="2"/>
    </font>
    <font>
      <sz val="11"/>
      <color theme="1"/>
      <name val="Arial"/>
      <family val="2"/>
    </font>
    <font>
      <b/>
      <sz val="11"/>
      <color theme="1"/>
      <name val="Arial"/>
      <family val="2"/>
    </font>
    <font>
      <b/>
      <sz val="18"/>
      <color theme="1"/>
      <name val="Arial"/>
      <family val="2"/>
    </font>
    <font>
      <sz val="11"/>
      <color theme="1"/>
      <name val="Aptos Narrow"/>
      <family val="2"/>
      <scheme val="minor"/>
    </font>
    <font>
      <b/>
      <sz val="10"/>
      <color theme="1"/>
      <name val="Arial"/>
      <family val="2"/>
    </font>
    <font>
      <sz val="11"/>
      <name val="Arial"/>
      <family val="2"/>
    </font>
    <font>
      <b/>
      <sz val="11"/>
      <name val="Verdana"/>
      <family val="2"/>
    </font>
    <font>
      <b/>
      <sz val="9"/>
      <name val="Verdana"/>
      <family val="2"/>
    </font>
    <font>
      <sz val="9"/>
      <name val="Verdana"/>
      <family val="2"/>
    </font>
    <font>
      <u/>
      <sz val="9"/>
      <name val="Verdana"/>
      <family val="2"/>
    </font>
    <font>
      <b/>
      <sz val="9"/>
      <color rgb="FFFFFF00"/>
      <name val="Verdana"/>
      <family val="2"/>
    </font>
    <font>
      <b/>
      <sz val="12"/>
      <color theme="1"/>
      <name val="Arial"/>
      <family val="2"/>
    </font>
    <font>
      <b/>
      <sz val="11"/>
      <color rgb="FF0070C0"/>
      <name val="Verdana"/>
      <family val="2"/>
    </font>
    <font>
      <sz val="12"/>
      <color rgb="FF0070C0"/>
      <name val="Arial"/>
      <family val="2"/>
    </font>
    <font>
      <b/>
      <sz val="11"/>
      <color theme="7"/>
      <name val="Verdana"/>
      <family val="2"/>
    </font>
    <font>
      <sz val="11"/>
      <color rgb="FFFF0000"/>
      <name val="Arial"/>
      <family val="2"/>
    </font>
    <font>
      <b/>
      <sz val="14"/>
      <color theme="1"/>
      <name val="Aptos Narrow"/>
      <family val="2"/>
      <scheme val="minor"/>
    </font>
    <font>
      <b/>
      <sz val="11"/>
      <color rgb="FFFF0000"/>
      <name val="Arial"/>
      <family val="2"/>
    </font>
    <font>
      <sz val="8"/>
      <color rgb="FFFF0000"/>
      <name val="Arial"/>
      <family val="2"/>
    </font>
    <font>
      <b/>
      <sz val="14"/>
      <color rgb="FFFF0000"/>
      <name val="Aptos Narrow"/>
      <family val="2"/>
      <scheme val="minor"/>
    </font>
    <font>
      <sz val="9.5"/>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indexed="64"/>
      </right>
      <top style="thin">
        <color indexed="64"/>
      </top>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diagonal/>
    </border>
    <border>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diagonal/>
    </border>
  </borders>
  <cellStyleXfs count="3">
    <xf numFmtId="0" fontId="0" fillId="0" borderId="0"/>
    <xf numFmtId="44" fontId="1" fillId="0" borderId="0" applyFont="0" applyFill="0" applyBorder="0" applyAlignment="0" applyProtection="0"/>
    <xf numFmtId="0" fontId="4" fillId="0" borderId="0"/>
  </cellStyleXfs>
  <cellXfs count="106">
    <xf numFmtId="0" fontId="0" fillId="0" borderId="0" xfId="0"/>
    <xf numFmtId="0" fontId="0" fillId="0" borderId="1" xfId="0" applyBorder="1"/>
    <xf numFmtId="0" fontId="3" fillId="0" borderId="0" xfId="0" applyFont="1"/>
    <xf numFmtId="0" fontId="0" fillId="0" borderId="6" xfId="0" applyBorder="1"/>
    <xf numFmtId="44" fontId="1" fillId="3" borderId="4" xfId="1" applyFont="1" applyFill="1" applyBorder="1" applyProtection="1">
      <protection locked="0"/>
    </xf>
    <xf numFmtId="44" fontId="0" fillId="0" borderId="4" xfId="0" applyNumberFormat="1" applyBorder="1"/>
    <xf numFmtId="44" fontId="0" fillId="0" borderId="1" xfId="0" applyNumberFormat="1" applyBorder="1"/>
    <xf numFmtId="44" fontId="0" fillId="0" borderId="6" xfId="0" applyNumberFormat="1" applyBorder="1"/>
    <xf numFmtId="0" fontId="1" fillId="0" borderId="2" xfId="0" applyFont="1" applyBorder="1" applyAlignment="1" applyProtection="1">
      <alignment horizontal="left"/>
      <protection hidden="1"/>
    </xf>
    <xf numFmtId="0" fontId="2" fillId="0" borderId="0" xfId="0" applyFont="1" applyAlignment="1">
      <alignment horizontal="left"/>
    </xf>
    <xf numFmtId="44" fontId="2" fillId="0" borderId="0" xfId="0" applyNumberFormat="1" applyFont="1"/>
    <xf numFmtId="0" fontId="0" fillId="0" borderId="4" xfId="0" applyBorder="1"/>
    <xf numFmtId="0" fontId="0" fillId="3" borderId="4" xfId="0" applyFill="1" applyBorder="1"/>
    <xf numFmtId="0" fontId="1" fillId="0" borderId="4" xfId="0" applyFont="1" applyBorder="1" applyAlignment="1" applyProtection="1">
      <alignment horizontal="left"/>
      <protection hidden="1"/>
    </xf>
    <xf numFmtId="0" fontId="2" fillId="5" borderId="1" xfId="0" applyFont="1" applyFill="1" applyBorder="1"/>
    <xf numFmtId="0" fontId="2" fillId="5" borderId="1" xfId="0" applyFont="1" applyFill="1" applyBorder="1" applyAlignment="1">
      <alignment horizontal="left"/>
    </xf>
    <xf numFmtId="0" fontId="2" fillId="5" borderId="4" xfId="0" applyFont="1" applyFill="1" applyBorder="1"/>
    <xf numFmtId="0" fontId="5" fillId="5" borderId="4" xfId="0" applyFont="1" applyFill="1" applyBorder="1" applyAlignment="1" applyProtection="1">
      <alignment wrapText="1"/>
      <protection hidden="1"/>
    </xf>
    <xf numFmtId="0" fontId="8" fillId="7" borderId="14" xfId="2" applyFont="1" applyFill="1" applyBorder="1" applyAlignment="1">
      <alignment vertical="center"/>
    </xf>
    <xf numFmtId="0" fontId="8" fillId="7" borderId="15" xfId="2" applyFont="1" applyFill="1" applyBorder="1" applyAlignment="1">
      <alignment vertical="center"/>
    </xf>
    <xf numFmtId="0" fontId="0" fillId="7" borderId="16" xfId="0" applyFill="1" applyBorder="1"/>
    <xf numFmtId="44" fontId="0" fillId="6" borderId="4" xfId="0" applyNumberFormat="1" applyFill="1" applyBorder="1"/>
    <xf numFmtId="0" fontId="2" fillId="8" borderId="4" xfId="0" applyFont="1" applyFill="1" applyBorder="1"/>
    <xf numFmtId="44" fontId="0" fillId="3" borderId="4" xfId="0" applyNumberFormat="1" applyFill="1" applyBorder="1"/>
    <xf numFmtId="44" fontId="0" fillId="0" borderId="0" xfId="0" applyNumberFormat="1"/>
    <xf numFmtId="0" fontId="3" fillId="0" borderId="4" xfId="0" applyFont="1" applyBorder="1" applyAlignment="1">
      <alignment horizontal="center" vertical="center"/>
    </xf>
    <xf numFmtId="0" fontId="12" fillId="0" borderId="0" xfId="0" applyFont="1"/>
    <xf numFmtId="44" fontId="2" fillId="9" borderId="4" xfId="0" applyNumberFormat="1" applyFont="1" applyFill="1" applyBorder="1"/>
    <xf numFmtId="44" fontId="0" fillId="9" borderId="4" xfId="0" applyNumberFormat="1" applyFill="1" applyBorder="1"/>
    <xf numFmtId="44" fontId="2" fillId="9" borderId="4" xfId="0" applyNumberFormat="1" applyFont="1" applyFill="1" applyBorder="1" applyAlignment="1">
      <alignment horizontal="left"/>
    </xf>
    <xf numFmtId="0" fontId="1" fillId="0" borderId="0" xfId="0" applyFont="1" applyAlignment="1" applyProtection="1">
      <alignment horizontal="left" wrapText="1"/>
      <protection hidden="1"/>
    </xf>
    <xf numFmtId="0" fontId="0" fillId="0" borderId="0" xfId="0"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5" fillId="5" borderId="1" xfId="0" applyFont="1" applyFill="1" applyBorder="1" applyAlignment="1" applyProtection="1">
      <alignment wrapText="1"/>
      <protection hidden="1"/>
    </xf>
    <xf numFmtId="0" fontId="14" fillId="0" borderId="0" xfId="0" applyFont="1"/>
    <xf numFmtId="3" fontId="0" fillId="0" borderId="1" xfId="0" applyNumberFormat="1" applyBorder="1"/>
    <xf numFmtId="44" fontId="6" fillId="3" borderId="12" xfId="0" applyNumberFormat="1" applyFont="1" applyFill="1" applyBorder="1"/>
    <xf numFmtId="0" fontId="5" fillId="5" borderId="20" xfId="0" applyFont="1" applyFill="1" applyBorder="1" applyAlignment="1" applyProtection="1">
      <alignment wrapText="1"/>
      <protection hidden="1"/>
    </xf>
    <xf numFmtId="44" fontId="6" fillId="9" borderId="8" xfId="0" applyNumberFormat="1" applyFont="1" applyFill="1" applyBorder="1"/>
    <xf numFmtId="44" fontId="0" fillId="3" borderId="1" xfId="0" applyNumberFormat="1" applyFill="1" applyBorder="1"/>
    <xf numFmtId="2" fontId="6" fillId="9" borderId="1" xfId="0" applyNumberFormat="1" applyFont="1" applyFill="1" applyBorder="1"/>
    <xf numFmtId="44" fontId="0" fillId="9" borderId="1" xfId="0" applyNumberFormat="1" applyFill="1" applyBorder="1"/>
    <xf numFmtId="44" fontId="2" fillId="9" borderId="7" xfId="0" applyNumberFormat="1" applyFont="1" applyFill="1" applyBorder="1"/>
    <xf numFmtId="0" fontId="6" fillId="3" borderId="1" xfId="0" applyFont="1" applyFill="1" applyBorder="1"/>
    <xf numFmtId="44" fontId="6" fillId="3" borderId="12" xfId="0" applyNumberFormat="1" applyFont="1" applyFill="1" applyBorder="1" applyAlignment="1" applyProtection="1">
      <alignment wrapText="1"/>
      <protection hidden="1"/>
    </xf>
    <xf numFmtId="0" fontId="2" fillId="10" borderId="4" xfId="0" applyFont="1" applyFill="1" applyBorder="1"/>
    <xf numFmtId="0" fontId="0" fillId="0" borderId="0" xfId="0" applyAlignment="1" applyProtection="1">
      <alignment horizontal="left" wrapText="1"/>
      <protection hidden="1"/>
    </xf>
    <xf numFmtId="0" fontId="17" fillId="0" borderId="0" xfId="0" applyFont="1"/>
    <xf numFmtId="0" fontId="16" fillId="9" borderId="20" xfId="0" applyFont="1" applyFill="1" applyBorder="1" applyAlignment="1">
      <alignment horizontal="left" vertical="top" wrapText="1"/>
    </xf>
    <xf numFmtId="0" fontId="16" fillId="9" borderId="1" xfId="0" applyFont="1" applyFill="1" applyBorder="1" applyAlignment="1">
      <alignment horizontal="left" vertical="top" wrapText="1"/>
    </xf>
    <xf numFmtId="165" fontId="2" fillId="3" borderId="20" xfId="0" applyNumberFormat="1" applyFont="1" applyFill="1" applyBorder="1" applyAlignment="1">
      <alignment wrapText="1"/>
    </xf>
    <xf numFmtId="165" fontId="2" fillId="3" borderId="1" xfId="0" applyNumberFormat="1" applyFont="1" applyFill="1" applyBorder="1" applyAlignment="1">
      <alignment wrapText="1"/>
    </xf>
    <xf numFmtId="0" fontId="2" fillId="5" borderId="1" xfId="0" applyFont="1" applyFill="1" applyBorder="1" applyAlignment="1" applyProtection="1">
      <alignment vertical="top" wrapText="1"/>
      <protection hidden="1"/>
    </xf>
    <xf numFmtId="0" fontId="0" fillId="0" borderId="20" xfId="0" applyBorder="1" applyAlignment="1" applyProtection="1">
      <alignment horizontal="left" vertical="center" wrapText="1"/>
      <protection hidden="1"/>
    </xf>
    <xf numFmtId="0" fontId="1" fillId="0" borderId="20" xfId="0" applyFont="1" applyBorder="1" applyAlignment="1" applyProtection="1">
      <alignment horizontal="left" vertical="center" wrapText="1"/>
      <protection hidden="1"/>
    </xf>
    <xf numFmtId="0" fontId="2" fillId="0" borderId="1" xfId="0" applyFont="1" applyBorder="1" applyAlignment="1">
      <alignment horizontal="left"/>
    </xf>
    <xf numFmtId="0" fontId="0" fillId="0" borderId="1" xfId="0" applyBorder="1" applyAlignment="1" applyProtection="1">
      <alignment horizontal="left" wrapText="1"/>
      <protection hidden="1"/>
    </xf>
    <xf numFmtId="0" fontId="9" fillId="3" borderId="8" xfId="2" applyFont="1" applyFill="1" applyBorder="1" applyAlignment="1" applyProtection="1">
      <alignment horizontal="center" vertical="center"/>
      <protection locked="0"/>
    </xf>
    <xf numFmtId="0" fontId="9" fillId="3" borderId="9" xfId="2" applyFont="1" applyFill="1" applyBorder="1" applyAlignment="1" applyProtection="1">
      <alignment horizontal="center" vertical="center"/>
      <protection locked="0"/>
    </xf>
    <xf numFmtId="0" fontId="0" fillId="0" borderId="8" xfId="0" applyBorder="1" applyAlignment="1" applyProtection="1">
      <alignment horizontal="left" wrapText="1"/>
      <protection hidden="1"/>
    </xf>
    <xf numFmtId="0" fontId="0" fillId="0" borderId="9" xfId="0" applyBorder="1" applyAlignment="1" applyProtection="1">
      <alignment horizontal="left" wrapText="1"/>
      <protection hidden="1"/>
    </xf>
    <xf numFmtId="0" fontId="0" fillId="0" borderId="0" xfId="0" applyAlignment="1" applyProtection="1">
      <alignment horizontal="left" wrapText="1"/>
      <protection hidden="1"/>
    </xf>
    <xf numFmtId="0" fontId="1" fillId="0" borderId="0" xfId="0" applyFont="1" applyAlignment="1" applyProtection="1">
      <alignment horizontal="left" wrapText="1"/>
      <protection hidden="1"/>
    </xf>
    <xf numFmtId="0" fontId="2" fillId="0" borderId="5" xfId="0" applyFont="1" applyBorder="1" applyAlignment="1">
      <alignment horizontal="left" vertical="top"/>
    </xf>
    <xf numFmtId="0" fontId="2" fillId="0" borderId="2" xfId="0" applyFont="1" applyBorder="1" applyAlignment="1">
      <alignment horizontal="left" vertical="top"/>
    </xf>
    <xf numFmtId="0" fontId="2" fillId="0" borderId="7" xfId="0" applyFont="1" applyBorder="1" applyAlignment="1">
      <alignment horizontal="left" vertical="top"/>
    </xf>
    <xf numFmtId="0" fontId="2" fillId="0" borderId="4" xfId="0" applyFont="1" applyBorder="1" applyAlignment="1">
      <alignment horizontal="left"/>
    </xf>
    <xf numFmtId="0" fontId="2" fillId="5" borderId="4" xfId="0" applyFont="1" applyFill="1" applyBorder="1" applyAlignment="1">
      <alignment horizontal="left"/>
    </xf>
    <xf numFmtId="164" fontId="0" fillId="3" borderId="4" xfId="0" applyNumberFormat="1" applyFill="1" applyBorder="1" applyAlignment="1">
      <alignment horizontal="center"/>
    </xf>
    <xf numFmtId="164" fontId="0" fillId="3" borderId="5" xfId="0" applyNumberFormat="1" applyFill="1" applyBorder="1" applyAlignment="1">
      <alignment horizontal="center"/>
    </xf>
    <xf numFmtId="164" fontId="0" fillId="3" borderId="7" xfId="0" applyNumberFormat="1" applyFill="1" applyBorder="1" applyAlignment="1">
      <alignment horizontal="center"/>
    </xf>
    <xf numFmtId="0" fontId="2" fillId="0" borderId="5"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xf>
    <xf numFmtId="0" fontId="2" fillId="5" borderId="5" xfId="0" applyFont="1" applyFill="1" applyBorder="1" applyAlignment="1" applyProtection="1">
      <alignment horizontal="left" wrapText="1"/>
      <protection hidden="1"/>
    </xf>
    <xf numFmtId="0" fontId="2" fillId="5" borderId="2" xfId="0" applyFont="1" applyFill="1" applyBorder="1" applyAlignment="1" applyProtection="1">
      <alignment horizontal="left" wrapText="1"/>
      <protection hidden="1"/>
    </xf>
    <xf numFmtId="0" fontId="2" fillId="5" borderId="7" xfId="0" applyFont="1" applyFill="1" applyBorder="1" applyAlignment="1" applyProtection="1">
      <alignment horizontal="left" wrapText="1"/>
      <protection hidden="1"/>
    </xf>
    <xf numFmtId="0" fontId="0" fillId="0" borderId="1" xfId="0" applyBorder="1" applyAlignment="1" applyProtection="1">
      <alignment horizontal="left" vertical="center" wrapText="1"/>
      <protection hidden="1"/>
    </xf>
    <xf numFmtId="0" fontId="7" fillId="4" borderId="17" xfId="2" applyFont="1" applyFill="1" applyBorder="1" applyAlignment="1">
      <alignment horizontal="center" vertical="center"/>
    </xf>
    <xf numFmtId="0" fontId="7" fillId="4" borderId="18" xfId="2" applyFont="1" applyFill="1" applyBorder="1" applyAlignment="1">
      <alignment horizontal="center" vertical="center"/>
    </xf>
    <xf numFmtId="0" fontId="7" fillId="4" borderId="19" xfId="2" applyFont="1" applyFill="1" applyBorder="1" applyAlignment="1">
      <alignment horizontal="center" vertical="center"/>
    </xf>
    <xf numFmtId="0" fontId="8" fillId="0" borderId="17" xfId="2" applyFont="1" applyBorder="1" applyAlignment="1">
      <alignment horizontal="center" vertical="top" wrapText="1"/>
    </xf>
    <xf numFmtId="0" fontId="8" fillId="0" borderId="18" xfId="2" applyFont="1" applyBorder="1" applyAlignment="1">
      <alignment horizontal="center" vertical="top" wrapText="1"/>
    </xf>
    <xf numFmtId="0" fontId="8" fillId="0" borderId="19" xfId="2" applyFont="1" applyBorder="1" applyAlignment="1">
      <alignment horizontal="center" vertical="top" wrapText="1"/>
    </xf>
    <xf numFmtId="0" fontId="8" fillId="2" borderId="17" xfId="2" applyFont="1" applyFill="1" applyBorder="1" applyAlignment="1">
      <alignment horizontal="center" vertical="center"/>
    </xf>
    <xf numFmtId="0" fontId="8" fillId="2" borderId="18" xfId="2" applyFont="1" applyFill="1" applyBorder="1" applyAlignment="1">
      <alignment horizontal="center" vertical="center"/>
    </xf>
    <xf numFmtId="0" fontId="8" fillId="2" borderId="19" xfId="2" applyFont="1" applyFill="1" applyBorder="1" applyAlignment="1">
      <alignment horizontal="center" vertical="center"/>
    </xf>
    <xf numFmtId="0" fontId="16" fillId="9" borderId="20" xfId="0" applyFont="1" applyFill="1" applyBorder="1" applyAlignment="1" applyProtection="1">
      <alignment horizontal="left" vertical="center" wrapText="1"/>
      <protection hidden="1"/>
    </xf>
    <xf numFmtId="44" fontId="0" fillId="3" borderId="8" xfId="0" applyNumberFormat="1" applyFill="1" applyBorder="1" applyAlignment="1">
      <alignment horizontal="center"/>
    </xf>
    <xf numFmtId="44" fontId="0" fillId="3" borderId="9" xfId="0" applyNumberFormat="1" applyFill="1" applyBorder="1" applyAlignment="1">
      <alignment horizontal="center"/>
    </xf>
    <xf numFmtId="44" fontId="2" fillId="3" borderId="10" xfId="0" applyNumberFormat="1" applyFont="1" applyFill="1" applyBorder="1" applyAlignment="1">
      <alignment horizontal="center"/>
    </xf>
    <xf numFmtId="44" fontId="2" fillId="3" borderId="11" xfId="0" applyNumberFormat="1" applyFont="1" applyFill="1" applyBorder="1" applyAlignment="1">
      <alignment horizontal="center"/>
    </xf>
    <xf numFmtId="0" fontId="1" fillId="0" borderId="12"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0" fontId="1" fillId="0" borderId="13" xfId="0" applyFont="1" applyBorder="1" applyAlignment="1" applyProtection="1">
      <alignment horizontal="left" vertical="top"/>
      <protection hidden="1"/>
    </xf>
    <xf numFmtId="0" fontId="7" fillId="4" borderId="4" xfId="2" applyFont="1" applyFill="1" applyBorder="1" applyAlignment="1">
      <alignment horizontal="center" vertical="center"/>
    </xf>
    <xf numFmtId="0" fontId="8" fillId="0" borderId="4" xfId="2" applyFont="1" applyBorder="1" applyAlignment="1">
      <alignment horizontal="center" vertical="top" wrapText="1"/>
    </xf>
    <xf numFmtId="0" fontId="8" fillId="2" borderId="4" xfId="2" applyFont="1" applyFill="1" applyBorder="1" applyAlignment="1">
      <alignment horizontal="center" vertical="center"/>
    </xf>
    <xf numFmtId="0" fontId="20" fillId="0" borderId="0" xfId="0" applyFont="1"/>
    <xf numFmtId="0" fontId="16" fillId="0" borderId="0" xfId="0" applyFont="1" applyAlignment="1" applyProtection="1">
      <alignment horizontal="left" wrapText="1"/>
      <protection hidden="1"/>
    </xf>
    <xf numFmtId="0" fontId="18" fillId="10" borderId="20" xfId="0" applyFont="1" applyFill="1" applyBorder="1"/>
    <xf numFmtId="0" fontId="18" fillId="10" borderId="4" xfId="0" applyFont="1" applyFill="1" applyBorder="1"/>
    <xf numFmtId="0" fontId="16" fillId="0" borderId="1" xfId="0" applyFont="1" applyBorder="1"/>
    <xf numFmtId="165" fontId="18" fillId="3" borderId="13" xfId="0" applyNumberFormat="1" applyFont="1" applyFill="1" applyBorder="1" applyAlignment="1">
      <alignment wrapText="1"/>
    </xf>
    <xf numFmtId="165" fontId="18" fillId="3" borderId="9" xfId="0" applyNumberFormat="1" applyFont="1" applyFill="1" applyBorder="1" applyAlignment="1">
      <alignment wrapText="1"/>
    </xf>
    <xf numFmtId="0" fontId="21" fillId="0" borderId="4" xfId="0" applyFont="1" applyBorder="1"/>
  </cellXfs>
  <cellStyles count="3">
    <cellStyle name="Standaard" xfId="0" builtinId="0"/>
    <cellStyle name="Standaard 2" xfId="2" xr:uid="{19BBBDEA-8BFE-4C52-AE46-2578EC3DBB0F}"/>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707734</xdr:colOff>
      <xdr:row>1</xdr:row>
      <xdr:rowOff>164366</xdr:rowOff>
    </xdr:from>
    <xdr:to>
      <xdr:col>9</xdr:col>
      <xdr:colOff>1335924</xdr:colOff>
      <xdr:row>1</xdr:row>
      <xdr:rowOff>1181725</xdr:rowOff>
    </xdr:to>
    <xdr:pic>
      <xdr:nvPicPr>
        <xdr:cNvPr id="2" name="Afbeelding 1">
          <a:extLst>
            <a:ext uri="{FF2B5EF4-FFF2-40B4-BE49-F238E27FC236}">
              <a16:creationId xmlns:a16="http://schemas.microsoft.com/office/drawing/2014/main" id="{DABF1864-B7CB-4DE8-ABDC-0414FBFAA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07817" y="354866"/>
          <a:ext cx="621030" cy="10065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2014471</xdr:colOff>
      <xdr:row>0</xdr:row>
      <xdr:rowOff>161365</xdr:rowOff>
    </xdr:from>
    <xdr:to>
      <xdr:col>2</xdr:col>
      <xdr:colOff>2629960</xdr:colOff>
      <xdr:row>1</xdr:row>
      <xdr:rowOff>997569</xdr:rowOff>
    </xdr:to>
    <xdr:pic>
      <xdr:nvPicPr>
        <xdr:cNvPr id="2" name="Afbeelding 1">
          <a:extLst>
            <a:ext uri="{FF2B5EF4-FFF2-40B4-BE49-F238E27FC236}">
              <a16:creationId xmlns:a16="http://schemas.microsoft.com/office/drawing/2014/main" id="{945C3659-97FB-4F89-B2FF-A20A3181D9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08689" y="161365"/>
          <a:ext cx="615489" cy="101631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2109006</xdr:colOff>
      <xdr:row>1</xdr:row>
      <xdr:rowOff>27709</xdr:rowOff>
    </xdr:from>
    <xdr:to>
      <xdr:col>2</xdr:col>
      <xdr:colOff>2730036</xdr:colOff>
      <xdr:row>1</xdr:row>
      <xdr:rowOff>1023851</xdr:rowOff>
    </xdr:to>
    <xdr:pic>
      <xdr:nvPicPr>
        <xdr:cNvPr id="2" name="Afbeelding 1">
          <a:extLst>
            <a:ext uri="{FF2B5EF4-FFF2-40B4-BE49-F238E27FC236}">
              <a16:creationId xmlns:a16="http://schemas.microsoft.com/office/drawing/2014/main" id="{570432C7-D900-484C-AA51-B3721D4E1B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7079" y="207818"/>
          <a:ext cx="621030" cy="996142"/>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google.com/search?sca_esv=9bf0671a5571d02c&amp;q=heb+je+bij+een+plotter+een+inktcartridge&amp;spell=1&amp;sa=X&amp;ved=2ahUKEwjRx_6vksyTAxVB3QIHHSjpO-IQBSgAegQIERAB" TargetMode="External"/><Relationship Id="rId1" Type="http://schemas.openxmlformats.org/officeDocument/2006/relationships/hyperlink" Target="https://www.google.com/search?sca_esv=9bf0671a5571d02c&amp;q=heb+je+bij+een+plotter+een+inktcartridge&amp;spell=1&amp;sa=X&amp;ved=2ahUKEwjRx_6vksyTAxVB3QIHHSjpO-IQBSgAegQIERAB"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google.com/search?sca_esv=9bf0671a5571d02c&amp;q=heb+je+bij+een+plotter+een+inktcartridge&amp;spell=1&amp;sa=X&amp;ved=2ahUKEwjRx_6vksyTAxVB3QIHHSjpO-IQBSgAegQIERA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09E7-6C59-4CE8-A912-B7FBF5C84461}">
  <dimension ref="A1:J100"/>
  <sheetViews>
    <sheetView topLeftCell="A73" zoomScale="70" zoomScaleNormal="70" workbookViewId="0">
      <selection activeCell="A86" sqref="A86:B89"/>
    </sheetView>
  </sheetViews>
  <sheetFormatPr defaultRowHeight="13.8" x14ac:dyDescent="0.25"/>
  <cols>
    <col min="1" max="1" width="36.19921875" customWidth="1"/>
    <col min="2" max="2" width="33.69921875" customWidth="1"/>
    <col min="3" max="3" width="18.09765625" customWidth="1"/>
    <col min="4" max="4" width="21.8984375" customWidth="1"/>
    <col min="5" max="5" width="32.3984375" customWidth="1"/>
    <col min="6" max="6" width="24.09765625" customWidth="1"/>
    <col min="7" max="7" width="20.19921875" customWidth="1"/>
    <col min="8" max="8" width="27" customWidth="1"/>
    <col min="9" max="10" width="19.8984375" customWidth="1"/>
  </cols>
  <sheetData>
    <row r="1" spans="1:10" ht="14.4" thickBot="1" x14ac:dyDescent="0.3">
      <c r="A1" s="78" t="s">
        <v>91</v>
      </c>
      <c r="B1" s="79"/>
      <c r="C1" s="79"/>
      <c r="D1" s="79"/>
      <c r="E1" s="79"/>
      <c r="F1" s="79"/>
      <c r="G1" s="79"/>
      <c r="H1" s="79"/>
      <c r="I1" s="79"/>
      <c r="J1" s="80"/>
    </row>
    <row r="2" spans="1:10" ht="106.95" customHeight="1" thickBot="1" x14ac:dyDescent="0.3">
      <c r="A2" s="81" t="s">
        <v>92</v>
      </c>
      <c r="B2" s="82"/>
      <c r="C2" s="82"/>
      <c r="D2" s="82"/>
      <c r="E2" s="82"/>
      <c r="F2" s="82"/>
      <c r="G2" s="82"/>
      <c r="H2" s="82"/>
      <c r="I2" s="82"/>
      <c r="J2" s="83"/>
    </row>
    <row r="3" spans="1:10" ht="31.95" customHeight="1" thickBot="1" x14ac:dyDescent="0.3">
      <c r="A3" s="84" t="s">
        <v>0</v>
      </c>
      <c r="B3" s="85"/>
      <c r="C3" s="85"/>
      <c r="D3" s="85"/>
      <c r="E3" s="85"/>
      <c r="F3" s="85"/>
      <c r="G3" s="85"/>
      <c r="H3" s="85"/>
      <c r="I3" s="85"/>
      <c r="J3" s="86"/>
    </row>
    <row r="5" spans="1:10" x14ac:dyDescent="0.25">
      <c r="A5" s="14" t="s">
        <v>1</v>
      </c>
      <c r="B5" s="14" t="s">
        <v>2</v>
      </c>
      <c r="C5" s="14" t="s">
        <v>3</v>
      </c>
      <c r="D5" s="14" t="s">
        <v>4</v>
      </c>
      <c r="E5" s="14" t="s">
        <v>5</v>
      </c>
      <c r="F5" s="14" t="s">
        <v>6</v>
      </c>
      <c r="G5" s="14" t="s">
        <v>7</v>
      </c>
    </row>
    <row r="6" spans="1:10" x14ac:dyDescent="0.25">
      <c r="A6" s="1" t="s">
        <v>8</v>
      </c>
      <c r="B6" s="1" t="s">
        <v>9</v>
      </c>
      <c r="C6" s="1" t="s">
        <v>10</v>
      </c>
      <c r="D6" s="1" t="s">
        <v>11</v>
      </c>
      <c r="E6" s="35">
        <v>682</v>
      </c>
      <c r="F6" s="35">
        <v>1044</v>
      </c>
      <c r="G6" s="35">
        <v>1648</v>
      </c>
    </row>
    <row r="7" spans="1:10" x14ac:dyDescent="0.25">
      <c r="A7" s="1" t="s">
        <v>8</v>
      </c>
      <c r="B7" s="1" t="s">
        <v>9</v>
      </c>
      <c r="C7" s="1" t="s">
        <v>12</v>
      </c>
      <c r="D7" s="1" t="s">
        <v>11</v>
      </c>
      <c r="E7" s="35">
        <v>3603</v>
      </c>
      <c r="F7" s="35">
        <v>6561</v>
      </c>
      <c r="G7" s="35">
        <v>7984</v>
      </c>
    </row>
    <row r="8" spans="1:10" x14ac:dyDescent="0.25">
      <c r="A8" s="1" t="s">
        <v>8</v>
      </c>
      <c r="B8" s="1" t="s">
        <v>9</v>
      </c>
      <c r="C8" s="1" t="s">
        <v>12</v>
      </c>
      <c r="D8" s="1" t="s">
        <v>11</v>
      </c>
      <c r="E8" s="35">
        <v>4348</v>
      </c>
      <c r="F8" s="35">
        <v>3571</v>
      </c>
      <c r="G8" s="35">
        <v>7452</v>
      </c>
    </row>
    <row r="9" spans="1:10" x14ac:dyDescent="0.25">
      <c r="A9" s="1" t="s">
        <v>8</v>
      </c>
      <c r="B9" s="1" t="s">
        <v>9</v>
      </c>
      <c r="C9" s="1" t="s">
        <v>12</v>
      </c>
      <c r="D9" s="1" t="s">
        <v>11</v>
      </c>
      <c r="E9" s="35">
        <v>9627</v>
      </c>
      <c r="F9" s="35">
        <v>9926</v>
      </c>
      <c r="G9" s="35">
        <v>4308</v>
      </c>
    </row>
    <row r="10" spans="1:10" x14ac:dyDescent="0.25">
      <c r="A10" s="1" t="s">
        <v>8</v>
      </c>
      <c r="B10" s="1" t="s">
        <v>9</v>
      </c>
      <c r="C10" s="1" t="s">
        <v>12</v>
      </c>
      <c r="D10" s="1" t="s">
        <v>11</v>
      </c>
      <c r="E10" s="35">
        <v>6618</v>
      </c>
      <c r="F10" s="35">
        <v>13853</v>
      </c>
      <c r="G10" s="35">
        <v>15814</v>
      </c>
    </row>
    <row r="11" spans="1:10" x14ac:dyDescent="0.25">
      <c r="A11" s="1" t="s">
        <v>8</v>
      </c>
      <c r="B11" s="1" t="s">
        <v>9</v>
      </c>
      <c r="C11" s="1" t="s">
        <v>13</v>
      </c>
      <c r="D11" s="1" t="s">
        <v>11</v>
      </c>
      <c r="E11" s="35">
        <v>25690</v>
      </c>
      <c r="F11" s="35">
        <v>13930</v>
      </c>
      <c r="G11" s="35">
        <v>2683</v>
      </c>
    </row>
    <row r="12" spans="1:10" x14ac:dyDescent="0.25">
      <c r="A12" s="1" t="s">
        <v>8</v>
      </c>
      <c r="B12" s="1" t="s">
        <v>9</v>
      </c>
      <c r="C12" s="1" t="s">
        <v>13</v>
      </c>
      <c r="D12" s="1" t="s">
        <v>11</v>
      </c>
      <c r="E12" s="35">
        <v>26079</v>
      </c>
      <c r="F12" s="35">
        <v>11022</v>
      </c>
      <c r="G12" s="35">
        <v>3171</v>
      </c>
    </row>
    <row r="13" spans="1:10" x14ac:dyDescent="0.25">
      <c r="A13" s="1" t="s">
        <v>8</v>
      </c>
      <c r="B13" s="1" t="s">
        <v>9</v>
      </c>
      <c r="C13" s="1" t="s">
        <v>14</v>
      </c>
      <c r="D13" s="1" t="s">
        <v>11</v>
      </c>
      <c r="E13" s="35">
        <v>30104</v>
      </c>
      <c r="F13" s="35">
        <v>34892</v>
      </c>
      <c r="G13" s="35">
        <v>6364</v>
      </c>
    </row>
    <row r="14" spans="1:10" x14ac:dyDescent="0.25">
      <c r="A14" s="1" t="s">
        <v>8</v>
      </c>
      <c r="B14" s="1" t="s">
        <v>9</v>
      </c>
      <c r="C14" s="1" t="s">
        <v>14</v>
      </c>
      <c r="D14" s="1" t="s">
        <v>11</v>
      </c>
      <c r="E14" s="35">
        <v>27346</v>
      </c>
      <c r="F14" s="35">
        <v>25021</v>
      </c>
      <c r="G14" s="35">
        <v>4861</v>
      </c>
    </row>
    <row r="15" spans="1:10" x14ac:dyDescent="0.25">
      <c r="A15" s="1" t="s">
        <v>8</v>
      </c>
      <c r="B15" s="1" t="s">
        <v>9</v>
      </c>
      <c r="C15" s="1" t="s">
        <v>15</v>
      </c>
      <c r="D15" s="1" t="s">
        <v>11</v>
      </c>
      <c r="E15" s="35">
        <v>44622</v>
      </c>
      <c r="F15" s="35">
        <v>14778</v>
      </c>
      <c r="G15" s="35">
        <v>5945</v>
      </c>
    </row>
    <row r="16" spans="1:10" x14ac:dyDescent="0.25">
      <c r="A16" s="1" t="s">
        <v>8</v>
      </c>
      <c r="B16" s="1" t="s">
        <v>9</v>
      </c>
      <c r="C16" s="1" t="s">
        <v>15</v>
      </c>
      <c r="D16" s="1" t="s">
        <v>11</v>
      </c>
      <c r="E16" s="35">
        <v>89260</v>
      </c>
      <c r="F16" s="35">
        <v>23901</v>
      </c>
      <c r="G16" s="35">
        <v>15958</v>
      </c>
    </row>
    <row r="17" spans="1:7" x14ac:dyDescent="0.25">
      <c r="A17" s="1" t="s">
        <v>16</v>
      </c>
      <c r="B17" s="1" t="s">
        <v>9</v>
      </c>
      <c r="C17" s="1" t="s">
        <v>17</v>
      </c>
      <c r="D17" s="1" t="s">
        <v>11</v>
      </c>
      <c r="E17" s="35">
        <v>7187</v>
      </c>
      <c r="F17" s="35">
        <v>3649</v>
      </c>
      <c r="G17" s="35">
        <v>1554</v>
      </c>
    </row>
    <row r="18" spans="1:7" x14ac:dyDescent="0.25">
      <c r="A18" s="1" t="s">
        <v>16</v>
      </c>
      <c r="B18" s="1" t="s">
        <v>9</v>
      </c>
      <c r="C18" s="1" t="s">
        <v>13</v>
      </c>
      <c r="D18" s="1" t="s">
        <v>11</v>
      </c>
      <c r="E18" s="35">
        <v>3916</v>
      </c>
      <c r="F18" s="35">
        <v>7732</v>
      </c>
      <c r="G18" s="35">
        <v>707</v>
      </c>
    </row>
    <row r="19" spans="1:7" x14ac:dyDescent="0.25">
      <c r="A19" s="1" t="s">
        <v>18</v>
      </c>
      <c r="B19" s="1" t="s">
        <v>19</v>
      </c>
      <c r="C19" s="1" t="s">
        <v>12</v>
      </c>
      <c r="D19" s="1" t="s">
        <v>11</v>
      </c>
      <c r="E19" s="35">
        <v>4581</v>
      </c>
      <c r="F19" s="35">
        <v>2956</v>
      </c>
      <c r="G19" s="35">
        <v>1953</v>
      </c>
    </row>
    <row r="20" spans="1:7" x14ac:dyDescent="0.25">
      <c r="A20" s="1" t="s">
        <v>20</v>
      </c>
      <c r="B20" s="1" t="s">
        <v>21</v>
      </c>
      <c r="C20" s="1" t="s">
        <v>12</v>
      </c>
      <c r="D20" s="1" t="s">
        <v>11</v>
      </c>
      <c r="E20" s="35">
        <v>16390</v>
      </c>
      <c r="F20" s="35">
        <v>14521</v>
      </c>
      <c r="G20" s="35">
        <v>0</v>
      </c>
    </row>
    <row r="21" spans="1:7" x14ac:dyDescent="0.25">
      <c r="A21" s="1" t="s">
        <v>22</v>
      </c>
      <c r="B21" s="1" t="s">
        <v>23</v>
      </c>
      <c r="C21" s="1" t="s">
        <v>13</v>
      </c>
      <c r="D21" s="1" t="s">
        <v>11</v>
      </c>
      <c r="E21" s="35">
        <v>16390</v>
      </c>
      <c r="F21" s="35">
        <v>14521</v>
      </c>
      <c r="G21" s="35">
        <v>0</v>
      </c>
    </row>
    <row r="22" spans="1:7" x14ac:dyDescent="0.25">
      <c r="A22" s="1" t="s">
        <v>8</v>
      </c>
      <c r="B22" s="1" t="s">
        <v>9</v>
      </c>
      <c r="C22" s="1" t="s">
        <v>10</v>
      </c>
      <c r="D22" s="1" t="s">
        <v>24</v>
      </c>
      <c r="E22" s="35">
        <v>67556</v>
      </c>
      <c r="F22" s="35">
        <v>227602</v>
      </c>
      <c r="G22" s="35">
        <v>741</v>
      </c>
    </row>
    <row r="23" spans="1:7" x14ac:dyDescent="0.25">
      <c r="A23" s="1" t="s">
        <v>8</v>
      </c>
      <c r="B23" s="1" t="s">
        <v>9</v>
      </c>
      <c r="C23" s="1" t="s">
        <v>12</v>
      </c>
      <c r="D23" s="1" t="s">
        <v>25</v>
      </c>
      <c r="E23" s="35">
        <v>2559</v>
      </c>
      <c r="F23" s="35">
        <v>0</v>
      </c>
      <c r="G23" s="35">
        <v>0</v>
      </c>
    </row>
    <row r="24" spans="1:7" x14ac:dyDescent="0.25">
      <c r="A24" s="1" t="s">
        <v>8</v>
      </c>
      <c r="B24" s="1" t="s">
        <v>9</v>
      </c>
      <c r="C24" s="1" t="s">
        <v>12</v>
      </c>
      <c r="D24" s="1" t="s">
        <v>25</v>
      </c>
      <c r="E24" s="35">
        <v>12061</v>
      </c>
      <c r="F24" s="35">
        <v>0</v>
      </c>
      <c r="G24" s="35">
        <v>0</v>
      </c>
    </row>
    <row r="25" spans="1:7" x14ac:dyDescent="0.25">
      <c r="A25" s="1" t="s">
        <v>8</v>
      </c>
      <c r="B25" s="1" t="s">
        <v>9</v>
      </c>
      <c r="C25" s="1" t="s">
        <v>12</v>
      </c>
      <c r="D25" s="1" t="s">
        <v>25</v>
      </c>
      <c r="E25" s="35">
        <v>11635</v>
      </c>
      <c r="F25" s="35">
        <v>0</v>
      </c>
      <c r="G25" s="35">
        <v>0</v>
      </c>
    </row>
    <row r="26" spans="1:7" x14ac:dyDescent="0.25">
      <c r="A26" s="1" t="s">
        <v>8</v>
      </c>
      <c r="B26" s="1" t="s">
        <v>9</v>
      </c>
      <c r="C26" s="1" t="s">
        <v>12</v>
      </c>
      <c r="D26" s="1" t="s">
        <v>25</v>
      </c>
      <c r="E26" s="35">
        <v>9186</v>
      </c>
      <c r="F26" s="35">
        <v>0</v>
      </c>
      <c r="G26" s="35">
        <v>0</v>
      </c>
    </row>
    <row r="27" spans="1:7" x14ac:dyDescent="0.25">
      <c r="A27" s="1" t="s">
        <v>8</v>
      </c>
      <c r="B27" s="1" t="s">
        <v>9</v>
      </c>
      <c r="C27" s="1" t="s">
        <v>12</v>
      </c>
      <c r="D27" s="1" t="s">
        <v>25</v>
      </c>
      <c r="E27" s="35">
        <v>16387</v>
      </c>
      <c r="F27" s="35">
        <v>0</v>
      </c>
      <c r="G27" s="35">
        <v>0</v>
      </c>
    </row>
    <row r="28" spans="1:7" x14ac:dyDescent="0.25">
      <c r="A28" s="1" t="s">
        <v>8</v>
      </c>
      <c r="B28" s="1" t="s">
        <v>9</v>
      </c>
      <c r="C28" s="1" t="s">
        <v>12</v>
      </c>
      <c r="D28" s="1" t="s">
        <v>25</v>
      </c>
      <c r="E28" s="35">
        <v>7473</v>
      </c>
      <c r="F28" s="35">
        <v>0</v>
      </c>
      <c r="G28" s="35">
        <v>0</v>
      </c>
    </row>
    <row r="29" spans="1:7" x14ac:dyDescent="0.25">
      <c r="A29" s="1" t="s">
        <v>8</v>
      </c>
      <c r="B29" s="1" t="s">
        <v>9</v>
      </c>
      <c r="C29" s="1" t="s">
        <v>12</v>
      </c>
      <c r="D29" s="1" t="s">
        <v>25</v>
      </c>
      <c r="E29" s="35">
        <v>16390</v>
      </c>
      <c r="F29" s="35">
        <v>0</v>
      </c>
      <c r="G29" s="35">
        <v>0</v>
      </c>
    </row>
    <row r="30" spans="1:7" x14ac:dyDescent="0.25">
      <c r="A30" s="1" t="s">
        <v>8</v>
      </c>
      <c r="B30" s="1" t="s">
        <v>9</v>
      </c>
      <c r="C30" s="1" t="s">
        <v>12</v>
      </c>
      <c r="D30" s="1" t="s">
        <v>25</v>
      </c>
      <c r="E30" s="35">
        <v>260</v>
      </c>
      <c r="F30" s="35">
        <v>0</v>
      </c>
      <c r="G30" s="35">
        <v>0</v>
      </c>
    </row>
    <row r="31" spans="1:7" x14ac:dyDescent="0.25">
      <c r="A31" s="1" t="s">
        <v>8</v>
      </c>
      <c r="B31" s="1" t="s">
        <v>9</v>
      </c>
      <c r="C31" s="1" t="s">
        <v>12</v>
      </c>
      <c r="D31" s="1" t="s">
        <v>25</v>
      </c>
      <c r="E31" s="35">
        <v>16390</v>
      </c>
      <c r="F31" s="35">
        <v>0</v>
      </c>
      <c r="G31" s="35">
        <v>0</v>
      </c>
    </row>
    <row r="32" spans="1:7" x14ac:dyDescent="0.25">
      <c r="A32" s="1" t="s">
        <v>8</v>
      </c>
      <c r="B32" s="1" t="s">
        <v>9</v>
      </c>
      <c r="C32" s="1" t="s">
        <v>12</v>
      </c>
      <c r="D32" s="1" t="s">
        <v>25</v>
      </c>
      <c r="E32" s="35">
        <v>18631</v>
      </c>
      <c r="F32" s="35">
        <v>0</v>
      </c>
      <c r="G32" s="35">
        <v>0</v>
      </c>
    </row>
    <row r="33" spans="1:7" x14ac:dyDescent="0.25">
      <c r="A33" s="1" t="s">
        <v>8</v>
      </c>
      <c r="B33" s="1" t="s">
        <v>9</v>
      </c>
      <c r="C33" s="1" t="s">
        <v>12</v>
      </c>
      <c r="D33" s="1" t="s">
        <v>25</v>
      </c>
      <c r="E33" s="35">
        <v>6688</v>
      </c>
      <c r="F33" s="35">
        <v>0</v>
      </c>
      <c r="G33" s="35">
        <v>0</v>
      </c>
    </row>
    <row r="34" spans="1:7" x14ac:dyDescent="0.25">
      <c r="A34" s="1" t="s">
        <v>8</v>
      </c>
      <c r="B34" s="1" t="s">
        <v>9</v>
      </c>
      <c r="C34" s="1" t="s">
        <v>12</v>
      </c>
      <c r="D34" s="1" t="s">
        <v>25</v>
      </c>
      <c r="E34" s="35">
        <v>3370</v>
      </c>
      <c r="F34" s="35">
        <v>0</v>
      </c>
      <c r="G34" s="35">
        <v>0</v>
      </c>
    </row>
    <row r="35" spans="1:7" x14ac:dyDescent="0.25">
      <c r="A35" s="1" t="s">
        <v>8</v>
      </c>
      <c r="B35" s="1" t="s">
        <v>9</v>
      </c>
      <c r="C35" s="1" t="s">
        <v>12</v>
      </c>
      <c r="D35" s="1" t="s">
        <v>25</v>
      </c>
      <c r="E35" s="35">
        <v>236</v>
      </c>
      <c r="F35" s="35">
        <v>0</v>
      </c>
      <c r="G35" s="35">
        <v>0</v>
      </c>
    </row>
    <row r="36" spans="1:7" x14ac:dyDescent="0.25">
      <c r="A36" s="1" t="s">
        <v>8</v>
      </c>
      <c r="B36" s="1" t="s">
        <v>9</v>
      </c>
      <c r="C36" s="1" t="s">
        <v>12</v>
      </c>
      <c r="D36" s="1" t="s">
        <v>26</v>
      </c>
      <c r="E36" s="35">
        <v>661</v>
      </c>
      <c r="F36" s="35">
        <v>171</v>
      </c>
      <c r="G36" s="35">
        <v>0</v>
      </c>
    </row>
    <row r="37" spans="1:7" x14ac:dyDescent="0.25">
      <c r="A37" s="1" t="s">
        <v>8</v>
      </c>
      <c r="B37" s="1" t="s">
        <v>9</v>
      </c>
      <c r="C37" s="1" t="s">
        <v>12</v>
      </c>
      <c r="D37" s="1" t="s">
        <v>26</v>
      </c>
      <c r="E37" s="35">
        <v>17258</v>
      </c>
      <c r="F37" s="35">
        <v>2332</v>
      </c>
      <c r="G37" s="35">
        <v>0</v>
      </c>
    </row>
    <row r="38" spans="1:7" x14ac:dyDescent="0.25">
      <c r="A38" s="1" t="s">
        <v>8</v>
      </c>
      <c r="B38" s="1" t="s">
        <v>9</v>
      </c>
      <c r="C38" s="1" t="s">
        <v>12</v>
      </c>
      <c r="D38" s="1" t="s">
        <v>26</v>
      </c>
      <c r="E38" s="35">
        <v>1315</v>
      </c>
      <c r="F38" s="35">
        <v>1821</v>
      </c>
      <c r="G38" s="35">
        <v>0</v>
      </c>
    </row>
    <row r="41" spans="1:7" ht="22.8" x14ac:dyDescent="0.4">
      <c r="A41" s="2" t="s">
        <v>27</v>
      </c>
      <c r="B41" s="34"/>
    </row>
    <row r="42" spans="1:7" x14ac:dyDescent="0.25">
      <c r="A42" s="14" t="s">
        <v>28</v>
      </c>
      <c r="B42" s="14" t="s">
        <v>29</v>
      </c>
      <c r="C42" s="15" t="s">
        <v>30</v>
      </c>
      <c r="D42" s="15"/>
      <c r="E42" s="14" t="s">
        <v>31</v>
      </c>
    </row>
    <row r="43" spans="1:7" x14ac:dyDescent="0.25">
      <c r="A43" s="1" t="s">
        <v>11</v>
      </c>
      <c r="B43" s="1">
        <v>16</v>
      </c>
      <c r="C43" s="88"/>
      <c r="D43" s="89"/>
      <c r="E43" s="6">
        <f>B43*C43*12</f>
        <v>0</v>
      </c>
    </row>
    <row r="44" spans="1:7" x14ac:dyDescent="0.25">
      <c r="A44" s="1" t="s">
        <v>24</v>
      </c>
      <c r="B44" s="1">
        <v>1</v>
      </c>
      <c r="C44" s="88"/>
      <c r="D44" s="89"/>
      <c r="E44" s="6">
        <f>B44*C44*12</f>
        <v>0</v>
      </c>
    </row>
    <row r="45" spans="1:7" x14ac:dyDescent="0.25">
      <c r="A45" s="1" t="s">
        <v>32</v>
      </c>
      <c r="B45" s="1">
        <v>13</v>
      </c>
      <c r="C45" s="88"/>
      <c r="D45" s="89"/>
      <c r="E45" s="6">
        <f>B45*C45*12</f>
        <v>0</v>
      </c>
    </row>
    <row r="46" spans="1:7" x14ac:dyDescent="0.25">
      <c r="A46" s="3" t="s">
        <v>26</v>
      </c>
      <c r="B46" s="3">
        <v>3</v>
      </c>
      <c r="C46" s="90"/>
      <c r="D46" s="91"/>
      <c r="E46" s="7">
        <f>B46*C46*12</f>
        <v>0</v>
      </c>
    </row>
    <row r="47" spans="1:7" x14ac:dyDescent="0.25">
      <c r="A47" s="66" t="s">
        <v>33</v>
      </c>
      <c r="B47" s="66"/>
      <c r="C47" s="66"/>
      <c r="D47" s="66"/>
      <c r="E47" s="27">
        <f>SUM(E43:E46)</f>
        <v>0</v>
      </c>
    </row>
    <row r="49" spans="1:10" ht="15.6" x14ac:dyDescent="0.3">
      <c r="A49" s="26" t="s">
        <v>34</v>
      </c>
    </row>
    <row r="50" spans="1:10" x14ac:dyDescent="0.25">
      <c r="A50" s="16" t="s">
        <v>28</v>
      </c>
      <c r="B50" s="16" t="s">
        <v>35</v>
      </c>
      <c r="C50" s="67" t="s">
        <v>36</v>
      </c>
      <c r="D50" s="67"/>
      <c r="E50" s="16" t="s">
        <v>37</v>
      </c>
      <c r="F50" s="67" t="s">
        <v>38</v>
      </c>
      <c r="G50" s="67"/>
      <c r="H50" s="16" t="s">
        <v>39</v>
      </c>
      <c r="I50" s="16" t="s">
        <v>40</v>
      </c>
      <c r="J50" s="16" t="s">
        <v>31</v>
      </c>
    </row>
    <row r="51" spans="1:10" x14ac:dyDescent="0.25">
      <c r="A51" s="11" t="s">
        <v>11</v>
      </c>
      <c r="B51" s="11">
        <f>SUM(E6:E21)</f>
        <v>316443</v>
      </c>
      <c r="C51" s="68"/>
      <c r="D51" s="68"/>
      <c r="E51" s="11">
        <f>SUM(F6:F21)</f>
        <v>201878</v>
      </c>
      <c r="F51" s="68"/>
      <c r="G51" s="68"/>
      <c r="H51" s="11">
        <f>SUM(G6:G21)</f>
        <v>80402</v>
      </c>
      <c r="I51" s="12"/>
      <c r="J51" s="5">
        <f>(B51*C51)+(E51*F51)+(H51*I51)</f>
        <v>0</v>
      </c>
    </row>
    <row r="52" spans="1:10" x14ac:dyDescent="0.25">
      <c r="A52" s="11" t="s">
        <v>24</v>
      </c>
      <c r="B52" s="11">
        <f>SUM(E22)</f>
        <v>67556</v>
      </c>
      <c r="C52" s="68"/>
      <c r="D52" s="68"/>
      <c r="E52" s="11">
        <f>SUM(F22)</f>
        <v>227602</v>
      </c>
      <c r="F52" s="68"/>
      <c r="G52" s="68"/>
      <c r="H52" s="11">
        <f>SUM(G22)</f>
        <v>741</v>
      </c>
      <c r="I52" s="12"/>
      <c r="J52" s="5">
        <f>(B52*C52)+(E52*F52)+(H52*I52)</f>
        <v>0</v>
      </c>
    </row>
    <row r="53" spans="1:10" x14ac:dyDescent="0.25">
      <c r="A53" s="11" t="s">
        <v>32</v>
      </c>
      <c r="B53" s="11">
        <f>SUM(E23:E34)</f>
        <v>121030</v>
      </c>
      <c r="C53" s="68"/>
      <c r="D53" s="68"/>
      <c r="E53" s="11">
        <f>SUM(F23:F34)</f>
        <v>0</v>
      </c>
      <c r="F53" s="68"/>
      <c r="G53" s="68"/>
      <c r="H53" s="11">
        <f>SUM(G23:G34)</f>
        <v>0</v>
      </c>
      <c r="I53" s="12"/>
      <c r="J53" s="5">
        <f>(B53*C53)+(E53*F53)+(H53*I53)</f>
        <v>0</v>
      </c>
    </row>
    <row r="54" spans="1:10" x14ac:dyDescent="0.25">
      <c r="A54" s="11" t="s">
        <v>26</v>
      </c>
      <c r="B54" s="11">
        <f>SUM(E36:E38)</f>
        <v>19234</v>
      </c>
      <c r="C54" s="69"/>
      <c r="D54" s="70"/>
      <c r="E54" s="11">
        <f>SUM(F36:F38)</f>
        <v>4324</v>
      </c>
      <c r="F54" s="69"/>
      <c r="G54" s="70"/>
      <c r="H54" s="11">
        <f>SUM(G36:G38)</f>
        <v>0</v>
      </c>
      <c r="I54" s="12"/>
      <c r="J54" s="5">
        <f>(B54*C54)+(E54*F54)+(H54*I54)</f>
        <v>0</v>
      </c>
    </row>
    <row r="55" spans="1:10" x14ac:dyDescent="0.25">
      <c r="A55" s="71" t="s">
        <v>41</v>
      </c>
      <c r="B55" s="72"/>
      <c r="C55" s="72"/>
      <c r="D55" s="72"/>
      <c r="E55" s="72"/>
      <c r="F55" s="72"/>
      <c r="G55" s="72"/>
      <c r="H55" s="72"/>
      <c r="I55" s="73"/>
      <c r="J55" s="27">
        <f>SUM(J51:J54)</f>
        <v>0</v>
      </c>
    </row>
    <row r="56" spans="1:10" x14ac:dyDescent="0.25">
      <c r="A56" s="9"/>
      <c r="B56" s="9"/>
      <c r="C56" s="9"/>
      <c r="D56" s="9"/>
      <c r="E56" s="10"/>
    </row>
    <row r="57" spans="1:10" ht="15.6" x14ac:dyDescent="0.3">
      <c r="A57" s="26" t="s">
        <v>42</v>
      </c>
    </row>
    <row r="58" spans="1:10" x14ac:dyDescent="0.25">
      <c r="A58" s="74" t="s">
        <v>43</v>
      </c>
      <c r="B58" s="75"/>
      <c r="C58" s="75"/>
      <c r="D58" s="76"/>
      <c r="E58" s="17" t="s">
        <v>44</v>
      </c>
    </row>
    <row r="59" spans="1:10" x14ac:dyDescent="0.25">
      <c r="A59" s="13" t="s">
        <v>45</v>
      </c>
      <c r="B59" s="8"/>
      <c r="C59" s="8"/>
      <c r="D59" s="8"/>
      <c r="E59" s="4">
        <v>0</v>
      </c>
    </row>
    <row r="60" spans="1:10" x14ac:dyDescent="0.25">
      <c r="A60" s="13" t="s">
        <v>46</v>
      </c>
      <c r="B60" s="8"/>
      <c r="C60" s="8"/>
      <c r="D60" s="8"/>
      <c r="E60" s="4">
        <v>0</v>
      </c>
    </row>
    <row r="61" spans="1:10" x14ac:dyDescent="0.25">
      <c r="A61" s="63" t="s">
        <v>47</v>
      </c>
      <c r="B61" s="64"/>
      <c r="C61" s="64"/>
      <c r="D61" s="65"/>
      <c r="E61" s="27">
        <f>SUM(E59:E60)</f>
        <v>0</v>
      </c>
    </row>
    <row r="63" spans="1:10" ht="15.6" x14ac:dyDescent="0.3">
      <c r="A63" s="26" t="s">
        <v>90</v>
      </c>
    </row>
    <row r="64" spans="1:10" x14ac:dyDescent="0.25">
      <c r="A64" s="74" t="s">
        <v>43</v>
      </c>
      <c r="B64" s="75"/>
      <c r="C64" s="75"/>
      <c r="D64" s="76"/>
      <c r="E64" s="17" t="s">
        <v>48</v>
      </c>
      <c r="F64" s="37" t="s">
        <v>49</v>
      </c>
    </row>
    <row r="65" spans="1:7" ht="19.95" customHeight="1" x14ac:dyDescent="0.25">
      <c r="A65" s="92" t="s">
        <v>50</v>
      </c>
      <c r="B65" s="93"/>
      <c r="C65" s="93"/>
      <c r="D65" s="94"/>
      <c r="E65" s="38" t="s">
        <v>52</v>
      </c>
      <c r="F65" s="39"/>
    </row>
    <row r="66" spans="1:7" ht="19.95" customHeight="1" x14ac:dyDescent="0.25">
      <c r="A66" s="87" t="s">
        <v>98</v>
      </c>
      <c r="B66" s="87"/>
      <c r="C66" s="87"/>
      <c r="D66" s="87"/>
      <c r="E66" s="44"/>
      <c r="F66" s="41">
        <f>E66*16</f>
        <v>0</v>
      </c>
    </row>
    <row r="67" spans="1:7" ht="19.95" customHeight="1" x14ac:dyDescent="0.25">
      <c r="A67" s="87" t="s">
        <v>99</v>
      </c>
      <c r="B67" s="87"/>
      <c r="C67" s="87"/>
      <c r="D67" s="87"/>
      <c r="E67" s="44"/>
      <c r="F67" s="41">
        <f>E67*16</f>
        <v>0</v>
      </c>
    </row>
    <row r="68" spans="1:7" x14ac:dyDescent="0.25">
      <c r="A68" s="87" t="s">
        <v>100</v>
      </c>
      <c r="B68" s="87"/>
      <c r="C68" s="87"/>
      <c r="D68" s="87"/>
      <c r="E68" s="36"/>
      <c r="F68" s="41">
        <f>E68*1</f>
        <v>0</v>
      </c>
    </row>
    <row r="69" spans="1:7" x14ac:dyDescent="0.25">
      <c r="A69" s="77" t="s">
        <v>51</v>
      </c>
      <c r="B69" s="77"/>
      <c r="C69" s="77"/>
      <c r="D69" s="77"/>
      <c r="E69" s="38" t="s">
        <v>52</v>
      </c>
      <c r="F69" s="39"/>
    </row>
    <row r="70" spans="1:7" x14ac:dyDescent="0.25">
      <c r="A70" s="31"/>
      <c r="B70" s="32"/>
      <c r="C70" s="32"/>
      <c r="D70" s="32"/>
    </row>
    <row r="71" spans="1:7" ht="15.6" x14ac:dyDescent="0.3">
      <c r="A71" s="26" t="s">
        <v>84</v>
      </c>
      <c r="B71" s="32"/>
      <c r="C71" s="32"/>
      <c r="D71" s="32"/>
    </row>
    <row r="72" spans="1:7" ht="26.4" x14ac:dyDescent="0.25">
      <c r="A72" s="52" t="s">
        <v>43</v>
      </c>
      <c r="B72" s="52"/>
      <c r="C72" s="52"/>
      <c r="D72" s="52"/>
      <c r="E72" s="33" t="s">
        <v>53</v>
      </c>
      <c r="F72" s="33" t="s">
        <v>54</v>
      </c>
      <c r="G72" s="33" t="s">
        <v>55</v>
      </c>
    </row>
    <row r="73" spans="1:7" ht="23.4" customHeight="1" x14ac:dyDescent="0.25">
      <c r="A73" s="53" t="s">
        <v>56</v>
      </c>
      <c r="B73" s="54"/>
      <c r="C73" s="54"/>
      <c r="D73" s="54"/>
      <c r="E73" s="40">
        <v>2</v>
      </c>
      <c r="F73" s="43"/>
      <c r="G73" s="41">
        <f t="shared" ref="G73:G78" si="0">F73*E73</f>
        <v>0</v>
      </c>
    </row>
    <row r="74" spans="1:7" ht="23.4" customHeight="1" x14ac:dyDescent="0.25">
      <c r="A74" s="53" t="s">
        <v>57</v>
      </c>
      <c r="B74" s="54"/>
      <c r="C74" s="54"/>
      <c r="D74" s="54"/>
      <c r="E74" s="40">
        <v>1</v>
      </c>
      <c r="F74" s="43"/>
      <c r="G74" s="41">
        <f t="shared" si="0"/>
        <v>0</v>
      </c>
    </row>
    <row r="75" spans="1:7" x14ac:dyDescent="0.25">
      <c r="A75" s="53" t="s">
        <v>58</v>
      </c>
      <c r="B75" s="54"/>
      <c r="C75" s="54"/>
      <c r="D75" s="54"/>
      <c r="E75" s="40">
        <v>2</v>
      </c>
      <c r="F75" s="43"/>
      <c r="G75" s="41">
        <f t="shared" si="0"/>
        <v>0</v>
      </c>
    </row>
    <row r="76" spans="1:7" ht="23.4" customHeight="1" x14ac:dyDescent="0.25">
      <c r="A76" s="53" t="s">
        <v>59</v>
      </c>
      <c r="B76" s="54"/>
      <c r="C76" s="54"/>
      <c r="D76" s="54"/>
      <c r="E76" s="40">
        <v>2</v>
      </c>
      <c r="F76" s="43"/>
      <c r="G76" s="41">
        <f t="shared" si="0"/>
        <v>0</v>
      </c>
    </row>
    <row r="77" spans="1:7" ht="23.4" customHeight="1" x14ac:dyDescent="0.25">
      <c r="A77" s="53" t="s">
        <v>60</v>
      </c>
      <c r="B77" s="54"/>
      <c r="C77" s="54"/>
      <c r="D77" s="54"/>
      <c r="E77" s="40">
        <v>3</v>
      </c>
      <c r="F77" s="43"/>
      <c r="G77" s="41">
        <f t="shared" si="0"/>
        <v>0</v>
      </c>
    </row>
    <row r="78" spans="1:7" ht="23.4" customHeight="1" x14ac:dyDescent="0.25">
      <c r="A78" s="53" t="s">
        <v>61</v>
      </c>
      <c r="B78" s="54"/>
      <c r="C78" s="54"/>
      <c r="D78" s="54"/>
      <c r="E78" s="40">
        <v>1</v>
      </c>
      <c r="F78" s="43"/>
      <c r="G78" s="41">
        <f t="shared" si="0"/>
        <v>0</v>
      </c>
    </row>
    <row r="79" spans="1:7" x14ac:dyDescent="0.25">
      <c r="A79" s="55" t="s">
        <v>62</v>
      </c>
      <c r="B79" s="55"/>
      <c r="C79" s="55"/>
      <c r="D79" s="55"/>
      <c r="E79" s="55"/>
      <c r="F79" s="55"/>
      <c r="G79" s="42">
        <f>SUM(G73:G78)</f>
        <v>0</v>
      </c>
    </row>
    <row r="80" spans="1:7" ht="21.6" customHeight="1" x14ac:dyDescent="0.25"/>
    <row r="81" spans="1:10" ht="37.200000000000003" customHeight="1" x14ac:dyDescent="0.25">
      <c r="A81" s="25" t="s">
        <v>63</v>
      </c>
      <c r="B81" s="21">
        <f>E47+J55+E61+F65+F69+F68+G79</f>
        <v>0</v>
      </c>
    </row>
    <row r="82" spans="1:10" ht="16.95" customHeight="1" x14ac:dyDescent="0.25"/>
    <row r="83" spans="1:10" ht="37.950000000000003" customHeight="1" x14ac:dyDescent="0.25">
      <c r="A83" s="61" t="s">
        <v>64</v>
      </c>
      <c r="B83" s="61"/>
      <c r="C83" s="61"/>
      <c r="D83" s="61"/>
      <c r="E83" s="61"/>
      <c r="F83" s="61"/>
      <c r="G83" s="61"/>
      <c r="H83" s="61"/>
      <c r="I83" s="61"/>
      <c r="J83" s="61"/>
    </row>
    <row r="84" spans="1:10" ht="20.399999999999999" customHeight="1" x14ac:dyDescent="0.25">
      <c r="A84" s="61" t="s">
        <v>65</v>
      </c>
      <c r="B84" s="62"/>
      <c r="C84" s="62"/>
      <c r="D84" s="62"/>
      <c r="E84" s="62"/>
      <c r="F84" s="62"/>
      <c r="G84" s="62"/>
      <c r="H84" s="62"/>
      <c r="I84" s="62"/>
      <c r="J84" s="62"/>
    </row>
    <row r="85" spans="1:10" ht="20.399999999999999" customHeight="1" x14ac:dyDescent="0.25">
      <c r="A85" s="46"/>
      <c r="B85" s="30"/>
      <c r="C85" s="30"/>
      <c r="D85" s="30"/>
      <c r="E85" s="30"/>
      <c r="F85" s="30"/>
      <c r="G85" s="30"/>
      <c r="H85" s="30"/>
      <c r="I85" s="30"/>
      <c r="J85" s="30"/>
    </row>
    <row r="86" spans="1:10" ht="20.399999999999999" customHeight="1" x14ac:dyDescent="0.35">
      <c r="A86" s="47" t="s">
        <v>95</v>
      </c>
      <c r="B86" s="30"/>
      <c r="C86" s="30"/>
      <c r="D86" s="30"/>
      <c r="E86" s="30"/>
      <c r="F86" s="30"/>
      <c r="G86" s="30"/>
      <c r="H86" s="30"/>
      <c r="I86" s="30"/>
      <c r="J86" s="30"/>
    </row>
    <row r="87" spans="1:10" ht="20.399999999999999" customHeight="1" x14ac:dyDescent="0.25">
      <c r="A87" s="45" t="s">
        <v>93</v>
      </c>
      <c r="B87" s="45" t="s">
        <v>94</v>
      </c>
      <c r="C87" s="30"/>
      <c r="D87" s="30"/>
      <c r="E87" s="30"/>
      <c r="F87" s="30"/>
      <c r="G87" s="30"/>
      <c r="H87" s="30"/>
      <c r="I87" s="30"/>
      <c r="J87" s="30"/>
    </row>
    <row r="88" spans="1:10" ht="64.8" customHeight="1" x14ac:dyDescent="0.25">
      <c r="A88" s="48" t="s">
        <v>96</v>
      </c>
      <c r="B88" s="50">
        <v>0</v>
      </c>
      <c r="C88" s="30"/>
      <c r="D88" s="30"/>
      <c r="E88" s="30"/>
      <c r="F88" s="30"/>
      <c r="G88" s="30"/>
      <c r="H88" s="30"/>
      <c r="I88" s="30"/>
      <c r="J88" s="30"/>
    </row>
    <row r="89" spans="1:10" ht="83.55" customHeight="1" x14ac:dyDescent="0.25">
      <c r="A89" s="49" t="s">
        <v>97</v>
      </c>
      <c r="B89" s="51">
        <v>0</v>
      </c>
      <c r="C89" s="30"/>
      <c r="D89" s="30"/>
      <c r="E89" s="30"/>
      <c r="F89" s="30"/>
      <c r="G89" s="30"/>
      <c r="H89" s="30"/>
      <c r="I89" s="30"/>
      <c r="J89" s="30"/>
    </row>
    <row r="90" spans="1:10" ht="13.95" customHeight="1" thickBot="1" x14ac:dyDescent="0.3"/>
    <row r="91" spans="1:10" x14ac:dyDescent="0.25">
      <c r="A91" s="18" t="s">
        <v>89</v>
      </c>
      <c r="B91" s="19"/>
      <c r="C91" s="19"/>
      <c r="D91" s="20"/>
    </row>
    <row r="92" spans="1:10" x14ac:dyDescent="0.25">
      <c r="A92" s="59" t="s">
        <v>67</v>
      </c>
      <c r="B92" s="60"/>
      <c r="C92" s="57"/>
      <c r="D92" s="58"/>
    </row>
    <row r="93" spans="1:10" x14ac:dyDescent="0.25">
      <c r="A93" s="56" t="s">
        <v>68</v>
      </c>
      <c r="B93" s="56"/>
      <c r="C93" s="57"/>
      <c r="D93" s="58"/>
    </row>
    <row r="94" spans="1:10" x14ac:dyDescent="0.25">
      <c r="A94" s="56" t="s">
        <v>69</v>
      </c>
      <c r="B94" s="56"/>
      <c r="C94" s="57"/>
      <c r="D94" s="58"/>
    </row>
    <row r="95" spans="1:10" ht="33.6" customHeight="1" x14ac:dyDescent="0.25">
      <c r="A95" s="56" t="s">
        <v>70</v>
      </c>
      <c r="B95" s="56"/>
      <c r="C95" s="57"/>
      <c r="D95" s="58"/>
    </row>
    <row r="99" ht="35.4" customHeight="1" x14ac:dyDescent="0.25"/>
    <row r="100" ht="23.4" customHeight="1" x14ac:dyDescent="0.25"/>
  </sheetData>
  <mergeCells count="45">
    <mergeCell ref="A69:D69"/>
    <mergeCell ref="A1:J1"/>
    <mergeCell ref="A2:J2"/>
    <mergeCell ref="A3:J3"/>
    <mergeCell ref="A68:D68"/>
    <mergeCell ref="C43:D43"/>
    <mergeCell ref="C44:D44"/>
    <mergeCell ref="C45:D45"/>
    <mergeCell ref="C46:D46"/>
    <mergeCell ref="C52:D52"/>
    <mergeCell ref="C54:D54"/>
    <mergeCell ref="A66:D66"/>
    <mergeCell ref="A67:D67"/>
    <mergeCell ref="A64:D64"/>
    <mergeCell ref="A65:D65"/>
    <mergeCell ref="C53:D53"/>
    <mergeCell ref="A61:D61"/>
    <mergeCell ref="A47:D47"/>
    <mergeCell ref="F50:G50"/>
    <mergeCell ref="F51:G51"/>
    <mergeCell ref="F52:G52"/>
    <mergeCell ref="F53:G53"/>
    <mergeCell ref="F54:G54"/>
    <mergeCell ref="A55:I55"/>
    <mergeCell ref="A58:D58"/>
    <mergeCell ref="C50:D50"/>
    <mergeCell ref="C51:D51"/>
    <mergeCell ref="A79:F79"/>
    <mergeCell ref="A95:B95"/>
    <mergeCell ref="C95:D95"/>
    <mergeCell ref="A92:B92"/>
    <mergeCell ref="C92:D92"/>
    <mergeCell ref="A93:B93"/>
    <mergeCell ref="C93:D93"/>
    <mergeCell ref="A94:B94"/>
    <mergeCell ref="C94:D94"/>
    <mergeCell ref="A84:J84"/>
    <mergeCell ref="A83:J83"/>
    <mergeCell ref="A72:D72"/>
    <mergeCell ref="A73:D73"/>
    <mergeCell ref="A75:D75"/>
    <mergeCell ref="A77:D77"/>
    <mergeCell ref="A78:D78"/>
    <mergeCell ref="A76:D76"/>
    <mergeCell ref="A74:D7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F961-BA7C-4349-AD54-90F6F150CBEC}">
  <dimension ref="A1:C29"/>
  <sheetViews>
    <sheetView topLeftCell="A6" zoomScale="70" zoomScaleNormal="70" workbookViewId="0">
      <selection activeCell="A27" sqref="A27:B27"/>
    </sheetView>
  </sheetViews>
  <sheetFormatPr defaultRowHeight="13.8" x14ac:dyDescent="0.25"/>
  <cols>
    <col min="1" max="1" width="40.5" customWidth="1"/>
    <col min="2" max="2" width="34.09765625" customWidth="1"/>
    <col min="3" max="3" width="37.8984375" customWidth="1"/>
  </cols>
  <sheetData>
    <row r="1" spans="1:3" x14ac:dyDescent="0.25">
      <c r="A1" s="95" t="s">
        <v>88</v>
      </c>
      <c r="B1" s="95"/>
      <c r="C1" s="95"/>
    </row>
    <row r="2" spans="1:3" ht="112.2" customHeight="1" x14ac:dyDescent="0.25">
      <c r="A2" s="96" t="s">
        <v>85</v>
      </c>
      <c r="B2" s="96"/>
      <c r="C2" s="96"/>
    </row>
    <row r="3" spans="1:3" x14ac:dyDescent="0.25">
      <c r="A3" s="97" t="s">
        <v>0</v>
      </c>
      <c r="B3" s="97"/>
      <c r="C3" s="97"/>
    </row>
    <row r="5" spans="1:3" x14ac:dyDescent="0.25">
      <c r="A5" s="14" t="s">
        <v>1</v>
      </c>
      <c r="B5" s="14" t="s">
        <v>2</v>
      </c>
      <c r="C5" s="14" t="s">
        <v>71</v>
      </c>
    </row>
    <row r="6" spans="1:3" x14ac:dyDescent="0.25">
      <c r="A6" s="1" t="s">
        <v>8</v>
      </c>
      <c r="B6" s="1" t="s">
        <v>9</v>
      </c>
      <c r="C6" s="1">
        <v>1</v>
      </c>
    </row>
    <row r="7" spans="1:3" x14ac:dyDescent="0.25">
      <c r="A7" s="66" t="s">
        <v>47</v>
      </c>
      <c r="B7" s="66"/>
      <c r="C7" s="11">
        <f>SUM(C6:C6)</f>
        <v>1</v>
      </c>
    </row>
    <row r="9" spans="1:3" ht="15.6" x14ac:dyDescent="0.3">
      <c r="A9" s="26" t="s">
        <v>72</v>
      </c>
    </row>
    <row r="10" spans="1:3" x14ac:dyDescent="0.25">
      <c r="A10" s="22" t="s">
        <v>66</v>
      </c>
      <c r="B10" s="22" t="s">
        <v>48</v>
      </c>
      <c r="C10" s="22" t="s">
        <v>73</v>
      </c>
    </row>
    <row r="11" spans="1:3" x14ac:dyDescent="0.25">
      <c r="A11" s="11" t="s">
        <v>74</v>
      </c>
      <c r="B11" s="23"/>
      <c r="C11" s="5">
        <f>B11*C7</f>
        <v>0</v>
      </c>
    </row>
    <row r="12" spans="1:3" x14ac:dyDescent="0.25">
      <c r="A12" s="11" t="s">
        <v>75</v>
      </c>
      <c r="B12" s="23"/>
      <c r="C12" s="5">
        <f>B12*C7</f>
        <v>0</v>
      </c>
    </row>
    <row r="13" spans="1:3" x14ac:dyDescent="0.25">
      <c r="A13" s="71" t="s">
        <v>76</v>
      </c>
      <c r="B13" s="73"/>
      <c r="C13" s="28">
        <f>SUM(C11:C12)</f>
        <v>0</v>
      </c>
    </row>
    <row r="14" spans="1:3" x14ac:dyDescent="0.25">
      <c r="B14" s="24"/>
      <c r="C14" s="24"/>
    </row>
    <row r="15" spans="1:3" ht="15.6" x14ac:dyDescent="0.3">
      <c r="A15" s="26" t="s">
        <v>77</v>
      </c>
    </row>
    <row r="16" spans="1:3" x14ac:dyDescent="0.25">
      <c r="A16" s="22" t="s">
        <v>66</v>
      </c>
      <c r="B16" s="22" t="s">
        <v>48</v>
      </c>
      <c r="C16" s="22" t="s">
        <v>73</v>
      </c>
    </row>
    <row r="17" spans="1:3" x14ac:dyDescent="0.25">
      <c r="A17" s="11" t="s">
        <v>78</v>
      </c>
      <c r="B17" s="23"/>
      <c r="C17" s="5">
        <f>B17*C7</f>
        <v>0</v>
      </c>
    </row>
    <row r="18" spans="1:3" x14ac:dyDescent="0.25">
      <c r="A18" s="71" t="s">
        <v>79</v>
      </c>
      <c r="B18" s="73"/>
      <c r="C18" s="5">
        <f>C17</f>
        <v>0</v>
      </c>
    </row>
    <row r="21" spans="1:3" ht="22.8" x14ac:dyDescent="0.25">
      <c r="A21" s="25" t="s">
        <v>63</v>
      </c>
      <c r="B21" s="21">
        <f>C18+C13</f>
        <v>0</v>
      </c>
    </row>
    <row r="24" spans="1:3" ht="18" x14ac:dyDescent="0.35">
      <c r="A24" s="98" t="s">
        <v>95</v>
      </c>
      <c r="B24" s="99"/>
    </row>
    <row r="25" spans="1:3" x14ac:dyDescent="0.25">
      <c r="A25" s="100" t="s">
        <v>93</v>
      </c>
      <c r="B25" s="101" t="s">
        <v>48</v>
      </c>
    </row>
    <row r="26" spans="1:3" x14ac:dyDescent="0.25">
      <c r="A26" s="102" t="s">
        <v>104</v>
      </c>
      <c r="B26" s="103">
        <v>0</v>
      </c>
    </row>
    <row r="27" spans="1:3" x14ac:dyDescent="0.25">
      <c r="A27" s="102" t="s">
        <v>101</v>
      </c>
      <c r="B27" s="104">
        <v>0</v>
      </c>
    </row>
    <row r="28" spans="1:3" x14ac:dyDescent="0.25">
      <c r="A28" s="102" t="s">
        <v>102</v>
      </c>
      <c r="B28" s="103">
        <v>0</v>
      </c>
    </row>
    <row r="29" spans="1:3" x14ac:dyDescent="0.25">
      <c r="A29" s="102" t="s">
        <v>103</v>
      </c>
      <c r="B29" s="104">
        <v>0</v>
      </c>
    </row>
  </sheetData>
  <mergeCells count="6">
    <mergeCell ref="A7:B7"/>
    <mergeCell ref="A13:B13"/>
    <mergeCell ref="A18:B18"/>
    <mergeCell ref="A1:C1"/>
    <mergeCell ref="A2:C2"/>
    <mergeCell ref="A3:C3"/>
  </mergeCells>
  <hyperlinks>
    <hyperlink ref="A26" r:id="rId1" display="https://www.google.com/search?sca_esv=9bf0671a5571d02c&amp;q=heb+je+bij+een+plotter+een+inktcartridge&amp;spell=1&amp;sa=X&amp;ved=2ahUKEwjRx_6vksyTAxVB3QIHHSjpO-IQBSgAegQIERAB" xr:uid="{FF45EAEA-FC97-4831-9DC7-3F306CBE39A5}"/>
    <hyperlink ref="A27" r:id="rId2" display="https://www.google.com/search?sca_esv=9bf0671a5571d02c&amp;q=heb+je+bij+een+plotter+een+inktcartridge&amp;spell=1&amp;sa=X&amp;ved=2ahUKEwjRx_6vksyTAxVB3QIHHSjpO-IQBSgAegQIERAB" xr:uid="{6FF10273-75D3-4491-BA9A-EDA09BCE285F}"/>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24F1-94F7-4298-9462-197AC6030D5C}">
  <dimension ref="A1:C29"/>
  <sheetViews>
    <sheetView tabSelected="1" topLeftCell="A15" zoomScale="70" zoomScaleNormal="70" workbookViewId="0">
      <selection activeCell="A28" sqref="A28"/>
    </sheetView>
  </sheetViews>
  <sheetFormatPr defaultRowHeight="13.8" x14ac:dyDescent="0.25"/>
  <cols>
    <col min="1" max="1" width="37.59765625" customWidth="1"/>
    <col min="2" max="2" width="37.19921875" customWidth="1"/>
    <col min="3" max="3" width="37.69921875" customWidth="1"/>
    <col min="5" max="5" width="19" customWidth="1"/>
  </cols>
  <sheetData>
    <row r="1" spans="1:3" x14ac:dyDescent="0.25">
      <c r="A1" s="95" t="s">
        <v>87</v>
      </c>
      <c r="B1" s="95"/>
      <c r="C1" s="95"/>
    </row>
    <row r="2" spans="1:3" ht="144" customHeight="1" x14ac:dyDescent="0.25">
      <c r="A2" s="96" t="s">
        <v>86</v>
      </c>
      <c r="B2" s="96"/>
      <c r="C2" s="96"/>
    </row>
    <row r="3" spans="1:3" x14ac:dyDescent="0.25">
      <c r="A3" s="97" t="s">
        <v>0</v>
      </c>
      <c r="B3" s="97"/>
      <c r="C3" s="97"/>
    </row>
    <row r="5" spans="1:3" x14ac:dyDescent="0.25">
      <c r="A5" s="14" t="s">
        <v>1</v>
      </c>
      <c r="B5" s="14" t="s">
        <v>2</v>
      </c>
      <c r="C5" s="14" t="s">
        <v>71</v>
      </c>
    </row>
    <row r="6" spans="1:3" x14ac:dyDescent="0.25">
      <c r="A6" s="1" t="s">
        <v>8</v>
      </c>
      <c r="B6" s="1" t="s">
        <v>9</v>
      </c>
      <c r="C6" s="1">
        <v>4</v>
      </c>
    </row>
    <row r="7" spans="1:3" x14ac:dyDescent="0.25">
      <c r="A7" s="3" t="s">
        <v>18</v>
      </c>
      <c r="B7" s="3" t="s">
        <v>80</v>
      </c>
      <c r="C7" s="3">
        <v>1</v>
      </c>
    </row>
    <row r="8" spans="1:3" x14ac:dyDescent="0.25">
      <c r="A8" s="66" t="s">
        <v>47</v>
      </c>
      <c r="B8" s="66"/>
      <c r="C8" s="11">
        <f>SUM(C6:C7)</f>
        <v>5</v>
      </c>
    </row>
    <row r="10" spans="1:3" ht="15.6" x14ac:dyDescent="0.3">
      <c r="A10" s="26" t="s">
        <v>72</v>
      </c>
    </row>
    <row r="11" spans="1:3" x14ac:dyDescent="0.25">
      <c r="A11" s="22" t="s">
        <v>66</v>
      </c>
      <c r="B11" s="22" t="s">
        <v>48</v>
      </c>
      <c r="C11" s="22" t="s">
        <v>73</v>
      </c>
    </row>
    <row r="12" spans="1:3" x14ac:dyDescent="0.25">
      <c r="A12" s="11" t="s">
        <v>81</v>
      </c>
      <c r="B12" s="23"/>
      <c r="C12" s="5">
        <f>B12*C8</f>
        <v>0</v>
      </c>
    </row>
    <row r="13" spans="1:3" x14ac:dyDescent="0.25">
      <c r="A13" s="11" t="s">
        <v>82</v>
      </c>
      <c r="B13" s="23"/>
      <c r="C13" s="5">
        <f>B13*C8</f>
        <v>0</v>
      </c>
    </row>
    <row r="14" spans="1:3" x14ac:dyDescent="0.25">
      <c r="A14" s="71" t="s">
        <v>76</v>
      </c>
      <c r="B14" s="73"/>
      <c r="C14" s="27">
        <f>SUM(C12:C13)</f>
        <v>0</v>
      </c>
    </row>
    <row r="15" spans="1:3" x14ac:dyDescent="0.25">
      <c r="B15" s="24"/>
      <c r="C15" s="24"/>
    </row>
    <row r="17" spans="1:3" ht="15.6" x14ac:dyDescent="0.3">
      <c r="A17" s="26" t="s">
        <v>77</v>
      </c>
    </row>
    <row r="18" spans="1:3" x14ac:dyDescent="0.25">
      <c r="A18" s="22" t="s">
        <v>66</v>
      </c>
      <c r="B18" s="22" t="s">
        <v>48</v>
      </c>
      <c r="C18" s="22" t="s">
        <v>73</v>
      </c>
    </row>
    <row r="19" spans="1:3" x14ac:dyDescent="0.25">
      <c r="A19" s="11" t="s">
        <v>83</v>
      </c>
      <c r="B19" s="23"/>
      <c r="C19" s="5">
        <f>B19*C8</f>
        <v>0</v>
      </c>
    </row>
    <row r="20" spans="1:3" x14ac:dyDescent="0.25">
      <c r="A20" s="71" t="s">
        <v>79</v>
      </c>
      <c r="B20" s="73"/>
      <c r="C20" s="29">
        <f>C19</f>
        <v>0</v>
      </c>
    </row>
    <row r="23" spans="1:3" ht="22.8" x14ac:dyDescent="0.25">
      <c r="A23" s="25" t="s">
        <v>63</v>
      </c>
      <c r="B23" s="21">
        <f>C14+C20</f>
        <v>0</v>
      </c>
    </row>
    <row r="26" spans="1:3" ht="18" x14ac:dyDescent="0.35">
      <c r="A26" s="98" t="s">
        <v>95</v>
      </c>
      <c r="B26" s="99"/>
    </row>
    <row r="27" spans="1:3" x14ac:dyDescent="0.25">
      <c r="A27" s="100" t="s">
        <v>93</v>
      </c>
      <c r="B27" s="101" t="s">
        <v>48</v>
      </c>
    </row>
    <row r="28" spans="1:3" x14ac:dyDescent="0.25">
      <c r="A28" s="105" t="s">
        <v>105</v>
      </c>
      <c r="B28" s="103">
        <v>0</v>
      </c>
    </row>
    <row r="29" spans="1:3" x14ac:dyDescent="0.25">
      <c r="A29" s="102" t="s">
        <v>106</v>
      </c>
      <c r="B29" s="104">
        <v>0</v>
      </c>
    </row>
  </sheetData>
  <mergeCells count="6">
    <mergeCell ref="A20:B20"/>
    <mergeCell ref="A1:C1"/>
    <mergeCell ref="A2:C2"/>
    <mergeCell ref="A3:C3"/>
    <mergeCell ref="A8:B8"/>
    <mergeCell ref="A14:B14"/>
  </mergeCells>
  <hyperlinks>
    <hyperlink ref="A29" r:id="rId1" display="https://www.google.com/search?sca_esv=9bf0671a5571d02c&amp;q=heb+je+bij+een+plotter+een+inktcartridge&amp;spell=1&amp;sa=X&amp;ved=2ahUKEwjRx_6vksyTAxVB3QIHHSjpO-IQBSgAegQIERAB" xr:uid="{2E22F1CC-09AA-4641-8973-23677B88FEC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EBBF5C6CC0924F92AAB13C24A0AABF" ma:contentTypeVersion="10" ma:contentTypeDescription="Create a new document." ma:contentTypeScope="" ma:versionID="fdf817091167f00278236928e5633bc2">
  <xsd:schema xmlns:xsd="http://www.w3.org/2001/XMLSchema" xmlns:xs="http://www.w3.org/2001/XMLSchema" xmlns:p="http://schemas.microsoft.com/office/2006/metadata/properties" xmlns:ns2="65daf77d-ff22-41fc-af25-0efe25ffbc4c" xmlns:ns3="8649420a-3a10-4d2c-a47f-8ab36e1d1f26" targetNamespace="http://schemas.microsoft.com/office/2006/metadata/properties" ma:root="true" ma:fieldsID="135645465724f2d83490bb664f6361d4" ns2:_="" ns3:_="">
    <xsd:import namespace="65daf77d-ff22-41fc-af25-0efe25ffbc4c"/>
    <xsd:import namespace="8649420a-3a10-4d2c-a47f-8ab36e1d1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af77d-ff22-41fc-af25-0efe25ffb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03d832a-bf36-4bb0-9f58-d56313c3d7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49420a-3a10-4d2c-a47f-8ab36e1d1f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c9b766-a6b2-44b2-ab02-9b1ef933535d}" ma:internalName="TaxCatchAll" ma:showField="CatchAllData" ma:web="8649420a-3a10-4d2c-a47f-8ab36e1d1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daf77d-ff22-41fc-af25-0efe25ffbc4c">
      <Terms xmlns="http://schemas.microsoft.com/office/infopath/2007/PartnerControls"/>
    </lcf76f155ced4ddcb4097134ff3c332f>
    <TaxCatchAll xmlns="8649420a-3a10-4d2c-a47f-8ab36e1d1f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32B042-D020-4B30-93FF-D97E077D7B44}"/>
</file>

<file path=customXml/itemProps2.xml><?xml version="1.0" encoding="utf-8"?>
<ds:datastoreItem xmlns:ds="http://schemas.openxmlformats.org/officeDocument/2006/customXml" ds:itemID="{B99E19CC-95BC-4BEF-B706-6ACED04D09C5}">
  <ds:schemaRefs>
    <ds:schemaRef ds:uri="http://purl.org/dc/dcmitype/"/>
    <ds:schemaRef ds:uri="8649420a-3a10-4d2c-a47f-8ab36e1d1f26"/>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65daf77d-ff22-41fc-af25-0efe25ffbc4c"/>
    <ds:schemaRef ds:uri="http://www.w3.org/XML/1998/namespace"/>
  </ds:schemaRefs>
</ds:datastoreItem>
</file>

<file path=customXml/itemProps3.xml><?xml version="1.0" encoding="utf-8"?>
<ds:datastoreItem xmlns:ds="http://schemas.openxmlformats.org/officeDocument/2006/customXml" ds:itemID="{2CE5D704-83C6-4F77-B038-85D3B83090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Prijs Printers</vt:lpstr>
      <vt:lpstr>Prijs Plotter</vt:lpstr>
      <vt:lpstr>Prijs Labelprinters</vt:lpstr>
    </vt:vector>
  </TitlesOfParts>
  <Manager/>
  <Company>Gemeente Stichtse Vecht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Dijk, Denise van</dc:creator>
  <cp:keywords/>
  <dc:description/>
  <cp:lastModifiedBy>Dijk, Denise van</cp:lastModifiedBy>
  <cp:revision/>
  <dcterms:created xsi:type="dcterms:W3CDTF">2025-12-02T09:58:21Z</dcterms:created>
  <dcterms:modified xsi:type="dcterms:W3CDTF">2026-04-01T07:42:54Z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0x010100C2EBBF5C6CC0924F92AAB13C24A0AABF</vt:lpwstr>
  </property>
  <property fmtid="{D5CDD505-2E9C-101B-9397-08002B2CF9AE}" pid="3" name="MediaServiceImageTags">
    <vt:lpwstr/>
  </property>
</Properties>
</file>