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mpactverkoop-my.sharepoint.com/personal/ellen_impactinkoop_nl/Documents/Documenten/Publicatie broker licenties/"/>
    </mc:Choice>
  </mc:AlternateContent>
  <xr:revisionPtr revIDLastSave="0" documentId="8_{37C2BB67-F6F0-41F9-86AD-C95DFA9E7681}" xr6:coauthVersionLast="47" xr6:coauthVersionMax="47" xr10:uidLastSave="{00000000-0000-0000-0000-000000000000}"/>
  <bookViews>
    <workbookView xWindow="-108" yWindow="-108" windowWidth="23256" windowHeight="12456" xr2:uid="{39763BF9-0CCD-4C9D-B03C-08FE2FD88C35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D13" i="1"/>
  <c r="K13" i="1"/>
  <c r="J14" i="1"/>
  <c r="D14" i="1"/>
  <c r="K14" i="1"/>
  <c r="J15" i="1"/>
  <c r="D15" i="1"/>
  <c r="K15" i="1"/>
  <c r="J16" i="1"/>
  <c r="D16" i="1"/>
  <c r="K16" i="1"/>
  <c r="J17" i="1"/>
  <c r="D17" i="1"/>
  <c r="K17" i="1"/>
  <c r="J18" i="1"/>
  <c r="D18" i="1"/>
  <c r="K18" i="1"/>
  <c r="K19" i="1"/>
  <c r="F19" i="1"/>
  <c r="E19" i="1"/>
  <c r="H14" i="1"/>
  <c r="H15" i="1"/>
  <c r="H16" i="1"/>
  <c r="H17" i="1"/>
  <c r="H18" i="1"/>
  <c r="L21" i="1"/>
</calcChain>
</file>

<file path=xl/sharedStrings.xml><?xml version="1.0" encoding="utf-8"?>
<sst xmlns="http://schemas.openxmlformats.org/spreadsheetml/2006/main" count="33" uniqueCount="32">
  <si>
    <t>Invulinstructie</t>
  </si>
  <si>
    <t>TABEL 1: Fictief aantal facturen voor Gemeete Almere per jaar</t>
  </si>
  <si>
    <t>TABEL 2: Invullen onder A of er sprake is van een minimum fee bedrag voor kleine orders. (Blauwe cel)</t>
  </si>
  <si>
    <t>TABEL 2: Invullen onder B welk fee percentage wordt gehanteerd tot 1 cijfer achter de komma (Blauwe cel)</t>
  </si>
  <si>
    <t>TABEL 2: Het totaal aan fee onder C wordt gebruikt bij de beoordeling van de inschrijving</t>
  </si>
  <si>
    <t>TABEL 1: fictief aantal facturen per jaar</t>
  </si>
  <si>
    <t>TABEL 2: Inschrijving met minimum fee en/of percentage</t>
  </si>
  <si>
    <t>orderbedrag</t>
  </si>
  <si>
    <t>A</t>
  </si>
  <si>
    <t>B</t>
  </si>
  <si>
    <t>C</t>
  </si>
  <si>
    <t>van</t>
  </si>
  <si>
    <t>tot</t>
  </si>
  <si>
    <t>gemiddelde order</t>
  </si>
  <si>
    <t>aantal</t>
  </si>
  <si>
    <t>totaal bedrag</t>
  </si>
  <si>
    <t>optioneel minimum fee per factuur</t>
  </si>
  <si>
    <t>fee percentage</t>
  </si>
  <si>
    <t>Indicatie van inhuur staffel kosten</t>
  </si>
  <si>
    <t>Wachtwoord voor blauwe cellen: software</t>
  </si>
  <si>
    <t>Totale contractwaarde voor gunning</t>
  </si>
  <si>
    <t>STAFFEL</t>
  </si>
  <si>
    <t>Optionele tarieven in staffelvorm*</t>
  </si>
  <si>
    <t>Geoffreerd uurtarief</t>
  </si>
  <si>
    <t>Aantal uren als uitgangspunt</t>
  </si>
  <si>
    <t xml:space="preserve">Tarief </t>
  </si>
  <si>
    <t>Uurtarief consultant junior</t>
  </si>
  <si>
    <t xml:space="preserve"> </t>
  </si>
  <si>
    <t>Uurtarief consultant medior</t>
  </si>
  <si>
    <t xml:space="preserve">                                       </t>
  </si>
  <si>
    <t>Uurtarief consultant senior</t>
  </si>
  <si>
    <t>Totaal kosten op basis van tarief en aantal  per 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</si>
</sst>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6" formatCode="&quot;€&quot;\ #,##0;[Red]&quot;€&quot;\ \-#,##0"/>
    <numFmt numFmtId="164" formatCode="&quot;€&quot;\ #,##0"/>
    <numFmt numFmtId="165" formatCode="0.0%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wrapText="1"/>
    </xf>
    <xf numFmtId="164" fontId="0" fillId="0" borderId="2" xfId="0" applyNumberFormat="1" applyBorder="1"/>
    <xf numFmtId="5" fontId="0" fillId="0" borderId="2" xfId="0" applyNumberFormat="1" applyBorder="1"/>
    <xf numFmtId="165" fontId="0" fillId="3" borderId="2" xfId="0" applyNumberFormat="1" applyFill="1" applyBorder="1" applyProtection="1">
      <protection locked="0"/>
    </xf>
    <xf numFmtId="165" fontId="0" fillId="0" borderId="2" xfId="0" applyNumberFormat="1" applyBorder="1"/>
    <xf numFmtId="0" fontId="1" fillId="0" borderId="0" xfId="0" applyFont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5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/>
    </xf>
    <xf numFmtId="0" fontId="2" fillId="6" borderId="2" xfId="0" applyFont="1" applyFill="1" applyBorder="1" applyAlignment="1">
      <alignment horizontal="right" vertical="top" wrapText="1"/>
    </xf>
    <xf numFmtId="0" fontId="2" fillId="6" borderId="2" xfId="0" applyFont="1" applyFill="1" applyBorder="1" applyAlignment="1">
      <alignment horizontal="right" vertical="top"/>
    </xf>
    <xf numFmtId="0" fontId="1" fillId="6" borderId="2" xfId="0" applyFont="1" applyFill="1" applyBorder="1" applyAlignment="1">
      <alignment horizontal="right" vertical="top"/>
    </xf>
    <xf numFmtId="0" fontId="1" fillId="6" borderId="2" xfId="0" applyFont="1" applyFill="1" applyBorder="1" applyAlignment="1">
      <alignment vertical="top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top" wrapText="1"/>
    </xf>
    <xf numFmtId="6" fontId="1" fillId="7" borderId="2" xfId="0" applyNumberFormat="1" applyFont="1" applyFill="1" applyBorder="1" applyAlignment="1">
      <alignment vertical="top"/>
    </xf>
    <xf numFmtId="6" fontId="2" fillId="7" borderId="2" xfId="0" applyNumberFormat="1" applyFont="1" applyFill="1" applyBorder="1" applyAlignment="1">
      <alignment vertical="top"/>
    </xf>
    <xf numFmtId="6" fontId="1" fillId="8" borderId="2" xfId="0" applyNumberFormat="1" applyFont="1" applyFill="1" applyBorder="1" applyAlignment="1">
      <alignment vertical="top"/>
    </xf>
    <xf numFmtId="164" fontId="0" fillId="9" borderId="0" xfId="0" applyNumberFormat="1" applyFill="1"/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81A92-4958-42A9-878F-4416E564061F}">
  <dimension ref="A3:L28"/>
  <sheetViews>
    <sheetView tabSelected="1" workbookViewId="0">
      <selection activeCell="J24" sqref="J24"/>
    </sheetView>
  </sheetViews>
  <sheetFormatPr defaultRowHeight="14.4" x14ac:dyDescent="0.3"/>
  <cols>
    <col min="1" max="1" width="6.109375" customWidth="1"/>
    <col min="2" max="4" width="11.44140625" customWidth="1"/>
    <col min="5" max="5" width="13.44140625" customWidth="1"/>
    <col min="6" max="6" width="11.44140625" customWidth="1"/>
    <col min="8" max="10" width="12.33203125" customWidth="1"/>
    <col min="11" max="11" width="21.5546875" customWidth="1"/>
    <col min="12" max="12" width="20.88671875" customWidth="1"/>
  </cols>
  <sheetData>
    <row r="3" spans="2:11" x14ac:dyDescent="0.3">
      <c r="B3" s="26" t="s">
        <v>0</v>
      </c>
      <c r="C3" s="26"/>
    </row>
    <row r="4" spans="2:11" x14ac:dyDescent="0.3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5" spans="2:11" x14ac:dyDescent="0.3">
      <c r="B5" s="27" t="s">
        <v>2</v>
      </c>
      <c r="C5" s="27"/>
      <c r="D5" s="27"/>
      <c r="E5" s="27"/>
      <c r="F5" s="27"/>
      <c r="G5" s="27"/>
      <c r="H5" s="27"/>
      <c r="I5" s="27"/>
      <c r="J5" s="27"/>
    </row>
    <row r="6" spans="2:11" x14ac:dyDescent="0.3">
      <c r="B6" s="27" t="s">
        <v>3</v>
      </c>
      <c r="C6" s="27"/>
      <c r="D6" s="27"/>
      <c r="E6" s="27"/>
      <c r="F6" s="27"/>
      <c r="G6" s="27"/>
      <c r="H6" s="27"/>
      <c r="I6" s="27"/>
      <c r="J6" s="27"/>
    </row>
    <row r="7" spans="2:11" x14ac:dyDescent="0.3">
      <c r="B7" s="27" t="s">
        <v>4</v>
      </c>
      <c r="C7" s="27"/>
      <c r="D7" s="27"/>
      <c r="E7" s="27"/>
      <c r="F7" s="27"/>
      <c r="G7" s="27"/>
      <c r="H7" s="27"/>
      <c r="I7" s="27"/>
      <c r="J7" s="27"/>
    </row>
    <row r="10" spans="2:11" x14ac:dyDescent="0.3">
      <c r="B10" s="25" t="s">
        <v>5</v>
      </c>
      <c r="C10" s="25"/>
      <c r="D10" s="25"/>
      <c r="E10" s="25"/>
      <c r="F10" s="25"/>
      <c r="H10" s="25" t="s">
        <v>6</v>
      </c>
      <c r="I10" s="25"/>
      <c r="J10" s="25"/>
      <c r="K10" s="25"/>
    </row>
    <row r="11" spans="2:11" x14ac:dyDescent="0.3">
      <c r="B11" s="28" t="s">
        <v>7</v>
      </c>
      <c r="C11" s="28"/>
      <c r="D11" s="2"/>
      <c r="E11" s="2"/>
      <c r="F11" s="2"/>
      <c r="H11" s="29" t="s">
        <v>8</v>
      </c>
      <c r="I11" s="29"/>
      <c r="J11" s="3" t="s">
        <v>9</v>
      </c>
      <c r="K11" s="3" t="s">
        <v>10</v>
      </c>
    </row>
    <row r="12" spans="2:11" ht="28.8" x14ac:dyDescent="0.3">
      <c r="B12" s="1" t="s">
        <v>11</v>
      </c>
      <c r="C12" s="1" t="s">
        <v>12</v>
      </c>
      <c r="D12" s="3" t="s">
        <v>13</v>
      </c>
      <c r="E12" s="1" t="s">
        <v>14</v>
      </c>
      <c r="F12" s="1" t="s">
        <v>15</v>
      </c>
      <c r="H12" s="29" t="s">
        <v>16</v>
      </c>
      <c r="I12" s="29"/>
      <c r="J12" s="3" t="s">
        <v>17</v>
      </c>
      <c r="K12" s="3" t="s">
        <v>15</v>
      </c>
    </row>
    <row r="13" spans="2:11" x14ac:dyDescent="0.3">
      <c r="B13" s="4">
        <v>0</v>
      </c>
      <c r="C13" s="4">
        <v>5000</v>
      </c>
      <c r="D13" s="5">
        <f t="shared" ref="D13:D18" si="0">F13/E13</f>
        <v>2000</v>
      </c>
      <c r="E13" s="2">
        <v>25</v>
      </c>
      <c r="F13" s="5">
        <v>50000</v>
      </c>
      <c r="H13" s="30">
        <v>0</v>
      </c>
      <c r="I13" s="30"/>
      <c r="J13" s="6">
        <v>0</v>
      </c>
      <c r="K13" s="4">
        <f>MAX((E13*H13),(E13*(D13*J13)))</f>
        <v>0</v>
      </c>
    </row>
    <row r="14" spans="2:11" x14ac:dyDescent="0.3">
      <c r="B14" s="4">
        <v>5001</v>
      </c>
      <c r="C14" s="4">
        <v>10000</v>
      </c>
      <c r="D14" s="5">
        <f t="shared" si="0"/>
        <v>6666.666666666667</v>
      </c>
      <c r="E14" s="2">
        <v>15</v>
      </c>
      <c r="F14" s="5">
        <v>100000</v>
      </c>
      <c r="H14" s="28">
        <f>H13</f>
        <v>0</v>
      </c>
      <c r="I14" s="28"/>
      <c r="J14" s="7">
        <f>J13</f>
        <v>0</v>
      </c>
      <c r="K14" s="4">
        <f>MAX((E14*J14),(E14*(D14*J14)))</f>
        <v>0</v>
      </c>
    </row>
    <row r="15" spans="2:11" x14ac:dyDescent="0.3">
      <c r="B15" s="4">
        <v>10001</v>
      </c>
      <c r="C15" s="4">
        <v>50000</v>
      </c>
      <c r="D15" s="5">
        <f t="shared" si="0"/>
        <v>25000</v>
      </c>
      <c r="E15" s="2">
        <v>20</v>
      </c>
      <c r="F15" s="5">
        <v>500000</v>
      </c>
      <c r="H15" s="28">
        <f>H14</f>
        <v>0</v>
      </c>
      <c r="I15" s="28"/>
      <c r="J15" s="7">
        <f t="shared" ref="J15:J18" si="1">J14</f>
        <v>0</v>
      </c>
      <c r="K15" s="4">
        <f>MAX((E15*J15),(E15*(D15*J15)))</f>
        <v>0</v>
      </c>
    </row>
    <row r="16" spans="2:11" x14ac:dyDescent="0.3">
      <c r="B16" s="4">
        <v>50001</v>
      </c>
      <c r="C16" s="4">
        <v>100000</v>
      </c>
      <c r="D16" s="5">
        <f t="shared" si="0"/>
        <v>60000</v>
      </c>
      <c r="E16" s="2">
        <v>15</v>
      </c>
      <c r="F16" s="5">
        <v>900000</v>
      </c>
      <c r="H16" s="28">
        <f>H15</f>
        <v>0</v>
      </c>
      <c r="I16" s="28"/>
      <c r="J16" s="7">
        <f t="shared" si="1"/>
        <v>0</v>
      </c>
      <c r="K16" s="4">
        <f>MAX((E16*J16),(E16*(D16*J16)))</f>
        <v>0</v>
      </c>
    </row>
    <row r="17" spans="1:12" x14ac:dyDescent="0.3">
      <c r="B17" s="4">
        <v>100001</v>
      </c>
      <c r="C17" s="4">
        <v>250000</v>
      </c>
      <c r="D17" s="5">
        <f t="shared" si="0"/>
        <v>158333.33333333334</v>
      </c>
      <c r="E17" s="2">
        <v>6</v>
      </c>
      <c r="F17" s="5">
        <v>950000</v>
      </c>
      <c r="H17" s="28">
        <f>H16</f>
        <v>0</v>
      </c>
      <c r="I17" s="28"/>
      <c r="J17" s="7">
        <f t="shared" si="1"/>
        <v>0</v>
      </c>
      <c r="K17" s="4">
        <f>MAX((E17*J17),(E17*(D17*J17)))</f>
        <v>0</v>
      </c>
    </row>
    <row r="18" spans="1:12" x14ac:dyDescent="0.3">
      <c r="B18" s="4">
        <v>250001</v>
      </c>
      <c r="C18" s="4">
        <v>2000000</v>
      </c>
      <c r="D18" s="5">
        <f t="shared" si="0"/>
        <v>1250000</v>
      </c>
      <c r="E18" s="2">
        <v>2</v>
      </c>
      <c r="F18" s="5">
        <v>2500000</v>
      </c>
      <c r="H18" s="28">
        <f>H17</f>
        <v>0</v>
      </c>
      <c r="I18" s="28"/>
      <c r="J18" s="7">
        <f t="shared" si="1"/>
        <v>0</v>
      </c>
      <c r="K18" s="4">
        <f>MAX((E18*J18),(E18*(D18*J18)))</f>
        <v>0</v>
      </c>
    </row>
    <row r="19" spans="1:12" x14ac:dyDescent="0.3">
      <c r="E19" s="2">
        <f>SUM(E13:E18)</f>
        <v>83</v>
      </c>
      <c r="F19" s="5">
        <f>SUM(F13:F18)</f>
        <v>5000000</v>
      </c>
      <c r="K19" s="4">
        <f>SUM(K13:K18)</f>
        <v>0</v>
      </c>
    </row>
    <row r="21" spans="1:12" ht="15" thickBot="1" x14ac:dyDescent="0.35">
      <c r="B21" s="8" t="s">
        <v>18</v>
      </c>
      <c r="E21" t="s">
        <v>19</v>
      </c>
      <c r="J21" t="s">
        <v>20</v>
      </c>
      <c r="L21" s="24">
        <f>(F28+K19)*6</f>
        <v>0</v>
      </c>
    </row>
    <row r="22" spans="1:12" ht="15" thickBot="1" x14ac:dyDescent="0.35">
      <c r="B22" s="9" t="s">
        <v>21</v>
      </c>
      <c r="C22" s="10"/>
      <c r="D22" s="10"/>
      <c r="E22" s="11"/>
      <c r="F22" s="11"/>
    </row>
    <row r="23" spans="1:12" x14ac:dyDescent="0.3">
      <c r="A23" s="8"/>
      <c r="B23" s="12"/>
      <c r="C23" s="8"/>
      <c r="D23" s="8"/>
      <c r="E23" s="8"/>
      <c r="F23" s="8"/>
    </row>
    <row r="24" spans="1:12" ht="44.25" customHeight="1" x14ac:dyDescent="0.3">
      <c r="A24" s="8"/>
      <c r="B24" s="19" t="s">
        <v>22</v>
      </c>
      <c r="C24" s="19"/>
      <c r="D24" s="19" t="s">
        <v>23</v>
      </c>
      <c r="E24" s="20" t="s">
        <v>24</v>
      </c>
      <c r="F24" s="18" t="s">
        <v>25</v>
      </c>
    </row>
    <row r="25" spans="1:12" ht="43.2" x14ac:dyDescent="0.3">
      <c r="A25" s="8"/>
      <c r="B25" s="13" t="s">
        <v>26</v>
      </c>
      <c r="C25" s="13"/>
      <c r="D25" s="23">
        <v>0</v>
      </c>
      <c r="E25" s="14">
        <v>60</v>
      </c>
      <c r="F25" s="21">
        <f>D25*E25</f>
        <v>0</v>
      </c>
      <c r="I25" t="s">
        <v>27</v>
      </c>
    </row>
    <row r="26" spans="1:12" ht="43.2" x14ac:dyDescent="0.3">
      <c r="A26" s="8"/>
      <c r="B26" s="13" t="s">
        <v>28</v>
      </c>
      <c r="C26" s="13"/>
      <c r="D26" s="23">
        <v>0</v>
      </c>
      <c r="E26" s="14">
        <v>50</v>
      </c>
      <c r="F26" s="21">
        <f>D26*E26</f>
        <v>0</v>
      </c>
      <c r="I26" t="s">
        <v>29</v>
      </c>
    </row>
    <row r="27" spans="1:12" ht="43.2" x14ac:dyDescent="0.3">
      <c r="A27" s="8"/>
      <c r="B27" s="13" t="s">
        <v>30</v>
      </c>
      <c r="C27" s="13"/>
      <c r="D27" s="23">
        <v>0</v>
      </c>
      <c r="E27" s="14">
        <v>50</v>
      </c>
      <c r="F27" s="21">
        <f>D27*E27</f>
        <v>0</v>
      </c>
    </row>
    <row r="28" spans="1:12" ht="86.4" x14ac:dyDescent="0.3">
      <c r="A28" s="8"/>
      <c r="B28" s="15" t="s">
        <v>31</v>
      </c>
      <c r="C28" s="16"/>
      <c r="D28" s="17"/>
      <c r="E28" s="18"/>
      <c r="F28" s="22">
        <f>F25+F26+F27</f>
        <v>0</v>
      </c>
    </row>
  </sheetData>
  <sheetProtection algorithmName="SHA-512" hashValue="aaGCRkA8OEv+AMthSXpPOISdjwmtIjNflYOb8WAky8v/woWGhtBFwHvyS395v71XKa5neQUUndmGQ2ThzavY6g==" saltValue="JYrQtggcfeARpS/voiPcwQ==" spinCount="100000" sheet="1" objects="1" scenarios="1"/>
  <protectedRanges>
    <protectedRange algorithmName="SHA-512" hashValue="dbhsbPHQ2S2hgUf7aje7ogLoCqOE9e8WC+4BBZmc5HCQW4cWh2jNoom3REkwtFS/MnUXzepmjRtsgJVdzc067w==" saltValue="r6/W4x5Y6dC0jUlBTVuqow==" spinCount="100000" sqref="D25:D27" name="Invulcellen"/>
    <protectedRange algorithmName="SHA-512" hashValue="yT3E1bFKUg+zO4Vsqcr1Uz+s+1mWCCv7gCNeznN7xJPVMFdJg3ohGrczzTzTvxwrhhR8hif/84Sz65VyLBus1g==" saltValue="jDJ/6L50nNjMw2voavne5Q==" spinCount="100000" sqref="H13:J13" name="Invulcellen 2"/>
    <protectedRange sqref="L21" name="Invulcel 3"/>
  </protectedRanges>
  <mergeCells count="16">
    <mergeCell ref="H16:I16"/>
    <mergeCell ref="H17:I17"/>
    <mergeCell ref="H18:I18"/>
    <mergeCell ref="B11:C11"/>
    <mergeCell ref="H11:I11"/>
    <mergeCell ref="H12:I12"/>
    <mergeCell ref="H13:I13"/>
    <mergeCell ref="H14:I14"/>
    <mergeCell ref="H15:I15"/>
    <mergeCell ref="B10:F10"/>
    <mergeCell ref="H10:K10"/>
    <mergeCell ref="B3:C3"/>
    <mergeCell ref="B4:J4"/>
    <mergeCell ref="B5:J5"/>
    <mergeCell ref="B6:J6"/>
    <mergeCell ref="B7:J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30" ma:contentTypeDescription="" ma:contentTypeScope="" ma:versionID="2efcb7d09804c7794eab97049aa69b6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62282-9A33-42B0-9AEE-A4CB67EEE9B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A538B27-6821-4953-9110-E88BC8666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8151A2-3F2D-4AF5-8163-6F2FFA5A6171}">
  <ds:schemaRefs>
    <ds:schemaRef ds:uri="http://schemas.microsoft.com/office/2006/metadata/properties"/>
    <ds:schemaRef ds:uri="http://schemas.microsoft.com/office/infopath/2007/PartnerControls"/>
    <ds:schemaRef ds:uri="e1f914b6-a544-4516-8258-dce33e67d544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A666688-C1AE-4382-A7CC-C54DA8F808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Zadelhoff J van (Jeroen)</dc:creator>
  <cp:keywords/>
  <dc:description/>
  <cp:lastModifiedBy>Ellen - Impact Inkoop</cp:lastModifiedBy>
  <cp:revision/>
  <dcterms:created xsi:type="dcterms:W3CDTF">2024-11-11T12:54:36Z</dcterms:created>
  <dcterms:modified xsi:type="dcterms:W3CDTF">2024-11-13T14:19:02Z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n">
    <vt:lpwstr/>
  </property>
  <property fmtid="{D5CDD505-2E9C-101B-9397-08002B2CF9AE}" pid="6" name="Passende Trefwoorden">
    <vt:lpwstr/>
  </property>
  <property fmtid="{D5CDD505-2E9C-101B-9397-08002B2CF9AE}" pid="7" name="Passende_x0020_Trefwoorden">
    <vt:lpwstr/>
  </property>
</Properties>
</file>